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Гранд_22.09\"/>
    </mc:Choice>
  </mc:AlternateContent>
  <xr:revisionPtr revIDLastSave="0" documentId="13_ncr:1_{AF470804-AED7-4182-AC5B-557149A8CA8D}" xr6:coauthVersionLast="47" xr6:coauthVersionMax="47" xr10:uidLastSave="{00000000-0000-0000-0000-000000000000}"/>
  <bookViews>
    <workbookView xWindow="28680" yWindow="1290" windowWidth="29040" windowHeight="15720" tabRatio="763" activeTab="1" xr2:uid="{00000000-000D-0000-FFFF-FFFF00000000}"/>
  </bookViews>
  <sheets>
    <sheet name="Лист1" sheetId="6" r:id="rId1"/>
    <sheet name="АР.ЛС" sheetId="7" r:id="rId2"/>
    <sheet name="КМ4.ЛС" sheetId="1" r:id="rId3"/>
    <sheet name="КМ5.ЛСов" sheetId="2" r:id="rId4"/>
    <sheet name="КМ6.ЛС " sheetId="3" r:id="rId5"/>
    <sheet name="КМ3.ЛС " sheetId="5" r:id="rId6"/>
  </sheets>
  <definedNames>
    <definedName name="_xlnm._FilterDatabase" localSheetId="1" hidden="1">АР.ЛС!$A$13:$AK$13</definedName>
    <definedName name="_xlnm.Print_Titles" localSheetId="1">АР.ЛС!$14:$14</definedName>
    <definedName name="_xlnm.Print_Titles" localSheetId="5">'КМ3.ЛС '!$14:$14</definedName>
    <definedName name="_xlnm.Print_Titles" localSheetId="2">'КМ4.ЛС'!$14:$14</definedName>
    <definedName name="_xlnm.Print_Titles" localSheetId="3">'КМ5.ЛСов'!$14:$14</definedName>
    <definedName name="_xlnm.Print_Titles" localSheetId="4">'КМ6.ЛС '!$14:$14</definedName>
    <definedName name="_xlnm.Print_Area" localSheetId="1">АР.ЛС!$A:$G</definedName>
    <definedName name="_xlnm.Print_Area" localSheetId="5">'КМ3.ЛС '!$A:$G</definedName>
    <definedName name="_xlnm.Print_Area" localSheetId="2">'КМ4.ЛС'!$A:$G</definedName>
    <definedName name="_xlnm.Print_Area" localSheetId="3">'КМ5.ЛСов'!$A:$G</definedName>
    <definedName name="_xlnm.Print_Area" localSheetId="4">'КМ6.ЛС 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2" i="7" l="1"/>
  <c r="I149" i="7"/>
  <c r="L131" i="7"/>
  <c r="M131" i="7" s="1"/>
  <c r="L130" i="7"/>
  <c r="M130" i="7" s="1"/>
  <c r="L129" i="7"/>
  <c r="M129" i="7" s="1"/>
  <c r="L128" i="7"/>
  <c r="M128" i="7" s="1"/>
  <c r="M127" i="7"/>
  <c r="L127" i="7"/>
  <c r="L126" i="7"/>
  <c r="M126" i="7" s="1"/>
  <c r="L125" i="7"/>
  <c r="M125" i="7" s="1"/>
  <c r="L124" i="7"/>
  <c r="M124" i="7" s="1"/>
  <c r="L123" i="7"/>
  <c r="M123" i="7" s="1"/>
  <c r="L122" i="7"/>
  <c r="M122" i="7" s="1"/>
  <c r="M121" i="7"/>
  <c r="L121" i="7"/>
  <c r="L120" i="7"/>
  <c r="M120" i="7" s="1"/>
  <c r="L119" i="7"/>
  <c r="M119" i="7" s="1"/>
  <c r="L118" i="7"/>
  <c r="M118" i="7" s="1"/>
  <c r="L117" i="7"/>
  <c r="M117" i="7" s="1"/>
  <c r="L116" i="7"/>
  <c r="M116" i="7" s="1"/>
  <c r="M115" i="7"/>
  <c r="L115" i="7"/>
  <c r="L114" i="7"/>
  <c r="M114" i="7" s="1"/>
  <c r="L113" i="7"/>
  <c r="M113" i="7" s="1"/>
  <c r="L112" i="7"/>
  <c r="M112" i="7" s="1"/>
  <c r="L111" i="7"/>
  <c r="M111" i="7" s="1"/>
  <c r="L110" i="7"/>
  <c r="M110" i="7" s="1"/>
  <c r="M109" i="7"/>
  <c r="L109" i="7"/>
  <c r="L108" i="7"/>
  <c r="M108" i="7" s="1"/>
  <c r="L107" i="7"/>
  <c r="M107" i="7" s="1"/>
  <c r="L106" i="7"/>
  <c r="M106" i="7" s="1"/>
  <c r="L105" i="7"/>
  <c r="M105" i="7" s="1"/>
  <c r="L104" i="7"/>
  <c r="M104" i="7" s="1"/>
  <c r="M103" i="7"/>
  <c r="L103" i="7"/>
  <c r="L102" i="7"/>
  <c r="M102" i="7" s="1"/>
  <c r="L101" i="7"/>
  <c r="M101" i="7" s="1"/>
  <c r="L100" i="7"/>
  <c r="M100" i="7" s="1"/>
  <c r="L99" i="7"/>
  <c r="M99" i="7" s="1"/>
  <c r="L98" i="7"/>
  <c r="M98" i="7" s="1"/>
  <c r="M97" i="7"/>
  <c r="L97" i="7"/>
  <c r="L96" i="7"/>
  <c r="M96" i="7" s="1"/>
  <c r="L95" i="7"/>
  <c r="M95" i="7" s="1"/>
  <c r="L94" i="7"/>
  <c r="M94" i="7" s="1"/>
  <c r="L93" i="7"/>
  <c r="M93" i="7" s="1"/>
  <c r="L92" i="7"/>
  <c r="M92" i="7" s="1"/>
  <c r="M91" i="7"/>
  <c r="L91" i="7"/>
  <c r="L90" i="7"/>
  <c r="M90" i="7" s="1"/>
  <c r="L89" i="7"/>
  <c r="M89" i="7" s="1"/>
  <c r="L88" i="7"/>
  <c r="M88" i="7" s="1"/>
  <c r="L87" i="7"/>
  <c r="M87" i="7" s="1"/>
  <c r="L86" i="7"/>
  <c r="M86" i="7" s="1"/>
  <c r="M85" i="7"/>
  <c r="L85" i="7"/>
  <c r="L84" i="7"/>
  <c r="M84" i="7" s="1"/>
  <c r="L83" i="7"/>
  <c r="M83" i="7" s="1"/>
  <c r="L82" i="7"/>
  <c r="M82" i="7" s="1"/>
  <c r="L81" i="7"/>
  <c r="M81" i="7" s="1"/>
  <c r="L80" i="7"/>
  <c r="M80" i="7" s="1"/>
  <c r="M79" i="7"/>
  <c r="L79" i="7"/>
  <c r="L78" i="7"/>
  <c r="M78" i="7" s="1"/>
  <c r="L77" i="7"/>
  <c r="M77" i="7" s="1"/>
  <c r="L76" i="7"/>
  <c r="M76" i="7" s="1"/>
  <c r="L75" i="7"/>
  <c r="M75" i="7" s="1"/>
  <c r="L74" i="7"/>
  <c r="M74" i="7" s="1"/>
  <c r="M73" i="7"/>
  <c r="L73" i="7"/>
  <c r="L72" i="7"/>
  <c r="M72" i="7" s="1"/>
  <c r="L71" i="7"/>
  <c r="M71" i="7" s="1"/>
  <c r="L70" i="7"/>
  <c r="M70" i="7" s="1"/>
  <c r="L69" i="7"/>
  <c r="M69" i="7" s="1"/>
  <c r="L68" i="7"/>
  <c r="M68" i="7" s="1"/>
  <c r="M67" i="7"/>
  <c r="L67" i="7"/>
  <c r="L66" i="7"/>
  <c r="M66" i="7" s="1"/>
  <c r="L65" i="7"/>
  <c r="M65" i="7" s="1"/>
  <c r="L64" i="7"/>
  <c r="M64" i="7" s="1"/>
  <c r="L63" i="7"/>
  <c r="M63" i="7" s="1"/>
  <c r="L62" i="7"/>
  <c r="M62" i="7" s="1"/>
  <c r="M61" i="7"/>
  <c r="L61" i="7"/>
  <c r="L60" i="7"/>
  <c r="M60" i="7" s="1"/>
  <c r="L59" i="7"/>
  <c r="M59" i="7" s="1"/>
  <c r="L58" i="7"/>
  <c r="M58" i="7" s="1"/>
  <c r="L57" i="7"/>
  <c r="M57" i="7" s="1"/>
  <c r="L56" i="7"/>
  <c r="M56" i="7" s="1"/>
  <c r="M55" i="7"/>
  <c r="L55" i="7"/>
  <c r="L54" i="7"/>
  <c r="M54" i="7" s="1"/>
  <c r="L53" i="7"/>
  <c r="M53" i="7" s="1"/>
  <c r="L52" i="7"/>
  <c r="M52" i="7" s="1"/>
  <c r="L51" i="7"/>
  <c r="M51" i="7" s="1"/>
  <c r="L50" i="7"/>
  <c r="M50" i="7" s="1"/>
  <c r="M49" i="7"/>
  <c r="L49" i="7"/>
  <c r="L48" i="7"/>
  <c r="M48" i="7" s="1"/>
  <c r="L47" i="7"/>
  <c r="M47" i="7" s="1"/>
  <c r="L46" i="7"/>
  <c r="M46" i="7" s="1"/>
  <c r="L45" i="7"/>
  <c r="M45" i="7" s="1"/>
  <c r="L44" i="7"/>
  <c r="M44" i="7" s="1"/>
  <c r="M43" i="7"/>
  <c r="L43" i="7"/>
  <c r="L42" i="7"/>
  <c r="M42" i="7" s="1"/>
  <c r="L41" i="7"/>
  <c r="M41" i="7" s="1"/>
  <c r="L40" i="7"/>
  <c r="M40" i="7" s="1"/>
  <c r="L39" i="7"/>
  <c r="M39" i="7" s="1"/>
  <c r="L38" i="7"/>
  <c r="M38" i="7" s="1"/>
  <c r="M37" i="7"/>
  <c r="L37" i="7"/>
  <c r="L36" i="7"/>
  <c r="M36" i="7" s="1"/>
  <c r="L35" i="7"/>
  <c r="M35" i="7" s="1"/>
  <c r="L34" i="7"/>
  <c r="M34" i="7" s="1"/>
  <c r="L33" i="7"/>
  <c r="M33" i="7" s="1"/>
  <c r="L32" i="7"/>
  <c r="M32" i="7" s="1"/>
  <c r="M31" i="7"/>
  <c r="L31" i="7"/>
  <c r="L30" i="7"/>
  <c r="M30" i="7" s="1"/>
  <c r="L29" i="7"/>
  <c r="M29" i="7" s="1"/>
  <c r="L28" i="7"/>
  <c r="M28" i="7" s="1"/>
  <c r="L27" i="7"/>
  <c r="M27" i="7" s="1"/>
  <c r="L26" i="7"/>
  <c r="M26" i="7" s="1"/>
  <c r="M25" i="7"/>
  <c r="L25" i="7"/>
  <c r="L24" i="7"/>
  <c r="M24" i="7" s="1"/>
  <c r="L23" i="7"/>
  <c r="M23" i="7" s="1"/>
  <c r="L22" i="7"/>
  <c r="M22" i="7" s="1"/>
  <c r="L21" i="7"/>
  <c r="M21" i="7" s="1"/>
  <c r="L20" i="7"/>
  <c r="M20" i="7" s="1"/>
  <c r="M19" i="7"/>
  <c r="L19" i="7"/>
  <c r="L18" i="7"/>
  <c r="M18" i="7" s="1"/>
  <c r="L17" i="7"/>
  <c r="M17" i="7" s="1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M45" i="5"/>
  <c r="L42" i="5"/>
  <c r="M42" i="5"/>
  <c r="L43" i="5"/>
  <c r="M43" i="5"/>
  <c r="L44" i="5"/>
  <c r="M44" i="5"/>
  <c r="L41" i="5"/>
  <c r="M41" i="5" s="1"/>
  <c r="L40" i="5"/>
  <c r="M40" i="5" s="1"/>
  <c r="L39" i="5"/>
  <c r="M39" i="5" s="1"/>
  <c r="L38" i="5"/>
  <c r="M38" i="5" s="1"/>
  <c r="L37" i="5"/>
  <c r="M37" i="5" s="1"/>
  <c r="L36" i="5"/>
  <c r="M36" i="5" s="1"/>
  <c r="L35" i="5"/>
  <c r="M35" i="5" s="1"/>
  <c r="L34" i="5"/>
  <c r="M34" i="5" s="1"/>
  <c r="L33" i="5"/>
  <c r="M33" i="5" s="1"/>
  <c r="L32" i="5"/>
  <c r="M32" i="5" s="1"/>
  <c r="L31" i="5"/>
  <c r="M31" i="5" s="1"/>
  <c r="L30" i="5"/>
  <c r="M30" i="5" s="1"/>
  <c r="L29" i="5"/>
  <c r="M29" i="5" s="1"/>
  <c r="L28" i="5"/>
  <c r="M28" i="5" s="1"/>
  <c r="L27" i="5"/>
  <c r="M27" i="5" s="1"/>
  <c r="L26" i="5"/>
  <c r="M26" i="5" s="1"/>
  <c r="L25" i="5"/>
  <c r="M25" i="5" s="1"/>
  <c r="L24" i="5"/>
  <c r="M24" i="5" s="1"/>
  <c r="L23" i="5"/>
  <c r="M23" i="5" s="1"/>
  <c r="L22" i="5"/>
  <c r="M22" i="5" s="1"/>
  <c r="L21" i="5"/>
  <c r="M21" i="5" s="1"/>
  <c r="L20" i="5"/>
  <c r="M20" i="5" s="1"/>
  <c r="L19" i="5"/>
  <c r="M19" i="5" s="1"/>
  <c r="L18" i="5"/>
  <c r="M18" i="5" s="1"/>
  <c r="L17" i="5"/>
  <c r="M17" i="5" s="1"/>
  <c r="L36" i="3"/>
  <c r="M36" i="3" s="1"/>
  <c r="L37" i="3"/>
  <c r="M37" i="3"/>
  <c r="L38" i="3"/>
  <c r="M38" i="3"/>
  <c r="L39" i="3"/>
  <c r="M39" i="3" s="1"/>
  <c r="L40" i="3"/>
  <c r="M40" i="3"/>
  <c r="L41" i="3"/>
  <c r="M41" i="3"/>
  <c r="L35" i="3"/>
  <c r="M35" i="3" s="1"/>
  <c r="L34" i="3"/>
  <c r="M34" i="3" s="1"/>
  <c r="L33" i="3"/>
  <c r="M33" i="3" s="1"/>
  <c r="L32" i="3"/>
  <c r="M32" i="3" s="1"/>
  <c r="L31" i="3"/>
  <c r="M31" i="3" s="1"/>
  <c r="L30" i="3"/>
  <c r="M30" i="3" s="1"/>
  <c r="L29" i="3"/>
  <c r="M29" i="3" s="1"/>
  <c r="L28" i="3"/>
  <c r="M28" i="3" s="1"/>
  <c r="L27" i="3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21" i="3"/>
  <c r="M21" i="3" s="1"/>
  <c r="L20" i="3"/>
  <c r="M20" i="3" s="1"/>
  <c r="L19" i="3"/>
  <c r="M19" i="3" s="1"/>
  <c r="L18" i="3"/>
  <c r="M18" i="3" s="1"/>
  <c r="L17" i="3"/>
  <c r="M17" i="3" s="1"/>
  <c r="L36" i="2"/>
  <c r="M36" i="2" s="1"/>
  <c r="L35" i="2"/>
  <c r="M35" i="2" s="1"/>
  <c r="L34" i="2"/>
  <c r="M34" i="2" s="1"/>
  <c r="L33" i="2"/>
  <c r="M33" i="2" s="1"/>
  <c r="L32" i="2"/>
  <c r="M32" i="2" s="1"/>
  <c r="L31" i="2"/>
  <c r="M31" i="2" s="1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M37" i="2" s="1"/>
  <c r="L41" i="1"/>
  <c r="M41" i="1" s="1"/>
  <c r="L40" i="1"/>
  <c r="M40" i="1" s="1"/>
  <c r="L39" i="1"/>
  <c r="M39" i="1" s="1"/>
  <c r="L38" i="1"/>
  <c r="M38" i="1" s="1"/>
  <c r="L37" i="1"/>
  <c r="M37" i="1" s="1"/>
  <c r="L36" i="1"/>
  <c r="M36" i="1" s="1"/>
  <c r="L35" i="1"/>
  <c r="M35" i="1" s="1"/>
  <c r="L34" i="1"/>
  <c r="M34" i="1" s="1"/>
  <c r="L33" i="1"/>
  <c r="M33" i="1" s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L26" i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M42" i="1" s="1"/>
  <c r="M42" i="3" l="1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2" i="6" l="1"/>
</calcChain>
</file>

<file path=xl/sharedStrings.xml><?xml version="1.0" encoding="utf-8"?>
<sst xmlns="http://schemas.openxmlformats.org/spreadsheetml/2006/main" count="1072" uniqueCount="306">
  <si>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</si>
  <si>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</si>
  <si>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</si>
  <si>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</si>
  <si>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E230-0002-8000603028-РД-01-03.06.010-КМ4.ЛС-Г06-01-П-00-00</t>
  </si>
  <si>
    <t>в текущем уровне цен</t>
  </si>
  <si>
    <t xml:space="preserve">на </t>
  </si>
  <si>
    <t>Конструкции металлические. Конструкции эстакады.,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</si>
  <si>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</si>
  <si>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</si>
  <si>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</si>
  <si>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</si>
  <si>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</si>
  <si>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</si>
  <si>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</si>
  <si>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</si>
  <si>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</si>
  <si>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</si>
  <si>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</si>
  <si>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</si>
  <si>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</si>
  <si>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</si>
  <si>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ФССЦ-01.7.15.01-0004</t>
  </si>
  <si>
    <t>Анкер-шпилька Hilti HST М16х140/25 для использования в бетоне (Применительно к: Hilti HST М16х165)</t>
  </si>
  <si>
    <t>т</t>
  </si>
  <si>
    <t xml:space="preserve">1 </t>
  </si>
  <si>
    <t>01.7.15.03-0042</t>
  </si>
  <si>
    <t>Болты с гайками и шайбами строительные</t>
  </si>
  <si>
    <t>кг</t>
  </si>
  <si>
    <t>11.1.03.01-0077</t>
  </si>
  <si>
    <t>Бруски обрезные, хвойных пород, длина 4-6,5 м, ширина 75-150 мм, толщина 40-75 мм, сорт I</t>
  </si>
  <si>
    <t>м3</t>
  </si>
  <si>
    <t>ФССЦ-01.7.17.09-1016</t>
  </si>
  <si>
    <t>Бур с победитовым наконечником из твердого сплава, с хвостовиком SDS-max, размеры 16х340 мм</t>
  </si>
  <si>
    <t>шт</t>
  </si>
  <si>
    <t>01.7.20.08-0051</t>
  </si>
  <si>
    <t>Ветошь</t>
  </si>
  <si>
    <t>01.7.15.06-0111</t>
  </si>
  <si>
    <t>Гвозди строительные</t>
  </si>
  <si>
    <t>14.4.01.01-0003</t>
  </si>
  <si>
    <t>Грунтовка ГФ-021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</si>
  <si>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</si>
  <si>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</si>
  <si>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</si>
  <si>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</si>
  <si>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</si>
  <si>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</si>
  <si>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</si>
  <si>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01.3.02.08-0001</t>
  </si>
  <si>
    <t>Кислород газообразный технический</t>
  </si>
  <si>
    <t>01.3.01.03-0011</t>
  </si>
  <si>
    <t>Контакт керосиновый</t>
  </si>
  <si>
    <t>ФССЦ-01.7.17.08-0001</t>
  </si>
  <si>
    <t>Купрошлак</t>
  </si>
  <si>
    <t>ЕХ.07.2.07.12-0031.03</t>
  </si>
  <si>
    <t>Металлоконструкции заводской готовности с АКЗ</t>
  </si>
  <si>
    <t>14.5.09.04-0111</t>
  </si>
  <si>
    <t>Отвердитель № 1</t>
  </si>
  <si>
    <t>08.3.03.06-0002</t>
  </si>
  <si>
    <t>Проволока горячекатаная в мотках, диаметр 6,3-6,5 мм</t>
  </si>
  <si>
    <t>01.3.02.09-0022</t>
  </si>
  <si>
    <t>Пропан-бутан смесь техническая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</si>
  <si>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</si>
  <si>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</si>
  <si>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</si>
  <si>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</si>
  <si>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</si>
  <si>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</si>
  <si>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08.3.11.01-0091</t>
  </si>
  <si>
    <t>Швеллеры № 40, марка стали Ст0</t>
  </si>
  <si>
    <t>01.7.11.07-0032</t>
  </si>
  <si>
    <t>Электроды сварочные Э42, диаметр 4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</si>
  <si>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</si>
  <si>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</si>
  <si>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</si>
  <si>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</si>
  <si>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</si>
  <si>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</si>
  <si>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"Материалы"</t>
  </si>
  <si>
    <t>руб</t>
  </si>
  <si>
    <t>01.7.03.01-0001</t>
  </si>
  <si>
    <t>Вода</t>
  </si>
  <si>
    <t>№ E230-0002-8000603028-РД-01-03.06.010-КМ5.ЛС-Г06-01-П-00-00</t>
  </si>
  <si>
    <t>Конструкции металлические. Конструкции для крепления кабельных трасс., 03.06.010 А11.100 Дожимная компрессорная станция природного газа</t>
  </si>
  <si>
    <t>№ E230-0002-8000603028-РД-01-03.06.010-КМ6.ЛС-Г06-01-П-00-00</t>
  </si>
  <si>
    <t>Конструкции металлические. Воздухозаборные трубы., 03.06.010 А11.100 Дожимная компрессорная станция природного газа</t>
  </si>
  <si>
    <t>ФССЦ-01.7.15.02-0053</t>
  </si>
  <si>
    <t>Болт анкерный диаметр 28 мм, длина 60 мм (прим. Анкерный болт М30 09Г2С-6
)</t>
  </si>
  <si>
    <t>01.7.11.07-0036</t>
  </si>
  <si>
    <t>Электроды сварочные Э46, диаметр 4 мм</t>
  </si>
  <si>
    <t>№ E230-0002-8000603028-РД-01-03.06.010-АР.ЛС-Г06-01-П-00-00</t>
  </si>
  <si>
    <t>Архитектурные решения, 03.06.010 А11.100 Дожимная компрессорная станция природного газа</t>
  </si>
  <si>
    <t>E230-0002-8000603028-РД-01-03.06.010-АР_0_0_RU_IFC</t>
  </si>
  <si>
    <t>01.2.01.02-0054</t>
  </si>
  <si>
    <t>Битумы нефтяные строительные БН-90/10</t>
  </si>
  <si>
    <t>ФССЦ-07.1.01.03-0001</t>
  </si>
  <si>
    <t>Блок дверной стальной внутренний однопольный ДСВ, площадь 2,1 м2 (применительно к: Д-1)</t>
  </si>
  <si>
    <t>м2</t>
  </si>
  <si>
    <t>Конъюнктурный анализ</t>
  </si>
  <si>
    <t>Блок оконный из ПВХ-профилей, глухой, одностворчатый с однокамерным стеклопакетом (24 мм), площадью ...</t>
  </si>
  <si>
    <t>11.1.03.01-0001</t>
  </si>
  <si>
    <t>Бруски деревянные, размер 50х50 мм</t>
  </si>
  <si>
    <t>11.1.03.03-0012</t>
  </si>
  <si>
    <t>Брусья необрезные, хвойных пород, длина 4-6,5 м, все ширины, толщина 100, 125 мм, сорт IV</t>
  </si>
  <si>
    <t>07.2.06.04-0011</t>
  </si>
  <si>
    <t>Верхний уголок для крепления несущих элементов двери 100х123 мм</t>
  </si>
  <si>
    <t>100 шт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</si>
  <si>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</si>
  <si>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</si>
  <si>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01.7.15.04-0056</t>
  </si>
  <si>
    <t>Винты самонарезающие, с уплотнительной прокладкой, размер 4,8х35 мм</t>
  </si>
  <si>
    <t>ФССЦ-12.1.01.05-0002</t>
  </si>
  <si>
    <t>Воронка водосборная металлическая для водосточных систем, окрашенная, диаметр 300/100 мм</t>
  </si>
  <si>
    <t>ФССЦ-08.1.06.01-0011</t>
  </si>
  <si>
    <t>Ворота распашные ВР 3030-УХ Л1 (применительно к: В-1)</t>
  </si>
  <si>
    <t>ФССЦ-08.1.06.01-0014</t>
  </si>
  <si>
    <t>Ворота распашные складчатые РСВ 4,2х4,2 (применительно к: В-2 ворота рулонные 4,5х3,57)</t>
  </si>
  <si>
    <t>01.7.15.06-0121</t>
  </si>
  <si>
    <t>Гвозди строительные с плоской головкой, размер 1,6х50 мм</t>
  </si>
  <si>
    <t>01.7.15.06-0146</t>
  </si>
  <si>
    <t>Гвозди толевые круглые, размер 3,0х40 мм</t>
  </si>
  <si>
    <t>ФССЦ-14.5.01.08-0002</t>
  </si>
  <si>
    <t>Герметик тиоколовый У-30М</t>
  </si>
  <si>
    <t>14.4.01.09-0314</t>
  </si>
  <si>
    <t>Грунтовка двухкомпонентная на основе эпоксидной смолы, содержащая растворитель, с низкой вязкостью</t>
  </si>
  <si>
    <t>ФССЦ-14.4.01.21-0314</t>
  </si>
  <si>
    <t>Грунтовка с высокой степенью проникновения для укрепления бетонных поверхностей</t>
  </si>
  <si>
    <t>14.4.01.02-0012</t>
  </si>
  <si>
    <t>Грунтовка укрепляющая, глубокого проникновения, быстросохнущая, паропроницаемая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</si>
  <si>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</si>
  <si>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</si>
  <si>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11.1.03.06-0091</t>
  </si>
  <si>
    <t>Доска обрезная, хвойных пород, ширина 75-150 мм, толщина 32-40 мм, длина 4-6,5 м, сорт III</t>
  </si>
  <si>
    <t>01.7.15.07-0005</t>
  </si>
  <si>
    <t>Дюбели монтажные, размер 10х130 (10х132, 10х150) мм</t>
  </si>
  <si>
    <t>10 шт</t>
  </si>
  <si>
    <t>01.7.15.07-0010</t>
  </si>
  <si>
    <t>Дюбели пластмассовые с шурупами, размер 10х50 мм</t>
  </si>
  <si>
    <t>01.7.15.07-0152</t>
  </si>
  <si>
    <t>Дюбели с шурупом, размер 6х35 мм</t>
  </si>
  <si>
    <t>01.7.15.07-0082</t>
  </si>
  <si>
    <t>Дюбель-гвозди, размер 6х39 мм</t>
  </si>
  <si>
    <t>ФССЦ-01.7.15.07-0082</t>
  </si>
  <si>
    <t>ФССЦ-01.7.15.07-0083</t>
  </si>
  <si>
    <t>Дюбель-гвозди, размер 8х100 мм (применительно к: 6х60)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</si>
  <si>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</si>
  <si>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</si>
  <si>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</si>
  <si>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</si>
  <si>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ФССЦ-01.7.04.01-0011</t>
  </si>
  <si>
    <t>Закрыватель дверной гидравлический рычажный в алюминиевом корпусе...</t>
  </si>
  <si>
    <t>03.1.02.03-0011</t>
  </si>
  <si>
    <t>Известь строительная негашеная комовая, сорт I</t>
  </si>
  <si>
    <t>ЕХ.05.2.03.03-0023.01</t>
  </si>
  <si>
    <t>Камни бортовые: БР 100.20.8 /бетон В22,5 (М300), объем 0,016 м3</t>
  </si>
  <si>
    <t>01.3.01.03-0002</t>
  </si>
  <si>
    <t>Керосин для технических целей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</si>
  <si>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</si>
  <si>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</si>
  <si>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11.3.03.15-0021</t>
  </si>
  <si>
    <t>Клинья пластиковые монтажные</t>
  </si>
  <si>
    <t>ФССЦ-12.1.01.05-0046</t>
  </si>
  <si>
    <t>Колено трубы сливное 60° металлическое для водосточных систем, окрашенное, диаметр 100 мм</t>
  </si>
  <si>
    <t>ФССЦ-07.2.07.13-0061</t>
  </si>
  <si>
    <t>Конструкции стальные нащельников и деталей обрамления (применительно к: фасонный элемент ...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</si>
  <si>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</si>
  <si>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</si>
  <si>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14.5.09.02-0002</t>
  </si>
  <si>
    <t>Ксилол нефтяной, марка А</t>
  </si>
  <si>
    <t>ФССЦ-14.4.03.15-0017</t>
  </si>
  <si>
    <t>Лак финишный Матакрил STC (применительно к: полимерное антистатическое покрытие)</t>
  </si>
  <si>
    <t>01.7.06.04-0002</t>
  </si>
  <si>
    <t>Лента бумажная для повышения трещиностойкости стыков ГКЛ и ГВЛ</t>
  </si>
  <si>
    <t>м</t>
  </si>
  <si>
    <t>01.7.06.02-0001</t>
  </si>
  <si>
    <t>Лента бутиловая</t>
  </si>
  <si>
    <t>01.7.06.02-0002</t>
  </si>
  <si>
    <t>Лента бутиловая диффузионная</t>
  </si>
  <si>
    <t>01.7.06.11-0001</t>
  </si>
  <si>
    <t>Лента предварительно сжатая, уплотнительная</t>
  </si>
  <si>
    <t>01.7.06.04-0007</t>
  </si>
  <si>
    <t>Лента разделительная для сопряжения потолка из ЛГК со стеной</t>
  </si>
  <si>
    <t>100 м</t>
  </si>
  <si>
    <t>ФССЦ-01.7.06.11-0012</t>
  </si>
  <si>
    <t>Лента уплотнительная шириной 50 мм</t>
  </si>
  <si>
    <t>01.7.06.01-0042</t>
  </si>
  <si>
    <t>Лента эластичная самоклеящаяся для профилей направляющих 50/30000 мм</t>
  </si>
  <si>
    <t>ФССЦ-01.6.01.02-0008</t>
  </si>
  <si>
    <t>Листы гипсокартонные ГКЛВ, толщина 12,5 мм (применительно к: ГКЛВО)</t>
  </si>
  <si>
    <t>ФССЦ-14.5.04.05-0104</t>
  </si>
  <si>
    <t>Мастика герметизирующая отверждающаяся однокомпонентная строительная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</si>
  <si>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</si>
  <si>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</si>
  <si>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ФССЦ-12.2.04.02-0002</t>
  </si>
  <si>
    <t>Маты минераловатные на синтетическом связующем, плотность 50-80 кг/м3, толщина 60-70 мм</t>
  </si>
  <si>
    <t>ФССЦ-12.2.04.04-0001</t>
  </si>
  <si>
    <t>Маты минераловатные прошивные без обкладок, 100, толщина 50 мм</t>
  </si>
  <si>
    <t>07.2.06.04-0061</t>
  </si>
  <si>
    <t>Нижний уголок для крепления несущих элементов двери 100х123 мм</t>
  </si>
  <si>
    <t>01.7.07.29-0111</t>
  </si>
  <si>
    <t>Пакля пропитанная</t>
  </si>
  <si>
    <t>ФССЦ-12.1.01.05-0056</t>
  </si>
  <si>
    <t>Паук металлический для водосточных систем, окрашенный, диаметр 100 мм</t>
  </si>
  <si>
    <t>14.5.01.10-0003</t>
  </si>
  <si>
    <t>Пена монтажная</t>
  </si>
  <si>
    <t>л</t>
  </si>
  <si>
    <t>ФССЦ-14.5.01.10-0003</t>
  </si>
  <si>
    <t>14.5.01.10-0025</t>
  </si>
  <si>
    <t>Пена монтажная для герметизации стыков в баллончике емкостью 0,85 л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</si>
  <si>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</si>
  <si>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</si>
  <si>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01.7.07.12-0022</t>
  </si>
  <si>
    <t>Пленка полиэтиленовая, толщина 0,2-0,5 мм</t>
  </si>
  <si>
    <t>03.2.01.01-0001</t>
  </si>
  <si>
    <t>Портландцемент общестроительного назначения бездобавочный М400 Д0 (ЦЕМ I 32,5Н)</t>
  </si>
  <si>
    <t>08.3.03.05-0002</t>
  </si>
  <si>
    <t>Проволока канатная оцинкованная, диаметр 3 мм</t>
  </si>
  <si>
    <t>08.3.03.04-0012</t>
  </si>
  <si>
    <t>Проволока светлая, диаметр 1,1 мм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</si>
  <si>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</si>
  <si>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</si>
  <si>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</si>
  <si>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</si>
  <si>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</si>
  <si>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</si>
  <si>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</si>
  <si>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...</t>
  </si>
  <si>
    <t>04.3.01.09-0014</t>
  </si>
  <si>
    <t>Раствор готовый кладочный, цементный, М100</t>
  </si>
  <si>
    <t>04.3.01.07-0012</t>
  </si>
  <si>
    <t>Раствор готовый отделочный тяжелый, известковый, состав 1:2,5</t>
  </si>
  <si>
    <t>ФССЦ-04.3.01.12-0005</t>
  </si>
  <si>
    <t>Раствор кладочный, цементно-известковый, М100</t>
  </si>
  <si>
    <t>01.7.19.07-0003</t>
  </si>
  <si>
    <t>Резина прессованная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</si>
  <si>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</si>
  <si>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</si>
  <si>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</si>
  <si>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</si>
  <si>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ФССЦ-04.1.02.05-0006</t>
  </si>
  <si>
    <t>Смеси бетонные тяжелого бетона (БСТ), класс B15 (М200) (W6 F150)</t>
  </si>
  <si>
    <t>ФССЦ-04.1.02.05-0009</t>
  </si>
  <si>
    <t>Смеси бетонные тяжелого бетона (БСТ), класс B25 (М350)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</si>
  <si>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</si>
  <si>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</si>
  <si>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</si>
  <si>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</si>
  <si>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</si>
  <si>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</si>
  <si>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Снегозадержатель трубчатый окрашенный</t>
  </si>
  <si>
    <t>04.3.02.02-0102</t>
  </si>
  <si>
    <t>Состав двухкомпонентный полиуретановый для устройства монолитных покрытий пола</t>
  </si>
  <si>
    <t>04.3.02.03-0102</t>
  </si>
  <si>
    <t>Состав двухкомпонентный эпоксидный самовыравнивающийся для покрытия пола</t>
  </si>
  <si>
    <t>14.2.06.08-0101</t>
  </si>
  <si>
    <t>Средство пленкообразующее на основе парафина для предотвращения высыхания свежего бетона</t>
  </si>
  <si>
    <t>08.4.03.04-0001</t>
  </si>
  <si>
    <t>Сталь арматурная, горячекатаная, класс А-I, А-II, А-III</t>
  </si>
  <si>
    <t>08.3.05.05-0051</t>
  </si>
  <si>
    <t>Сталь листовая оцинкованная, толщина 0,5 мм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</si>
  <si>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</si>
  <si>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</si>
  <si>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</si>
  <si>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</si>
  <si>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ФССЦ-12.1.01.05-0064</t>
  </si>
  <si>
    <t>Труба металлическая для водосточных систем, окрашенная, диаметр 100 мм, длина 2000 мм</t>
  </si>
  <si>
    <t>ФССЦ-07.2.07.13-0211</t>
  </si>
  <si>
    <t>Тяги, распорки, связи, стойки стальные оцинкованные (применительно к: оцинкованное ограждение)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</si>
  <si>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</si>
  <si>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</si>
  <si>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01.7.07.26-0023</t>
  </si>
  <si>
    <t>Шнур пенополиэтиленовый теплоизоляционный прокладочный, сечение круглое сплошное, диаметр 6 мм</t>
  </si>
  <si>
    <t>ФССЦ-01.7.07.26-0023</t>
  </si>
  <si>
    <t>ФССЦ-01.7.15.14-0125</t>
  </si>
  <si>
    <t>Шурупы для крепления утеплителя и гидроизоляции к профилированному листу 4,8х160 мм</t>
  </si>
  <si>
    <t>ФССЦ-01.7.15.14-0129</t>
  </si>
  <si>
    <t>Шурупы для крепления утеплителя и гидроизоляции к профилированному листу 4,8х240 мм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</si>
  <si>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</si>
  <si>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</si>
  <si>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ФССЦ-01.7.15.14-0071</t>
  </si>
  <si>
    <t>Шурупы-саморезы кровельные окрашенные 4,8х29 мм (применительно к: 4,...</t>
  </si>
  <si>
    <t>ФССЦ-01.7.15.14-0081</t>
  </si>
  <si>
    <t>Шурупы-саморезы кровельные оцинкованные 4,8х29 мм (применительно к: шуруп Sl-Т-А14-4,8х20)</t>
  </si>
  <si>
    <t>ФССЦ-01.7.15.14-0086</t>
  </si>
  <si>
    <t>Шурупы-саморезы кровельные оцинкованные 5,5х25 мм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</si>
  <si>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</si>
  <si>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</si>
  <si>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ФССЦ-12.2.05.09-0001</t>
  </si>
  <si>
    <t>Экструдированный пенополистирол КРИОПЛЕКС М35 Г1</t>
  </si>
  <si>
    <t>01.7.11.07-0054</t>
  </si>
  <si>
    <t>Электроды сварочные Э42, диаметр 6 мм</t>
  </si>
  <si>
    <t>14.4.04.08-0007</t>
  </si>
  <si>
    <t>Эмаль ПФ-133, темно-серая</t>
  </si>
  <si>
    <t>№ E230-0002-8000603028-РД-01-03.06.010-КМ3.ЛС-Г06-01-П-00-00</t>
  </si>
  <si>
    <t>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</si>
  <si>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01.7.17.06-0092</t>
  </si>
  <si>
    <t>Круг отрезной, размер 230х3х22 мм</t>
  </si>
  <si>
    <t>01.7.17.07-0054</t>
  </si>
  <si>
    <t>Круг шлифовальный, размер 230х5х22 мм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</si>
  <si>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</si>
  <si>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</si>
  <si>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</si>
  <si>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</si>
  <si>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ВЗиС</t>
  </si>
  <si>
    <t>ЗУ</t>
  </si>
  <si>
    <t>Непредвиденные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</si>
</sst>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"/>
    <numFmt numFmtId="166" formatCode="0.000"/>
    <numFmt numFmtId="167" formatCode="0.0000000"/>
    <numFmt numFmtId="168" formatCode="0.0000"/>
    <numFmt numFmtId="169" formatCode="0.000000"/>
    <numFmt numFmtId="171" formatCode="0.0%"/>
  </numFmts>
  <fonts count="37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FFFF"/>
      <name val="Arial"/>
      <charset val="204"/>
    </font>
    <font>
      <b/>
      <sz val="8"/>
      <name val="Arial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9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5" fillId="0" borderId="3" xfId="0" applyNumberFormat="1" applyFont="1" applyFill="1" applyBorder="1" applyAlignment="1" applyProtection="1">
      <alignment vertical="top" wrapText="1"/>
    </xf>
    <xf numFmtId="4" fontId="15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171" fontId="2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49" fontId="20" fillId="0" borderId="0" xfId="1" applyNumberFormat="1" applyFont="1" applyAlignment="1">
      <alignment horizontal="left" vertical="top" wrapText="1"/>
    </xf>
    <xf numFmtId="0" fontId="19" fillId="0" borderId="0" xfId="1"/>
    <xf numFmtId="0" fontId="20" fillId="0" borderId="1" xfId="1" applyFont="1" applyBorder="1" applyAlignment="1">
      <alignment vertical="center" wrapText="1"/>
    </xf>
    <xf numFmtId="0" fontId="21" fillId="0" borderId="0" xfId="1" applyFont="1" applyAlignment="1">
      <alignment vertical="top" wrapText="1"/>
    </xf>
    <xf numFmtId="0" fontId="20" fillId="0" borderId="0" xfId="1" applyFont="1" applyAlignment="1">
      <alignment wrapText="1"/>
    </xf>
    <xf numFmtId="0" fontId="22" fillId="0" borderId="2" xfId="1" applyFont="1" applyBorder="1" applyAlignment="1">
      <alignment horizontal="center" vertical="top"/>
    </xf>
    <xf numFmtId="0" fontId="23" fillId="0" borderId="0" xfId="1" applyFont="1" applyAlignment="1">
      <alignment horizontal="center"/>
    </xf>
    <xf numFmtId="0" fontId="24" fillId="0" borderId="0" xfId="1" applyFont="1" applyAlignment="1">
      <alignment vertical="center"/>
    </xf>
    <xf numFmtId="0" fontId="25" fillId="0" borderId="0" xfId="1" applyFont="1" applyAlignment="1">
      <alignment horizontal="right" vertical="center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0" fontId="27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20" fillId="0" borderId="0" xfId="1" applyFont="1" applyAlignment="1">
      <alignment horizontal="center" vertical="top"/>
    </xf>
    <xf numFmtId="0" fontId="28" fillId="0" borderId="0" xfId="1" applyFont="1" applyAlignment="1">
      <alignment horizontal="right"/>
    </xf>
    <xf numFmtId="0" fontId="20" fillId="0" borderId="1" xfId="1" applyFont="1" applyBorder="1" applyAlignment="1">
      <alignment horizontal="center" vertical="center" wrapText="1"/>
    </xf>
    <xf numFmtId="0" fontId="20" fillId="0" borderId="0" xfId="1" applyFont="1" applyAlignment="1">
      <alignment horizontal="center" wrapText="1"/>
    </xf>
    <xf numFmtId="0" fontId="18" fillId="0" borderId="0" xfId="1" applyFont="1" applyAlignment="1">
      <alignment horizontal="center"/>
    </xf>
    <xf numFmtId="0" fontId="29" fillId="0" borderId="0" xfId="1" applyFont="1" applyAlignment="1">
      <alignment horizontal="center" vertical="top"/>
    </xf>
    <xf numFmtId="49" fontId="20" fillId="0" borderId="0" xfId="1" applyNumberFormat="1" applyFont="1" applyAlignment="1">
      <alignment horizontal="left" vertical="center" wrapText="1"/>
    </xf>
    <xf numFmtId="49" fontId="20" fillId="0" borderId="0" xfId="1" applyNumberFormat="1" applyFont="1" applyAlignment="1">
      <alignment horizontal="left" vertical="center" wrapText="1"/>
    </xf>
    <xf numFmtId="0" fontId="20" fillId="0" borderId="0" xfId="1" applyFont="1" applyAlignment="1">
      <alignment vertical="top" wrapText="1"/>
    </xf>
    <xf numFmtId="0" fontId="30" fillId="0" borderId="3" xfId="1" applyFont="1" applyBorder="1" applyAlignment="1">
      <alignment horizontal="center" vertical="center" wrapText="1"/>
    </xf>
    <xf numFmtId="49" fontId="30" fillId="0" borderId="3" xfId="1" applyNumberFormat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30" fillId="0" borderId="5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/>
    </xf>
    <xf numFmtId="0" fontId="24" fillId="0" borderId="3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left" vertical="top" wrapText="1"/>
    </xf>
    <xf numFmtId="0" fontId="32" fillId="0" borderId="0" xfId="1" applyFont="1" applyAlignment="1">
      <alignment wrapText="1"/>
    </xf>
    <xf numFmtId="0" fontId="31" fillId="0" borderId="3" xfId="1" applyFont="1" applyBorder="1" applyAlignment="1">
      <alignment horizontal="center" vertical="top" wrapText="1"/>
    </xf>
    <xf numFmtId="49" fontId="24" fillId="0" borderId="3" xfId="1" applyNumberFormat="1" applyFont="1" applyBorder="1" applyAlignment="1">
      <alignment horizontal="left" vertical="top" wrapText="1"/>
    </xf>
    <xf numFmtId="0" fontId="18" fillId="0" borderId="3" xfId="1" applyFont="1" applyBorder="1" applyAlignment="1">
      <alignment vertical="top" wrapText="1"/>
    </xf>
    <xf numFmtId="0" fontId="24" fillId="0" borderId="3" xfId="1" applyFont="1" applyBorder="1" applyAlignment="1">
      <alignment horizontal="center" vertical="top" wrapText="1"/>
    </xf>
    <xf numFmtId="164" fontId="24" fillId="0" borderId="3" xfId="1" applyNumberFormat="1" applyFont="1" applyBorder="1" applyAlignment="1">
      <alignment horizontal="center" vertical="top" wrapText="1"/>
    </xf>
    <xf numFmtId="4" fontId="24" fillId="0" borderId="3" xfId="1" applyNumberFormat="1" applyFont="1" applyBorder="1" applyAlignment="1">
      <alignment horizontal="right" vertical="top" wrapText="1"/>
    </xf>
    <xf numFmtId="2" fontId="24" fillId="0" borderId="3" xfId="1" applyNumberFormat="1" applyFont="1" applyBorder="1" applyAlignment="1">
      <alignment horizontal="right" vertical="top" wrapText="1"/>
    </xf>
    <xf numFmtId="0" fontId="33" fillId="0" borderId="0" xfId="1" applyFont="1" applyAlignment="1">
      <alignment wrapText="1"/>
    </xf>
    <xf numFmtId="167" fontId="24" fillId="0" borderId="3" xfId="1" applyNumberFormat="1" applyFont="1" applyBorder="1" applyAlignment="1">
      <alignment horizontal="center" vertical="top" wrapText="1"/>
    </xf>
    <xf numFmtId="169" fontId="24" fillId="0" borderId="3" xfId="1" applyNumberFormat="1" applyFont="1" applyBorder="1" applyAlignment="1">
      <alignment horizontal="center" vertical="top" wrapText="1"/>
    </xf>
    <xf numFmtId="166" fontId="24" fillId="0" borderId="3" xfId="1" applyNumberFormat="1" applyFont="1" applyBorder="1" applyAlignment="1">
      <alignment horizontal="center" vertical="top" wrapText="1"/>
    </xf>
    <xf numFmtId="168" fontId="24" fillId="0" borderId="3" xfId="1" applyNumberFormat="1" applyFont="1" applyBorder="1" applyAlignment="1">
      <alignment horizontal="center" vertical="top" wrapText="1"/>
    </xf>
    <xf numFmtId="165" fontId="24" fillId="0" borderId="3" xfId="1" applyNumberFormat="1" applyFont="1" applyBorder="1" applyAlignment="1">
      <alignment horizontal="center" vertical="top" wrapText="1"/>
    </xf>
    <xf numFmtId="2" fontId="24" fillId="0" borderId="3" xfId="1" applyNumberFormat="1" applyFont="1" applyBorder="1" applyAlignment="1">
      <alignment horizontal="center" vertical="top" wrapText="1"/>
    </xf>
    <xf numFmtId="0" fontId="34" fillId="0" borderId="3" xfId="1" applyFont="1" applyBorder="1" applyAlignment="1">
      <alignment horizontal="center" vertical="top" wrapText="1"/>
    </xf>
    <xf numFmtId="49" fontId="35" fillId="0" borderId="3" xfId="1" applyNumberFormat="1" applyFont="1" applyBorder="1" applyAlignment="1">
      <alignment horizontal="left" vertical="top" wrapText="1"/>
    </xf>
    <xf numFmtId="0" fontId="35" fillId="0" borderId="3" xfId="1" applyFont="1" applyBorder="1" applyAlignment="1">
      <alignment vertical="top" wrapText="1"/>
    </xf>
    <xf numFmtId="0" fontId="35" fillId="0" borderId="3" xfId="1" applyFont="1" applyBorder="1" applyAlignment="1">
      <alignment horizontal="center" vertical="top" wrapText="1"/>
    </xf>
    <xf numFmtId="165" fontId="35" fillId="0" borderId="3" xfId="1" applyNumberFormat="1" applyFont="1" applyBorder="1" applyAlignment="1">
      <alignment horizontal="center" vertical="top" wrapText="1"/>
    </xf>
    <xf numFmtId="4" fontId="35" fillId="0" borderId="3" xfId="1" applyNumberFormat="1" applyFont="1" applyBorder="1" applyAlignment="1">
      <alignment horizontal="right" vertical="top" wrapText="1"/>
    </xf>
    <xf numFmtId="2" fontId="35" fillId="0" borderId="3" xfId="1" applyNumberFormat="1" applyFont="1" applyBorder="1" applyAlignment="1">
      <alignment horizontal="right" vertical="top" wrapText="1"/>
    </xf>
    <xf numFmtId="1" fontId="35" fillId="0" borderId="3" xfId="1" applyNumberFormat="1" applyFont="1" applyBorder="1" applyAlignment="1">
      <alignment horizontal="center" vertical="top" wrapText="1"/>
    </xf>
    <xf numFmtId="168" fontId="35" fillId="0" borderId="3" xfId="1" applyNumberFormat="1" applyFont="1" applyBorder="1" applyAlignment="1">
      <alignment horizontal="center" vertical="top" wrapText="1"/>
    </xf>
    <xf numFmtId="0" fontId="31" fillId="2" borderId="3" xfId="1" applyFont="1" applyFill="1" applyBorder="1" applyAlignment="1">
      <alignment horizontal="center" vertical="top" wrapText="1"/>
    </xf>
    <xf numFmtId="49" fontId="24" fillId="2" borderId="3" xfId="1" applyNumberFormat="1" applyFont="1" applyFill="1" applyBorder="1" applyAlignment="1">
      <alignment horizontal="left" vertical="top" wrapText="1"/>
    </xf>
    <xf numFmtId="0" fontId="18" fillId="2" borderId="3" xfId="1" applyFont="1" applyFill="1" applyBorder="1" applyAlignment="1">
      <alignment vertical="top" wrapText="1"/>
    </xf>
    <xf numFmtId="0" fontId="24" fillId="2" borderId="3" xfId="1" applyFont="1" applyFill="1" applyBorder="1" applyAlignment="1">
      <alignment horizontal="center" vertical="top" wrapText="1"/>
    </xf>
    <xf numFmtId="1" fontId="24" fillId="2" borderId="3" xfId="1" applyNumberFormat="1" applyFont="1" applyFill="1" applyBorder="1" applyAlignment="1">
      <alignment horizontal="center" vertical="top" wrapText="1"/>
    </xf>
    <xf numFmtId="4" fontId="24" fillId="2" borderId="3" xfId="1" applyNumberFormat="1" applyFont="1" applyFill="1" applyBorder="1" applyAlignment="1">
      <alignment horizontal="right" vertical="top" wrapText="1"/>
    </xf>
    <xf numFmtId="2" fontId="24" fillId="2" borderId="3" xfId="1" applyNumberFormat="1" applyFont="1" applyFill="1" applyBorder="1" applyAlignment="1">
      <alignment horizontal="center" vertical="top" wrapText="1"/>
    </xf>
    <xf numFmtId="164" fontId="24" fillId="2" borderId="3" xfId="1" applyNumberFormat="1" applyFont="1" applyFill="1" applyBorder="1" applyAlignment="1">
      <alignment horizontal="center" vertical="top" wrapText="1"/>
    </xf>
    <xf numFmtId="169" fontId="24" fillId="2" borderId="3" xfId="1" applyNumberFormat="1" applyFont="1" applyFill="1" applyBorder="1" applyAlignment="1">
      <alignment horizontal="center" vertical="top" wrapText="1"/>
    </xf>
    <xf numFmtId="1" fontId="24" fillId="0" borderId="3" xfId="1" applyNumberFormat="1" applyFont="1" applyBorder="1" applyAlignment="1">
      <alignment horizontal="center" vertical="top" wrapText="1"/>
    </xf>
    <xf numFmtId="4" fontId="31" fillId="0" borderId="3" xfId="1" applyNumberFormat="1" applyFont="1" applyBorder="1" applyAlignment="1">
      <alignment horizontal="right" vertical="top" wrapText="1"/>
    </xf>
    <xf numFmtId="0" fontId="24" fillId="0" borderId="3" xfId="1" applyFont="1" applyBorder="1" applyAlignment="1">
      <alignment horizontal="left" vertical="top" wrapText="1"/>
    </xf>
    <xf numFmtId="0" fontId="36" fillId="0" borderId="3" xfId="1" applyFont="1" applyBorder="1" applyAlignment="1">
      <alignment vertical="top" wrapText="1"/>
    </xf>
    <xf numFmtId="0" fontId="31" fillId="0" borderId="3" xfId="1" applyFont="1" applyBorder="1" applyAlignment="1">
      <alignment vertical="top" wrapText="1"/>
    </xf>
    <xf numFmtId="0" fontId="18" fillId="0" borderId="0" xfId="1" applyFont="1"/>
    <xf numFmtId="0" fontId="22" fillId="0" borderId="0" xfId="1" applyFont="1" applyAlignment="1">
      <alignment horizontal="center" vertical="center"/>
    </xf>
    <xf numFmtId="0" fontId="18" fillId="0" borderId="0" xfId="1" applyFont="1" applyAlignment="1">
      <alignment wrapText="1"/>
    </xf>
    <xf numFmtId="0" fontId="24" fillId="0" borderId="0" xfId="1" applyFont="1"/>
    <xf numFmtId="0" fontId="24" fillId="0" borderId="0" xfId="1" applyFont="1" applyAlignment="1">
      <alignment wrapText="1"/>
    </xf>
  </cellXfs>
  <cellStyles count="2">
    <cellStyle name="Обычный" xfId="0" builtinId="0"/>
    <cellStyle name="Обычный 2" xfId="1" xr:uid="{23CF2C93-CE4B-4A45-AFF9-660AED315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C036-3B69-48C2-913F-90E23DA1CCD2}">
  <dimension ref="A2"/>
  <sheetViews>
    <sheetView workbookViewId="0">
      <selection activeCell="A3" sqref="A3"/>
    </sheetView>
  </sheetViews>
  <sheetFormatPr defaultRowHeight="15" x14ac:dyDescent="0.25"/>
  <cols>
    <col min="1" max="1" width="12.42578125" bestFit="1" customWidth="1"/>
  </cols>
  <sheetData>
    <row r="2" spans="1:1" x14ac:dyDescent="0.25">
      <c r="A2" s="62" t="e">
        <f>#REF!+'КМ4.ЛС'!M42+'КМ5.ЛСов'!M37+'КМ6.ЛС '!M42+'КМ3.ЛС '!M45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D867-0D98-46CF-8895-F7A52F3FC3D2}">
  <sheetPr>
    <tabColor rgb="FFFFFF00"/>
    <pageSetUpPr fitToPage="1"/>
  </sheetPr>
  <dimension ref="A1:AK149"/>
  <sheetViews>
    <sheetView tabSelected="1" topLeftCell="A125" workbookViewId="0">
      <selection activeCell="C157" sqref="C157"/>
    </sheetView>
  </sheetViews>
  <sheetFormatPr defaultColWidth="9.140625" defaultRowHeight="11.25" customHeight="1" x14ac:dyDescent="0.2"/>
  <cols>
    <col min="1" max="1" width="11" style="134" customWidth="1"/>
    <col min="2" max="2" width="17.5703125" style="134" customWidth="1"/>
    <col min="3" max="3" width="43.42578125" style="134" customWidth="1"/>
    <col min="4" max="4" width="11" style="134" customWidth="1"/>
    <col min="5" max="5" width="13.42578125" style="134" customWidth="1"/>
    <col min="6" max="7" width="16.42578125" style="134" customWidth="1"/>
    <col min="8" max="8" width="3.7109375" style="134" customWidth="1"/>
    <col min="9" max="9" width="8.85546875" style="60" customWidth="1"/>
    <col min="10" max="10" width="14.42578125" style="60" customWidth="1"/>
    <col min="11" max="11" width="19.5703125" style="60" customWidth="1"/>
    <col min="12" max="13" width="16.42578125" style="1" customWidth="1"/>
    <col min="14" max="16" width="67.85546875" style="135" hidden="1" customWidth="1"/>
    <col min="17" max="21" width="101.85546875" style="135" hidden="1" customWidth="1"/>
    <col min="22" max="26" width="100.7109375" style="135" hidden="1" customWidth="1"/>
    <col min="27" max="28" width="129.28515625" style="135" hidden="1" customWidth="1"/>
    <col min="29" max="29" width="72" style="135" hidden="1" customWidth="1"/>
    <col min="30" max="33" width="61" style="135" hidden="1" customWidth="1"/>
    <col min="34" max="37" width="57.28515625" style="135" hidden="1" customWidth="1"/>
    <col min="38" max="16384" width="9.140625" style="134"/>
  </cols>
  <sheetData>
    <row r="1" spans="1:28" s="64" customFormat="1" ht="15" x14ac:dyDescent="0.25">
      <c r="A1" s="63"/>
      <c r="C1" s="65" t="s">
        <v>0</v>
      </c>
      <c r="D1" s="65"/>
      <c r="E1" s="65"/>
      <c r="F1" s="66"/>
      <c r="G1" s="66"/>
      <c r="I1" s="56"/>
      <c r="J1" s="56"/>
      <c r="K1" s="56"/>
      <c r="L1" s="5"/>
      <c r="M1" s="5"/>
      <c r="N1" s="67" t="s">
        <v>0</v>
      </c>
      <c r="O1" s="67" t="s">
        <v>1</v>
      </c>
      <c r="P1" s="67" t="s">
        <v>1</v>
      </c>
    </row>
    <row r="2" spans="1:28" s="64" customFormat="1" ht="13.5" customHeight="1" x14ac:dyDescent="0.25">
      <c r="A2" s="63"/>
      <c r="D2" s="68" t="s">
        <v>2</v>
      </c>
      <c r="I2" s="56"/>
      <c r="J2" s="56"/>
      <c r="K2" s="56"/>
      <c r="L2" s="3"/>
      <c r="M2" s="3"/>
    </row>
    <row r="3" spans="1:28" s="64" customFormat="1" ht="13.5" customHeight="1" x14ac:dyDescent="0.25">
      <c r="A3" s="69"/>
      <c r="B3" s="66"/>
      <c r="C3" s="66"/>
      <c r="D3" s="66"/>
      <c r="E3" s="66"/>
      <c r="F3" s="66"/>
      <c r="G3" s="66"/>
      <c r="I3" s="56"/>
      <c r="J3" s="56"/>
      <c r="K3" s="56"/>
      <c r="L3" s="5"/>
      <c r="M3" s="5"/>
    </row>
    <row r="4" spans="1:28" s="64" customFormat="1" ht="18" x14ac:dyDescent="0.25">
      <c r="B4" s="69"/>
      <c r="C4" s="70"/>
      <c r="D4" s="71" t="s">
        <v>3</v>
      </c>
      <c r="E4" s="72" t="s">
        <v>90</v>
      </c>
      <c r="F4" s="70"/>
      <c r="G4" s="73"/>
      <c r="I4" s="56"/>
      <c r="J4" s="56"/>
      <c r="K4" s="56"/>
      <c r="L4" s="9"/>
      <c r="M4" s="12"/>
    </row>
    <row r="5" spans="1:28" s="64" customFormat="1" ht="13.5" customHeight="1" x14ac:dyDescent="0.25">
      <c r="B5" s="73"/>
      <c r="C5" s="74"/>
      <c r="D5" s="75" t="s">
        <v>5</v>
      </c>
      <c r="E5" s="72"/>
      <c r="F5" s="72"/>
      <c r="G5" s="73"/>
      <c r="I5" s="56"/>
      <c r="J5" s="56"/>
      <c r="K5" s="56"/>
      <c r="L5" s="11"/>
      <c r="M5" s="12"/>
    </row>
    <row r="6" spans="1:28" s="64" customFormat="1" ht="13.5" customHeight="1" x14ac:dyDescent="0.25">
      <c r="B6" s="73"/>
      <c r="C6" s="76"/>
      <c r="D6" s="77"/>
      <c r="E6" s="73"/>
      <c r="F6" s="73"/>
      <c r="G6" s="73"/>
      <c r="I6" s="56"/>
      <c r="J6" s="56"/>
      <c r="K6" s="56"/>
      <c r="L6" s="12"/>
      <c r="M6" s="12"/>
    </row>
    <row r="7" spans="1:28" s="64" customFormat="1" ht="15" x14ac:dyDescent="0.25">
      <c r="A7" s="78" t="s">
        <v>6</v>
      </c>
      <c r="B7" s="79" t="s">
        <v>91</v>
      </c>
      <c r="C7" s="79"/>
      <c r="D7" s="79"/>
      <c r="E7" s="79"/>
      <c r="F7" s="79"/>
      <c r="G7" s="80"/>
      <c r="I7" s="56"/>
      <c r="J7" s="56"/>
      <c r="K7" s="56"/>
      <c r="L7" s="56"/>
      <c r="M7" s="18"/>
      <c r="Q7" s="67" t="s">
        <v>91</v>
      </c>
      <c r="R7" s="67" t="s">
        <v>1</v>
      </c>
      <c r="S7" s="67" t="s">
        <v>1</v>
      </c>
      <c r="T7" s="67" t="s">
        <v>1</v>
      </c>
      <c r="U7" s="67" t="s">
        <v>1</v>
      </c>
    </row>
    <row r="8" spans="1:28" s="64" customFormat="1" ht="13.5" customHeight="1" x14ac:dyDescent="0.25">
      <c r="A8" s="73"/>
      <c r="B8" s="73"/>
      <c r="C8" s="81"/>
      <c r="D8" s="68" t="s">
        <v>8</v>
      </c>
      <c r="E8" s="73"/>
      <c r="F8" s="73"/>
      <c r="G8" s="73"/>
      <c r="I8" s="56"/>
      <c r="J8" s="56"/>
      <c r="K8" s="56"/>
      <c r="L8" s="12"/>
      <c r="M8" s="12"/>
    </row>
    <row r="9" spans="1:28" s="64" customFormat="1" ht="13.5" customHeight="1" x14ac:dyDescent="0.25">
      <c r="A9" s="73"/>
      <c r="B9" s="73"/>
      <c r="C9" s="73"/>
      <c r="D9" s="82"/>
      <c r="E9" s="73"/>
      <c r="F9" s="73"/>
      <c r="G9" s="73"/>
      <c r="I9" s="56"/>
      <c r="J9" s="56"/>
      <c r="K9" s="56"/>
      <c r="L9" s="12"/>
      <c r="M9" s="12"/>
    </row>
    <row r="10" spans="1:28" s="64" customFormat="1" ht="15" x14ac:dyDescent="0.25">
      <c r="B10" s="83" t="s">
        <v>9</v>
      </c>
      <c r="C10" s="84" t="s">
        <v>92</v>
      </c>
      <c r="D10" s="84"/>
      <c r="E10" s="84"/>
      <c r="F10" s="84"/>
      <c r="G10" s="84"/>
      <c r="I10" s="56"/>
      <c r="J10" s="56"/>
      <c r="K10" s="56"/>
      <c r="L10" s="56"/>
      <c r="M10" s="56"/>
      <c r="V10" s="67" t="s">
        <v>92</v>
      </c>
      <c r="W10" s="67" t="s">
        <v>1</v>
      </c>
      <c r="X10" s="67" t="s">
        <v>1</v>
      </c>
      <c r="Y10" s="67" t="s">
        <v>1</v>
      </c>
      <c r="Z10" s="67" t="s">
        <v>1</v>
      </c>
    </row>
    <row r="11" spans="1:28" s="64" customFormat="1" ht="15" x14ac:dyDescent="0.25">
      <c r="B11" s="63"/>
      <c r="C11" s="85"/>
      <c r="D11" s="85"/>
      <c r="E11" s="85"/>
      <c r="F11" s="85"/>
      <c r="G11" s="85"/>
      <c r="I11" s="56"/>
      <c r="J11" s="56"/>
      <c r="K11" s="56"/>
      <c r="L11" s="22"/>
      <c r="M11" s="22"/>
    </row>
    <row r="12" spans="1:28" s="64" customFormat="1" ht="32.25" customHeight="1" x14ac:dyDescent="0.25">
      <c r="A12" s="86" t="s">
        <v>11</v>
      </c>
      <c r="B12" s="87" t="s">
        <v>12</v>
      </c>
      <c r="C12" s="86" t="s">
        <v>13</v>
      </c>
      <c r="D12" s="86" t="s">
        <v>14</v>
      </c>
      <c r="E12" s="86" t="s">
        <v>15</v>
      </c>
      <c r="F12" s="88" t="s">
        <v>16</v>
      </c>
      <c r="G12" s="89"/>
      <c r="I12" s="57" t="s">
        <v>303</v>
      </c>
      <c r="J12" s="57" t="s">
        <v>304</v>
      </c>
      <c r="K12" s="57" t="s">
        <v>305</v>
      </c>
      <c r="L12" s="53" t="s">
        <v>16</v>
      </c>
      <c r="M12" s="54"/>
    </row>
    <row r="13" spans="1:28" s="64" customFormat="1" ht="20.25" customHeight="1" x14ac:dyDescent="0.25">
      <c r="A13" s="86"/>
      <c r="B13" s="87"/>
      <c r="C13" s="86"/>
      <c r="D13" s="86"/>
      <c r="E13" s="86"/>
      <c r="F13" s="90" t="s">
        <v>17</v>
      </c>
      <c r="G13" s="90" t="s">
        <v>18</v>
      </c>
      <c r="I13" s="61">
        <v>5.1999999999999998E-2</v>
      </c>
      <c r="J13" s="61">
        <v>2.1000000000000001E-2</v>
      </c>
      <c r="K13" s="58">
        <v>0.03</v>
      </c>
      <c r="L13" s="23" t="s">
        <v>17</v>
      </c>
      <c r="M13" s="23" t="s">
        <v>18</v>
      </c>
    </row>
    <row r="14" spans="1:28" s="64" customFormat="1" ht="12" customHeight="1" x14ac:dyDescent="0.25">
      <c r="A14" s="91">
        <v>1</v>
      </c>
      <c r="B14" s="91" t="s">
        <v>19</v>
      </c>
      <c r="C14" s="91">
        <v>3</v>
      </c>
      <c r="D14" s="91">
        <v>4</v>
      </c>
      <c r="E14" s="91">
        <v>5</v>
      </c>
      <c r="F14" s="91">
        <v>6</v>
      </c>
      <c r="G14" s="91">
        <v>7</v>
      </c>
      <c r="I14" s="56"/>
      <c r="J14" s="56"/>
      <c r="K14" s="56"/>
      <c r="L14" s="24">
        <v>6</v>
      </c>
      <c r="M14" s="24">
        <v>7</v>
      </c>
    </row>
    <row r="15" spans="1:28" s="64" customFormat="1" ht="15" x14ac:dyDescent="0.25">
      <c r="A15" s="92" t="s">
        <v>20</v>
      </c>
      <c r="B15" s="92"/>
      <c r="C15" s="92"/>
      <c r="D15" s="92"/>
      <c r="E15" s="92"/>
      <c r="F15" s="92"/>
      <c r="G15" s="92"/>
      <c r="I15" s="56"/>
      <c r="J15" s="56"/>
      <c r="K15" s="56"/>
      <c r="L15" s="56"/>
      <c r="M15" s="56"/>
      <c r="AA15" s="93" t="s">
        <v>20</v>
      </c>
    </row>
    <row r="16" spans="1:28" s="64" customFormat="1" ht="15" x14ac:dyDescent="0.25">
      <c r="A16" s="92" t="s">
        <v>21</v>
      </c>
      <c r="B16" s="92"/>
      <c r="C16" s="92"/>
      <c r="D16" s="92"/>
      <c r="E16" s="92"/>
      <c r="F16" s="92"/>
      <c r="G16" s="92"/>
      <c r="I16" s="56"/>
      <c r="J16" s="56"/>
      <c r="K16" s="56"/>
      <c r="L16" s="56"/>
      <c r="M16" s="56"/>
      <c r="AA16" s="93"/>
      <c r="AB16" s="93" t="s">
        <v>21</v>
      </c>
    </row>
    <row r="17" spans="1:28" s="64" customFormat="1" ht="15" x14ac:dyDescent="0.25">
      <c r="A17" s="94">
        <f>IF(H17&lt;&gt;"",COUNTA(H$1:H17),"")</f>
        <v>1</v>
      </c>
      <c r="B17" s="95" t="s">
        <v>93</v>
      </c>
      <c r="C17" s="96" t="s">
        <v>94</v>
      </c>
      <c r="D17" s="97" t="s">
        <v>24</v>
      </c>
      <c r="E17" s="98">
        <v>1.354E-2</v>
      </c>
      <c r="F17" s="99">
        <v>12586.21</v>
      </c>
      <c r="G17" s="100">
        <v>170.42</v>
      </c>
      <c r="H17" s="101" t="s">
        <v>25</v>
      </c>
      <c r="I17" s="56">
        <v>1.052</v>
      </c>
      <c r="J17" s="56">
        <v>1.0209999999999999</v>
      </c>
      <c r="K17" s="56">
        <v>1.03</v>
      </c>
      <c r="L17" s="31">
        <f>F17*I17*J17*K17</f>
        <v>13924.309895459599</v>
      </c>
      <c r="M17" s="31">
        <f>E17*L17</f>
        <v>188.53515598452296</v>
      </c>
      <c r="AA17" s="93"/>
      <c r="AB17" s="93"/>
    </row>
    <row r="18" spans="1:28" s="64" customFormat="1" ht="15" x14ac:dyDescent="0.25">
      <c r="A18" s="94">
        <f>IF(H18&lt;&gt;"",COUNTA(H$1:H18),"")</f>
        <v>2</v>
      </c>
      <c r="B18" s="95" t="s">
        <v>155</v>
      </c>
      <c r="C18" s="96" t="s">
        <v>156</v>
      </c>
      <c r="D18" s="97" t="s">
        <v>24</v>
      </c>
      <c r="E18" s="98">
        <v>2.708E-2</v>
      </c>
      <c r="F18" s="99">
        <v>23722.79</v>
      </c>
      <c r="G18" s="100">
        <v>642.41</v>
      </c>
      <c r="H18" s="101" t="s">
        <v>25</v>
      </c>
      <c r="I18" s="56">
        <v>1.052</v>
      </c>
      <c r="J18" s="56">
        <v>1.0209999999999999</v>
      </c>
      <c r="K18" s="56">
        <v>1.03</v>
      </c>
      <c r="L18" s="31">
        <f t="shared" ref="L18:L81" si="0">F18*I18*J18*K18</f>
        <v>26244.872725380399</v>
      </c>
      <c r="M18" s="31">
        <f t="shared" ref="M18:M81" si="1">E18*L18</f>
        <v>710.71115340330118</v>
      </c>
      <c r="AA18" s="93"/>
      <c r="AB18" s="93"/>
    </row>
    <row r="19" spans="1:28" s="64" customFormat="1" ht="15" x14ac:dyDescent="0.25">
      <c r="A19" s="94">
        <f>IF(H19&lt;&gt;"",COUNTA(H$1:H19),"")</f>
        <v>3</v>
      </c>
      <c r="B19" s="95" t="s">
        <v>48</v>
      </c>
      <c r="C19" s="96" t="s">
        <v>49</v>
      </c>
      <c r="D19" s="97" t="s">
        <v>31</v>
      </c>
      <c r="E19" s="102">
        <v>26.520928300000001</v>
      </c>
      <c r="F19" s="99">
        <v>56.6</v>
      </c>
      <c r="G19" s="99">
        <v>1501.09</v>
      </c>
      <c r="H19" s="101" t="s">
        <v>25</v>
      </c>
      <c r="I19" s="56">
        <v>1.052</v>
      </c>
      <c r="J19" s="56">
        <v>1.0209999999999999</v>
      </c>
      <c r="K19" s="56">
        <v>1.03</v>
      </c>
      <c r="L19" s="31">
        <f t="shared" si="0"/>
        <v>62.617415416000007</v>
      </c>
      <c r="M19" s="31">
        <f t="shared" si="1"/>
        <v>1660.671984579051</v>
      </c>
      <c r="AA19" s="93"/>
      <c r="AB19" s="93"/>
    </row>
    <row r="20" spans="1:28" s="64" customFormat="1" ht="15" x14ac:dyDescent="0.25">
      <c r="A20" s="94">
        <f>IF(H20&lt;&gt;"",COUNTA(H$1:H20),"")</f>
        <v>4</v>
      </c>
      <c r="B20" s="95" t="s">
        <v>60</v>
      </c>
      <c r="C20" s="96" t="s">
        <v>61</v>
      </c>
      <c r="D20" s="97" t="s">
        <v>28</v>
      </c>
      <c r="E20" s="102">
        <v>25.199228699999999</v>
      </c>
      <c r="F20" s="99">
        <v>55.42</v>
      </c>
      <c r="G20" s="99">
        <v>1396.54</v>
      </c>
      <c r="H20" s="101" t="s">
        <v>25</v>
      </c>
      <c r="I20" s="56">
        <v>1.052</v>
      </c>
      <c r="J20" s="56">
        <v>1.0209999999999999</v>
      </c>
      <c r="K20" s="56">
        <v>1.03</v>
      </c>
      <c r="L20" s="31">
        <f t="shared" si="0"/>
        <v>61.311963999199996</v>
      </c>
      <c r="M20" s="31">
        <f t="shared" si="1"/>
        <v>1545.0142028620073</v>
      </c>
      <c r="AA20" s="93"/>
      <c r="AB20" s="93"/>
    </row>
    <row r="21" spans="1:28" s="64" customFormat="1" ht="15" x14ac:dyDescent="0.25">
      <c r="A21" s="94">
        <f>IF(H21&lt;&gt;"",COUNTA(H$1:H21),"")</f>
        <v>5</v>
      </c>
      <c r="B21" s="95" t="s">
        <v>80</v>
      </c>
      <c r="C21" s="96" t="s">
        <v>81</v>
      </c>
      <c r="D21" s="97" t="s">
        <v>31</v>
      </c>
      <c r="E21" s="103">
        <v>12.265604</v>
      </c>
      <c r="F21" s="99">
        <v>22.2</v>
      </c>
      <c r="G21" s="100">
        <v>272.3</v>
      </c>
      <c r="H21" s="101" t="s">
        <v>25</v>
      </c>
      <c r="I21" s="56">
        <v>1.052</v>
      </c>
      <c r="J21" s="56">
        <v>1.0209999999999999</v>
      </c>
      <c r="K21" s="56">
        <v>1.03</v>
      </c>
      <c r="L21" s="31">
        <f t="shared" si="0"/>
        <v>24.560187672000001</v>
      </c>
      <c r="M21" s="31">
        <f t="shared" si="1"/>
        <v>301.24553615043391</v>
      </c>
      <c r="AA21" s="93"/>
      <c r="AB21" s="93"/>
    </row>
    <row r="22" spans="1:28" s="64" customFormat="1" ht="22.5" x14ac:dyDescent="0.25">
      <c r="A22" s="94">
        <f>IF(H22&lt;&gt;"",COUNTA(H$1:H22),"")</f>
        <v>6</v>
      </c>
      <c r="B22" s="95" t="s">
        <v>185</v>
      </c>
      <c r="C22" s="96" t="s">
        <v>186</v>
      </c>
      <c r="D22" s="97" t="s">
        <v>173</v>
      </c>
      <c r="E22" s="104">
        <v>57.914999999999999</v>
      </c>
      <c r="F22" s="99">
        <v>5.46</v>
      </c>
      <c r="G22" s="100">
        <v>316.22000000000003</v>
      </c>
      <c r="H22" s="101" t="s">
        <v>25</v>
      </c>
      <c r="I22" s="56">
        <v>1.052</v>
      </c>
      <c r="J22" s="56">
        <v>1.0209999999999999</v>
      </c>
      <c r="K22" s="56">
        <v>1.03</v>
      </c>
      <c r="L22" s="31">
        <f t="shared" si="0"/>
        <v>6.0404785896000002</v>
      </c>
      <c r="M22" s="31">
        <f t="shared" si="1"/>
        <v>349.834317516684</v>
      </c>
      <c r="AA22" s="93"/>
      <c r="AB22" s="93"/>
    </row>
    <row r="23" spans="1:28" s="64" customFormat="1" ht="15" x14ac:dyDescent="0.25">
      <c r="A23" s="94">
        <f>IF(H23&lt;&gt;"",COUNTA(H$1:H23),"")</f>
        <v>7</v>
      </c>
      <c r="B23" s="95" t="s">
        <v>174</v>
      </c>
      <c r="C23" s="96" t="s">
        <v>175</v>
      </c>
      <c r="D23" s="97" t="s">
        <v>173</v>
      </c>
      <c r="E23" s="103">
        <v>454.50635899999997</v>
      </c>
      <c r="F23" s="99">
        <v>58.06</v>
      </c>
      <c r="G23" s="99">
        <v>26388.639999999999</v>
      </c>
      <c r="H23" s="101" t="s">
        <v>25</v>
      </c>
      <c r="I23" s="56">
        <v>1.052</v>
      </c>
      <c r="J23" s="56">
        <v>1.0209999999999999</v>
      </c>
      <c r="K23" s="56">
        <v>1.03</v>
      </c>
      <c r="L23" s="31">
        <f t="shared" si="0"/>
        <v>64.232634965599999</v>
      </c>
      <c r="M23" s="31">
        <f t="shared" si="1"/>
        <v>29194.141047190944</v>
      </c>
      <c r="AA23" s="93"/>
      <c r="AB23" s="93"/>
    </row>
    <row r="24" spans="1:28" s="64" customFormat="1" ht="15" x14ac:dyDescent="0.25">
      <c r="A24" s="94">
        <f>IF(H24&lt;&gt;"",COUNTA(H$1:H24),"")</f>
        <v>8</v>
      </c>
      <c r="B24" s="95" t="s">
        <v>176</v>
      </c>
      <c r="C24" s="96" t="s">
        <v>177</v>
      </c>
      <c r="D24" s="97" t="s">
        <v>173</v>
      </c>
      <c r="E24" s="103">
        <v>98.583826999999999</v>
      </c>
      <c r="F24" s="99">
        <v>72.349999999999994</v>
      </c>
      <c r="G24" s="99">
        <v>7132.54</v>
      </c>
      <c r="H24" s="101" t="s">
        <v>25</v>
      </c>
      <c r="I24" s="56">
        <v>1.052</v>
      </c>
      <c r="J24" s="56">
        <v>1.0209999999999999</v>
      </c>
      <c r="K24" s="56">
        <v>1.03</v>
      </c>
      <c r="L24" s="31">
        <f t="shared" si="0"/>
        <v>80.041872886000007</v>
      </c>
      <c r="M24" s="31">
        <f t="shared" si="1"/>
        <v>7890.8341493494154</v>
      </c>
      <c r="AA24" s="93"/>
      <c r="AB24" s="93"/>
    </row>
    <row r="25" spans="1:28" s="64" customFormat="1" ht="22.5" x14ac:dyDescent="0.25">
      <c r="A25" s="94">
        <f>IF(H25&lt;&gt;"",COUNTA(H$1:H25),"")</f>
        <v>9</v>
      </c>
      <c r="B25" s="95" t="s">
        <v>171</v>
      </c>
      <c r="C25" s="96" t="s">
        <v>172</v>
      </c>
      <c r="D25" s="97" t="s">
        <v>173</v>
      </c>
      <c r="E25" s="104">
        <v>87.614999999999995</v>
      </c>
      <c r="F25" s="99">
        <v>1.55</v>
      </c>
      <c r="G25" s="100">
        <v>135.80000000000001</v>
      </c>
      <c r="H25" s="101" t="s">
        <v>25</v>
      </c>
      <c r="I25" s="56">
        <v>1.052</v>
      </c>
      <c r="J25" s="56">
        <v>1.0209999999999999</v>
      </c>
      <c r="K25" s="56">
        <v>1.03</v>
      </c>
      <c r="L25" s="31">
        <f t="shared" si="0"/>
        <v>1.7147878779999999</v>
      </c>
      <c r="M25" s="31">
        <f t="shared" si="1"/>
        <v>150.24113993096998</v>
      </c>
      <c r="AA25" s="93"/>
      <c r="AB25" s="93"/>
    </row>
    <row r="26" spans="1:28" s="64" customFormat="1" ht="22.5" x14ac:dyDescent="0.25">
      <c r="A26" s="94">
        <f>IF(H26&lt;&gt;"",COUNTA(H$1:H26),"")</f>
        <v>10</v>
      </c>
      <c r="B26" s="95" t="s">
        <v>180</v>
      </c>
      <c r="C26" s="96" t="s">
        <v>181</v>
      </c>
      <c r="D26" s="97" t="s">
        <v>182</v>
      </c>
      <c r="E26" s="105">
        <v>0.80189999999999995</v>
      </c>
      <c r="F26" s="99">
        <v>1574.3</v>
      </c>
      <c r="G26" s="99">
        <v>1262.43</v>
      </c>
      <c r="H26" s="101" t="s">
        <v>25</v>
      </c>
      <c r="I26" s="56">
        <v>1.052</v>
      </c>
      <c r="J26" s="56">
        <v>1.0209999999999999</v>
      </c>
      <c r="K26" s="56">
        <v>1.03</v>
      </c>
      <c r="L26" s="31">
        <f t="shared" si="0"/>
        <v>1741.6713266680001</v>
      </c>
      <c r="M26" s="31">
        <f t="shared" si="1"/>
        <v>1396.6462368550692</v>
      </c>
      <c r="AA26" s="93"/>
      <c r="AB26" s="93"/>
    </row>
    <row r="27" spans="1:28" s="64" customFormat="1" ht="15" x14ac:dyDescent="0.25">
      <c r="A27" s="94">
        <f>IF(H27&lt;&gt;"",COUNTA(H$1:H27),"")</f>
        <v>11</v>
      </c>
      <c r="B27" s="95" t="s">
        <v>178</v>
      </c>
      <c r="C27" s="96" t="s">
        <v>179</v>
      </c>
      <c r="D27" s="97" t="s">
        <v>45</v>
      </c>
      <c r="E27" s="102">
        <v>29.580151799999999</v>
      </c>
      <c r="F27" s="99">
        <v>583.30999999999995</v>
      </c>
      <c r="G27" s="99">
        <v>17254.39</v>
      </c>
      <c r="H27" s="101" t="s">
        <v>25</v>
      </c>
      <c r="I27" s="56">
        <v>1.052</v>
      </c>
      <c r="J27" s="56">
        <v>1.0209999999999999</v>
      </c>
      <c r="K27" s="56">
        <v>1.03</v>
      </c>
      <c r="L27" s="31">
        <f t="shared" si="0"/>
        <v>645.32446265559997</v>
      </c>
      <c r="M27" s="31">
        <f t="shared" si="1"/>
        <v>19088.795565606077</v>
      </c>
      <c r="AA27" s="93"/>
      <c r="AB27" s="93"/>
    </row>
    <row r="28" spans="1:28" s="64" customFormat="1" ht="15" x14ac:dyDescent="0.25">
      <c r="A28" s="94">
        <f>IF(H28&lt;&gt;"",COUNTA(H$1:H28),"")</f>
        <v>12</v>
      </c>
      <c r="B28" s="95" t="s">
        <v>211</v>
      </c>
      <c r="C28" s="96" t="s">
        <v>212</v>
      </c>
      <c r="D28" s="97" t="s">
        <v>97</v>
      </c>
      <c r="E28" s="105">
        <v>16.109200000000001</v>
      </c>
      <c r="F28" s="99">
        <v>110.93</v>
      </c>
      <c r="G28" s="99">
        <v>1786.99</v>
      </c>
      <c r="H28" s="101" t="s">
        <v>25</v>
      </c>
      <c r="I28" s="56">
        <v>1.052</v>
      </c>
      <c r="J28" s="56">
        <v>1.0209999999999999</v>
      </c>
      <c r="K28" s="56">
        <v>1.03</v>
      </c>
      <c r="L28" s="31">
        <f t="shared" si="0"/>
        <v>122.7234963268</v>
      </c>
      <c r="M28" s="31">
        <f t="shared" si="1"/>
        <v>1976.9773470276868</v>
      </c>
      <c r="AA28" s="93"/>
      <c r="AB28" s="93"/>
    </row>
    <row r="29" spans="1:28" s="64" customFormat="1" ht="33.75" x14ac:dyDescent="0.25">
      <c r="A29" s="94">
        <f>IF(H29&lt;&gt;"",COUNTA(H$1:H29),"")</f>
        <v>13</v>
      </c>
      <c r="B29" s="95" t="s">
        <v>270</v>
      </c>
      <c r="C29" s="96" t="s">
        <v>271</v>
      </c>
      <c r="D29" s="97" t="s">
        <v>182</v>
      </c>
      <c r="E29" s="103">
        <v>0.12042799999999999</v>
      </c>
      <c r="F29" s="99">
        <v>1483.3</v>
      </c>
      <c r="G29" s="100">
        <v>178.63</v>
      </c>
      <c r="H29" s="101" t="s">
        <v>25</v>
      </c>
      <c r="I29" s="56">
        <v>1.052</v>
      </c>
      <c r="J29" s="56">
        <v>1.0209999999999999</v>
      </c>
      <c r="K29" s="56">
        <v>1.03</v>
      </c>
      <c r="L29" s="31">
        <f t="shared" si="0"/>
        <v>1640.9966835079999</v>
      </c>
      <c r="M29" s="31">
        <f t="shared" si="1"/>
        <v>197.6219486015014</v>
      </c>
      <c r="AA29" s="93"/>
      <c r="AB29" s="93"/>
    </row>
    <row r="30" spans="1:28" s="64" customFormat="1" ht="15" x14ac:dyDescent="0.25">
      <c r="A30" s="94">
        <f>IF(H30&lt;&gt;"",COUNTA(H$1:H30),"")</f>
        <v>14</v>
      </c>
      <c r="B30" s="95" t="s">
        <v>199</v>
      </c>
      <c r="C30" s="96" t="s">
        <v>200</v>
      </c>
      <c r="D30" s="97" t="s">
        <v>28</v>
      </c>
      <c r="E30" s="105">
        <v>11.3028</v>
      </c>
      <c r="F30" s="99">
        <v>82.26</v>
      </c>
      <c r="G30" s="100">
        <v>929.77</v>
      </c>
      <c r="H30" s="101" t="s">
        <v>25</v>
      </c>
      <c r="I30" s="56">
        <v>1.052</v>
      </c>
      <c r="J30" s="56">
        <v>1.0209999999999999</v>
      </c>
      <c r="K30" s="56">
        <v>1.03</v>
      </c>
      <c r="L30" s="31">
        <f t="shared" si="0"/>
        <v>91.005452157600018</v>
      </c>
      <c r="M30" s="31">
        <f t="shared" si="1"/>
        <v>1028.6164246469214</v>
      </c>
      <c r="AA30" s="93"/>
      <c r="AB30" s="93"/>
    </row>
    <row r="31" spans="1:28" s="64" customFormat="1" ht="15" x14ac:dyDescent="0.25">
      <c r="A31" s="94">
        <f>IF(H31&lt;&gt;"",COUNTA(H$1:H31),"")</f>
        <v>15</v>
      </c>
      <c r="B31" s="95" t="s">
        <v>70</v>
      </c>
      <c r="C31" s="96" t="s">
        <v>71</v>
      </c>
      <c r="D31" s="97" t="s">
        <v>24</v>
      </c>
      <c r="E31" s="102">
        <v>3.3742599999999998E-2</v>
      </c>
      <c r="F31" s="99">
        <v>93866.59</v>
      </c>
      <c r="G31" s="99">
        <v>3167.3</v>
      </c>
      <c r="H31" s="101" t="s">
        <v>25</v>
      </c>
      <c r="I31" s="56">
        <v>1.052</v>
      </c>
      <c r="J31" s="56">
        <v>1.0209999999999999</v>
      </c>
      <c r="K31" s="56">
        <v>1.03</v>
      </c>
      <c r="L31" s="31">
        <f t="shared" si="0"/>
        <v>103845.99398786839</v>
      </c>
      <c r="M31" s="31">
        <f t="shared" si="1"/>
        <v>3504.0338367350478</v>
      </c>
      <c r="AA31" s="93"/>
      <c r="AB31" s="93"/>
    </row>
    <row r="32" spans="1:28" s="64" customFormat="1" ht="15" x14ac:dyDescent="0.25">
      <c r="A32" s="94">
        <f>IF(H32&lt;&gt;"",COUNTA(H$1:H32),"")</f>
        <v>16</v>
      </c>
      <c r="B32" s="95" t="s">
        <v>88</v>
      </c>
      <c r="C32" s="96" t="s">
        <v>89</v>
      </c>
      <c r="D32" s="97" t="s">
        <v>28</v>
      </c>
      <c r="E32" s="102">
        <v>4.7027633</v>
      </c>
      <c r="F32" s="99">
        <v>97.83</v>
      </c>
      <c r="G32" s="100">
        <v>460.08</v>
      </c>
      <c r="H32" s="101" t="s">
        <v>25</v>
      </c>
      <c r="I32" s="56">
        <v>1.052</v>
      </c>
      <c r="J32" s="56">
        <v>1.0209999999999999</v>
      </c>
      <c r="K32" s="56">
        <v>1.03</v>
      </c>
      <c r="L32" s="31">
        <f t="shared" si="0"/>
        <v>108.2307729708</v>
      </c>
      <c r="M32" s="31">
        <f t="shared" si="1"/>
        <v>508.98370705771021</v>
      </c>
      <c r="AA32" s="93"/>
      <c r="AB32" s="93"/>
    </row>
    <row r="33" spans="1:28" s="64" customFormat="1" ht="15" x14ac:dyDescent="0.25">
      <c r="A33" s="94">
        <f>IF(H33&lt;&gt;"",COUNTA(H$1:H33),"")</f>
        <v>17</v>
      </c>
      <c r="B33" s="95" t="s">
        <v>289</v>
      </c>
      <c r="C33" s="96" t="s">
        <v>290</v>
      </c>
      <c r="D33" s="97" t="s">
        <v>24</v>
      </c>
      <c r="E33" s="98">
        <v>5.2999999999999998E-4</v>
      </c>
      <c r="F33" s="99">
        <v>85758.399999999994</v>
      </c>
      <c r="G33" s="100">
        <v>45.45</v>
      </c>
      <c r="H33" s="101" t="s">
        <v>25</v>
      </c>
      <c r="I33" s="56">
        <v>1.052</v>
      </c>
      <c r="J33" s="56">
        <v>1.0209999999999999</v>
      </c>
      <c r="K33" s="56">
        <v>1.03</v>
      </c>
      <c r="L33" s="31">
        <f t="shared" si="0"/>
        <v>94875.783713983998</v>
      </c>
      <c r="M33" s="31">
        <f t="shared" si="1"/>
        <v>50.284165368411514</v>
      </c>
      <c r="AA33" s="93"/>
      <c r="AB33" s="93"/>
    </row>
    <row r="34" spans="1:28" s="64" customFormat="1" ht="15" x14ac:dyDescent="0.25">
      <c r="A34" s="94">
        <f>IF(H34&lt;&gt;"",COUNTA(H$1:H34),"")</f>
        <v>18</v>
      </c>
      <c r="B34" s="95" t="s">
        <v>26</v>
      </c>
      <c r="C34" s="96" t="s">
        <v>27</v>
      </c>
      <c r="D34" s="97" t="s">
        <v>28</v>
      </c>
      <c r="E34" s="102">
        <v>95.910661200000007</v>
      </c>
      <c r="F34" s="99">
        <v>82.26</v>
      </c>
      <c r="G34" s="99">
        <v>7889.61</v>
      </c>
      <c r="H34" s="101" t="s">
        <v>25</v>
      </c>
      <c r="I34" s="56">
        <v>1.052</v>
      </c>
      <c r="J34" s="56">
        <v>1.0209999999999999</v>
      </c>
      <c r="K34" s="56">
        <v>1.03</v>
      </c>
      <c r="L34" s="31">
        <f t="shared" si="0"/>
        <v>91.005452157600018</v>
      </c>
      <c r="M34" s="31">
        <f t="shared" si="1"/>
        <v>8728.3930892403841</v>
      </c>
      <c r="AA34" s="93"/>
      <c r="AB34" s="93"/>
    </row>
    <row r="35" spans="1:28" s="64" customFormat="1" ht="22.5" x14ac:dyDescent="0.25">
      <c r="A35" s="94">
        <f>IF(H35&lt;&gt;"",COUNTA(H$1:H35),"")</f>
        <v>19</v>
      </c>
      <c r="B35" s="95" t="s">
        <v>109</v>
      </c>
      <c r="C35" s="96" t="s">
        <v>110</v>
      </c>
      <c r="D35" s="97" t="s">
        <v>106</v>
      </c>
      <c r="E35" s="106">
        <v>0.4</v>
      </c>
      <c r="F35" s="99">
        <v>182</v>
      </c>
      <c r="G35" s="100">
        <v>72.8</v>
      </c>
      <c r="H35" s="101" t="s">
        <v>25</v>
      </c>
      <c r="I35" s="56">
        <v>1.052</v>
      </c>
      <c r="J35" s="56">
        <v>1.0209999999999999</v>
      </c>
      <c r="K35" s="56">
        <v>1.03</v>
      </c>
      <c r="L35" s="31">
        <f t="shared" si="0"/>
        <v>201.34928631999998</v>
      </c>
      <c r="M35" s="31">
        <f t="shared" si="1"/>
        <v>80.53971452799999</v>
      </c>
      <c r="AA35" s="93"/>
      <c r="AB35" s="93"/>
    </row>
    <row r="36" spans="1:28" s="64" customFormat="1" ht="15" x14ac:dyDescent="0.25">
      <c r="A36" s="94">
        <f>IF(H36&lt;&gt;"",COUNTA(H$1:H36),"")</f>
        <v>20</v>
      </c>
      <c r="B36" s="95" t="s">
        <v>37</v>
      </c>
      <c r="C36" s="96" t="s">
        <v>38</v>
      </c>
      <c r="D36" s="97" t="s">
        <v>24</v>
      </c>
      <c r="E36" s="102">
        <v>6.3150000000000001E-4</v>
      </c>
      <c r="F36" s="99">
        <v>108999.8</v>
      </c>
      <c r="G36" s="100">
        <v>68.83</v>
      </c>
      <c r="H36" s="101" t="s">
        <v>25</v>
      </c>
      <c r="I36" s="56">
        <v>1.052</v>
      </c>
      <c r="J36" s="56">
        <v>1.0209999999999999</v>
      </c>
      <c r="K36" s="56">
        <v>1.03</v>
      </c>
      <c r="L36" s="31">
        <f t="shared" si="0"/>
        <v>120588.08757704801</v>
      </c>
      <c r="M36" s="31">
        <f t="shared" si="1"/>
        <v>76.151377304905822</v>
      </c>
      <c r="AA36" s="93"/>
      <c r="AB36" s="93"/>
    </row>
    <row r="37" spans="1:28" s="64" customFormat="1" ht="22.5" x14ac:dyDescent="0.25">
      <c r="A37" s="94">
        <f>IF(H37&lt;&gt;"",COUNTA(H$1:H37),"")</f>
        <v>21</v>
      </c>
      <c r="B37" s="95" t="s">
        <v>117</v>
      </c>
      <c r="C37" s="96" t="s">
        <v>118</v>
      </c>
      <c r="D37" s="97" t="s">
        <v>24</v>
      </c>
      <c r="E37" s="102">
        <v>2.3548000000000002E-3</v>
      </c>
      <c r="F37" s="99">
        <v>77122.5</v>
      </c>
      <c r="G37" s="100">
        <v>181.61</v>
      </c>
      <c r="H37" s="101" t="s">
        <v>25</v>
      </c>
      <c r="I37" s="56">
        <v>1.052</v>
      </c>
      <c r="J37" s="56">
        <v>1.0209999999999999</v>
      </c>
      <c r="K37" s="56">
        <v>1.03</v>
      </c>
      <c r="L37" s="31">
        <f t="shared" si="0"/>
        <v>85321.760078100007</v>
      </c>
      <c r="M37" s="31">
        <f t="shared" si="1"/>
        <v>200.91568063190991</v>
      </c>
      <c r="AA37" s="93"/>
      <c r="AB37" s="93"/>
    </row>
    <row r="38" spans="1:28" s="64" customFormat="1" ht="15" x14ac:dyDescent="0.25">
      <c r="A38" s="94">
        <f>IF(H38&lt;&gt;"",COUNTA(H$1:H38),"")</f>
        <v>22</v>
      </c>
      <c r="B38" s="95" t="s">
        <v>119</v>
      </c>
      <c r="C38" s="96" t="s">
        <v>120</v>
      </c>
      <c r="D38" s="97" t="s">
        <v>24</v>
      </c>
      <c r="E38" s="103">
        <v>1.3300000000000001E-4</v>
      </c>
      <c r="F38" s="99">
        <v>77122.5</v>
      </c>
      <c r="G38" s="100">
        <v>10.26</v>
      </c>
      <c r="H38" s="101" t="s">
        <v>25</v>
      </c>
      <c r="I38" s="56">
        <v>1.052</v>
      </c>
      <c r="J38" s="56">
        <v>1.0209999999999999</v>
      </c>
      <c r="K38" s="56">
        <v>1.03</v>
      </c>
      <c r="L38" s="31">
        <f t="shared" si="0"/>
        <v>85321.760078100007</v>
      </c>
      <c r="M38" s="31">
        <f t="shared" si="1"/>
        <v>11.347794090387302</v>
      </c>
      <c r="AA38" s="93"/>
      <c r="AB38" s="93"/>
    </row>
    <row r="39" spans="1:28" s="64" customFormat="1" ht="22.5" x14ac:dyDescent="0.25">
      <c r="A39" s="94">
        <f>IF(H39&lt;&gt;"",COUNTA(H$1:H39),"")</f>
        <v>23</v>
      </c>
      <c r="B39" s="95" t="s">
        <v>133</v>
      </c>
      <c r="C39" s="96" t="s">
        <v>134</v>
      </c>
      <c r="D39" s="97" t="s">
        <v>135</v>
      </c>
      <c r="E39" s="102">
        <v>58.549852199999997</v>
      </c>
      <c r="F39" s="99">
        <v>63.97</v>
      </c>
      <c r="G39" s="99">
        <v>3745.44</v>
      </c>
      <c r="H39" s="101" t="s">
        <v>25</v>
      </c>
      <c r="I39" s="56">
        <v>1.052</v>
      </c>
      <c r="J39" s="56">
        <v>1.0209999999999999</v>
      </c>
      <c r="K39" s="56">
        <v>1.03</v>
      </c>
      <c r="L39" s="31">
        <f t="shared" si="0"/>
        <v>70.770955197199996</v>
      </c>
      <c r="M39" s="31">
        <f t="shared" si="1"/>
        <v>4143.6289668488816</v>
      </c>
      <c r="AA39" s="93"/>
      <c r="AB39" s="93"/>
    </row>
    <row r="40" spans="1:28" s="64" customFormat="1" ht="15" x14ac:dyDescent="0.25">
      <c r="A40" s="94">
        <f>IF(H40&lt;&gt;"",COUNTA(H$1:H40),"")</f>
        <v>24</v>
      </c>
      <c r="B40" s="95" t="s">
        <v>136</v>
      </c>
      <c r="C40" s="96" t="s">
        <v>137</v>
      </c>
      <c r="D40" s="97" t="s">
        <v>106</v>
      </c>
      <c r="E40" s="106">
        <v>23.2</v>
      </c>
      <c r="F40" s="99">
        <v>354.9</v>
      </c>
      <c r="G40" s="99">
        <v>8233.68</v>
      </c>
      <c r="H40" s="101" t="s">
        <v>25</v>
      </c>
      <c r="I40" s="56">
        <v>1.052</v>
      </c>
      <c r="J40" s="56">
        <v>1.0209999999999999</v>
      </c>
      <c r="K40" s="56">
        <v>1.03</v>
      </c>
      <c r="L40" s="31">
        <f t="shared" si="0"/>
        <v>392.63110832400002</v>
      </c>
      <c r="M40" s="31">
        <f t="shared" si="1"/>
        <v>9109.0417131167997</v>
      </c>
      <c r="AA40" s="93"/>
      <c r="AB40" s="93"/>
    </row>
    <row r="41" spans="1:28" s="64" customFormat="1" ht="15" x14ac:dyDescent="0.25">
      <c r="A41" s="94">
        <f>IF(H41&lt;&gt;"",COUNTA(H$1:H41),"")</f>
        <v>25</v>
      </c>
      <c r="B41" s="95" t="s">
        <v>140</v>
      </c>
      <c r="C41" s="96" t="s">
        <v>141</v>
      </c>
      <c r="D41" s="97" t="s">
        <v>106</v>
      </c>
      <c r="E41" s="105">
        <v>0.34649999999999997</v>
      </c>
      <c r="F41" s="99">
        <v>637</v>
      </c>
      <c r="G41" s="100">
        <v>220.72</v>
      </c>
      <c r="H41" s="101" t="s">
        <v>25</v>
      </c>
      <c r="I41" s="56">
        <v>1.052</v>
      </c>
      <c r="J41" s="56">
        <v>1.0209999999999999</v>
      </c>
      <c r="K41" s="56">
        <v>1.03</v>
      </c>
      <c r="L41" s="31">
        <f t="shared" si="0"/>
        <v>704.72250211999994</v>
      </c>
      <c r="M41" s="31">
        <f t="shared" si="1"/>
        <v>244.18634698457996</v>
      </c>
      <c r="AA41" s="93"/>
      <c r="AB41" s="93"/>
    </row>
    <row r="42" spans="1:28" s="64" customFormat="1" ht="15" x14ac:dyDescent="0.25">
      <c r="A42" s="94">
        <f>IF(H42&lt;&gt;"",COUNTA(H$1:H42),"")</f>
        <v>26</v>
      </c>
      <c r="B42" s="95" t="s">
        <v>138</v>
      </c>
      <c r="C42" s="96" t="s">
        <v>139</v>
      </c>
      <c r="D42" s="97" t="s">
        <v>106</v>
      </c>
      <c r="E42" s="98">
        <v>0.80684999999999996</v>
      </c>
      <c r="F42" s="99">
        <v>72.8</v>
      </c>
      <c r="G42" s="100">
        <v>58.74</v>
      </c>
      <c r="H42" s="101" t="s">
        <v>25</v>
      </c>
      <c r="I42" s="56">
        <v>1.052</v>
      </c>
      <c r="J42" s="56">
        <v>1.0209999999999999</v>
      </c>
      <c r="K42" s="56">
        <v>1.03</v>
      </c>
      <c r="L42" s="31">
        <f t="shared" si="0"/>
        <v>80.53971452799999</v>
      </c>
      <c r="M42" s="31">
        <f t="shared" si="1"/>
        <v>64.983468666916792</v>
      </c>
      <c r="AA42" s="93"/>
      <c r="AB42" s="93"/>
    </row>
    <row r="43" spans="1:28" s="64" customFormat="1" ht="33.75" x14ac:dyDescent="0.25">
      <c r="A43" s="94">
        <f>IF(H43&lt;&gt;"",COUNTA(H$1:H43),"")</f>
        <v>27</v>
      </c>
      <c r="B43" s="95" t="s">
        <v>277</v>
      </c>
      <c r="C43" s="96" t="s">
        <v>278</v>
      </c>
      <c r="D43" s="97" t="s">
        <v>106</v>
      </c>
      <c r="E43" s="105">
        <v>18.750599999999999</v>
      </c>
      <c r="F43" s="99">
        <v>18.2</v>
      </c>
      <c r="G43" s="100">
        <v>341.26</v>
      </c>
      <c r="H43" s="101" t="s">
        <v>25</v>
      </c>
      <c r="I43" s="56">
        <v>1.052</v>
      </c>
      <c r="J43" s="56">
        <v>1.0209999999999999</v>
      </c>
      <c r="K43" s="56">
        <v>1.03</v>
      </c>
      <c r="L43" s="31">
        <f t="shared" si="0"/>
        <v>20.134928631999998</v>
      </c>
      <c r="M43" s="31">
        <f t="shared" si="1"/>
        <v>377.5419928071791</v>
      </c>
      <c r="AA43" s="93"/>
      <c r="AB43" s="93"/>
    </row>
    <row r="44" spans="1:28" s="64" customFormat="1" ht="15" x14ac:dyDescent="0.25">
      <c r="A44" s="94">
        <f>IF(H44&lt;&gt;"",COUNTA(H$1:H44),"")</f>
        <v>28</v>
      </c>
      <c r="B44" s="95" t="s">
        <v>233</v>
      </c>
      <c r="C44" s="96" t="s">
        <v>234</v>
      </c>
      <c r="D44" s="97" t="s">
        <v>28</v>
      </c>
      <c r="E44" s="105">
        <v>0.34320000000000001</v>
      </c>
      <c r="F44" s="99">
        <v>257.17</v>
      </c>
      <c r="G44" s="100">
        <v>88.26</v>
      </c>
      <c r="H44" s="101" t="s">
        <v>25</v>
      </c>
      <c r="I44" s="56">
        <v>1.052</v>
      </c>
      <c r="J44" s="56">
        <v>1.0209999999999999</v>
      </c>
      <c r="K44" s="56">
        <v>1.03</v>
      </c>
      <c r="L44" s="31">
        <f t="shared" si="0"/>
        <v>284.51096682920002</v>
      </c>
      <c r="M44" s="31">
        <f t="shared" si="1"/>
        <v>97.64416381578144</v>
      </c>
      <c r="AA44" s="93"/>
      <c r="AB44" s="93"/>
    </row>
    <row r="45" spans="1:28" s="64" customFormat="1" ht="15" x14ac:dyDescent="0.25">
      <c r="A45" s="94">
        <f>IF(H45&lt;&gt;"",COUNTA(H$1:H45),"")</f>
        <v>29</v>
      </c>
      <c r="B45" s="95" t="s">
        <v>35</v>
      </c>
      <c r="C45" s="96" t="s">
        <v>36</v>
      </c>
      <c r="D45" s="97" t="s">
        <v>28</v>
      </c>
      <c r="E45" s="105">
        <v>0.33850000000000002</v>
      </c>
      <c r="F45" s="99">
        <v>16.559999999999999</v>
      </c>
      <c r="G45" s="100">
        <v>5.61</v>
      </c>
      <c r="H45" s="101" t="s">
        <v>25</v>
      </c>
      <c r="I45" s="56">
        <v>1.052</v>
      </c>
      <c r="J45" s="56">
        <v>1.0209999999999999</v>
      </c>
      <c r="K45" s="56">
        <v>1.03</v>
      </c>
      <c r="L45" s="31">
        <f t="shared" si="0"/>
        <v>18.320572425599998</v>
      </c>
      <c r="M45" s="31">
        <f t="shared" si="1"/>
        <v>6.2015137660655997</v>
      </c>
      <c r="AA45" s="93"/>
      <c r="AB45" s="93"/>
    </row>
    <row r="46" spans="1:28" s="64" customFormat="1" ht="15" x14ac:dyDescent="0.25">
      <c r="A46" s="94">
        <f>IF(H46&lt;&gt;"",COUNTA(H$1:H46),"")</f>
        <v>30</v>
      </c>
      <c r="B46" s="95" t="s">
        <v>46</v>
      </c>
      <c r="C46" s="96" t="s">
        <v>47</v>
      </c>
      <c r="D46" s="97" t="s">
        <v>24</v>
      </c>
      <c r="E46" s="103">
        <v>6.391E-3</v>
      </c>
      <c r="F46" s="99">
        <v>344890</v>
      </c>
      <c r="G46" s="99">
        <v>2204.19</v>
      </c>
      <c r="H46" s="101" t="s">
        <v>25</v>
      </c>
      <c r="I46" s="56">
        <v>1.052</v>
      </c>
      <c r="J46" s="56">
        <v>1.0209999999999999</v>
      </c>
      <c r="K46" s="56">
        <v>1.03</v>
      </c>
      <c r="L46" s="31">
        <f t="shared" si="0"/>
        <v>381556.89757640002</v>
      </c>
      <c r="M46" s="31">
        <f t="shared" si="1"/>
        <v>2438.5301324107727</v>
      </c>
      <c r="AA46" s="93"/>
      <c r="AB46" s="93"/>
    </row>
    <row r="47" spans="1:28" s="64" customFormat="1" ht="15" x14ac:dyDescent="0.25">
      <c r="A47" s="94">
        <f>IF(H47&lt;&gt;"",COUNTA(H$1:H47),"")</f>
        <v>31</v>
      </c>
      <c r="B47" s="95" t="s">
        <v>151</v>
      </c>
      <c r="C47" s="96" t="s">
        <v>152</v>
      </c>
      <c r="D47" s="97" t="s">
        <v>24</v>
      </c>
      <c r="E47" s="98">
        <v>1.1E-4</v>
      </c>
      <c r="F47" s="99">
        <v>6683.95</v>
      </c>
      <c r="G47" s="100">
        <v>0.74</v>
      </c>
      <c r="H47" s="101" t="s">
        <v>25</v>
      </c>
      <c r="I47" s="56">
        <v>1.052</v>
      </c>
      <c r="J47" s="56">
        <v>1.0209999999999999</v>
      </c>
      <c r="K47" s="56">
        <v>1.03</v>
      </c>
      <c r="L47" s="31">
        <f t="shared" si="0"/>
        <v>7394.5525401020004</v>
      </c>
      <c r="M47" s="31">
        <f t="shared" si="1"/>
        <v>0.81340077941122002</v>
      </c>
      <c r="AA47" s="93"/>
      <c r="AB47" s="93"/>
    </row>
    <row r="48" spans="1:28" s="64" customFormat="1" ht="22.5" x14ac:dyDescent="0.25">
      <c r="A48" s="94">
        <f>IF(H48&lt;&gt;"",COUNTA(H$1:H48),"")</f>
        <v>32</v>
      </c>
      <c r="B48" s="95" t="s">
        <v>213</v>
      </c>
      <c r="C48" s="96" t="s">
        <v>214</v>
      </c>
      <c r="D48" s="97" t="s">
        <v>24</v>
      </c>
      <c r="E48" s="102">
        <v>1.2244700000000001E-2</v>
      </c>
      <c r="F48" s="99">
        <v>3749.2</v>
      </c>
      <c r="G48" s="100">
        <v>45.91</v>
      </c>
      <c r="H48" s="101" t="s">
        <v>25</v>
      </c>
      <c r="I48" s="56">
        <v>1.052</v>
      </c>
      <c r="J48" s="56">
        <v>1.0209999999999999</v>
      </c>
      <c r="K48" s="56">
        <v>1.03</v>
      </c>
      <c r="L48" s="31">
        <f t="shared" si="0"/>
        <v>4147.7952981919998</v>
      </c>
      <c r="M48" s="31">
        <f t="shared" si="1"/>
        <v>50.78850908777158</v>
      </c>
      <c r="AA48" s="93"/>
      <c r="AB48" s="93"/>
    </row>
    <row r="49" spans="1:28" s="64" customFormat="1" ht="22.5" x14ac:dyDescent="0.25">
      <c r="A49" s="94">
        <f>IF(H49&lt;&gt;"",COUNTA(H$1:H49),"")</f>
        <v>33</v>
      </c>
      <c r="B49" s="95" t="s">
        <v>229</v>
      </c>
      <c r="C49" s="96" t="s">
        <v>230</v>
      </c>
      <c r="D49" s="97" t="s">
        <v>31</v>
      </c>
      <c r="E49" s="98">
        <v>2.9198900000000001</v>
      </c>
      <c r="F49" s="99">
        <v>4644.6400000000003</v>
      </c>
      <c r="G49" s="99">
        <v>13561.84</v>
      </c>
      <c r="H49" s="101" t="s">
        <v>25</v>
      </c>
      <c r="I49" s="56">
        <v>1.052</v>
      </c>
      <c r="J49" s="56">
        <v>1.0209999999999999</v>
      </c>
      <c r="K49" s="56">
        <v>1.03</v>
      </c>
      <c r="L49" s="31">
        <f t="shared" si="0"/>
        <v>5138.4337868864004</v>
      </c>
      <c r="M49" s="31">
        <f t="shared" si="1"/>
        <v>15003.661429991733</v>
      </c>
      <c r="AA49" s="93"/>
      <c r="AB49" s="93"/>
    </row>
    <row r="50" spans="1:28" s="64" customFormat="1" ht="15" x14ac:dyDescent="0.25">
      <c r="A50" s="94">
        <f>IF(H50&lt;&gt;"",COUNTA(H$1:H50),"")</f>
        <v>34</v>
      </c>
      <c r="B50" s="95" t="s">
        <v>227</v>
      </c>
      <c r="C50" s="96" t="s">
        <v>228</v>
      </c>
      <c r="D50" s="97" t="s">
        <v>31</v>
      </c>
      <c r="E50" s="104">
        <v>1.4999999999999999E-2</v>
      </c>
      <c r="F50" s="99">
        <v>4730.18</v>
      </c>
      <c r="G50" s="100">
        <v>70.95</v>
      </c>
      <c r="H50" s="101" t="s">
        <v>25</v>
      </c>
      <c r="I50" s="56">
        <v>1.052</v>
      </c>
      <c r="J50" s="56">
        <v>1.0209999999999999</v>
      </c>
      <c r="K50" s="56">
        <v>1.03</v>
      </c>
      <c r="L50" s="31">
        <f t="shared" si="0"/>
        <v>5233.0679514568001</v>
      </c>
      <c r="M50" s="31">
        <f t="shared" si="1"/>
        <v>78.496019271851992</v>
      </c>
      <c r="AA50" s="93"/>
      <c r="AB50" s="93"/>
    </row>
    <row r="51" spans="1:28" s="64" customFormat="1" ht="22.5" x14ac:dyDescent="0.25">
      <c r="A51" s="94">
        <f>IF(H51&lt;&gt;"",COUNTA(H$1:H51),"")</f>
        <v>35</v>
      </c>
      <c r="B51" s="95" t="s">
        <v>250</v>
      </c>
      <c r="C51" s="96" t="s">
        <v>251</v>
      </c>
      <c r="D51" s="97" t="s">
        <v>28</v>
      </c>
      <c r="E51" s="104">
        <v>67.013999999999996</v>
      </c>
      <c r="F51" s="99">
        <v>456.73</v>
      </c>
      <c r="G51" s="99">
        <v>30607.3</v>
      </c>
      <c r="H51" s="101" t="s">
        <v>25</v>
      </c>
      <c r="I51" s="56">
        <v>1.052</v>
      </c>
      <c r="J51" s="56">
        <v>1.0209999999999999</v>
      </c>
      <c r="K51" s="56">
        <v>1.03</v>
      </c>
      <c r="L51" s="31">
        <f t="shared" si="0"/>
        <v>505.28714033480003</v>
      </c>
      <c r="M51" s="31">
        <f t="shared" si="1"/>
        <v>33861.312422396288</v>
      </c>
      <c r="AA51" s="93"/>
      <c r="AB51" s="93"/>
    </row>
    <row r="52" spans="1:28" s="64" customFormat="1" ht="22.5" x14ac:dyDescent="0.25">
      <c r="A52" s="94">
        <f>IF(H52&lt;&gt;"",COUNTA(H$1:H52),"")</f>
        <v>36</v>
      </c>
      <c r="B52" s="95" t="s">
        <v>252</v>
      </c>
      <c r="C52" s="96" t="s">
        <v>253</v>
      </c>
      <c r="D52" s="97" t="s">
        <v>24</v>
      </c>
      <c r="E52" s="98">
        <v>0.98196000000000006</v>
      </c>
      <c r="F52" s="99">
        <v>538811</v>
      </c>
      <c r="G52" s="99">
        <v>529090.85</v>
      </c>
      <c r="H52" s="101" t="s">
        <v>25</v>
      </c>
      <c r="I52" s="56">
        <v>1.052</v>
      </c>
      <c r="J52" s="56">
        <v>1.0209999999999999</v>
      </c>
      <c r="K52" s="56">
        <v>1.03</v>
      </c>
      <c r="L52" s="31">
        <f t="shared" si="0"/>
        <v>596094.56215035997</v>
      </c>
      <c r="M52" s="31">
        <f t="shared" si="1"/>
        <v>585341.0162491675</v>
      </c>
      <c r="AA52" s="93"/>
      <c r="AB52" s="93"/>
    </row>
    <row r="53" spans="1:28" s="64" customFormat="1" ht="45" x14ac:dyDescent="0.25">
      <c r="A53" s="94">
        <f>IF(H53&lt;&gt;"",COUNTA(H$1:H53),"")</f>
        <v>37</v>
      </c>
      <c r="B53" s="95" t="s">
        <v>243</v>
      </c>
      <c r="C53" s="96" t="s">
        <v>244</v>
      </c>
      <c r="D53" s="97" t="s">
        <v>28</v>
      </c>
      <c r="E53" s="104">
        <v>80.546000000000006</v>
      </c>
      <c r="F53" s="99">
        <v>33.4</v>
      </c>
      <c r="G53" s="99">
        <v>2690.24</v>
      </c>
      <c r="H53" s="101" t="s">
        <v>25</v>
      </c>
      <c r="I53" s="56">
        <v>1.052</v>
      </c>
      <c r="J53" s="56">
        <v>1.0209999999999999</v>
      </c>
      <c r="K53" s="56">
        <v>1.03</v>
      </c>
      <c r="L53" s="31">
        <f t="shared" si="0"/>
        <v>36.950912983999999</v>
      </c>
      <c r="M53" s="31">
        <f t="shared" si="1"/>
        <v>2976.2482372092641</v>
      </c>
      <c r="AA53" s="93"/>
      <c r="AB53" s="93"/>
    </row>
    <row r="54" spans="1:28" s="64" customFormat="1" ht="33.75" x14ac:dyDescent="0.25">
      <c r="A54" s="94">
        <f>IF(H54&lt;&gt;"",COUNTA(H$1:H54),"")</f>
        <v>38</v>
      </c>
      <c r="B54" s="95" t="s">
        <v>221</v>
      </c>
      <c r="C54" s="96" t="s">
        <v>222</v>
      </c>
      <c r="D54" s="97" t="s">
        <v>173</v>
      </c>
      <c r="E54" s="107">
        <v>78.209999999999994</v>
      </c>
      <c r="F54" s="99">
        <v>56.06</v>
      </c>
      <c r="G54" s="99">
        <v>4384.45</v>
      </c>
      <c r="H54" s="101" t="s">
        <v>25</v>
      </c>
      <c r="I54" s="56">
        <v>1.052</v>
      </c>
      <c r="J54" s="56">
        <v>1.0209999999999999</v>
      </c>
      <c r="K54" s="56">
        <v>1.03</v>
      </c>
      <c r="L54" s="31">
        <f t="shared" si="0"/>
        <v>62.020005445599999</v>
      </c>
      <c r="M54" s="31">
        <f t="shared" si="1"/>
        <v>4850.5846259003756</v>
      </c>
      <c r="AA54" s="93"/>
      <c r="AB54" s="93"/>
    </row>
    <row r="55" spans="1:28" s="64" customFormat="1" ht="33.75" x14ac:dyDescent="0.25">
      <c r="A55" s="94">
        <f>IF(H55&lt;&gt;"",COUNTA(H$1:H55),"")</f>
        <v>39</v>
      </c>
      <c r="B55" s="95" t="s">
        <v>223</v>
      </c>
      <c r="C55" s="96" t="s">
        <v>224</v>
      </c>
      <c r="D55" s="97" t="s">
        <v>173</v>
      </c>
      <c r="E55" s="107">
        <v>125.73</v>
      </c>
      <c r="F55" s="99">
        <v>62.43</v>
      </c>
      <c r="G55" s="99">
        <v>7849.32</v>
      </c>
      <c r="H55" s="101" t="s">
        <v>25</v>
      </c>
      <c r="I55" s="56">
        <v>1.052</v>
      </c>
      <c r="J55" s="56">
        <v>1.0209999999999999</v>
      </c>
      <c r="K55" s="56">
        <v>1.03</v>
      </c>
      <c r="L55" s="31">
        <f t="shared" si="0"/>
        <v>69.067230466799998</v>
      </c>
      <c r="M55" s="31">
        <f t="shared" si="1"/>
        <v>8683.822886590764</v>
      </c>
      <c r="AA55" s="93"/>
      <c r="AB55" s="93"/>
    </row>
    <row r="56" spans="1:28" s="64" customFormat="1" ht="22.5" x14ac:dyDescent="0.25">
      <c r="A56" s="94">
        <f>IF(H56&lt;&gt;"",COUNTA(H$1:H56),"")</f>
        <v>40</v>
      </c>
      <c r="B56" s="95" t="s">
        <v>104</v>
      </c>
      <c r="C56" s="96" t="s">
        <v>105</v>
      </c>
      <c r="D56" s="97" t="s">
        <v>106</v>
      </c>
      <c r="E56" s="105">
        <v>6.93E-2</v>
      </c>
      <c r="F56" s="99">
        <v>2538.9</v>
      </c>
      <c r="G56" s="100">
        <v>175.95</v>
      </c>
      <c r="H56" s="101" t="s">
        <v>25</v>
      </c>
      <c r="I56" s="56">
        <v>1.052</v>
      </c>
      <c r="J56" s="56">
        <v>1.0209999999999999</v>
      </c>
      <c r="K56" s="56">
        <v>1.03</v>
      </c>
      <c r="L56" s="31">
        <f t="shared" si="0"/>
        <v>2808.8225441640002</v>
      </c>
      <c r="M56" s="31">
        <f t="shared" si="1"/>
        <v>194.6514023105652</v>
      </c>
      <c r="AA56" s="93"/>
      <c r="AB56" s="93"/>
    </row>
    <row r="57" spans="1:28" s="64" customFormat="1" ht="22.5" x14ac:dyDescent="0.25">
      <c r="A57" s="94">
        <f>IF(H57&lt;&gt;"",COUNTA(H$1:H57),"")</f>
        <v>41</v>
      </c>
      <c r="B57" s="95" t="s">
        <v>197</v>
      </c>
      <c r="C57" s="96" t="s">
        <v>198</v>
      </c>
      <c r="D57" s="97" t="s">
        <v>106</v>
      </c>
      <c r="E57" s="105">
        <v>6.93E-2</v>
      </c>
      <c r="F57" s="99">
        <v>2538.9</v>
      </c>
      <c r="G57" s="100">
        <v>175.95</v>
      </c>
      <c r="H57" s="101" t="s">
        <v>25</v>
      </c>
      <c r="I57" s="56">
        <v>1.052</v>
      </c>
      <c r="J57" s="56">
        <v>1.0209999999999999</v>
      </c>
      <c r="K57" s="56">
        <v>1.03</v>
      </c>
      <c r="L57" s="31">
        <f t="shared" si="0"/>
        <v>2808.8225441640002</v>
      </c>
      <c r="M57" s="31">
        <f t="shared" si="1"/>
        <v>194.6514023105652</v>
      </c>
      <c r="AA57" s="93"/>
      <c r="AB57" s="93"/>
    </row>
    <row r="58" spans="1:28" s="64" customFormat="1" ht="33.75" x14ac:dyDescent="0.25">
      <c r="A58" s="94">
        <f>IF(H58&lt;&gt;"",COUNTA(H$1:H58),"")</f>
        <v>42</v>
      </c>
      <c r="B58" s="95" t="s">
        <v>72</v>
      </c>
      <c r="C58" s="96" t="s">
        <v>73</v>
      </c>
      <c r="D58" s="97" t="s">
        <v>24</v>
      </c>
      <c r="E58" s="102">
        <v>0.12936020000000001</v>
      </c>
      <c r="F58" s="99">
        <v>70179.199999999997</v>
      </c>
      <c r="G58" s="99">
        <v>9078.4</v>
      </c>
      <c r="H58" s="101" t="s">
        <v>25</v>
      </c>
      <c r="I58" s="56">
        <v>1.052</v>
      </c>
      <c r="J58" s="56">
        <v>1.0209999999999999</v>
      </c>
      <c r="K58" s="56">
        <v>1.03</v>
      </c>
      <c r="L58" s="31">
        <f t="shared" si="0"/>
        <v>77640.284804991999</v>
      </c>
      <c r="M58" s="31">
        <f t="shared" si="1"/>
        <v>10043.562770430726</v>
      </c>
      <c r="AA58" s="93"/>
      <c r="AB58" s="93"/>
    </row>
    <row r="59" spans="1:28" s="64" customFormat="1" ht="33.75" x14ac:dyDescent="0.25">
      <c r="A59" s="94">
        <f>IF(H59&lt;&gt;"",COUNTA(H$1:H59),"")</f>
        <v>43</v>
      </c>
      <c r="B59" s="95" t="s">
        <v>43</v>
      </c>
      <c r="C59" s="96" t="s">
        <v>44</v>
      </c>
      <c r="D59" s="97" t="s">
        <v>45</v>
      </c>
      <c r="E59" s="102">
        <v>0.65174849999999995</v>
      </c>
      <c r="F59" s="99">
        <v>457.18</v>
      </c>
      <c r="G59" s="100">
        <v>297.97000000000003</v>
      </c>
      <c r="H59" s="101" t="s">
        <v>25</v>
      </c>
      <c r="I59" s="56">
        <v>1.052</v>
      </c>
      <c r="J59" s="56">
        <v>1.0209999999999999</v>
      </c>
      <c r="K59" s="56">
        <v>1.03</v>
      </c>
      <c r="L59" s="31">
        <f t="shared" si="0"/>
        <v>505.7849819768</v>
      </c>
      <c r="M59" s="31">
        <f t="shared" si="1"/>
        <v>329.64460332590642</v>
      </c>
      <c r="AA59" s="93"/>
      <c r="AB59" s="93"/>
    </row>
    <row r="60" spans="1:28" s="64" customFormat="1" ht="15" x14ac:dyDescent="0.25">
      <c r="A60" s="94">
        <f>IF(H60&lt;&gt;"",COUNTA(H$1:H60),"")</f>
        <v>44</v>
      </c>
      <c r="B60" s="95" t="s">
        <v>217</v>
      </c>
      <c r="C60" s="96" t="s">
        <v>218</v>
      </c>
      <c r="D60" s="97" t="s">
        <v>24</v>
      </c>
      <c r="E60" s="102">
        <v>2.05842E-2</v>
      </c>
      <c r="F60" s="99">
        <v>92820</v>
      </c>
      <c r="G60" s="99">
        <v>1910.62</v>
      </c>
      <c r="H60" s="101" t="s">
        <v>25</v>
      </c>
      <c r="I60" s="56">
        <v>1.052</v>
      </c>
      <c r="J60" s="56">
        <v>1.0209999999999999</v>
      </c>
      <c r="K60" s="56">
        <v>1.03</v>
      </c>
      <c r="L60" s="31">
        <f t="shared" si="0"/>
        <v>102688.13602319999</v>
      </c>
      <c r="M60" s="31">
        <f t="shared" si="1"/>
        <v>2113.7531295287531</v>
      </c>
      <c r="AA60" s="93"/>
      <c r="AB60" s="93"/>
    </row>
    <row r="61" spans="1:28" s="64" customFormat="1" ht="15" x14ac:dyDescent="0.25">
      <c r="A61" s="94">
        <f>IF(H61&lt;&gt;"",COUNTA(H$1:H61),"")</f>
        <v>45</v>
      </c>
      <c r="B61" s="95" t="s">
        <v>215</v>
      </c>
      <c r="C61" s="96" t="s">
        <v>216</v>
      </c>
      <c r="D61" s="97" t="s">
        <v>24</v>
      </c>
      <c r="E61" s="102">
        <v>3.9889999999999999E-4</v>
      </c>
      <c r="F61" s="99">
        <v>74529</v>
      </c>
      <c r="G61" s="100">
        <v>29.73</v>
      </c>
      <c r="H61" s="101" t="s">
        <v>25</v>
      </c>
      <c r="I61" s="56">
        <v>1.052</v>
      </c>
      <c r="J61" s="56">
        <v>1.0209999999999999</v>
      </c>
      <c r="K61" s="56">
        <v>1.03</v>
      </c>
      <c r="L61" s="31">
        <f t="shared" si="0"/>
        <v>82452.532748040001</v>
      </c>
      <c r="M61" s="31">
        <f t="shared" si="1"/>
        <v>32.890315313193156</v>
      </c>
      <c r="AA61" s="93"/>
      <c r="AB61" s="93"/>
    </row>
    <row r="62" spans="1:28" s="64" customFormat="1" ht="15" x14ac:dyDescent="0.25">
      <c r="A62" s="94">
        <f>IF(H62&lt;&gt;"",COUNTA(H$1:H62),"")</f>
        <v>46</v>
      </c>
      <c r="B62" s="95" t="s">
        <v>58</v>
      </c>
      <c r="C62" s="96" t="s">
        <v>59</v>
      </c>
      <c r="D62" s="97" t="s">
        <v>24</v>
      </c>
      <c r="E62" s="102">
        <v>2.4891000000000002E-3</v>
      </c>
      <c r="F62" s="99">
        <v>40542.32</v>
      </c>
      <c r="G62" s="100">
        <v>100.92</v>
      </c>
      <c r="H62" s="101" t="s">
        <v>25</v>
      </c>
      <c r="I62" s="56">
        <v>1.052</v>
      </c>
      <c r="J62" s="56">
        <v>1.0209999999999999</v>
      </c>
      <c r="K62" s="56">
        <v>1.03</v>
      </c>
      <c r="L62" s="31">
        <f t="shared" si="0"/>
        <v>44852.567020643204</v>
      </c>
      <c r="M62" s="31">
        <f t="shared" si="1"/>
        <v>111.642524571083</v>
      </c>
      <c r="AA62" s="93"/>
      <c r="AB62" s="93"/>
    </row>
    <row r="63" spans="1:28" s="64" customFormat="1" ht="15" x14ac:dyDescent="0.25">
      <c r="A63" s="94">
        <f>IF(H63&lt;&gt;"",COUNTA(H$1:H63),"")</f>
        <v>47</v>
      </c>
      <c r="B63" s="95" t="s">
        <v>258</v>
      </c>
      <c r="C63" s="96" t="s">
        <v>259</v>
      </c>
      <c r="D63" s="97" t="s">
        <v>24</v>
      </c>
      <c r="E63" s="102">
        <v>1.89468E-2</v>
      </c>
      <c r="F63" s="99">
        <v>101920</v>
      </c>
      <c r="G63" s="99">
        <v>1931.06</v>
      </c>
      <c r="H63" s="101" t="s">
        <v>25</v>
      </c>
      <c r="I63" s="56">
        <v>1.052</v>
      </c>
      <c r="J63" s="56">
        <v>1.0209999999999999</v>
      </c>
      <c r="K63" s="56">
        <v>1.03</v>
      </c>
      <c r="L63" s="31">
        <f t="shared" si="0"/>
        <v>112755.60033920001</v>
      </c>
      <c r="M63" s="31">
        <f t="shared" si="1"/>
        <v>2136.3578085067547</v>
      </c>
      <c r="AA63" s="93"/>
      <c r="AB63" s="93"/>
    </row>
    <row r="64" spans="1:28" s="64" customFormat="1" ht="15" x14ac:dyDescent="0.25">
      <c r="A64" s="94">
        <f>IF(H64&lt;&gt;"",COUNTA(H$1:H64),"")</f>
        <v>48</v>
      </c>
      <c r="B64" s="95" t="s">
        <v>68</v>
      </c>
      <c r="C64" s="96" t="s">
        <v>69</v>
      </c>
      <c r="D64" s="97" t="s">
        <v>24</v>
      </c>
      <c r="E64" s="102">
        <v>0.12308620000000001</v>
      </c>
      <c r="F64" s="99">
        <v>44772</v>
      </c>
      <c r="G64" s="99">
        <v>5510.82</v>
      </c>
      <c r="H64" s="101" t="s">
        <v>25</v>
      </c>
      <c r="I64" s="56">
        <v>1.052</v>
      </c>
      <c r="J64" s="56">
        <v>1.0209999999999999</v>
      </c>
      <c r="K64" s="56">
        <v>1.03</v>
      </c>
      <c r="L64" s="31">
        <f t="shared" si="0"/>
        <v>49531.92443472</v>
      </c>
      <c r="M64" s="31">
        <f t="shared" si="1"/>
        <v>6096.6963573568328</v>
      </c>
      <c r="AA64" s="93"/>
      <c r="AB64" s="93"/>
    </row>
    <row r="65" spans="1:28" s="64" customFormat="1" ht="33.75" x14ac:dyDescent="0.25">
      <c r="A65" s="94">
        <f>IF(H65&lt;&gt;"",COUNTA(H$1:H65),"")</f>
        <v>49</v>
      </c>
      <c r="B65" s="95" t="s">
        <v>129</v>
      </c>
      <c r="C65" s="96" t="s">
        <v>130</v>
      </c>
      <c r="D65" s="97" t="s">
        <v>24</v>
      </c>
      <c r="E65" s="102">
        <v>2.39616E-2</v>
      </c>
      <c r="F65" s="99">
        <v>52816.4</v>
      </c>
      <c r="G65" s="99">
        <v>1265.57</v>
      </c>
      <c r="H65" s="101" t="s">
        <v>25</v>
      </c>
      <c r="I65" s="56">
        <v>1.052</v>
      </c>
      <c r="J65" s="56">
        <v>1.0209999999999999</v>
      </c>
      <c r="K65" s="56">
        <v>1.03</v>
      </c>
      <c r="L65" s="31">
        <f t="shared" si="0"/>
        <v>58431.562890064</v>
      </c>
      <c r="M65" s="31">
        <f t="shared" si="1"/>
        <v>1400.1137373465576</v>
      </c>
      <c r="AA65" s="93"/>
      <c r="AB65" s="93"/>
    </row>
    <row r="66" spans="1:28" s="64" customFormat="1" ht="15" x14ac:dyDescent="0.25">
      <c r="A66" s="94">
        <f>IF(H66&lt;&gt;"",COUNTA(H$1:H66),"")</f>
        <v>50</v>
      </c>
      <c r="B66" s="95" t="s">
        <v>256</v>
      </c>
      <c r="C66" s="96" t="s">
        <v>257</v>
      </c>
      <c r="D66" s="97" t="s">
        <v>24</v>
      </c>
      <c r="E66" s="104">
        <v>7.0000000000000001E-3</v>
      </c>
      <c r="F66" s="99">
        <v>51415</v>
      </c>
      <c r="G66" s="100">
        <v>359.91</v>
      </c>
      <c r="H66" s="101" t="s">
        <v>25</v>
      </c>
      <c r="I66" s="56">
        <v>1.052</v>
      </c>
      <c r="J66" s="56">
        <v>1.0209999999999999</v>
      </c>
      <c r="K66" s="56">
        <v>1.03</v>
      </c>
      <c r="L66" s="31">
        <f t="shared" si="0"/>
        <v>56881.173385399998</v>
      </c>
      <c r="M66" s="31">
        <f t="shared" si="1"/>
        <v>398.16821369780001</v>
      </c>
      <c r="AA66" s="93"/>
      <c r="AB66" s="93"/>
    </row>
    <row r="67" spans="1:28" s="64" customFormat="1" ht="15" x14ac:dyDescent="0.25">
      <c r="A67" s="94">
        <f>IF(H67&lt;&gt;"",COUNTA(H$1:H67),"")</f>
        <v>51</v>
      </c>
      <c r="B67" s="95" t="s">
        <v>100</v>
      </c>
      <c r="C67" s="96" t="s">
        <v>101</v>
      </c>
      <c r="D67" s="97" t="s">
        <v>31</v>
      </c>
      <c r="E67" s="102">
        <v>4.82625E-2</v>
      </c>
      <c r="F67" s="99">
        <v>15178.8</v>
      </c>
      <c r="G67" s="100">
        <v>732.57</v>
      </c>
      <c r="H67" s="101" t="s">
        <v>25</v>
      </c>
      <c r="I67" s="56">
        <v>1.052</v>
      </c>
      <c r="J67" s="56">
        <v>1.0209999999999999</v>
      </c>
      <c r="K67" s="56">
        <v>1.03</v>
      </c>
      <c r="L67" s="31">
        <f t="shared" si="0"/>
        <v>16792.530479088</v>
      </c>
      <c r="M67" s="31">
        <f t="shared" si="1"/>
        <v>810.44950224698459</v>
      </c>
      <c r="AA67" s="93"/>
      <c r="AB67" s="93"/>
    </row>
    <row r="68" spans="1:28" s="64" customFormat="1" ht="22.5" x14ac:dyDescent="0.25">
      <c r="A68" s="94">
        <f>IF(H68&lt;&gt;"",COUNTA(H$1:H68),"")</f>
        <v>52</v>
      </c>
      <c r="B68" s="95" t="s">
        <v>29</v>
      </c>
      <c r="C68" s="96" t="s">
        <v>30</v>
      </c>
      <c r="D68" s="97" t="s">
        <v>31</v>
      </c>
      <c r="E68" s="102">
        <v>5.9086199999999998E-2</v>
      </c>
      <c r="F68" s="99">
        <v>15470</v>
      </c>
      <c r="G68" s="100">
        <v>914.06</v>
      </c>
      <c r="H68" s="101" t="s">
        <v>25</v>
      </c>
      <c r="I68" s="56">
        <v>1.052</v>
      </c>
      <c r="J68" s="56">
        <v>1.0209999999999999</v>
      </c>
      <c r="K68" s="56">
        <v>1.03</v>
      </c>
      <c r="L68" s="31">
        <f t="shared" si="0"/>
        <v>17114.689337199998</v>
      </c>
      <c r="M68" s="31">
        <f t="shared" si="1"/>
        <v>1011.2419571156664</v>
      </c>
      <c r="AA68" s="93"/>
      <c r="AB68" s="93"/>
    </row>
    <row r="69" spans="1:28" s="64" customFormat="1" ht="22.5" x14ac:dyDescent="0.25">
      <c r="A69" s="94">
        <f>IF(H69&lt;&gt;"",COUNTA(H$1:H69),"")</f>
        <v>53</v>
      </c>
      <c r="B69" s="95" t="s">
        <v>102</v>
      </c>
      <c r="C69" s="96" t="s">
        <v>103</v>
      </c>
      <c r="D69" s="97" t="s">
        <v>31</v>
      </c>
      <c r="E69" s="105">
        <v>4.2500000000000003E-2</v>
      </c>
      <c r="F69" s="99">
        <v>8008.09</v>
      </c>
      <c r="G69" s="100">
        <v>340.34</v>
      </c>
      <c r="H69" s="101" t="s">
        <v>25</v>
      </c>
      <c r="I69" s="56">
        <v>1.052</v>
      </c>
      <c r="J69" s="56">
        <v>1.0209999999999999</v>
      </c>
      <c r="K69" s="56">
        <v>1.03</v>
      </c>
      <c r="L69" s="31">
        <f t="shared" si="0"/>
        <v>8859.4681664084001</v>
      </c>
      <c r="M69" s="31">
        <f t="shared" si="1"/>
        <v>376.52739707235702</v>
      </c>
      <c r="AA69" s="93"/>
      <c r="AB69" s="93"/>
    </row>
    <row r="70" spans="1:28" s="64" customFormat="1" ht="22.5" x14ac:dyDescent="0.25">
      <c r="A70" s="94">
        <f>IF(H70&lt;&gt;"",COUNTA(H$1:H70),"")</f>
        <v>54</v>
      </c>
      <c r="B70" s="95" t="s">
        <v>131</v>
      </c>
      <c r="C70" s="96" t="s">
        <v>132</v>
      </c>
      <c r="D70" s="97" t="s">
        <v>31</v>
      </c>
      <c r="E70" s="104">
        <v>8.9999999999999993E-3</v>
      </c>
      <c r="F70" s="99">
        <v>10510.5</v>
      </c>
      <c r="G70" s="100">
        <v>94.59</v>
      </c>
      <c r="H70" s="101" t="s">
        <v>25</v>
      </c>
      <c r="I70" s="56">
        <v>1.052</v>
      </c>
      <c r="J70" s="56">
        <v>1.0209999999999999</v>
      </c>
      <c r="K70" s="56">
        <v>1.03</v>
      </c>
      <c r="L70" s="31">
        <f t="shared" si="0"/>
        <v>11627.921284980001</v>
      </c>
      <c r="M70" s="31">
        <f t="shared" si="1"/>
        <v>104.65129156482</v>
      </c>
      <c r="AA70" s="93"/>
      <c r="AB70" s="93"/>
    </row>
    <row r="71" spans="1:28" s="64" customFormat="1" ht="15" x14ac:dyDescent="0.25">
      <c r="A71" s="94">
        <f>IF(H71&lt;&gt;"",COUNTA(H$1:H71),"")</f>
        <v>55</v>
      </c>
      <c r="B71" s="95" t="s">
        <v>159</v>
      </c>
      <c r="C71" s="96" t="s">
        <v>160</v>
      </c>
      <c r="D71" s="97" t="s">
        <v>106</v>
      </c>
      <c r="E71" s="103">
        <v>15.605288</v>
      </c>
      <c r="F71" s="99">
        <v>455</v>
      </c>
      <c r="G71" s="99">
        <v>7100.4</v>
      </c>
      <c r="H71" s="101" t="s">
        <v>25</v>
      </c>
      <c r="I71" s="56">
        <v>1.052</v>
      </c>
      <c r="J71" s="56">
        <v>1.0209999999999999</v>
      </c>
      <c r="K71" s="56">
        <v>1.03</v>
      </c>
      <c r="L71" s="31">
        <f t="shared" si="0"/>
        <v>503.37321580000003</v>
      </c>
      <c r="M71" s="31">
        <f t="shared" si="1"/>
        <v>7855.2840040451511</v>
      </c>
      <c r="AA71" s="93"/>
      <c r="AB71" s="93"/>
    </row>
    <row r="72" spans="1:28" s="64" customFormat="1" ht="22.5" x14ac:dyDescent="0.25">
      <c r="A72" s="94">
        <f>IF(H72&lt;&gt;"",COUNTA(H$1:H72),"")</f>
        <v>56</v>
      </c>
      <c r="B72" s="95" t="s">
        <v>254</v>
      </c>
      <c r="C72" s="96" t="s">
        <v>255</v>
      </c>
      <c r="D72" s="97" t="s">
        <v>28</v>
      </c>
      <c r="E72" s="105">
        <v>2.0331999999999999</v>
      </c>
      <c r="F72" s="99">
        <v>203.66</v>
      </c>
      <c r="G72" s="100">
        <v>414.08</v>
      </c>
      <c r="H72" s="101" t="s">
        <v>25</v>
      </c>
      <c r="I72" s="56">
        <v>1.052</v>
      </c>
      <c r="J72" s="56">
        <v>1.0209999999999999</v>
      </c>
      <c r="K72" s="56">
        <v>1.03</v>
      </c>
      <c r="L72" s="31">
        <f t="shared" si="0"/>
        <v>225.31206402160001</v>
      </c>
      <c r="M72" s="31">
        <f t="shared" si="1"/>
        <v>458.1044885687171</v>
      </c>
      <c r="AA72" s="93"/>
      <c r="AB72" s="93"/>
    </row>
    <row r="73" spans="1:28" s="64" customFormat="1" ht="15" x14ac:dyDescent="0.25">
      <c r="A73" s="94">
        <f>IF(H73&lt;&gt;"",COUNTA(H$1:H73),"")</f>
        <v>57</v>
      </c>
      <c r="B73" s="95" t="s">
        <v>39</v>
      </c>
      <c r="C73" s="96" t="s">
        <v>40</v>
      </c>
      <c r="D73" s="97" t="s">
        <v>24</v>
      </c>
      <c r="E73" s="102">
        <v>1.9528199999999999E-2</v>
      </c>
      <c r="F73" s="99">
        <v>142142</v>
      </c>
      <c r="G73" s="99">
        <v>2775.78</v>
      </c>
      <c r="H73" s="101" t="s">
        <v>25</v>
      </c>
      <c r="I73" s="56">
        <v>1.052</v>
      </c>
      <c r="J73" s="56">
        <v>1.0209999999999999</v>
      </c>
      <c r="K73" s="56">
        <v>1.03</v>
      </c>
      <c r="L73" s="31">
        <f t="shared" si="0"/>
        <v>157253.79261592001</v>
      </c>
      <c r="M73" s="31">
        <f t="shared" si="1"/>
        <v>3070.8835129622089</v>
      </c>
      <c r="AA73" s="93"/>
      <c r="AB73" s="93"/>
    </row>
    <row r="74" spans="1:28" s="64" customFormat="1" ht="22.5" x14ac:dyDescent="0.25">
      <c r="A74" s="94">
        <f>IF(H74&lt;&gt;"",COUNTA(H$1:H74),"")</f>
        <v>58</v>
      </c>
      <c r="B74" s="95" t="s">
        <v>127</v>
      </c>
      <c r="C74" s="96" t="s">
        <v>128</v>
      </c>
      <c r="D74" s="97" t="s">
        <v>28</v>
      </c>
      <c r="E74" s="106">
        <v>9.9</v>
      </c>
      <c r="F74" s="99">
        <v>119.03</v>
      </c>
      <c r="G74" s="99">
        <v>1178.4000000000001</v>
      </c>
      <c r="H74" s="101" t="s">
        <v>25</v>
      </c>
      <c r="I74" s="56">
        <v>1.052</v>
      </c>
      <c r="J74" s="56">
        <v>1.0209999999999999</v>
      </c>
      <c r="K74" s="56">
        <v>1.03</v>
      </c>
      <c r="L74" s="31">
        <f t="shared" si="0"/>
        <v>131.6846458828</v>
      </c>
      <c r="M74" s="31">
        <f t="shared" si="1"/>
        <v>1303.67799423972</v>
      </c>
      <c r="AA74" s="93"/>
      <c r="AB74" s="93"/>
    </row>
    <row r="75" spans="1:28" s="64" customFormat="1" ht="22.5" x14ac:dyDescent="0.25">
      <c r="A75" s="94">
        <f>IF(H75&lt;&gt;"",COUNTA(H$1:H75),"")</f>
        <v>59</v>
      </c>
      <c r="B75" s="95" t="s">
        <v>123</v>
      </c>
      <c r="C75" s="96" t="s">
        <v>124</v>
      </c>
      <c r="D75" s="97" t="s">
        <v>24</v>
      </c>
      <c r="E75" s="103">
        <v>0.19639200000000001</v>
      </c>
      <c r="F75" s="99">
        <v>404112.8</v>
      </c>
      <c r="G75" s="99">
        <v>79364.52</v>
      </c>
      <c r="H75" s="101" t="s">
        <v>25</v>
      </c>
      <c r="I75" s="56">
        <v>1.052</v>
      </c>
      <c r="J75" s="56">
        <v>1.0209999999999999</v>
      </c>
      <c r="K75" s="56">
        <v>1.03</v>
      </c>
      <c r="L75" s="31">
        <f t="shared" si="0"/>
        <v>447075.95534492802</v>
      </c>
      <c r="M75" s="31">
        <f t="shared" si="1"/>
        <v>87802.141022101103</v>
      </c>
      <c r="AA75" s="93"/>
      <c r="AB75" s="93"/>
    </row>
    <row r="76" spans="1:28" s="64" customFormat="1" ht="15" x14ac:dyDescent="0.25">
      <c r="A76" s="94">
        <f>IF(H76&lt;&gt;"",COUNTA(H$1:H76),"")</f>
        <v>60</v>
      </c>
      <c r="B76" s="95" t="s">
        <v>291</v>
      </c>
      <c r="C76" s="96" t="s">
        <v>292</v>
      </c>
      <c r="D76" s="97" t="s">
        <v>24</v>
      </c>
      <c r="E76" s="102">
        <v>8.4770999999999996E-3</v>
      </c>
      <c r="F76" s="99">
        <v>227045</v>
      </c>
      <c r="G76" s="99">
        <v>1924.68</v>
      </c>
      <c r="H76" s="101" t="s">
        <v>25</v>
      </c>
      <c r="I76" s="56">
        <v>1.052</v>
      </c>
      <c r="J76" s="56">
        <v>1.0209999999999999</v>
      </c>
      <c r="K76" s="56">
        <v>1.03</v>
      </c>
      <c r="L76" s="31">
        <f t="shared" si="0"/>
        <v>251183.2346842</v>
      </c>
      <c r="M76" s="31">
        <f t="shared" si="1"/>
        <v>2129.3053987414319</v>
      </c>
      <c r="AA76" s="93"/>
      <c r="AB76" s="93"/>
    </row>
    <row r="77" spans="1:28" s="64" customFormat="1" ht="15" x14ac:dyDescent="0.25">
      <c r="A77" s="94">
        <f>IF(H77&lt;&gt;"",COUNTA(H$1:H77),"")</f>
        <v>61</v>
      </c>
      <c r="B77" s="95" t="s">
        <v>203</v>
      </c>
      <c r="C77" s="96" t="s">
        <v>204</v>
      </c>
      <c r="D77" s="97" t="s">
        <v>205</v>
      </c>
      <c r="E77" s="103">
        <v>97.533440999999996</v>
      </c>
      <c r="F77" s="99">
        <v>426.43</v>
      </c>
      <c r="G77" s="99">
        <v>41591.18</v>
      </c>
      <c r="H77" s="101" t="s">
        <v>25</v>
      </c>
      <c r="I77" s="56">
        <v>1.052</v>
      </c>
      <c r="J77" s="56">
        <v>1.0209999999999999</v>
      </c>
      <c r="K77" s="56">
        <v>1.03</v>
      </c>
      <c r="L77" s="31">
        <f t="shared" si="0"/>
        <v>471.76580310680004</v>
      </c>
      <c r="M77" s="31">
        <f t="shared" si="1"/>
        <v>46012.942123134693</v>
      </c>
      <c r="AA77" s="93"/>
      <c r="AB77" s="93"/>
    </row>
    <row r="78" spans="1:28" s="64" customFormat="1" ht="22.5" x14ac:dyDescent="0.25">
      <c r="A78" s="94">
        <f>IF(H78&lt;&gt;"",COUNTA(H$1:H78),"")</f>
        <v>62</v>
      </c>
      <c r="B78" s="95" t="s">
        <v>207</v>
      </c>
      <c r="C78" s="96" t="s">
        <v>208</v>
      </c>
      <c r="D78" s="97" t="s">
        <v>34</v>
      </c>
      <c r="E78" s="98">
        <v>0.79871999999999999</v>
      </c>
      <c r="F78" s="99">
        <v>662.48</v>
      </c>
      <c r="G78" s="100">
        <v>529.14</v>
      </c>
      <c r="H78" s="101" t="s">
        <v>25</v>
      </c>
      <c r="I78" s="56">
        <v>1.052</v>
      </c>
      <c r="J78" s="56">
        <v>1.0209999999999999</v>
      </c>
      <c r="K78" s="56">
        <v>1.03</v>
      </c>
      <c r="L78" s="31">
        <f t="shared" si="0"/>
        <v>732.91140220480008</v>
      </c>
      <c r="M78" s="31">
        <f t="shared" si="1"/>
        <v>585.39099516901786</v>
      </c>
      <c r="AA78" s="93"/>
      <c r="AB78" s="93"/>
    </row>
    <row r="79" spans="1:28" s="64" customFormat="1" ht="15" x14ac:dyDescent="0.25">
      <c r="A79" s="94">
        <f>IF(H79&lt;&gt;"",COUNTA(H$1:H79),"")</f>
        <v>63</v>
      </c>
      <c r="B79" s="95" t="s">
        <v>167</v>
      </c>
      <c r="C79" s="96" t="s">
        <v>168</v>
      </c>
      <c r="D79" s="97" t="s">
        <v>24</v>
      </c>
      <c r="E79" s="102">
        <v>1.3186999999999999E-3</v>
      </c>
      <c r="F79" s="99">
        <v>69524</v>
      </c>
      <c r="G79" s="100">
        <v>91.68</v>
      </c>
      <c r="H79" s="101" t="s">
        <v>25</v>
      </c>
      <c r="I79" s="56">
        <v>1.052</v>
      </c>
      <c r="J79" s="56">
        <v>1.0209999999999999</v>
      </c>
      <c r="K79" s="56">
        <v>1.03</v>
      </c>
      <c r="L79" s="31">
        <f t="shared" si="0"/>
        <v>76915.427374240011</v>
      </c>
      <c r="M79" s="31">
        <f t="shared" si="1"/>
        <v>101.4283740784103</v>
      </c>
      <c r="AA79" s="93"/>
      <c r="AB79" s="93"/>
    </row>
    <row r="80" spans="1:28" s="64" customFormat="1" ht="15" x14ac:dyDescent="0.25">
      <c r="A80" s="94">
        <f>IF(H80&lt;&gt;"",COUNTA(H$1:H80),"")</f>
        <v>64</v>
      </c>
      <c r="B80" s="95" t="s">
        <v>64</v>
      </c>
      <c r="C80" s="96" t="s">
        <v>65</v>
      </c>
      <c r="D80" s="97" t="s">
        <v>28</v>
      </c>
      <c r="E80" s="102">
        <v>3.6029295000000001</v>
      </c>
      <c r="F80" s="99">
        <v>85.72</v>
      </c>
      <c r="G80" s="100">
        <v>308.83999999999997</v>
      </c>
      <c r="H80" s="101" t="s">
        <v>25</v>
      </c>
      <c r="I80" s="56">
        <v>1.052</v>
      </c>
      <c r="J80" s="56">
        <v>1.0209999999999999</v>
      </c>
      <c r="K80" s="56">
        <v>1.03</v>
      </c>
      <c r="L80" s="31">
        <f t="shared" si="0"/>
        <v>94.833301227199996</v>
      </c>
      <c r="M80" s="31">
        <f t="shared" si="1"/>
        <v>341.67769857386509</v>
      </c>
      <c r="AA80" s="93"/>
      <c r="AB80" s="93"/>
    </row>
    <row r="81" spans="1:28" s="64" customFormat="1" ht="45" x14ac:dyDescent="0.25">
      <c r="A81" s="94">
        <f>IF(H81&lt;&gt;"",COUNTA(H$1:H81),"")</f>
        <v>65</v>
      </c>
      <c r="B81" s="95" t="s">
        <v>245</v>
      </c>
      <c r="C81" s="96" t="s">
        <v>246</v>
      </c>
      <c r="D81" s="97" t="s">
        <v>28</v>
      </c>
      <c r="E81" s="107">
        <v>4.95</v>
      </c>
      <c r="F81" s="99">
        <v>67.89</v>
      </c>
      <c r="G81" s="100">
        <v>336.06</v>
      </c>
      <c r="H81" s="101" t="s">
        <v>25</v>
      </c>
      <c r="I81" s="56">
        <v>1.052</v>
      </c>
      <c r="J81" s="56">
        <v>1.0209999999999999</v>
      </c>
      <c r="K81" s="56">
        <v>1.03</v>
      </c>
      <c r="L81" s="31">
        <f t="shared" si="0"/>
        <v>75.107709056399997</v>
      </c>
      <c r="M81" s="31">
        <f t="shared" si="1"/>
        <v>371.78315982918002</v>
      </c>
      <c r="AA81" s="93"/>
      <c r="AB81" s="93"/>
    </row>
    <row r="82" spans="1:28" s="64" customFormat="1" ht="45" x14ac:dyDescent="0.25">
      <c r="A82" s="94">
        <f>IF(H82&lt;&gt;"",COUNTA(H$1:H82),"")</f>
        <v>66</v>
      </c>
      <c r="B82" s="95" t="s">
        <v>247</v>
      </c>
      <c r="C82" s="96" t="s">
        <v>248</v>
      </c>
      <c r="D82" s="97" t="s">
        <v>28</v>
      </c>
      <c r="E82" s="104">
        <v>38.115000000000002</v>
      </c>
      <c r="F82" s="99">
        <v>24.57</v>
      </c>
      <c r="G82" s="100">
        <v>936.49</v>
      </c>
      <c r="H82" s="101" t="s">
        <v>25</v>
      </c>
      <c r="I82" s="56">
        <v>1.052</v>
      </c>
      <c r="J82" s="56">
        <v>1.0209999999999999</v>
      </c>
      <c r="K82" s="56">
        <v>1.03</v>
      </c>
      <c r="L82" s="31">
        <f t="shared" ref="L82:L144" si="2">F82*I82*J82*K82</f>
        <v>27.1821536532</v>
      </c>
      <c r="M82" s="31">
        <f t="shared" ref="M82:M144" si="3">E82*L82</f>
        <v>1036.0477864917182</v>
      </c>
      <c r="AA82" s="93"/>
      <c r="AB82" s="93"/>
    </row>
    <row r="83" spans="1:28" s="64" customFormat="1" ht="33.75" x14ac:dyDescent="0.25">
      <c r="A83" s="108">
        <f>IF(H83&lt;&gt;"",COUNTA(H$1:H83),"")</f>
        <v>67</v>
      </c>
      <c r="B83" s="109" t="s">
        <v>209</v>
      </c>
      <c r="C83" s="110" t="s">
        <v>210</v>
      </c>
      <c r="D83" s="111" t="s">
        <v>31</v>
      </c>
      <c r="E83" s="112">
        <v>1.8</v>
      </c>
      <c r="F83" s="113">
        <v>476.02</v>
      </c>
      <c r="G83" s="114">
        <v>856.84</v>
      </c>
      <c r="H83" s="101" t="s">
        <v>25</v>
      </c>
      <c r="I83" s="56">
        <v>1.052</v>
      </c>
      <c r="J83" s="56">
        <v>1.0209999999999999</v>
      </c>
      <c r="K83" s="56">
        <v>1.03</v>
      </c>
      <c r="L83" s="31">
        <f t="shared" si="2"/>
        <v>526.6279520551999</v>
      </c>
      <c r="M83" s="31">
        <f t="shared" si="3"/>
        <v>947.93031369935989</v>
      </c>
      <c r="AA83" s="93"/>
      <c r="AB83" s="93"/>
    </row>
    <row r="84" spans="1:28" s="64" customFormat="1" ht="22.5" x14ac:dyDescent="0.25">
      <c r="A84" s="108">
        <f>IF(H84&lt;&gt;"",COUNTA(H$1:H84),"")</f>
        <v>68</v>
      </c>
      <c r="B84" s="109" t="s">
        <v>153</v>
      </c>
      <c r="C84" s="110" t="s">
        <v>154</v>
      </c>
      <c r="D84" s="111" t="s">
        <v>34</v>
      </c>
      <c r="E84" s="115">
        <v>25</v>
      </c>
      <c r="F84" s="113">
        <v>369.28</v>
      </c>
      <c r="G84" s="113">
        <v>9232</v>
      </c>
      <c r="H84" s="101" t="s">
        <v>25</v>
      </c>
      <c r="I84" s="56">
        <v>1.052</v>
      </c>
      <c r="J84" s="56">
        <v>1.0209999999999999</v>
      </c>
      <c r="K84" s="56">
        <v>1.03</v>
      </c>
      <c r="L84" s="31">
        <f t="shared" si="2"/>
        <v>408.53991457279994</v>
      </c>
      <c r="M84" s="31">
        <f t="shared" si="3"/>
        <v>10213.497864319999</v>
      </c>
      <c r="AA84" s="93"/>
      <c r="AB84" s="93"/>
    </row>
    <row r="85" spans="1:28" s="64" customFormat="1" ht="78.75" x14ac:dyDescent="0.25">
      <c r="A85" s="108">
        <f>IF(H85&lt;&gt;"",COUNTA(H$1:H85),"")</f>
        <v>69</v>
      </c>
      <c r="B85" s="109" t="s">
        <v>262</v>
      </c>
      <c r="C85" s="110" t="s">
        <v>263</v>
      </c>
      <c r="D85" s="111" t="s">
        <v>97</v>
      </c>
      <c r="E85" s="116">
        <v>760.94219999999996</v>
      </c>
      <c r="F85" s="113">
        <v>2963.87</v>
      </c>
      <c r="G85" s="113">
        <v>2255333.7599999998</v>
      </c>
      <c r="H85" s="101" t="s">
        <v>25</v>
      </c>
      <c r="I85" s="56">
        <v>1.052</v>
      </c>
      <c r="J85" s="56">
        <v>1.0209999999999999</v>
      </c>
      <c r="K85" s="56">
        <v>1.03</v>
      </c>
      <c r="L85" s="31">
        <f t="shared" si="2"/>
        <v>3278.9731277211995</v>
      </c>
      <c r="M85" s="31">
        <f t="shared" si="3"/>
        <v>2495109.0255490504</v>
      </c>
      <c r="AA85" s="93"/>
      <c r="AB85" s="93"/>
    </row>
    <row r="86" spans="1:28" s="64" customFormat="1" ht="67.5" x14ac:dyDescent="0.25">
      <c r="A86" s="108">
        <f>IF(H86&lt;&gt;"",COUNTA(H$1:H86),"")</f>
        <v>70</v>
      </c>
      <c r="B86" s="109" t="s">
        <v>260</v>
      </c>
      <c r="C86" s="110" t="s">
        <v>261</v>
      </c>
      <c r="D86" s="111" t="s">
        <v>97</v>
      </c>
      <c r="E86" s="116">
        <v>420.78230000000002</v>
      </c>
      <c r="F86" s="113">
        <v>3434.25</v>
      </c>
      <c r="G86" s="113">
        <v>1445071.61</v>
      </c>
      <c r="H86" s="101" t="s">
        <v>25</v>
      </c>
      <c r="I86" s="56">
        <v>1.052</v>
      </c>
      <c r="J86" s="56">
        <v>1.0209999999999999</v>
      </c>
      <c r="K86" s="56">
        <v>1.03</v>
      </c>
      <c r="L86" s="31">
        <f t="shared" si="2"/>
        <v>3799.3614645299999</v>
      </c>
      <c r="M86" s="31">
        <f t="shared" si="3"/>
        <v>1598704.0555763019</v>
      </c>
      <c r="AA86" s="93"/>
      <c r="AB86" s="93"/>
    </row>
    <row r="87" spans="1:28" s="64" customFormat="1" ht="33.75" x14ac:dyDescent="0.25">
      <c r="A87" s="108">
        <f>IF(H87&lt;&gt;"",COUNTA(H$1:H87),"")</f>
        <v>71</v>
      </c>
      <c r="B87" s="109" t="s">
        <v>98</v>
      </c>
      <c r="C87" s="110" t="s">
        <v>99</v>
      </c>
      <c r="D87" s="111" t="s">
        <v>97</v>
      </c>
      <c r="E87" s="116">
        <v>195.06639999999999</v>
      </c>
      <c r="F87" s="113">
        <v>10490.84</v>
      </c>
      <c r="G87" s="113">
        <v>2046410.39</v>
      </c>
      <c r="H87" s="101" t="s">
        <v>25</v>
      </c>
      <c r="I87" s="56">
        <v>1.052</v>
      </c>
      <c r="J87" s="56">
        <v>1.0209999999999999</v>
      </c>
      <c r="K87" s="56">
        <v>1.03</v>
      </c>
      <c r="L87" s="31">
        <f t="shared" si="2"/>
        <v>11606.171136798399</v>
      </c>
      <c r="M87" s="31">
        <f t="shared" si="3"/>
        <v>2263974.0214391709</v>
      </c>
      <c r="AA87" s="93"/>
      <c r="AB87" s="93"/>
    </row>
    <row r="88" spans="1:28" s="64" customFormat="1" ht="22.5" x14ac:dyDescent="0.25">
      <c r="A88" s="108">
        <f>IF(H88&lt;&gt;"",COUNTA(H$1:H88),"")</f>
        <v>72</v>
      </c>
      <c r="B88" s="109" t="s">
        <v>98</v>
      </c>
      <c r="C88" s="110" t="s">
        <v>249</v>
      </c>
      <c r="D88" s="111" t="s">
        <v>173</v>
      </c>
      <c r="E88" s="115">
        <v>69</v>
      </c>
      <c r="F88" s="113">
        <v>1317.5</v>
      </c>
      <c r="G88" s="113">
        <v>90907.5</v>
      </c>
      <c r="H88" s="101" t="s">
        <v>25</v>
      </c>
      <c r="I88" s="56">
        <v>1.052</v>
      </c>
      <c r="J88" s="56">
        <v>1.0209999999999999</v>
      </c>
      <c r="K88" s="56">
        <v>1.03</v>
      </c>
      <c r="L88" s="31">
        <f t="shared" si="2"/>
        <v>1457.5696963</v>
      </c>
      <c r="M88" s="31">
        <f t="shared" si="3"/>
        <v>100572.3090447</v>
      </c>
      <c r="AA88" s="93"/>
      <c r="AB88" s="93"/>
    </row>
    <row r="89" spans="1:28" s="64" customFormat="1" ht="22.5" x14ac:dyDescent="0.25">
      <c r="A89" s="94">
        <f>IF(H89&lt;&gt;"",COUNTA(H$1:H89),"")</f>
        <v>73</v>
      </c>
      <c r="B89" s="95" t="s">
        <v>187</v>
      </c>
      <c r="C89" s="96" t="s">
        <v>188</v>
      </c>
      <c r="D89" s="97" t="s">
        <v>97</v>
      </c>
      <c r="E89" s="107">
        <v>111.87</v>
      </c>
      <c r="F89" s="99">
        <v>186.28</v>
      </c>
      <c r="G89" s="99">
        <v>20839.14</v>
      </c>
      <c r="H89" s="101" t="s">
        <v>25</v>
      </c>
      <c r="I89" s="56">
        <v>1.052</v>
      </c>
      <c r="J89" s="56">
        <v>1.0209999999999999</v>
      </c>
      <c r="K89" s="56">
        <v>1.03</v>
      </c>
      <c r="L89" s="31">
        <f t="shared" si="2"/>
        <v>206.08431349279999</v>
      </c>
      <c r="M89" s="31">
        <f t="shared" si="3"/>
        <v>23054.652150439535</v>
      </c>
      <c r="AA89" s="93"/>
      <c r="AB89" s="93"/>
    </row>
    <row r="90" spans="1:28" s="64" customFormat="1" ht="22.5" x14ac:dyDescent="0.25">
      <c r="A90" s="117">
        <f>IF(H90&lt;&gt;"",COUNTA(H$1:H90),"")</f>
        <v>74</v>
      </c>
      <c r="B90" s="118" t="s">
        <v>149</v>
      </c>
      <c r="C90" s="119" t="s">
        <v>150</v>
      </c>
      <c r="D90" s="120" t="s">
        <v>34</v>
      </c>
      <c r="E90" s="121">
        <v>5</v>
      </c>
      <c r="F90" s="122">
        <v>3897.26</v>
      </c>
      <c r="G90" s="122">
        <v>19486.3</v>
      </c>
      <c r="H90" s="101" t="s">
        <v>25</v>
      </c>
      <c r="I90" s="56">
        <v>1.052</v>
      </c>
      <c r="J90" s="56">
        <v>1.0209999999999999</v>
      </c>
      <c r="K90" s="56">
        <v>1.03</v>
      </c>
      <c r="L90" s="31">
        <f t="shared" si="2"/>
        <v>4311.5962615576</v>
      </c>
      <c r="M90" s="31">
        <f t="shared" si="3"/>
        <v>21557.981307787999</v>
      </c>
      <c r="AA90" s="93"/>
      <c r="AB90" s="93"/>
    </row>
    <row r="91" spans="1:28" s="64" customFormat="1" ht="15" x14ac:dyDescent="0.25">
      <c r="A91" s="94">
        <f>IF(H91&lt;&gt;"",COUNTA(H$1:H91),"")</f>
        <v>75</v>
      </c>
      <c r="B91" s="95" t="s">
        <v>183</v>
      </c>
      <c r="C91" s="96" t="s">
        <v>184</v>
      </c>
      <c r="D91" s="97" t="s">
        <v>173</v>
      </c>
      <c r="E91" s="107">
        <v>1142.31</v>
      </c>
      <c r="F91" s="99">
        <v>7.55</v>
      </c>
      <c r="G91" s="99">
        <v>8624.4500000000007</v>
      </c>
      <c r="H91" s="101" t="s">
        <v>25</v>
      </c>
      <c r="I91" s="56">
        <v>1.052</v>
      </c>
      <c r="J91" s="56">
        <v>1.0209999999999999</v>
      </c>
      <c r="K91" s="56">
        <v>1.03</v>
      </c>
      <c r="L91" s="31">
        <f t="shared" si="2"/>
        <v>8.3526764379999996</v>
      </c>
      <c r="M91" s="31">
        <f t="shared" si="3"/>
        <v>9541.3458218917785</v>
      </c>
      <c r="AA91" s="93"/>
      <c r="AB91" s="93"/>
    </row>
    <row r="92" spans="1:28" s="64" customFormat="1" ht="33.75" x14ac:dyDescent="0.25">
      <c r="A92" s="94">
        <f>IF(H92&lt;&gt;"",COUNTA(H$1:H92),"")</f>
        <v>76</v>
      </c>
      <c r="B92" s="95" t="s">
        <v>219</v>
      </c>
      <c r="C92" s="96" t="s">
        <v>220</v>
      </c>
      <c r="D92" s="97" t="s">
        <v>173</v>
      </c>
      <c r="E92" s="107">
        <v>55.99</v>
      </c>
      <c r="F92" s="99">
        <v>227.5</v>
      </c>
      <c r="G92" s="99">
        <v>12737.73</v>
      </c>
      <c r="H92" s="101" t="s">
        <v>25</v>
      </c>
      <c r="I92" s="56">
        <v>1.052</v>
      </c>
      <c r="J92" s="56">
        <v>1.0209999999999999</v>
      </c>
      <c r="K92" s="56">
        <v>1.03</v>
      </c>
      <c r="L92" s="31">
        <f t="shared" si="2"/>
        <v>251.68660790000001</v>
      </c>
      <c r="M92" s="31">
        <f t="shared" si="3"/>
        <v>14091.933176321001</v>
      </c>
      <c r="AA92" s="93"/>
      <c r="AB92" s="93"/>
    </row>
    <row r="93" spans="1:28" s="64" customFormat="1" ht="33.75" x14ac:dyDescent="0.25">
      <c r="A93" s="94">
        <f>IF(H93&lt;&gt;"",COUNTA(H$1:H93),"")</f>
        <v>77</v>
      </c>
      <c r="B93" s="95" t="s">
        <v>272</v>
      </c>
      <c r="C93" s="96" t="s">
        <v>271</v>
      </c>
      <c r="D93" s="97" t="s">
        <v>182</v>
      </c>
      <c r="E93" s="104">
        <v>2.1760000000000002</v>
      </c>
      <c r="F93" s="99">
        <v>1483.3</v>
      </c>
      <c r="G93" s="99">
        <v>3227.66</v>
      </c>
      <c r="H93" s="101" t="s">
        <v>25</v>
      </c>
      <c r="I93" s="56">
        <v>1.052</v>
      </c>
      <c r="J93" s="56">
        <v>1.0209999999999999</v>
      </c>
      <c r="K93" s="56">
        <v>1.03</v>
      </c>
      <c r="L93" s="31">
        <f t="shared" si="2"/>
        <v>1640.9966835079999</v>
      </c>
      <c r="M93" s="31">
        <f t="shared" si="3"/>
        <v>3570.8087833134082</v>
      </c>
      <c r="AA93" s="93"/>
      <c r="AB93" s="93"/>
    </row>
    <row r="94" spans="1:28" s="64" customFormat="1" ht="33.75" x14ac:dyDescent="0.25">
      <c r="A94" s="94">
        <f>IF(H94&lt;&gt;"",COUNTA(H$1:H94),"")</f>
        <v>78</v>
      </c>
      <c r="B94" s="95" t="s">
        <v>107</v>
      </c>
      <c r="C94" s="96" t="s">
        <v>108</v>
      </c>
      <c r="D94" s="97" t="s">
        <v>106</v>
      </c>
      <c r="E94" s="107">
        <v>2.56</v>
      </c>
      <c r="F94" s="99">
        <v>566.75</v>
      </c>
      <c r="G94" s="99">
        <v>1450.88</v>
      </c>
      <c r="H94" s="101" t="s">
        <v>25</v>
      </c>
      <c r="I94" s="56">
        <v>1.052</v>
      </c>
      <c r="J94" s="56">
        <v>1.0209999999999999</v>
      </c>
      <c r="K94" s="56">
        <v>1.03</v>
      </c>
      <c r="L94" s="31">
        <f t="shared" si="2"/>
        <v>627.00389023000002</v>
      </c>
      <c r="M94" s="31">
        <f t="shared" si="3"/>
        <v>1605.1299589888001</v>
      </c>
      <c r="AA94" s="93"/>
      <c r="AB94" s="93"/>
    </row>
    <row r="95" spans="1:28" s="64" customFormat="1" ht="15" x14ac:dyDescent="0.25">
      <c r="A95" s="94">
        <f>IF(H95&lt;&gt;"",COUNTA(H$1:H95),"")</f>
        <v>79</v>
      </c>
      <c r="B95" s="95" t="s">
        <v>142</v>
      </c>
      <c r="C95" s="96" t="s">
        <v>141</v>
      </c>
      <c r="D95" s="97" t="s">
        <v>106</v>
      </c>
      <c r="E95" s="107">
        <v>0.18</v>
      </c>
      <c r="F95" s="99">
        <v>637</v>
      </c>
      <c r="G95" s="100">
        <v>114.66</v>
      </c>
      <c r="H95" s="101" t="s">
        <v>25</v>
      </c>
      <c r="I95" s="56">
        <v>1.052</v>
      </c>
      <c r="J95" s="56">
        <v>1.0209999999999999</v>
      </c>
      <c r="K95" s="56">
        <v>1.03</v>
      </c>
      <c r="L95" s="31">
        <f t="shared" si="2"/>
        <v>704.72250211999994</v>
      </c>
      <c r="M95" s="31">
        <f t="shared" si="3"/>
        <v>126.85005038159998</v>
      </c>
      <c r="AA95" s="93"/>
      <c r="AB95" s="93"/>
    </row>
    <row r="96" spans="1:28" s="64" customFormat="1" ht="22.5" x14ac:dyDescent="0.25">
      <c r="A96" s="94">
        <f>IF(H96&lt;&gt;"",COUNTA(H$1:H96),"")</f>
        <v>80</v>
      </c>
      <c r="B96" s="95" t="s">
        <v>143</v>
      </c>
      <c r="C96" s="96" t="s">
        <v>144</v>
      </c>
      <c r="D96" s="97" t="s">
        <v>106</v>
      </c>
      <c r="E96" s="107">
        <v>1.92</v>
      </c>
      <c r="F96" s="99">
        <v>1073.8</v>
      </c>
      <c r="G96" s="99">
        <v>2061.6999999999998</v>
      </c>
      <c r="H96" s="101" t="s">
        <v>25</v>
      </c>
      <c r="I96" s="56">
        <v>1.052</v>
      </c>
      <c r="J96" s="56">
        <v>1.0209999999999999</v>
      </c>
      <c r="K96" s="56">
        <v>1.03</v>
      </c>
      <c r="L96" s="31">
        <f t="shared" si="2"/>
        <v>1187.9607892879999</v>
      </c>
      <c r="M96" s="31">
        <f t="shared" si="3"/>
        <v>2280.8847154329596</v>
      </c>
      <c r="AA96" s="93"/>
      <c r="AB96" s="93"/>
    </row>
    <row r="97" spans="1:28" s="64" customFormat="1" ht="22.5" x14ac:dyDescent="0.25">
      <c r="A97" s="117">
        <f>IF(H97&lt;&gt;"",COUNTA(H$1:H97),"")</f>
        <v>81</v>
      </c>
      <c r="B97" s="118" t="s">
        <v>279</v>
      </c>
      <c r="C97" s="119" t="s">
        <v>280</v>
      </c>
      <c r="D97" s="120" t="s">
        <v>106</v>
      </c>
      <c r="E97" s="123">
        <v>50.54</v>
      </c>
      <c r="F97" s="122">
        <v>373.1</v>
      </c>
      <c r="G97" s="122">
        <v>18856.47</v>
      </c>
      <c r="H97" s="101" t="s">
        <v>25</v>
      </c>
      <c r="I97" s="56">
        <v>1.052</v>
      </c>
      <c r="J97" s="56">
        <v>1.0209999999999999</v>
      </c>
      <c r="K97" s="56">
        <v>1.03</v>
      </c>
      <c r="L97" s="31">
        <f t="shared" si="2"/>
        <v>412.76603695600005</v>
      </c>
      <c r="M97" s="31">
        <f t="shared" si="3"/>
        <v>20861.195507756242</v>
      </c>
      <c r="AA97" s="93"/>
      <c r="AB97" s="93"/>
    </row>
    <row r="98" spans="1:28" s="64" customFormat="1" ht="22.5" x14ac:dyDescent="0.25">
      <c r="A98" s="94">
        <f>IF(H98&lt;&gt;"",COUNTA(H$1:H98),"")</f>
        <v>82</v>
      </c>
      <c r="B98" s="95" t="s">
        <v>281</v>
      </c>
      <c r="C98" s="96" t="s">
        <v>282</v>
      </c>
      <c r="D98" s="97" t="s">
        <v>106</v>
      </c>
      <c r="E98" s="107">
        <v>2.72</v>
      </c>
      <c r="F98" s="99">
        <v>304.85000000000002</v>
      </c>
      <c r="G98" s="100">
        <v>829.19</v>
      </c>
      <c r="H98" s="101" t="s">
        <v>25</v>
      </c>
      <c r="I98" s="56">
        <v>1.052</v>
      </c>
      <c r="J98" s="56">
        <v>1.0209999999999999</v>
      </c>
      <c r="K98" s="56">
        <v>1.03</v>
      </c>
      <c r="L98" s="31">
        <f t="shared" si="2"/>
        <v>337.26005458600002</v>
      </c>
      <c r="M98" s="31">
        <f t="shared" si="3"/>
        <v>917.34734847392008</v>
      </c>
      <c r="AA98" s="93"/>
      <c r="AB98" s="93"/>
    </row>
    <row r="99" spans="1:28" s="64" customFormat="1" ht="22.5" x14ac:dyDescent="0.25">
      <c r="A99" s="94">
        <f>IF(H99&lt;&gt;"",COUNTA(H$1:H99),"")</f>
        <v>83</v>
      </c>
      <c r="B99" s="95" t="s">
        <v>283</v>
      </c>
      <c r="C99" s="96" t="s">
        <v>284</v>
      </c>
      <c r="D99" s="97" t="s">
        <v>106</v>
      </c>
      <c r="E99" s="107">
        <v>3.48</v>
      </c>
      <c r="F99" s="99">
        <v>351.26</v>
      </c>
      <c r="G99" s="99">
        <v>1222.3800000000001</v>
      </c>
      <c r="H99" s="101" t="s">
        <v>25</v>
      </c>
      <c r="I99" s="56">
        <v>1.052</v>
      </c>
      <c r="J99" s="56">
        <v>1.0209999999999999</v>
      </c>
      <c r="K99" s="56">
        <v>1.03</v>
      </c>
      <c r="L99" s="31">
        <f t="shared" si="2"/>
        <v>388.6041225976</v>
      </c>
      <c r="M99" s="31">
        <f t="shared" si="3"/>
        <v>1352.342346639648</v>
      </c>
      <c r="AA99" s="93"/>
      <c r="AB99" s="93"/>
    </row>
    <row r="100" spans="1:28" s="64" customFormat="1" ht="33.75" x14ac:dyDescent="0.25">
      <c r="A100" s="94">
        <f>IF(H100&lt;&gt;"",COUNTA(H$1:H100),"")</f>
        <v>84</v>
      </c>
      <c r="B100" s="95" t="s">
        <v>285</v>
      </c>
      <c r="C100" s="96" t="s">
        <v>286</v>
      </c>
      <c r="D100" s="97" t="s">
        <v>106</v>
      </c>
      <c r="E100" s="107">
        <v>30.69</v>
      </c>
      <c r="F100" s="99">
        <v>5324.41</v>
      </c>
      <c r="G100" s="99">
        <v>163406.15</v>
      </c>
      <c r="H100" s="101" t="s">
        <v>25</v>
      </c>
      <c r="I100" s="56">
        <v>1.052</v>
      </c>
      <c r="J100" s="56">
        <v>1.0209999999999999</v>
      </c>
      <c r="K100" s="56">
        <v>1.03</v>
      </c>
      <c r="L100" s="31">
        <f t="shared" si="2"/>
        <v>5890.4733712915995</v>
      </c>
      <c r="M100" s="31">
        <f t="shared" si="3"/>
        <v>180778.62776493918</v>
      </c>
      <c r="AA100" s="93"/>
      <c r="AB100" s="93"/>
    </row>
    <row r="101" spans="1:28" s="64" customFormat="1" ht="22.5" x14ac:dyDescent="0.25">
      <c r="A101" s="94">
        <f>IF(H101&lt;&gt;"",COUNTA(H$1:H101),"")</f>
        <v>85</v>
      </c>
      <c r="B101" s="95" t="s">
        <v>273</v>
      </c>
      <c r="C101" s="96" t="s">
        <v>274</v>
      </c>
      <c r="D101" s="97" t="s">
        <v>106</v>
      </c>
      <c r="E101" s="107">
        <v>0.09</v>
      </c>
      <c r="F101" s="99">
        <v>4013.1</v>
      </c>
      <c r="G101" s="100">
        <v>361.18</v>
      </c>
      <c r="H101" s="101" t="s">
        <v>25</v>
      </c>
      <c r="I101" s="56">
        <v>1.052</v>
      </c>
      <c r="J101" s="56">
        <v>1.0209999999999999</v>
      </c>
      <c r="K101" s="56">
        <v>1.03</v>
      </c>
      <c r="L101" s="31">
        <f t="shared" si="2"/>
        <v>4439.7517633560001</v>
      </c>
      <c r="M101" s="31">
        <f t="shared" si="3"/>
        <v>399.57765870203997</v>
      </c>
      <c r="AA101" s="93"/>
      <c r="AB101" s="93"/>
    </row>
    <row r="102" spans="1:28" s="64" customFormat="1" ht="22.5" x14ac:dyDescent="0.25">
      <c r="A102" s="94">
        <f>IF(H102&lt;&gt;"",COUNTA(H$1:H102),"")</f>
        <v>86</v>
      </c>
      <c r="B102" s="95" t="s">
        <v>275</v>
      </c>
      <c r="C102" s="96" t="s">
        <v>276</v>
      </c>
      <c r="D102" s="97" t="s">
        <v>106</v>
      </c>
      <c r="E102" s="107">
        <v>1.62</v>
      </c>
      <c r="F102" s="99">
        <v>11056.5</v>
      </c>
      <c r="G102" s="99">
        <v>17911.53</v>
      </c>
      <c r="H102" s="101" t="s">
        <v>25</v>
      </c>
      <c r="I102" s="56">
        <v>1.052</v>
      </c>
      <c r="J102" s="56">
        <v>1.0209999999999999</v>
      </c>
      <c r="K102" s="56">
        <v>1.03</v>
      </c>
      <c r="L102" s="31">
        <f t="shared" si="2"/>
        <v>12231.969143939998</v>
      </c>
      <c r="M102" s="31">
        <f t="shared" si="3"/>
        <v>19815.790013182799</v>
      </c>
      <c r="AA102" s="93"/>
      <c r="AB102" s="93"/>
    </row>
    <row r="103" spans="1:28" s="64" customFormat="1" ht="22.5" x14ac:dyDescent="0.25">
      <c r="A103" s="94">
        <f>IF(H103&lt;&gt;"",COUNTA(H$1:H103),"")</f>
        <v>87</v>
      </c>
      <c r="B103" s="95" t="s">
        <v>239</v>
      </c>
      <c r="C103" s="96" t="s">
        <v>240</v>
      </c>
      <c r="D103" s="97" t="s">
        <v>31</v>
      </c>
      <c r="E103" s="107">
        <v>1.1399999999999999</v>
      </c>
      <c r="F103" s="99">
        <v>5605.15</v>
      </c>
      <c r="G103" s="99">
        <v>6389.87</v>
      </c>
      <c r="H103" s="101" t="s">
        <v>25</v>
      </c>
      <c r="I103" s="56">
        <v>1.052</v>
      </c>
      <c r="J103" s="56">
        <v>1.0209999999999999</v>
      </c>
      <c r="K103" s="56">
        <v>1.03</v>
      </c>
      <c r="L103" s="31">
        <f t="shared" si="2"/>
        <v>6201.0601770139992</v>
      </c>
      <c r="M103" s="31">
        <f t="shared" si="3"/>
        <v>7069.2086017959582</v>
      </c>
      <c r="AA103" s="93"/>
      <c r="AB103" s="93"/>
    </row>
    <row r="104" spans="1:28" s="64" customFormat="1" ht="22.5" x14ac:dyDescent="0.25">
      <c r="A104" s="94">
        <f>IF(H104&lt;&gt;"",COUNTA(H$1:H104),"")</f>
        <v>88</v>
      </c>
      <c r="B104" s="95" t="s">
        <v>241</v>
      </c>
      <c r="C104" s="96" t="s">
        <v>242</v>
      </c>
      <c r="D104" s="97" t="s">
        <v>31</v>
      </c>
      <c r="E104" s="98">
        <v>35.620440000000002</v>
      </c>
      <c r="F104" s="99">
        <v>6603.78</v>
      </c>
      <c r="G104" s="99">
        <v>235229.54</v>
      </c>
      <c r="H104" s="101" t="s">
        <v>25</v>
      </c>
      <c r="I104" s="56">
        <v>1.052</v>
      </c>
      <c r="J104" s="56">
        <v>1.0209999999999999</v>
      </c>
      <c r="K104" s="56">
        <v>1.03</v>
      </c>
      <c r="L104" s="31">
        <f t="shared" si="2"/>
        <v>7305.8592857927997</v>
      </c>
      <c r="M104" s="31">
        <f t="shared" si="3"/>
        <v>260237.9223380253</v>
      </c>
      <c r="AA104" s="93"/>
      <c r="AB104" s="93"/>
    </row>
    <row r="105" spans="1:28" s="64" customFormat="1" ht="15" x14ac:dyDescent="0.25">
      <c r="A105" s="94">
        <f>IF(H105&lt;&gt;"",COUNTA(H$1:H105),"")</f>
        <v>89</v>
      </c>
      <c r="B105" s="95" t="s">
        <v>231</v>
      </c>
      <c r="C105" s="96" t="s">
        <v>232</v>
      </c>
      <c r="D105" s="97" t="s">
        <v>31</v>
      </c>
      <c r="E105" s="106">
        <v>0.1</v>
      </c>
      <c r="F105" s="99">
        <v>4817.63</v>
      </c>
      <c r="G105" s="100">
        <v>481.76</v>
      </c>
      <c r="H105" s="101" t="s">
        <v>25</v>
      </c>
      <c r="I105" s="56">
        <v>1.052</v>
      </c>
      <c r="J105" s="56">
        <v>1.0209999999999999</v>
      </c>
      <c r="K105" s="56">
        <v>1.03</v>
      </c>
      <c r="L105" s="31">
        <f t="shared" si="2"/>
        <v>5329.8151772188003</v>
      </c>
      <c r="M105" s="31">
        <f t="shared" si="3"/>
        <v>532.9815177218801</v>
      </c>
      <c r="AA105" s="93"/>
      <c r="AB105" s="93"/>
    </row>
    <row r="106" spans="1:28" s="64" customFormat="1" ht="22.5" x14ac:dyDescent="0.25">
      <c r="A106" s="94">
        <f>IF(H106&lt;&gt;"",COUNTA(H$1:H106),"")</f>
        <v>90</v>
      </c>
      <c r="B106" s="95" t="s">
        <v>95</v>
      </c>
      <c r="C106" s="96" t="s">
        <v>96</v>
      </c>
      <c r="D106" s="97" t="s">
        <v>97</v>
      </c>
      <c r="E106" s="105">
        <v>7.9871999999999996</v>
      </c>
      <c r="F106" s="99">
        <v>16372.17</v>
      </c>
      <c r="G106" s="99">
        <v>130767.8</v>
      </c>
      <c r="H106" s="101" t="s">
        <v>25</v>
      </c>
      <c r="I106" s="56">
        <v>1.052</v>
      </c>
      <c r="J106" s="56">
        <v>1.0209999999999999</v>
      </c>
      <c r="K106" s="56">
        <v>1.03</v>
      </c>
      <c r="L106" s="31">
        <f t="shared" si="2"/>
        <v>18112.773324229202</v>
      </c>
      <c r="M106" s="31">
        <f t="shared" si="3"/>
        <v>144670.34309528346</v>
      </c>
      <c r="AA106" s="93"/>
      <c r="AB106" s="93"/>
    </row>
    <row r="107" spans="1:28" s="64" customFormat="1" ht="33.75" x14ac:dyDescent="0.25">
      <c r="A107" s="117">
        <f>IF(H107&lt;&gt;"",COUNTA(H$1:H107),"")</f>
        <v>91</v>
      </c>
      <c r="B107" s="118" t="s">
        <v>225</v>
      </c>
      <c r="C107" s="119" t="s">
        <v>226</v>
      </c>
      <c r="D107" s="120" t="s">
        <v>24</v>
      </c>
      <c r="E107" s="124">
        <v>9.6259999999999998E-2</v>
      </c>
      <c r="F107" s="122">
        <v>112107.63</v>
      </c>
      <c r="G107" s="122">
        <v>10791.48</v>
      </c>
      <c r="H107" s="101" t="s">
        <v>25</v>
      </c>
      <c r="I107" s="56">
        <v>1.052</v>
      </c>
      <c r="J107" s="56">
        <v>1.0209999999999999</v>
      </c>
      <c r="K107" s="56">
        <v>1.03</v>
      </c>
      <c r="L107" s="31">
        <f t="shared" si="2"/>
        <v>124026.3257776188</v>
      </c>
      <c r="M107" s="31">
        <f t="shared" si="3"/>
        <v>11938.774119353586</v>
      </c>
      <c r="AA107" s="93"/>
      <c r="AB107" s="93"/>
    </row>
    <row r="108" spans="1:28" s="64" customFormat="1" ht="22.5" x14ac:dyDescent="0.25">
      <c r="A108" s="117">
        <f>IF(H108&lt;&gt;"",COUNTA(H$1:H108),"")</f>
        <v>92</v>
      </c>
      <c r="B108" s="118" t="s">
        <v>163</v>
      </c>
      <c r="C108" s="119" t="s">
        <v>164</v>
      </c>
      <c r="D108" s="120" t="s">
        <v>24</v>
      </c>
      <c r="E108" s="125">
        <v>2.575507</v>
      </c>
      <c r="F108" s="122">
        <v>99177.72</v>
      </c>
      <c r="G108" s="122">
        <v>255432.92</v>
      </c>
      <c r="H108" s="101" t="s">
        <v>25</v>
      </c>
      <c r="I108" s="56">
        <v>1.052</v>
      </c>
      <c r="J108" s="56">
        <v>1.0209999999999999</v>
      </c>
      <c r="K108" s="56">
        <v>1.03</v>
      </c>
      <c r="L108" s="31">
        <f t="shared" si="2"/>
        <v>109721.7754991472</v>
      </c>
      <c r="M108" s="31">
        <f t="shared" si="3"/>
        <v>282589.2008504821</v>
      </c>
      <c r="AA108" s="93"/>
      <c r="AB108" s="93"/>
    </row>
    <row r="109" spans="1:28" s="64" customFormat="1" ht="22.5" x14ac:dyDescent="0.25">
      <c r="A109" s="94">
        <f>IF(H109&lt;&gt;"",COUNTA(H$1:H109),"")</f>
        <v>93</v>
      </c>
      <c r="B109" s="95" t="s">
        <v>266</v>
      </c>
      <c r="C109" s="96" t="s">
        <v>267</v>
      </c>
      <c r="D109" s="97" t="s">
        <v>24</v>
      </c>
      <c r="E109" s="98">
        <v>1.2460599999999999</v>
      </c>
      <c r="F109" s="99">
        <v>209098.07</v>
      </c>
      <c r="G109" s="99">
        <v>260548.74</v>
      </c>
      <c r="H109" s="101" t="s">
        <v>25</v>
      </c>
      <c r="I109" s="56">
        <v>1.052</v>
      </c>
      <c r="J109" s="56">
        <v>1.0209999999999999</v>
      </c>
      <c r="K109" s="56">
        <v>1.03</v>
      </c>
      <c r="L109" s="31">
        <f t="shared" si="2"/>
        <v>231328.28112851322</v>
      </c>
      <c r="M109" s="31">
        <f t="shared" si="3"/>
        <v>288248.91798299516</v>
      </c>
      <c r="AA109" s="93"/>
      <c r="AB109" s="93"/>
    </row>
    <row r="110" spans="1:28" s="64" customFormat="1" ht="33.75" x14ac:dyDescent="0.25">
      <c r="A110" s="94">
        <f>IF(H110&lt;&gt;"",COUNTA(H$1:H110),"")</f>
        <v>94</v>
      </c>
      <c r="B110" s="95" t="s">
        <v>235</v>
      </c>
      <c r="C110" s="96" t="s">
        <v>236</v>
      </c>
      <c r="D110" s="97" t="s">
        <v>97</v>
      </c>
      <c r="E110" s="105">
        <v>101.7252</v>
      </c>
      <c r="F110" s="99">
        <v>210.03</v>
      </c>
      <c r="G110" s="99">
        <v>21365.34</v>
      </c>
      <c r="H110" s="101" t="s">
        <v>25</v>
      </c>
      <c r="I110" s="56">
        <v>1.052</v>
      </c>
      <c r="J110" s="56">
        <v>1.0209999999999999</v>
      </c>
      <c r="K110" s="56">
        <v>1.03</v>
      </c>
      <c r="L110" s="31">
        <f t="shared" si="2"/>
        <v>232.35928904279999</v>
      </c>
      <c r="M110" s="31">
        <f t="shared" si="3"/>
        <v>23636.795149736638</v>
      </c>
      <c r="AA110" s="93"/>
      <c r="AB110" s="93"/>
    </row>
    <row r="111" spans="1:28" s="64" customFormat="1" ht="22.5" x14ac:dyDescent="0.25">
      <c r="A111" s="94">
        <f>IF(H111&lt;&gt;"",COUNTA(H$1:H111),"")</f>
        <v>95</v>
      </c>
      <c r="B111" s="95" t="s">
        <v>237</v>
      </c>
      <c r="C111" s="96" t="s">
        <v>238</v>
      </c>
      <c r="D111" s="97" t="s">
        <v>97</v>
      </c>
      <c r="E111" s="105">
        <v>460.97039999999998</v>
      </c>
      <c r="F111" s="99">
        <v>130.49</v>
      </c>
      <c r="G111" s="99">
        <v>60152.02</v>
      </c>
      <c r="H111" s="101" t="s">
        <v>25</v>
      </c>
      <c r="I111" s="56">
        <v>1.052</v>
      </c>
      <c r="J111" s="56">
        <v>1.0209999999999999</v>
      </c>
      <c r="K111" s="56">
        <v>1.03</v>
      </c>
      <c r="L111" s="31">
        <f t="shared" si="2"/>
        <v>144.3630130324</v>
      </c>
      <c r="M111" s="31">
        <f t="shared" si="3"/>
        <v>66547.075862750644</v>
      </c>
      <c r="AA111" s="93"/>
      <c r="AB111" s="93"/>
    </row>
    <row r="112" spans="1:28" s="64" customFormat="1" ht="22.5" x14ac:dyDescent="0.25">
      <c r="A112" s="94">
        <f>IF(H112&lt;&gt;"",COUNTA(H$1:H112),"")</f>
        <v>96</v>
      </c>
      <c r="B112" s="95" t="s">
        <v>113</v>
      </c>
      <c r="C112" s="96" t="s">
        <v>114</v>
      </c>
      <c r="D112" s="97" t="s">
        <v>34</v>
      </c>
      <c r="E112" s="126">
        <v>1</v>
      </c>
      <c r="F112" s="99">
        <v>81429.53</v>
      </c>
      <c r="G112" s="99">
        <v>81429.53</v>
      </c>
      <c r="H112" s="101" t="s">
        <v>25</v>
      </c>
      <c r="I112" s="56">
        <v>1.052</v>
      </c>
      <c r="J112" s="56">
        <v>1.0209999999999999</v>
      </c>
      <c r="K112" s="56">
        <v>1.03</v>
      </c>
      <c r="L112" s="31">
        <f t="shared" si="2"/>
        <v>90086.690938862797</v>
      </c>
      <c r="M112" s="31">
        <f t="shared" si="3"/>
        <v>90086.690938862797</v>
      </c>
      <c r="AA112" s="93"/>
      <c r="AB112" s="93"/>
    </row>
    <row r="113" spans="1:28" s="64" customFormat="1" ht="22.5" x14ac:dyDescent="0.25">
      <c r="A113" s="94">
        <f>IF(H113&lt;&gt;"",COUNTA(H$1:H113),"")</f>
        <v>97</v>
      </c>
      <c r="B113" s="95" t="s">
        <v>115</v>
      </c>
      <c r="C113" s="96" t="s">
        <v>116</v>
      </c>
      <c r="D113" s="97" t="s">
        <v>34</v>
      </c>
      <c r="E113" s="126">
        <v>1</v>
      </c>
      <c r="F113" s="99">
        <v>106368.72</v>
      </c>
      <c r="G113" s="99">
        <v>106368.72</v>
      </c>
      <c r="H113" s="101" t="s">
        <v>25</v>
      </c>
      <c r="I113" s="56">
        <v>1.052</v>
      </c>
      <c r="J113" s="56">
        <v>1.0209999999999999</v>
      </c>
      <c r="K113" s="56">
        <v>1.03</v>
      </c>
      <c r="L113" s="31">
        <f t="shared" si="2"/>
        <v>117677.28493830719</v>
      </c>
      <c r="M113" s="31">
        <f t="shared" si="3"/>
        <v>117677.28493830719</v>
      </c>
      <c r="AA113" s="93"/>
      <c r="AB113" s="93"/>
    </row>
    <row r="114" spans="1:28" s="64" customFormat="1" ht="22.5" x14ac:dyDescent="0.25">
      <c r="A114" s="94">
        <f>IF(H114&lt;&gt;"",COUNTA(H$1:H114),"")</f>
        <v>98</v>
      </c>
      <c r="B114" s="95" t="s">
        <v>111</v>
      </c>
      <c r="C114" s="96" t="s">
        <v>112</v>
      </c>
      <c r="D114" s="97" t="s">
        <v>34</v>
      </c>
      <c r="E114" s="126">
        <v>12</v>
      </c>
      <c r="F114" s="99">
        <v>3255.98</v>
      </c>
      <c r="G114" s="99">
        <v>39071.760000000002</v>
      </c>
      <c r="H114" s="101" t="s">
        <v>25</v>
      </c>
      <c r="I114" s="56">
        <v>1.052</v>
      </c>
      <c r="J114" s="56">
        <v>1.0209999999999999</v>
      </c>
      <c r="K114" s="56">
        <v>1.03</v>
      </c>
      <c r="L114" s="31">
        <f t="shared" si="2"/>
        <v>3602.1387322648002</v>
      </c>
      <c r="M114" s="31">
        <f t="shared" si="3"/>
        <v>43225.6647871776</v>
      </c>
      <c r="AA114" s="93"/>
      <c r="AB114" s="93"/>
    </row>
    <row r="115" spans="1:28" s="64" customFormat="1" ht="33.75" x14ac:dyDescent="0.25">
      <c r="A115" s="94">
        <f>IF(H115&lt;&gt;"",COUNTA(H$1:H115),"")</f>
        <v>99</v>
      </c>
      <c r="B115" s="95" t="s">
        <v>165</v>
      </c>
      <c r="C115" s="96" t="s">
        <v>166</v>
      </c>
      <c r="D115" s="97" t="s">
        <v>34</v>
      </c>
      <c r="E115" s="126">
        <v>116</v>
      </c>
      <c r="F115" s="99">
        <v>378.29</v>
      </c>
      <c r="G115" s="99">
        <v>43881.64</v>
      </c>
      <c r="H115" s="101" t="s">
        <v>25</v>
      </c>
      <c r="I115" s="56">
        <v>1.052</v>
      </c>
      <c r="J115" s="56">
        <v>1.0209999999999999</v>
      </c>
      <c r="K115" s="56">
        <v>1.03</v>
      </c>
      <c r="L115" s="31">
        <f t="shared" si="2"/>
        <v>418.5078105604</v>
      </c>
      <c r="M115" s="31">
        <f t="shared" si="3"/>
        <v>48546.906025006399</v>
      </c>
      <c r="AA115" s="93"/>
      <c r="AB115" s="93"/>
    </row>
    <row r="116" spans="1:28" s="64" customFormat="1" ht="33.75" x14ac:dyDescent="0.25">
      <c r="A116" s="94">
        <f>IF(H116&lt;&gt;"",COUNTA(H$1:H116),"")</f>
        <v>100</v>
      </c>
      <c r="B116" s="95" t="s">
        <v>268</v>
      </c>
      <c r="C116" s="96" t="s">
        <v>269</v>
      </c>
      <c r="D116" s="97" t="s">
        <v>34</v>
      </c>
      <c r="E116" s="126">
        <v>171</v>
      </c>
      <c r="F116" s="99">
        <v>526.16</v>
      </c>
      <c r="G116" s="99">
        <v>89973.36</v>
      </c>
      <c r="H116" s="101" t="s">
        <v>25</v>
      </c>
      <c r="I116" s="56">
        <v>1.052</v>
      </c>
      <c r="J116" s="56">
        <v>1.0209999999999999</v>
      </c>
      <c r="K116" s="56">
        <v>1.03</v>
      </c>
      <c r="L116" s="31">
        <f t="shared" si="2"/>
        <v>582.0985741216</v>
      </c>
      <c r="M116" s="31">
        <f t="shared" si="3"/>
        <v>99538.856174793604</v>
      </c>
      <c r="AA116" s="93"/>
      <c r="AB116" s="93"/>
    </row>
    <row r="117" spans="1:28" s="64" customFormat="1" ht="33.75" x14ac:dyDescent="0.25">
      <c r="A117" s="94">
        <f>IF(H117&lt;&gt;"",COUNTA(H$1:H117),"")</f>
        <v>101</v>
      </c>
      <c r="B117" s="95" t="s">
        <v>145</v>
      </c>
      <c r="C117" s="96" t="s">
        <v>146</v>
      </c>
      <c r="D117" s="97" t="s">
        <v>34</v>
      </c>
      <c r="E117" s="106">
        <v>20.399999999999999</v>
      </c>
      <c r="F117" s="99">
        <v>2006.19</v>
      </c>
      <c r="G117" s="99">
        <v>40926.28</v>
      </c>
      <c r="H117" s="101" t="s">
        <v>25</v>
      </c>
      <c r="I117" s="56">
        <v>1.052</v>
      </c>
      <c r="J117" s="56">
        <v>1.0209999999999999</v>
      </c>
      <c r="K117" s="56">
        <v>1.03</v>
      </c>
      <c r="L117" s="31">
        <f t="shared" si="2"/>
        <v>2219.4776083644001</v>
      </c>
      <c r="M117" s="31">
        <f t="shared" si="3"/>
        <v>45277.343210633757</v>
      </c>
      <c r="AA117" s="93"/>
      <c r="AB117" s="93"/>
    </row>
    <row r="118" spans="1:28" s="64" customFormat="1" ht="33.75" x14ac:dyDescent="0.25">
      <c r="A118" s="94">
        <f>IF(H118&lt;&gt;"",COUNTA(H$1:H118),"")</f>
        <v>102</v>
      </c>
      <c r="B118" s="95" t="s">
        <v>147</v>
      </c>
      <c r="C118" s="96" t="s">
        <v>148</v>
      </c>
      <c r="D118" s="97" t="s">
        <v>34</v>
      </c>
      <c r="E118" s="126">
        <v>8</v>
      </c>
      <c r="F118" s="99">
        <v>361.82</v>
      </c>
      <c r="G118" s="99">
        <v>2894.56</v>
      </c>
      <c r="H118" s="101" t="s">
        <v>25</v>
      </c>
      <c r="I118" s="56">
        <v>1.052</v>
      </c>
      <c r="J118" s="56">
        <v>1.0209999999999999</v>
      </c>
      <c r="K118" s="56">
        <v>1.03</v>
      </c>
      <c r="L118" s="31">
        <f t="shared" si="2"/>
        <v>400.28680646319998</v>
      </c>
      <c r="M118" s="31">
        <f t="shared" si="3"/>
        <v>3202.2944517055998</v>
      </c>
      <c r="AA118" s="93"/>
      <c r="AB118" s="93"/>
    </row>
    <row r="119" spans="1:28" s="64" customFormat="1" ht="22.5" x14ac:dyDescent="0.25">
      <c r="A119" s="94">
        <f>IF(H119&lt;&gt;"",COUNTA(H$1:H119),"")</f>
        <v>103</v>
      </c>
      <c r="B119" s="95" t="s">
        <v>161</v>
      </c>
      <c r="C119" s="96" t="s">
        <v>162</v>
      </c>
      <c r="D119" s="97" t="s">
        <v>34</v>
      </c>
      <c r="E119" s="126">
        <v>46</v>
      </c>
      <c r="F119" s="99">
        <v>920.83</v>
      </c>
      <c r="G119" s="99">
        <v>42358.18</v>
      </c>
      <c r="H119" s="101" t="s">
        <v>25</v>
      </c>
      <c r="I119" s="56">
        <v>1.052</v>
      </c>
      <c r="J119" s="56">
        <v>1.0209999999999999</v>
      </c>
      <c r="K119" s="56">
        <v>1.03</v>
      </c>
      <c r="L119" s="31">
        <f t="shared" si="2"/>
        <v>1018.7278204508001</v>
      </c>
      <c r="M119" s="31">
        <f t="shared" si="3"/>
        <v>46861.479740736802</v>
      </c>
      <c r="AA119" s="93"/>
      <c r="AB119" s="93"/>
    </row>
    <row r="120" spans="1:28" s="64" customFormat="1" ht="22.5" x14ac:dyDescent="0.25">
      <c r="A120" s="94">
        <f>IF(H120&lt;&gt;"",COUNTA(H$1:H120),"")</f>
        <v>104</v>
      </c>
      <c r="B120" s="95" t="s">
        <v>201</v>
      </c>
      <c r="C120" s="96" t="s">
        <v>202</v>
      </c>
      <c r="D120" s="97" t="s">
        <v>34</v>
      </c>
      <c r="E120" s="126">
        <v>12</v>
      </c>
      <c r="F120" s="99">
        <v>986.71</v>
      </c>
      <c r="G120" s="99">
        <v>11840.52</v>
      </c>
      <c r="H120" s="101" t="s">
        <v>25</v>
      </c>
      <c r="I120" s="56">
        <v>1.052</v>
      </c>
      <c r="J120" s="56">
        <v>1.0209999999999999</v>
      </c>
      <c r="K120" s="56">
        <v>1.03</v>
      </c>
      <c r="L120" s="31">
        <f t="shared" si="2"/>
        <v>1091.6118368395998</v>
      </c>
      <c r="M120" s="31">
        <f t="shared" si="3"/>
        <v>13099.342042075197</v>
      </c>
      <c r="AA120" s="93"/>
      <c r="AB120" s="93"/>
    </row>
    <row r="121" spans="1:28" s="64" customFormat="1" ht="22.5" x14ac:dyDescent="0.25">
      <c r="A121" s="94">
        <f>IF(H121&lt;&gt;"",COUNTA(H$1:H121),"")</f>
        <v>105</v>
      </c>
      <c r="B121" s="95" t="s">
        <v>264</v>
      </c>
      <c r="C121" s="96" t="s">
        <v>265</v>
      </c>
      <c r="D121" s="97" t="s">
        <v>34</v>
      </c>
      <c r="E121" s="126">
        <v>58</v>
      </c>
      <c r="F121" s="99">
        <v>1874.6</v>
      </c>
      <c r="G121" s="99">
        <v>108726.8</v>
      </c>
      <c r="H121" s="101" t="s">
        <v>25</v>
      </c>
      <c r="I121" s="56">
        <v>1.052</v>
      </c>
      <c r="J121" s="56">
        <v>1.0209999999999999</v>
      </c>
      <c r="K121" s="56">
        <v>1.03</v>
      </c>
      <c r="L121" s="31">
        <f t="shared" si="2"/>
        <v>2073.8976490959999</v>
      </c>
      <c r="M121" s="31">
        <f t="shared" si="3"/>
        <v>120286.06364756799</v>
      </c>
      <c r="AA121" s="93"/>
      <c r="AB121" s="93"/>
    </row>
    <row r="122" spans="1:28" s="64" customFormat="1" ht="22.5" x14ac:dyDescent="0.25">
      <c r="A122" s="94">
        <f>IF(H122&lt;&gt;"",COUNTA(H$1:H122),"")</f>
        <v>106</v>
      </c>
      <c r="B122" s="95" t="s">
        <v>193</v>
      </c>
      <c r="C122" s="96" t="s">
        <v>194</v>
      </c>
      <c r="D122" s="97" t="s">
        <v>31</v>
      </c>
      <c r="E122" s="98">
        <v>0.66891999999999996</v>
      </c>
      <c r="F122" s="99">
        <v>6388.11</v>
      </c>
      <c r="G122" s="99">
        <v>4273.13</v>
      </c>
      <c r="H122" s="101" t="s">
        <v>25</v>
      </c>
      <c r="I122" s="56">
        <v>1.052</v>
      </c>
      <c r="J122" s="56">
        <v>1.0209999999999999</v>
      </c>
      <c r="K122" s="56">
        <v>1.03</v>
      </c>
      <c r="L122" s="31">
        <f t="shared" si="2"/>
        <v>7067.2603815036</v>
      </c>
      <c r="M122" s="31">
        <f t="shared" si="3"/>
        <v>4727.4318143953878</v>
      </c>
      <c r="AA122" s="93"/>
      <c r="AB122" s="93"/>
    </row>
    <row r="123" spans="1:28" s="64" customFormat="1" ht="33.75" x14ac:dyDescent="0.25">
      <c r="A123" s="94">
        <f>IF(H123&lt;&gt;"",COUNTA(H$1:H123),"")</f>
        <v>107</v>
      </c>
      <c r="B123" s="95" t="s">
        <v>191</v>
      </c>
      <c r="C123" s="96" t="s">
        <v>192</v>
      </c>
      <c r="D123" s="97" t="s">
        <v>31</v>
      </c>
      <c r="E123" s="103">
        <v>3.8238750000000001</v>
      </c>
      <c r="F123" s="99">
        <v>6388.11</v>
      </c>
      <c r="G123" s="99">
        <v>24427.33</v>
      </c>
      <c r="H123" s="101" t="s">
        <v>25</v>
      </c>
      <c r="I123" s="56">
        <v>1.052</v>
      </c>
      <c r="J123" s="56">
        <v>1.0209999999999999</v>
      </c>
      <c r="K123" s="56">
        <v>1.03</v>
      </c>
      <c r="L123" s="31">
        <f t="shared" si="2"/>
        <v>7067.2603815036</v>
      </c>
      <c r="M123" s="31">
        <f t="shared" si="3"/>
        <v>27024.320291322081</v>
      </c>
      <c r="AA123" s="93"/>
      <c r="AB123" s="93"/>
    </row>
    <row r="124" spans="1:28" s="64" customFormat="1" ht="22.5" x14ac:dyDescent="0.25">
      <c r="A124" s="94">
        <f>IF(H124&lt;&gt;"",COUNTA(H$1:H124),"")</f>
        <v>108</v>
      </c>
      <c r="B124" s="95" t="s">
        <v>195</v>
      </c>
      <c r="C124" s="96" t="s">
        <v>196</v>
      </c>
      <c r="D124" s="97" t="s">
        <v>31</v>
      </c>
      <c r="E124" s="98">
        <v>11.18852</v>
      </c>
      <c r="F124" s="99">
        <v>6572.84</v>
      </c>
      <c r="G124" s="99">
        <v>73540.36</v>
      </c>
      <c r="H124" s="101" t="s">
        <v>25</v>
      </c>
      <c r="I124" s="56">
        <v>1.052</v>
      </c>
      <c r="J124" s="56">
        <v>1.0209999999999999</v>
      </c>
      <c r="K124" s="56">
        <v>1.03</v>
      </c>
      <c r="L124" s="31">
        <f t="shared" si="2"/>
        <v>7271.6299071184003</v>
      </c>
      <c r="M124" s="31">
        <f t="shared" si="3"/>
        <v>81358.776648392362</v>
      </c>
      <c r="AA124" s="93"/>
      <c r="AB124" s="93"/>
    </row>
    <row r="125" spans="1:28" s="64" customFormat="1" ht="22.5" x14ac:dyDescent="0.25">
      <c r="A125" s="94">
        <f>IF(H125&lt;&gt;"",COUNTA(H$1:H125),"")</f>
        <v>109</v>
      </c>
      <c r="B125" s="95" t="s">
        <v>287</v>
      </c>
      <c r="C125" s="96" t="s">
        <v>288</v>
      </c>
      <c r="D125" s="97" t="s">
        <v>31</v>
      </c>
      <c r="E125" s="98">
        <v>3.7678799999999999</v>
      </c>
      <c r="F125" s="99">
        <v>6922.55</v>
      </c>
      <c r="G125" s="99">
        <v>26083.34</v>
      </c>
      <c r="H125" s="101" t="s">
        <v>25</v>
      </c>
      <c r="I125" s="56">
        <v>1.052</v>
      </c>
      <c r="J125" s="56">
        <v>1.0209999999999999</v>
      </c>
      <c r="K125" s="56">
        <v>1.03</v>
      </c>
      <c r="L125" s="31">
        <f t="shared" si="2"/>
        <v>7658.5192418380002</v>
      </c>
      <c r="M125" s="31">
        <f t="shared" si="3"/>
        <v>28856.381480936565</v>
      </c>
      <c r="AA125" s="93"/>
      <c r="AB125" s="93"/>
    </row>
    <row r="126" spans="1:28" s="64" customFormat="1" ht="22.5" x14ac:dyDescent="0.25">
      <c r="A126" s="94">
        <f>IF(H126&lt;&gt;"",COUNTA(H$1:H126),"")</f>
        <v>110</v>
      </c>
      <c r="B126" s="95" t="s">
        <v>125</v>
      </c>
      <c r="C126" s="96" t="s">
        <v>126</v>
      </c>
      <c r="D126" s="97" t="s">
        <v>28</v>
      </c>
      <c r="E126" s="107">
        <v>8.76</v>
      </c>
      <c r="F126" s="99">
        <v>1528.71</v>
      </c>
      <c r="G126" s="99">
        <v>13391.5</v>
      </c>
      <c r="H126" s="101" t="s">
        <v>25</v>
      </c>
      <c r="I126" s="56">
        <v>1.052</v>
      </c>
      <c r="J126" s="56">
        <v>1.0209999999999999</v>
      </c>
      <c r="K126" s="56">
        <v>1.03</v>
      </c>
      <c r="L126" s="31">
        <f t="shared" si="2"/>
        <v>1691.2344367596002</v>
      </c>
      <c r="M126" s="31">
        <f t="shared" si="3"/>
        <v>14815.213666014097</v>
      </c>
      <c r="AA126" s="93"/>
      <c r="AB126" s="93"/>
    </row>
    <row r="127" spans="1:28" s="64" customFormat="1" ht="22.5" x14ac:dyDescent="0.25">
      <c r="A127" s="94">
        <f>IF(H127&lt;&gt;"",COUNTA(H$1:H127),"")</f>
        <v>111</v>
      </c>
      <c r="B127" s="95" t="s">
        <v>169</v>
      </c>
      <c r="C127" s="96" t="s">
        <v>170</v>
      </c>
      <c r="D127" s="97" t="s">
        <v>28</v>
      </c>
      <c r="E127" s="107">
        <v>4.38</v>
      </c>
      <c r="F127" s="99">
        <v>1548.55</v>
      </c>
      <c r="G127" s="99">
        <v>6782.65</v>
      </c>
      <c r="H127" s="101" t="s">
        <v>25</v>
      </c>
      <c r="I127" s="56">
        <v>1.052</v>
      </c>
      <c r="J127" s="56">
        <v>1.0209999999999999</v>
      </c>
      <c r="K127" s="56">
        <v>1.03</v>
      </c>
      <c r="L127" s="31">
        <f t="shared" si="2"/>
        <v>1713.1837215979997</v>
      </c>
      <c r="M127" s="31">
        <f t="shared" si="3"/>
        <v>7503.7447005992381</v>
      </c>
      <c r="AA127" s="93"/>
      <c r="AB127" s="93"/>
    </row>
    <row r="128" spans="1:28" s="64" customFormat="1" ht="56.25" x14ac:dyDescent="0.25">
      <c r="A128" s="94">
        <f>IF(H128&lt;&gt;"",COUNTA(H$1:H128),"")</f>
        <v>112</v>
      </c>
      <c r="B128" s="95" t="s">
        <v>157</v>
      </c>
      <c r="C128" s="96" t="s">
        <v>158</v>
      </c>
      <c r="D128" s="97" t="s">
        <v>28</v>
      </c>
      <c r="E128" s="98">
        <v>23.46162</v>
      </c>
      <c r="F128" s="99">
        <v>2109.56</v>
      </c>
      <c r="G128" s="99">
        <v>49493.69</v>
      </c>
      <c r="H128" s="101" t="s">
        <v>25</v>
      </c>
      <c r="I128" s="56">
        <v>1.052</v>
      </c>
      <c r="J128" s="56">
        <v>1.0209999999999999</v>
      </c>
      <c r="K128" s="56">
        <v>1.03</v>
      </c>
      <c r="L128" s="31">
        <f t="shared" si="2"/>
        <v>2333.8373651055999</v>
      </c>
      <c r="M128" s="31">
        <f t="shared" si="3"/>
        <v>54755.605401908848</v>
      </c>
      <c r="AA128" s="93"/>
      <c r="AB128" s="93"/>
    </row>
    <row r="129" spans="1:37" s="64" customFormat="1" ht="15" x14ac:dyDescent="0.25">
      <c r="A129" s="94">
        <f>IF(H129&lt;&gt;"",COUNTA(H$1:H129),"")</f>
        <v>113</v>
      </c>
      <c r="B129" s="95" t="s">
        <v>121</v>
      </c>
      <c r="C129" s="96" t="s">
        <v>122</v>
      </c>
      <c r="D129" s="97" t="s">
        <v>28</v>
      </c>
      <c r="E129" s="104">
        <v>7.0000000000000001E-3</v>
      </c>
      <c r="F129" s="99">
        <v>308.49</v>
      </c>
      <c r="G129" s="100">
        <v>2.16</v>
      </c>
      <c r="H129" s="101" t="s">
        <v>25</v>
      </c>
      <c r="I129" s="56">
        <v>1.052</v>
      </c>
      <c r="J129" s="56">
        <v>1.0209999999999999</v>
      </c>
      <c r="K129" s="56">
        <v>1.03</v>
      </c>
      <c r="L129" s="31">
        <f t="shared" si="2"/>
        <v>341.28704031240005</v>
      </c>
      <c r="M129" s="31">
        <f t="shared" si="3"/>
        <v>2.3890092821868003</v>
      </c>
      <c r="AA129" s="93"/>
      <c r="AB129" s="93"/>
    </row>
    <row r="130" spans="1:37" s="64" customFormat="1" ht="15" x14ac:dyDescent="0.25">
      <c r="A130" s="94">
        <f>IF(H130&lt;&gt;"",COUNTA(H$1:H130),"")</f>
        <v>114</v>
      </c>
      <c r="B130" s="95" t="s">
        <v>206</v>
      </c>
      <c r="C130" s="96" t="s">
        <v>204</v>
      </c>
      <c r="D130" s="97" t="s">
        <v>205</v>
      </c>
      <c r="E130" s="126">
        <v>221</v>
      </c>
      <c r="F130" s="99">
        <v>426.43</v>
      </c>
      <c r="G130" s="99">
        <v>94241.03</v>
      </c>
      <c r="H130" s="101" t="s">
        <v>25</v>
      </c>
      <c r="I130" s="56">
        <v>1.052</v>
      </c>
      <c r="J130" s="56">
        <v>1.0209999999999999</v>
      </c>
      <c r="K130" s="56">
        <v>1.03</v>
      </c>
      <c r="L130" s="31">
        <f t="shared" si="2"/>
        <v>471.76580310680004</v>
      </c>
      <c r="M130" s="31">
        <f t="shared" si="3"/>
        <v>104260.2424866028</v>
      </c>
      <c r="AA130" s="93"/>
      <c r="AB130" s="93"/>
    </row>
    <row r="131" spans="1:37" s="64" customFormat="1" ht="22.5" x14ac:dyDescent="0.25">
      <c r="A131" s="94">
        <f>IF(H131&lt;&gt;"",COUNTA(H$1:H131),"")</f>
        <v>115</v>
      </c>
      <c r="B131" s="95" t="s">
        <v>189</v>
      </c>
      <c r="C131" s="96" t="s">
        <v>190</v>
      </c>
      <c r="D131" s="97" t="s">
        <v>24</v>
      </c>
      <c r="E131" s="98">
        <v>1.0399999999999999E-3</v>
      </c>
      <c r="F131" s="99">
        <v>375575.29</v>
      </c>
      <c r="G131" s="100">
        <v>390.6</v>
      </c>
      <c r="H131" s="101" t="s">
        <v>25</v>
      </c>
      <c r="I131" s="56">
        <v>1.052</v>
      </c>
      <c r="J131" s="56">
        <v>1.0209999999999999</v>
      </c>
      <c r="K131" s="56">
        <v>1.03</v>
      </c>
      <c r="L131" s="31">
        <f t="shared" si="2"/>
        <v>415504.48681828036</v>
      </c>
      <c r="M131" s="31">
        <f t="shared" si="3"/>
        <v>432.12466629101152</v>
      </c>
      <c r="AA131" s="93"/>
      <c r="AB131" s="93"/>
    </row>
    <row r="132" spans="1:37" s="64" customFormat="1" ht="15" x14ac:dyDescent="0.25">
      <c r="A132" s="97"/>
      <c r="B132" s="128"/>
      <c r="C132" s="129" t="s">
        <v>78</v>
      </c>
      <c r="D132" s="94" t="s">
        <v>79</v>
      </c>
      <c r="E132" s="130"/>
      <c r="F132" s="127"/>
      <c r="G132" s="127">
        <v>8794131.4499999993</v>
      </c>
      <c r="H132" s="101"/>
      <c r="I132" s="56"/>
      <c r="J132" s="56"/>
      <c r="K132" s="56"/>
      <c r="L132" s="31"/>
      <c r="M132" s="31">
        <f>SUM(M17:M131)</f>
        <v>9729077.3886563554</v>
      </c>
      <c r="AA132" s="93"/>
      <c r="AB132" s="93"/>
    </row>
    <row r="133" spans="1:37" s="64" customFormat="1" ht="11.25" customHeight="1" x14ac:dyDescent="0.25">
      <c r="B133" s="131"/>
      <c r="C133" s="132"/>
      <c r="D133" s="132"/>
      <c r="E133" s="132"/>
      <c r="F133" s="132"/>
      <c r="G133" s="132"/>
      <c r="H133" s="132"/>
      <c r="I133" s="56"/>
      <c r="J133" s="56"/>
      <c r="K133" s="56"/>
      <c r="L133" s="31"/>
      <c r="M133" s="31"/>
      <c r="AF133" s="133"/>
      <c r="AG133" s="133"/>
      <c r="AH133" s="133"/>
      <c r="AI133" s="133"/>
      <c r="AJ133" s="133"/>
      <c r="AK133" s="133"/>
    </row>
    <row r="134" spans="1:37" ht="11.25" customHeight="1" x14ac:dyDescent="0.2">
      <c r="I134" s="56"/>
      <c r="J134" s="56"/>
      <c r="K134" s="56"/>
      <c r="L134" s="31"/>
      <c r="M134" s="31"/>
    </row>
    <row r="135" spans="1:37" ht="11.25" customHeight="1" x14ac:dyDescent="0.2">
      <c r="I135" s="56"/>
      <c r="J135" s="56"/>
      <c r="K135" s="56"/>
      <c r="L135" s="31"/>
      <c r="M135" s="31"/>
    </row>
    <row r="136" spans="1:37" ht="11.25" customHeight="1" x14ac:dyDescent="0.2">
      <c r="I136" s="56"/>
      <c r="J136" s="56"/>
      <c r="K136" s="56"/>
      <c r="L136" s="31"/>
      <c r="M136" s="31"/>
    </row>
    <row r="137" spans="1:37" ht="11.25" customHeight="1" x14ac:dyDescent="0.2">
      <c r="I137" s="56"/>
      <c r="J137" s="56"/>
      <c r="K137" s="56"/>
      <c r="L137" s="31"/>
      <c r="M137" s="31"/>
    </row>
    <row r="138" spans="1:37" ht="11.25" customHeight="1" x14ac:dyDescent="0.2">
      <c r="I138" s="56"/>
      <c r="J138" s="56"/>
      <c r="K138" s="56"/>
      <c r="L138" s="31"/>
      <c r="M138" s="31"/>
    </row>
    <row r="139" spans="1:37" ht="11.25" customHeight="1" x14ac:dyDescent="0.2">
      <c r="I139" s="56"/>
      <c r="J139" s="56"/>
      <c r="K139" s="56"/>
      <c r="L139" s="31"/>
      <c r="M139" s="31"/>
    </row>
    <row r="140" spans="1:37" ht="11.25" customHeight="1" x14ac:dyDescent="0.2">
      <c r="I140" s="56"/>
      <c r="J140" s="56"/>
      <c r="K140" s="56"/>
      <c r="L140" s="31"/>
      <c r="M140" s="31"/>
    </row>
    <row r="141" spans="1:37" ht="11.25" customHeight="1" x14ac:dyDescent="0.2">
      <c r="I141" s="56"/>
      <c r="J141" s="56"/>
      <c r="K141" s="56"/>
      <c r="L141" s="31"/>
      <c r="M141" s="31"/>
    </row>
    <row r="142" spans="1:37" ht="11.25" customHeight="1" x14ac:dyDescent="0.2">
      <c r="I142" s="56"/>
      <c r="J142" s="56"/>
      <c r="K142" s="56"/>
      <c r="L142" s="31"/>
      <c r="M142" s="31"/>
    </row>
    <row r="143" spans="1:37" ht="11.25" customHeight="1" x14ac:dyDescent="0.2">
      <c r="I143" s="56"/>
      <c r="J143" s="56"/>
      <c r="K143" s="56"/>
      <c r="L143" s="31"/>
      <c r="M143" s="31"/>
    </row>
    <row r="144" spans="1:37" ht="11.25" customHeight="1" x14ac:dyDescent="0.2">
      <c r="I144" s="56"/>
      <c r="J144" s="56"/>
      <c r="K144" s="56"/>
      <c r="L144" s="31"/>
      <c r="M144" s="31"/>
    </row>
    <row r="145" spans="9:13" ht="11.25" customHeight="1" x14ac:dyDescent="0.2">
      <c r="I145" s="59"/>
      <c r="J145" s="56"/>
      <c r="K145" s="56"/>
      <c r="L145" s="43"/>
      <c r="M145" s="43"/>
    </row>
    <row r="146" spans="9:13" ht="11.25" customHeight="1" x14ac:dyDescent="0.2">
      <c r="I146" s="46"/>
      <c r="J146" s="46"/>
      <c r="K146" s="46"/>
      <c r="L146" s="46"/>
      <c r="M146" s="46"/>
    </row>
    <row r="149" spans="9:13" ht="11.25" customHeight="1" x14ac:dyDescent="0.2">
      <c r="I149" s="60">
        <f>G145*1.2</f>
        <v>0</v>
      </c>
    </row>
  </sheetData>
  <autoFilter ref="A13:AK13" xr:uid="{00000000-0001-0000-0000-000000000000}"/>
  <mergeCells count="12">
    <mergeCell ref="A15:G15"/>
    <mergeCell ref="A16:G16"/>
    <mergeCell ref="L12:M12"/>
    <mergeCell ref="A12:A13"/>
    <mergeCell ref="B12:B13"/>
    <mergeCell ref="C12:C13"/>
    <mergeCell ref="D12:D13"/>
    <mergeCell ref="E12:E13"/>
    <mergeCell ref="F12:G12"/>
    <mergeCell ref="C1:E1"/>
    <mergeCell ref="B7:F7"/>
    <mergeCell ref="C10:G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I43"/>
  <sheetViews>
    <sheetView topLeftCell="A20" workbookViewId="0">
      <selection activeCell="G41" sqref="G41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8.85546875" style="60" customWidth="1"/>
    <col min="10" max="10" width="14.42578125" style="60" customWidth="1"/>
    <col min="11" max="11" width="19.5703125" style="60" customWidth="1"/>
    <col min="12" max="13" width="16.42578125" style="1" customWidth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35" width="57.28515625" style="2" hidden="1" customWidth="1"/>
    <col min="36" max="16384" width="9.140625" style="1"/>
  </cols>
  <sheetData>
    <row r="1" spans="1:28" s="3" customFormat="1" ht="15" x14ac:dyDescent="0.25">
      <c r="A1" s="4"/>
      <c r="C1" s="48" t="s">
        <v>0</v>
      </c>
      <c r="D1" s="48"/>
      <c r="E1" s="48"/>
      <c r="F1" s="5"/>
      <c r="G1" s="5"/>
      <c r="I1" s="56"/>
      <c r="J1" s="56"/>
      <c r="K1" s="56"/>
      <c r="L1" s="5"/>
      <c r="M1" s="5"/>
      <c r="N1" s="6" t="s">
        <v>0</v>
      </c>
      <c r="O1" s="6" t="s">
        <v>1</v>
      </c>
      <c r="P1" s="6" t="s">
        <v>1</v>
      </c>
    </row>
    <row r="2" spans="1:28" s="3" customFormat="1" ht="13.5" customHeight="1" x14ac:dyDescent="0.25">
      <c r="A2" s="4"/>
      <c r="D2" s="7" t="s">
        <v>2</v>
      </c>
      <c r="I2" s="56"/>
      <c r="J2" s="56"/>
      <c r="K2" s="56"/>
    </row>
    <row r="3" spans="1:28" s="3" customFormat="1" ht="13.5" customHeight="1" x14ac:dyDescent="0.25">
      <c r="A3" s="8"/>
      <c r="B3" s="5"/>
      <c r="C3" s="5"/>
      <c r="D3" s="5"/>
      <c r="E3" s="5"/>
      <c r="F3" s="5"/>
      <c r="G3" s="5"/>
      <c r="I3" s="56"/>
      <c r="J3" s="56"/>
      <c r="K3" s="56"/>
      <c r="L3" s="5"/>
      <c r="M3" s="5"/>
    </row>
    <row r="4" spans="1:28" s="3" customFormat="1" ht="18" x14ac:dyDescent="0.25">
      <c r="B4" s="8"/>
      <c r="C4" s="9"/>
      <c r="D4" s="10" t="s">
        <v>3</v>
      </c>
      <c r="E4" s="11" t="s">
        <v>4</v>
      </c>
      <c r="F4" s="9"/>
      <c r="G4" s="12"/>
      <c r="I4" s="56"/>
      <c r="J4" s="56"/>
      <c r="K4" s="56"/>
      <c r="L4" s="9"/>
      <c r="M4" s="12"/>
    </row>
    <row r="5" spans="1:28" s="3" customFormat="1" ht="13.5" customHeight="1" x14ac:dyDescent="0.25">
      <c r="B5" s="12"/>
      <c r="C5" s="13"/>
      <c r="D5" s="14" t="s">
        <v>5</v>
      </c>
      <c r="E5" s="11"/>
      <c r="F5" s="11"/>
      <c r="G5" s="12"/>
      <c r="I5" s="56"/>
      <c r="J5" s="56"/>
      <c r="K5" s="56"/>
      <c r="L5" s="11"/>
      <c r="M5" s="12"/>
    </row>
    <row r="6" spans="1:28" s="3" customFormat="1" ht="13.5" customHeight="1" x14ac:dyDescent="0.25">
      <c r="B6" s="12"/>
      <c r="C6" s="15"/>
      <c r="D6" s="16"/>
      <c r="E6" s="12"/>
      <c r="F6" s="12"/>
      <c r="G6" s="12"/>
      <c r="I6" s="56"/>
      <c r="J6" s="56"/>
      <c r="K6" s="56"/>
      <c r="L6" s="12"/>
      <c r="M6" s="12"/>
    </row>
    <row r="7" spans="1:28" s="3" customFormat="1" ht="26.25" x14ac:dyDescent="0.25">
      <c r="A7" s="17" t="s">
        <v>6</v>
      </c>
      <c r="B7" s="49" t="s">
        <v>7</v>
      </c>
      <c r="C7" s="49"/>
      <c r="D7" s="49"/>
      <c r="E7" s="49"/>
      <c r="F7" s="49"/>
      <c r="G7" s="18"/>
      <c r="I7" s="56"/>
      <c r="J7" s="56"/>
      <c r="K7" s="56"/>
      <c r="L7" s="56"/>
      <c r="M7" s="18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spans="1:28" s="3" customFormat="1" ht="13.5" customHeight="1" x14ac:dyDescent="0.25">
      <c r="A8" s="12"/>
      <c r="B8" s="12"/>
      <c r="C8" s="19"/>
      <c r="D8" s="7" t="s">
        <v>8</v>
      </c>
      <c r="E8" s="12"/>
      <c r="F8" s="12"/>
      <c r="G8" s="12"/>
      <c r="I8" s="56"/>
      <c r="J8" s="56"/>
      <c r="K8" s="56"/>
      <c r="L8" s="12"/>
      <c r="M8" s="12"/>
    </row>
    <row r="9" spans="1:28" s="3" customFormat="1" ht="13.5" customHeight="1" x14ac:dyDescent="0.25">
      <c r="A9" s="12"/>
      <c r="B9" s="12"/>
      <c r="C9" s="12"/>
      <c r="D9" s="20"/>
      <c r="E9" s="12"/>
      <c r="F9" s="12"/>
      <c r="G9" s="12"/>
      <c r="I9" s="56"/>
      <c r="J9" s="56"/>
      <c r="K9" s="56"/>
      <c r="L9" s="12"/>
      <c r="M9" s="12"/>
    </row>
    <row r="10" spans="1:28" s="3" customFormat="1" ht="15" x14ac:dyDescent="0.25">
      <c r="B10" s="21" t="s">
        <v>9</v>
      </c>
      <c r="C10" s="50" t="s">
        <v>10</v>
      </c>
      <c r="D10" s="50"/>
      <c r="E10" s="50"/>
      <c r="F10" s="50"/>
      <c r="G10" s="50"/>
      <c r="I10" s="56"/>
      <c r="J10" s="56"/>
      <c r="K10" s="56"/>
      <c r="L10" s="56"/>
      <c r="M10" s="56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spans="1:28" s="3" customFormat="1" ht="15" x14ac:dyDescent="0.25">
      <c r="B11" s="4"/>
      <c r="C11" s="22"/>
      <c r="D11" s="22"/>
      <c r="E11" s="22"/>
      <c r="F11" s="22"/>
      <c r="G11" s="22"/>
      <c r="I11" s="56"/>
      <c r="J11" s="56"/>
      <c r="K11" s="56"/>
      <c r="L11" s="22"/>
      <c r="M11" s="22"/>
    </row>
    <row r="12" spans="1:28" s="3" customFormat="1" ht="32.25" customHeight="1" x14ac:dyDescent="0.25">
      <c r="A12" s="51" t="s">
        <v>11</v>
      </c>
      <c r="B12" s="52" t="s">
        <v>12</v>
      </c>
      <c r="C12" s="51" t="s">
        <v>13</v>
      </c>
      <c r="D12" s="51" t="s">
        <v>14</v>
      </c>
      <c r="E12" s="51" t="s">
        <v>15</v>
      </c>
      <c r="F12" s="53" t="s">
        <v>16</v>
      </c>
      <c r="G12" s="54"/>
      <c r="I12" s="57" t="s">
        <v>303</v>
      </c>
      <c r="J12" s="57" t="s">
        <v>304</v>
      </c>
      <c r="K12" s="57" t="s">
        <v>305</v>
      </c>
      <c r="L12" s="53" t="s">
        <v>16</v>
      </c>
      <c r="M12" s="54"/>
    </row>
    <row r="13" spans="1:28" s="3" customFormat="1" ht="20.25" customHeight="1" x14ac:dyDescent="0.25">
      <c r="A13" s="51"/>
      <c r="B13" s="52"/>
      <c r="C13" s="51"/>
      <c r="D13" s="51"/>
      <c r="E13" s="51"/>
      <c r="F13" s="23" t="s">
        <v>17</v>
      </c>
      <c r="G13" s="23" t="s">
        <v>18</v>
      </c>
      <c r="I13" s="61">
        <v>5.1999999999999998E-2</v>
      </c>
      <c r="J13" s="61">
        <v>2.1000000000000001E-2</v>
      </c>
      <c r="K13" s="58">
        <v>0.03</v>
      </c>
      <c r="L13" s="23" t="s">
        <v>17</v>
      </c>
      <c r="M13" s="23" t="s">
        <v>18</v>
      </c>
    </row>
    <row r="14" spans="1:28" s="3" customFormat="1" ht="12" customHeight="1" x14ac:dyDescent="0.25">
      <c r="A14" s="24">
        <v>1</v>
      </c>
      <c r="B14" s="24" t="s">
        <v>19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I14" s="56"/>
      <c r="J14" s="56"/>
      <c r="K14" s="56"/>
      <c r="L14" s="24">
        <v>6</v>
      </c>
      <c r="M14" s="24">
        <v>7</v>
      </c>
    </row>
    <row r="15" spans="1:28" s="3" customFormat="1" ht="15" x14ac:dyDescent="0.25">
      <c r="A15" s="55" t="s">
        <v>20</v>
      </c>
      <c r="B15" s="55"/>
      <c r="C15" s="55"/>
      <c r="D15" s="55"/>
      <c r="E15" s="55"/>
      <c r="F15" s="55"/>
      <c r="G15" s="55"/>
      <c r="I15" s="56"/>
      <c r="J15" s="56"/>
      <c r="K15" s="56"/>
      <c r="L15" s="56"/>
      <c r="M15" s="56"/>
      <c r="AA15" s="25" t="s">
        <v>20</v>
      </c>
    </row>
    <row r="16" spans="1:28" s="3" customFormat="1" ht="15" x14ac:dyDescent="0.25">
      <c r="A16" s="55" t="s">
        <v>21</v>
      </c>
      <c r="B16" s="55"/>
      <c r="C16" s="55"/>
      <c r="D16" s="55"/>
      <c r="E16" s="55"/>
      <c r="F16" s="55"/>
      <c r="G16" s="55"/>
      <c r="I16" s="56"/>
      <c r="J16" s="56"/>
      <c r="K16" s="56"/>
      <c r="L16" s="56"/>
      <c r="M16" s="56"/>
      <c r="AA16" s="25"/>
      <c r="AB16" s="25" t="s">
        <v>21</v>
      </c>
    </row>
    <row r="17" spans="1:28" s="3" customFormat="1" ht="22.5" x14ac:dyDescent="0.25">
      <c r="A17" s="26">
        <f>IF(H17&lt;&gt;"",COUNTA(H$1:H17),"")</f>
        <v>1</v>
      </c>
      <c r="B17" s="27" t="s">
        <v>22</v>
      </c>
      <c r="C17" s="28" t="s">
        <v>23</v>
      </c>
      <c r="D17" s="29" t="s">
        <v>24</v>
      </c>
      <c r="E17" s="30">
        <v>4.6000000000000001E-4</v>
      </c>
      <c r="F17" s="31">
        <v>3316385.25</v>
      </c>
      <c r="G17" s="31">
        <v>1525.54</v>
      </c>
      <c r="H17" s="32" t="s">
        <v>25</v>
      </c>
      <c r="I17" s="56">
        <v>1.052</v>
      </c>
      <c r="J17" s="56">
        <v>1.0209999999999999</v>
      </c>
      <c r="K17" s="56">
        <v>1.03</v>
      </c>
      <c r="L17" s="31">
        <f>F17*I17*J17*K17</f>
        <v>3668965.9519212903</v>
      </c>
      <c r="M17" s="31">
        <f>E17*L17</f>
        <v>1687.7243378837936</v>
      </c>
      <c r="AA17" s="25"/>
      <c r="AB17" s="25"/>
    </row>
    <row r="18" spans="1:28" s="3" customFormat="1" ht="15" x14ac:dyDescent="0.25">
      <c r="A18" s="26">
        <f>IF(H18&lt;&gt;"",COUNTA(H$1:H18),"")</f>
        <v>2</v>
      </c>
      <c r="B18" s="27" t="s">
        <v>26</v>
      </c>
      <c r="C18" s="28" t="s">
        <v>27</v>
      </c>
      <c r="D18" s="29" t="s">
        <v>28</v>
      </c>
      <c r="E18" s="33">
        <v>260.89999999999998</v>
      </c>
      <c r="F18" s="31">
        <v>82.26</v>
      </c>
      <c r="G18" s="31">
        <v>21461.63</v>
      </c>
      <c r="H18" s="32" t="s">
        <v>25</v>
      </c>
      <c r="I18" s="56">
        <v>1.052</v>
      </c>
      <c r="J18" s="56">
        <v>1.0209999999999999</v>
      </c>
      <c r="K18" s="56">
        <v>1.03</v>
      </c>
      <c r="L18" s="31">
        <f t="shared" ref="L18:L41" si="0">F18*I18*J18*K18</f>
        <v>91.005452157600018</v>
      </c>
      <c r="M18" s="31">
        <f t="shared" ref="M18:M41" si="1">E18*L18</f>
        <v>23743.322467917842</v>
      </c>
      <c r="AA18" s="25"/>
      <c r="AB18" s="25"/>
    </row>
    <row r="19" spans="1:28" s="3" customFormat="1" ht="22.5" x14ac:dyDescent="0.25">
      <c r="A19" s="26">
        <f>IF(H19&lt;&gt;"",COUNTA(H$1:H19),"")</f>
        <v>3</v>
      </c>
      <c r="B19" s="27" t="s">
        <v>29</v>
      </c>
      <c r="C19" s="28" t="s">
        <v>30</v>
      </c>
      <c r="D19" s="29" t="s">
        <v>31</v>
      </c>
      <c r="E19" s="30">
        <v>2.6089999999999999E-2</v>
      </c>
      <c r="F19" s="31">
        <v>15470</v>
      </c>
      <c r="G19" s="34">
        <v>403.61</v>
      </c>
      <c r="H19" s="32" t="s">
        <v>25</v>
      </c>
      <c r="I19" s="56">
        <v>1.052</v>
      </c>
      <c r="J19" s="56">
        <v>1.0209999999999999</v>
      </c>
      <c r="K19" s="56">
        <v>1.03</v>
      </c>
      <c r="L19" s="31">
        <f t="shared" si="0"/>
        <v>17114.689337199998</v>
      </c>
      <c r="M19" s="31">
        <f t="shared" si="1"/>
        <v>446.52224480754791</v>
      </c>
      <c r="AA19" s="25"/>
      <c r="AB19" s="25"/>
    </row>
    <row r="20" spans="1:28" s="3" customFormat="1" ht="22.5" x14ac:dyDescent="0.25">
      <c r="A20" s="26">
        <f>IF(H20&lt;&gt;"",COUNTA(H$1:H20),"")</f>
        <v>4</v>
      </c>
      <c r="B20" s="27" t="s">
        <v>32</v>
      </c>
      <c r="C20" s="28" t="s">
        <v>33</v>
      </c>
      <c r="D20" s="29" t="s">
        <v>34</v>
      </c>
      <c r="E20" s="33">
        <v>0.2</v>
      </c>
      <c r="F20" s="31">
        <v>780.51</v>
      </c>
      <c r="G20" s="34">
        <v>156.1</v>
      </c>
      <c r="H20" s="32" t="s">
        <v>25</v>
      </c>
      <c r="I20" s="56">
        <v>1.052</v>
      </c>
      <c r="J20" s="56">
        <v>1.0209999999999999</v>
      </c>
      <c r="K20" s="56">
        <v>1.03</v>
      </c>
      <c r="L20" s="31">
        <f t="shared" si="0"/>
        <v>863.48973332759999</v>
      </c>
      <c r="M20" s="31">
        <f t="shared" si="1"/>
        <v>172.69794666552002</v>
      </c>
      <c r="AA20" s="25"/>
      <c r="AB20" s="25"/>
    </row>
    <row r="21" spans="1:28" s="3" customFormat="1" ht="15" x14ac:dyDescent="0.25">
      <c r="A21" s="26">
        <f>IF(H21&lt;&gt;"",COUNTA(H$1:H21),"")</f>
        <v>5</v>
      </c>
      <c r="B21" s="27" t="s">
        <v>35</v>
      </c>
      <c r="C21" s="28" t="s">
        <v>36</v>
      </c>
      <c r="D21" s="29" t="s">
        <v>28</v>
      </c>
      <c r="E21" s="35">
        <v>31.018999999999998</v>
      </c>
      <c r="F21" s="31">
        <v>16.559999999999999</v>
      </c>
      <c r="G21" s="34">
        <v>513.66999999999996</v>
      </c>
      <c r="H21" s="32" t="s">
        <v>25</v>
      </c>
      <c r="I21" s="56">
        <v>1.052</v>
      </c>
      <c r="J21" s="56">
        <v>1.0209999999999999</v>
      </c>
      <c r="K21" s="56">
        <v>1.03</v>
      </c>
      <c r="L21" s="31">
        <f t="shared" si="0"/>
        <v>18.320572425599998</v>
      </c>
      <c r="M21" s="31">
        <f t="shared" si="1"/>
        <v>568.2858360696863</v>
      </c>
      <c r="AA21" s="25"/>
      <c r="AB21" s="25"/>
    </row>
    <row r="22" spans="1:28" s="3" customFormat="1" ht="15" x14ac:dyDescent="0.25">
      <c r="A22" s="26">
        <f>IF(H22&lt;&gt;"",COUNTA(H$1:H22),"")</f>
        <v>6</v>
      </c>
      <c r="B22" s="27" t="s">
        <v>37</v>
      </c>
      <c r="C22" s="28" t="s">
        <v>38</v>
      </c>
      <c r="D22" s="29" t="s">
        <v>24</v>
      </c>
      <c r="E22" s="36">
        <v>2.609E-4</v>
      </c>
      <c r="F22" s="31">
        <v>108999.8</v>
      </c>
      <c r="G22" s="34">
        <v>28.44</v>
      </c>
      <c r="H22" s="32" t="s">
        <v>25</v>
      </c>
      <c r="I22" s="56">
        <v>1.052</v>
      </c>
      <c r="J22" s="56">
        <v>1.0209999999999999</v>
      </c>
      <c r="K22" s="56">
        <v>1.03</v>
      </c>
      <c r="L22" s="31">
        <f t="shared" si="0"/>
        <v>120588.08757704801</v>
      </c>
      <c r="M22" s="31">
        <f t="shared" si="1"/>
        <v>31.461432048851826</v>
      </c>
      <c r="AA22" s="25"/>
      <c r="AB22" s="25"/>
    </row>
    <row r="23" spans="1:28" s="3" customFormat="1" ht="15" x14ac:dyDescent="0.25">
      <c r="A23" s="26">
        <f>IF(H23&lt;&gt;"",COUNTA(H$1:H23),"")</f>
        <v>7</v>
      </c>
      <c r="B23" s="27" t="s">
        <v>39</v>
      </c>
      <c r="C23" s="28" t="s">
        <v>40</v>
      </c>
      <c r="D23" s="29" t="s">
        <v>24</v>
      </c>
      <c r="E23" s="36">
        <v>8.0879000000000003E-3</v>
      </c>
      <c r="F23" s="31">
        <v>142142</v>
      </c>
      <c r="G23" s="31">
        <v>1149.6300000000001</v>
      </c>
      <c r="H23" s="32" t="s">
        <v>25</v>
      </c>
      <c r="I23" s="56">
        <v>1.052</v>
      </c>
      <c r="J23" s="56">
        <v>1.0209999999999999</v>
      </c>
      <c r="K23" s="56">
        <v>1.03</v>
      </c>
      <c r="L23" s="31">
        <f t="shared" si="0"/>
        <v>157253.79261592001</v>
      </c>
      <c r="M23" s="31">
        <f t="shared" si="1"/>
        <v>1271.8529492982996</v>
      </c>
      <c r="AA23" s="25"/>
      <c r="AB23" s="25"/>
    </row>
    <row r="24" spans="1:28" s="3" customFormat="1" ht="33.75" x14ac:dyDescent="0.25">
      <c r="A24" s="26">
        <f>IF(H24&lt;&gt;"",COUNTA(H$1:H24),"")</f>
        <v>8</v>
      </c>
      <c r="B24" s="27" t="s">
        <v>41</v>
      </c>
      <c r="C24" s="28" t="s">
        <v>42</v>
      </c>
      <c r="D24" s="29" t="s">
        <v>28</v>
      </c>
      <c r="E24" s="37">
        <v>158.1969</v>
      </c>
      <c r="F24" s="31">
        <v>1535.63</v>
      </c>
      <c r="G24" s="31">
        <v>242931.91</v>
      </c>
      <c r="H24" s="32" t="s">
        <v>25</v>
      </c>
      <c r="I24" s="56">
        <v>1.052</v>
      </c>
      <c r="J24" s="56">
        <v>1.0209999999999999</v>
      </c>
      <c r="K24" s="56">
        <v>1.03</v>
      </c>
      <c r="L24" s="31">
        <f t="shared" si="0"/>
        <v>1698.8901348987999</v>
      </c>
      <c r="M24" s="31">
        <f t="shared" si="1"/>
        <v>268759.15278157196</v>
      </c>
      <c r="AA24" s="25"/>
      <c r="AB24" s="25"/>
    </row>
    <row r="25" spans="1:28" s="3" customFormat="1" ht="33.75" x14ac:dyDescent="0.25">
      <c r="A25" s="26">
        <f>IF(H25&lt;&gt;"",COUNTA(H$1:H25),"")</f>
        <v>9</v>
      </c>
      <c r="B25" s="27" t="s">
        <v>43</v>
      </c>
      <c r="C25" s="28" t="s">
        <v>44</v>
      </c>
      <c r="D25" s="29" t="s">
        <v>45</v>
      </c>
      <c r="E25" s="38">
        <v>0.48788300000000001</v>
      </c>
      <c r="F25" s="31">
        <v>457.18</v>
      </c>
      <c r="G25" s="34">
        <v>223.05</v>
      </c>
      <c r="H25" s="32" t="s">
        <v>25</v>
      </c>
      <c r="I25" s="56">
        <v>1.052</v>
      </c>
      <c r="J25" s="56">
        <v>1.0209999999999999</v>
      </c>
      <c r="K25" s="56">
        <v>1.03</v>
      </c>
      <c r="L25" s="31">
        <f t="shared" si="0"/>
        <v>505.7849819768</v>
      </c>
      <c r="M25" s="31">
        <f t="shared" si="1"/>
        <v>246.76389436178712</v>
      </c>
      <c r="AA25" s="25"/>
      <c r="AB25" s="25"/>
    </row>
    <row r="26" spans="1:28" s="3" customFormat="1" ht="15" x14ac:dyDescent="0.25">
      <c r="A26" s="26">
        <f>IF(H26&lt;&gt;"",COUNTA(H$1:H26),"")</f>
        <v>10</v>
      </c>
      <c r="B26" s="27" t="s">
        <v>46</v>
      </c>
      <c r="C26" s="28" t="s">
        <v>47</v>
      </c>
      <c r="D26" s="29" t="s">
        <v>24</v>
      </c>
      <c r="E26" s="38">
        <v>2.6090000000000002E-3</v>
      </c>
      <c r="F26" s="31">
        <v>344890</v>
      </c>
      <c r="G26" s="34">
        <v>899.82</v>
      </c>
      <c r="H26" s="32" t="s">
        <v>25</v>
      </c>
      <c r="I26" s="56">
        <v>1.052</v>
      </c>
      <c r="J26" s="56">
        <v>1.0209999999999999</v>
      </c>
      <c r="K26" s="56">
        <v>1.03</v>
      </c>
      <c r="L26" s="31">
        <f t="shared" si="0"/>
        <v>381556.89757640002</v>
      </c>
      <c r="M26" s="31">
        <f t="shared" si="1"/>
        <v>995.48194577682773</v>
      </c>
      <c r="AA26" s="25"/>
      <c r="AB26" s="25"/>
    </row>
    <row r="27" spans="1:28" s="3" customFormat="1" ht="15" x14ac:dyDescent="0.25">
      <c r="A27" s="26">
        <f>IF(H27&lt;&gt;"",COUNTA(H$1:H27),"")</f>
        <v>11</v>
      </c>
      <c r="B27" s="27" t="s">
        <v>48</v>
      </c>
      <c r="C27" s="28" t="s">
        <v>49</v>
      </c>
      <c r="D27" s="29" t="s">
        <v>31</v>
      </c>
      <c r="E27" s="30">
        <v>49.857990000000001</v>
      </c>
      <c r="F27" s="31">
        <v>56.6</v>
      </c>
      <c r="G27" s="31">
        <v>2821.96</v>
      </c>
      <c r="H27" s="32" t="s">
        <v>25</v>
      </c>
      <c r="I27" s="56">
        <v>1.052</v>
      </c>
      <c r="J27" s="56">
        <v>1.0209999999999999</v>
      </c>
      <c r="K27" s="56">
        <v>1.03</v>
      </c>
      <c r="L27" s="31">
        <f t="shared" si="0"/>
        <v>62.617415416000007</v>
      </c>
      <c r="M27" s="31">
        <f t="shared" si="1"/>
        <v>3121.9784716367744</v>
      </c>
      <c r="AA27" s="25"/>
      <c r="AB27" s="25"/>
    </row>
    <row r="28" spans="1:28" s="3" customFormat="1" ht="15" x14ac:dyDescent="0.25">
      <c r="A28" s="26">
        <f>IF(H28&lt;&gt;"",COUNTA(H$1:H28),"")</f>
        <v>12</v>
      </c>
      <c r="B28" s="27" t="s">
        <v>50</v>
      </c>
      <c r="C28" s="28" t="s">
        <v>51</v>
      </c>
      <c r="D28" s="29" t="s">
        <v>24</v>
      </c>
      <c r="E28" s="30">
        <v>1.04223</v>
      </c>
      <c r="F28" s="31">
        <v>34580</v>
      </c>
      <c r="G28" s="31">
        <v>36040.31</v>
      </c>
      <c r="H28" s="32" t="s">
        <v>25</v>
      </c>
      <c r="I28" s="56">
        <v>1.052</v>
      </c>
      <c r="J28" s="56">
        <v>1.0209999999999999</v>
      </c>
      <c r="K28" s="56">
        <v>1.03</v>
      </c>
      <c r="L28" s="31">
        <f t="shared" si="0"/>
        <v>38256.364400800005</v>
      </c>
      <c r="M28" s="31">
        <f t="shared" si="1"/>
        <v>39871.930669445792</v>
      </c>
      <c r="AA28" s="25"/>
      <c r="AB28" s="25"/>
    </row>
    <row r="29" spans="1:28" s="3" customFormat="1" ht="15" x14ac:dyDescent="0.25">
      <c r="A29" s="26">
        <f>IF(H29&lt;&gt;"",COUNTA(H$1:H29),"")</f>
        <v>13</v>
      </c>
      <c r="B29" s="27" t="s">
        <v>52</v>
      </c>
      <c r="C29" s="28" t="s">
        <v>53</v>
      </c>
      <c r="D29" s="29" t="s">
        <v>24</v>
      </c>
      <c r="E29" s="35">
        <v>14.579000000000001</v>
      </c>
      <c r="F29" s="31">
        <v>5398.76</v>
      </c>
      <c r="G29" s="31">
        <v>78708.52</v>
      </c>
      <c r="H29" s="32" t="s">
        <v>25</v>
      </c>
      <c r="I29" s="56">
        <v>1.052</v>
      </c>
      <c r="J29" s="56">
        <v>1.0209999999999999</v>
      </c>
      <c r="K29" s="56">
        <v>1.03</v>
      </c>
      <c r="L29" s="31">
        <f t="shared" si="0"/>
        <v>5972.7278736975995</v>
      </c>
      <c r="M29" s="31">
        <f t="shared" si="1"/>
        <v>87076.399670637315</v>
      </c>
      <c r="AA29" s="25"/>
      <c r="AB29" s="25"/>
    </row>
    <row r="30" spans="1:28" s="3" customFormat="1" ht="15" x14ac:dyDescent="0.25">
      <c r="A30" s="26">
        <f>IF(H30&lt;&gt;"",COUNTA(H$1:H30),"")</f>
        <v>14</v>
      </c>
      <c r="B30" s="27" t="s">
        <v>54</v>
      </c>
      <c r="C30" s="28" t="s">
        <v>55</v>
      </c>
      <c r="D30" s="29" t="s">
        <v>24</v>
      </c>
      <c r="E30" s="39">
        <v>26.09</v>
      </c>
      <c r="F30" s="31">
        <v>271050.69</v>
      </c>
      <c r="G30" s="31">
        <v>7071712.5</v>
      </c>
      <c r="H30" s="32" t="s">
        <v>25</v>
      </c>
      <c r="I30" s="56">
        <v>1.052</v>
      </c>
      <c r="J30" s="56">
        <v>1.0209999999999999</v>
      </c>
      <c r="K30" s="56">
        <v>1.03</v>
      </c>
      <c r="L30" s="31">
        <f t="shared" si="0"/>
        <v>299867.37905518443</v>
      </c>
      <c r="M30" s="31">
        <f t="shared" si="1"/>
        <v>7823539.9195497613</v>
      </c>
      <c r="AA30" s="25"/>
      <c r="AB30" s="25"/>
    </row>
    <row r="31" spans="1:28" s="3" customFormat="1" ht="15" x14ac:dyDescent="0.25">
      <c r="A31" s="26">
        <f>IF(H31&lt;&gt;"",COUNTA(H$1:H31),"")</f>
        <v>15</v>
      </c>
      <c r="B31" s="27" t="s">
        <v>56</v>
      </c>
      <c r="C31" s="28" t="s">
        <v>57</v>
      </c>
      <c r="D31" s="29" t="s">
        <v>24</v>
      </c>
      <c r="E31" s="36">
        <v>2.4815000000000002E-3</v>
      </c>
      <c r="F31" s="31">
        <v>617635.19999999995</v>
      </c>
      <c r="G31" s="31">
        <v>1532.66</v>
      </c>
      <c r="H31" s="32" t="s">
        <v>25</v>
      </c>
      <c r="I31" s="56">
        <v>1.052</v>
      </c>
      <c r="J31" s="56">
        <v>1.0209999999999999</v>
      </c>
      <c r="K31" s="56">
        <v>1.03</v>
      </c>
      <c r="L31" s="31">
        <f t="shared" si="0"/>
        <v>683298.93805555196</v>
      </c>
      <c r="M31" s="31">
        <f t="shared" si="1"/>
        <v>1695.6063147848524</v>
      </c>
      <c r="AA31" s="25"/>
      <c r="AB31" s="25"/>
    </row>
    <row r="32" spans="1:28" s="3" customFormat="1" ht="15" x14ac:dyDescent="0.25">
      <c r="A32" s="26">
        <f>IF(H32&lt;&gt;"",COUNTA(H$1:H32),"")</f>
        <v>16</v>
      </c>
      <c r="B32" s="27" t="s">
        <v>58</v>
      </c>
      <c r="C32" s="28" t="s">
        <v>59</v>
      </c>
      <c r="D32" s="29" t="s">
        <v>24</v>
      </c>
      <c r="E32" s="36">
        <v>7.827E-4</v>
      </c>
      <c r="F32" s="31">
        <v>40542.32</v>
      </c>
      <c r="G32" s="34">
        <v>31.73</v>
      </c>
      <c r="H32" s="32" t="s">
        <v>25</v>
      </c>
      <c r="I32" s="56">
        <v>1.052</v>
      </c>
      <c r="J32" s="56">
        <v>1.0209999999999999</v>
      </c>
      <c r="K32" s="56">
        <v>1.03</v>
      </c>
      <c r="L32" s="31">
        <f t="shared" si="0"/>
        <v>44852.567020643204</v>
      </c>
      <c r="M32" s="31">
        <f t="shared" si="1"/>
        <v>35.106104207057435</v>
      </c>
      <c r="AA32" s="25"/>
      <c r="AB32" s="25"/>
    </row>
    <row r="33" spans="1:28" s="3" customFormat="1" ht="15" x14ac:dyDescent="0.25">
      <c r="A33" s="26">
        <f>IF(H33&lt;&gt;"",COUNTA(H$1:H33),"")</f>
        <v>17</v>
      </c>
      <c r="B33" s="27" t="s">
        <v>60</v>
      </c>
      <c r="C33" s="28" t="s">
        <v>61</v>
      </c>
      <c r="D33" s="29" t="s">
        <v>28</v>
      </c>
      <c r="E33" s="30">
        <v>15.080019999999999</v>
      </c>
      <c r="F33" s="31">
        <v>55.42</v>
      </c>
      <c r="G33" s="34">
        <v>835.73</v>
      </c>
      <c r="H33" s="32" t="s">
        <v>25</v>
      </c>
      <c r="I33" s="56">
        <v>1.052</v>
      </c>
      <c r="J33" s="56">
        <v>1.0209999999999999</v>
      </c>
      <c r="K33" s="56">
        <v>1.03</v>
      </c>
      <c r="L33" s="31">
        <f t="shared" si="0"/>
        <v>61.311963999199996</v>
      </c>
      <c r="M33" s="31">
        <f t="shared" si="1"/>
        <v>924.58564334721586</v>
      </c>
      <c r="AA33" s="25"/>
      <c r="AB33" s="25"/>
    </row>
    <row r="34" spans="1:28" s="3" customFormat="1" ht="15" x14ac:dyDescent="0.25">
      <c r="A34" s="26">
        <f>IF(H34&lt;&gt;"",COUNTA(H$1:H34),"")</f>
        <v>18</v>
      </c>
      <c r="B34" s="27" t="s">
        <v>62</v>
      </c>
      <c r="C34" s="28" t="s">
        <v>63</v>
      </c>
      <c r="D34" s="29" t="s">
        <v>24</v>
      </c>
      <c r="E34" s="36">
        <v>1.24076E-2</v>
      </c>
      <c r="F34" s="31">
        <v>95231.5</v>
      </c>
      <c r="G34" s="31">
        <v>1181.5899999999999</v>
      </c>
      <c r="H34" s="32" t="s">
        <v>25</v>
      </c>
      <c r="I34" s="56">
        <v>1.052</v>
      </c>
      <c r="J34" s="56">
        <v>1.0209999999999999</v>
      </c>
      <c r="K34" s="56">
        <v>1.03</v>
      </c>
      <c r="L34" s="31">
        <f t="shared" si="0"/>
        <v>105356.01406694</v>
      </c>
      <c r="M34" s="31">
        <f t="shared" si="1"/>
        <v>1307.2152801369648</v>
      </c>
      <c r="AA34" s="25"/>
      <c r="AB34" s="25"/>
    </row>
    <row r="35" spans="1:28" s="3" customFormat="1" ht="15" x14ac:dyDescent="0.25">
      <c r="A35" s="26">
        <f>IF(H35&lt;&gt;"",COUNTA(H$1:H35),"")</f>
        <v>19</v>
      </c>
      <c r="B35" s="27" t="s">
        <v>64</v>
      </c>
      <c r="C35" s="28" t="s">
        <v>65</v>
      </c>
      <c r="D35" s="29" t="s">
        <v>28</v>
      </c>
      <c r="E35" s="37">
        <v>21.857800000000001</v>
      </c>
      <c r="F35" s="31">
        <v>85.72</v>
      </c>
      <c r="G35" s="31">
        <v>1873.65</v>
      </c>
      <c r="H35" s="32" t="s">
        <v>25</v>
      </c>
      <c r="I35" s="56">
        <v>1.052</v>
      </c>
      <c r="J35" s="56">
        <v>1.0209999999999999</v>
      </c>
      <c r="K35" s="56">
        <v>1.03</v>
      </c>
      <c r="L35" s="31">
        <f t="shared" si="0"/>
        <v>94.833301227199996</v>
      </c>
      <c r="M35" s="31">
        <f t="shared" si="1"/>
        <v>2072.8473315638921</v>
      </c>
      <c r="AA35" s="25"/>
      <c r="AB35" s="25"/>
    </row>
    <row r="36" spans="1:28" s="3" customFormat="1" ht="15" x14ac:dyDescent="0.25">
      <c r="A36" s="26">
        <f>IF(H36&lt;&gt;"",COUNTA(H$1:H36),"")</f>
        <v>20</v>
      </c>
      <c r="B36" s="27" t="s">
        <v>66</v>
      </c>
      <c r="C36" s="28" t="s">
        <v>67</v>
      </c>
      <c r="D36" s="29" t="s">
        <v>28</v>
      </c>
      <c r="E36" s="37">
        <v>198.52160000000001</v>
      </c>
      <c r="F36" s="31">
        <v>60.7</v>
      </c>
      <c r="G36" s="31">
        <v>12050.26</v>
      </c>
      <c r="H36" s="32" t="s">
        <v>25</v>
      </c>
      <c r="I36" s="56">
        <v>1.052</v>
      </c>
      <c r="J36" s="56">
        <v>1.0209999999999999</v>
      </c>
      <c r="K36" s="56">
        <v>1.03</v>
      </c>
      <c r="L36" s="31">
        <f t="shared" si="0"/>
        <v>67.153305932000009</v>
      </c>
      <c r="M36" s="31">
        <f t="shared" si="1"/>
        <v>13331.381738910133</v>
      </c>
      <c r="AA36" s="25"/>
      <c r="AB36" s="25"/>
    </row>
    <row r="37" spans="1:28" s="3" customFormat="1" ht="15" x14ac:dyDescent="0.25">
      <c r="A37" s="26">
        <f>IF(H37&lt;&gt;"",COUNTA(H$1:H37),"")</f>
        <v>21</v>
      </c>
      <c r="B37" s="27" t="s">
        <v>68</v>
      </c>
      <c r="C37" s="28" t="s">
        <v>69</v>
      </c>
      <c r="D37" s="29" t="s">
        <v>24</v>
      </c>
      <c r="E37" s="36">
        <v>5.0614600000000003E-2</v>
      </c>
      <c r="F37" s="31">
        <v>44772</v>
      </c>
      <c r="G37" s="31">
        <v>2266.12</v>
      </c>
      <c r="H37" s="32" t="s">
        <v>25</v>
      </c>
      <c r="I37" s="56">
        <v>1.052</v>
      </c>
      <c r="J37" s="56">
        <v>1.0209999999999999</v>
      </c>
      <c r="K37" s="56">
        <v>1.03</v>
      </c>
      <c r="L37" s="31">
        <f t="shared" si="0"/>
        <v>49531.92443472</v>
      </c>
      <c r="M37" s="31">
        <f t="shared" si="1"/>
        <v>2507.0385424935789</v>
      </c>
      <c r="AA37" s="25"/>
      <c r="AB37" s="25"/>
    </row>
    <row r="38" spans="1:28" s="3" customFormat="1" ht="15" x14ac:dyDescent="0.25">
      <c r="A38" s="26">
        <f>IF(H38&lt;&gt;"",COUNTA(H$1:H38),"")</f>
        <v>22</v>
      </c>
      <c r="B38" s="27" t="s">
        <v>70</v>
      </c>
      <c r="C38" s="28" t="s">
        <v>71</v>
      </c>
      <c r="D38" s="29" t="s">
        <v>24</v>
      </c>
      <c r="E38" s="30">
        <v>0.10435999999999999</v>
      </c>
      <c r="F38" s="31">
        <v>93866.59</v>
      </c>
      <c r="G38" s="31">
        <v>9795.92</v>
      </c>
      <c r="H38" s="32" t="s">
        <v>25</v>
      </c>
      <c r="I38" s="56">
        <v>1.052</v>
      </c>
      <c r="J38" s="56">
        <v>1.0209999999999999</v>
      </c>
      <c r="K38" s="56">
        <v>1.03</v>
      </c>
      <c r="L38" s="31">
        <f t="shared" si="0"/>
        <v>103845.99398786839</v>
      </c>
      <c r="M38" s="31">
        <f t="shared" si="1"/>
        <v>10837.367932573945</v>
      </c>
      <c r="AA38" s="25"/>
      <c r="AB38" s="25"/>
    </row>
    <row r="39" spans="1:28" s="3" customFormat="1" ht="33.75" x14ac:dyDescent="0.25">
      <c r="A39" s="26">
        <f>IF(H39&lt;&gt;"",COUNTA(H$1:H39),"")</f>
        <v>23</v>
      </c>
      <c r="B39" s="27" t="s">
        <v>72</v>
      </c>
      <c r="C39" s="28" t="s">
        <v>73</v>
      </c>
      <c r="D39" s="29" t="s">
        <v>24</v>
      </c>
      <c r="E39" s="30">
        <v>0.39134999999999998</v>
      </c>
      <c r="F39" s="31">
        <v>70179.199999999997</v>
      </c>
      <c r="G39" s="31">
        <v>27464.63</v>
      </c>
      <c r="H39" s="32" t="s">
        <v>25</v>
      </c>
      <c r="I39" s="56">
        <v>1.052</v>
      </c>
      <c r="J39" s="56">
        <v>1.0209999999999999</v>
      </c>
      <c r="K39" s="56">
        <v>1.03</v>
      </c>
      <c r="L39" s="31">
        <f t="shared" si="0"/>
        <v>77640.284804991999</v>
      </c>
      <c r="M39" s="31">
        <f t="shared" si="1"/>
        <v>30384.525458433618</v>
      </c>
      <c r="AA39" s="25"/>
      <c r="AB39" s="25"/>
    </row>
    <row r="40" spans="1:28" s="3" customFormat="1" ht="22.5" x14ac:dyDescent="0.25">
      <c r="A40" s="26">
        <f>IF(H40&lt;&gt;"",COUNTA(H$1:H40),"")</f>
        <v>24</v>
      </c>
      <c r="B40" s="27" t="s">
        <v>74</v>
      </c>
      <c r="C40" s="28" t="s">
        <v>75</v>
      </c>
      <c r="D40" s="29" t="s">
        <v>28</v>
      </c>
      <c r="E40" s="30">
        <v>70.102940000000004</v>
      </c>
      <c r="F40" s="31">
        <v>3962.5</v>
      </c>
      <c r="G40" s="31">
        <v>277782.90000000002</v>
      </c>
      <c r="H40" s="32" t="s">
        <v>25</v>
      </c>
      <c r="I40" s="56">
        <v>1.052</v>
      </c>
      <c r="J40" s="56">
        <v>1.0209999999999999</v>
      </c>
      <c r="K40" s="56">
        <v>1.03</v>
      </c>
      <c r="L40" s="31">
        <f t="shared" si="0"/>
        <v>4383.7722365</v>
      </c>
      <c r="M40" s="31">
        <f t="shared" si="1"/>
        <v>307315.32206902531</v>
      </c>
      <c r="AA40" s="25"/>
      <c r="AB40" s="25"/>
    </row>
    <row r="41" spans="1:28" s="3" customFormat="1" ht="33.75" x14ac:dyDescent="0.25">
      <c r="A41" s="26">
        <f>IF(H41&lt;&gt;"",COUNTA(H$1:H41),"")</f>
        <v>25</v>
      </c>
      <c r="B41" s="27" t="s">
        <v>76</v>
      </c>
      <c r="C41" s="28" t="s">
        <v>77</v>
      </c>
      <c r="D41" s="29" t="s">
        <v>28</v>
      </c>
      <c r="E41" s="30">
        <v>221.47566</v>
      </c>
      <c r="F41" s="31">
        <v>1707.25</v>
      </c>
      <c r="G41" s="31">
        <v>378114.32</v>
      </c>
      <c r="H41" s="32" t="s">
        <v>25</v>
      </c>
      <c r="I41" s="56">
        <v>1.052</v>
      </c>
      <c r="J41" s="56">
        <v>1.0209999999999999</v>
      </c>
      <c r="K41" s="56">
        <v>1.03</v>
      </c>
      <c r="L41" s="31">
        <f t="shared" si="0"/>
        <v>1888.7558740100001</v>
      </c>
      <c r="M41" s="31">
        <f t="shared" si="1"/>
        <v>418313.45377524162</v>
      </c>
      <c r="AA41" s="25"/>
      <c r="AB41" s="25"/>
    </row>
    <row r="42" spans="1:28" s="3" customFormat="1" ht="15" x14ac:dyDescent="0.25">
      <c r="A42" s="29"/>
      <c r="B42" s="40"/>
      <c r="C42" s="41" t="s">
        <v>78</v>
      </c>
      <c r="D42" s="26" t="s">
        <v>79</v>
      </c>
      <c r="E42" s="42"/>
      <c r="F42" s="43"/>
      <c r="G42" s="43">
        <v>8171506.2000000002</v>
      </c>
      <c r="H42" s="32"/>
      <c r="I42" s="56">
        <v>1.052</v>
      </c>
      <c r="J42" s="56">
        <v>1.0209999999999999</v>
      </c>
      <c r="K42" s="56">
        <v>1.03</v>
      </c>
      <c r="L42" s="31"/>
      <c r="M42" s="43">
        <f>SUM(M17:M41)</f>
        <v>9040257.9443886019</v>
      </c>
      <c r="AA42" s="25"/>
      <c r="AB42" s="25"/>
    </row>
    <row r="43" spans="1:28" ht="11.25" customHeight="1" x14ac:dyDescent="0.2">
      <c r="I43" s="46"/>
      <c r="J43" s="46"/>
      <c r="K43" s="46"/>
      <c r="L43" s="46"/>
      <c r="M43" s="46"/>
    </row>
  </sheetData>
  <mergeCells count="12">
    <mergeCell ref="L12:M12"/>
    <mergeCell ref="A15:G15"/>
    <mergeCell ref="A16:G16"/>
    <mergeCell ref="A12:A13"/>
    <mergeCell ref="B12:B13"/>
    <mergeCell ref="C12:C13"/>
    <mergeCell ref="D12:D13"/>
    <mergeCell ref="E12:E13"/>
    <mergeCell ref="F12:G12"/>
    <mergeCell ref="C1:E1"/>
    <mergeCell ref="B7:F7"/>
    <mergeCell ref="C10:G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I38"/>
  <sheetViews>
    <sheetView topLeftCell="A11" workbookViewId="0">
      <selection activeCell="L17" sqref="L17:M36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8.85546875" style="60" customWidth="1"/>
    <col min="10" max="10" width="14.42578125" style="60" customWidth="1"/>
    <col min="11" max="11" width="19.5703125" style="60" customWidth="1"/>
    <col min="12" max="13" width="16.42578125" style="1" customWidth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35" width="57.28515625" style="2" hidden="1" customWidth="1"/>
    <col min="36" max="16384" width="9.140625" style="1"/>
  </cols>
  <sheetData>
    <row r="1" spans="1:28" s="3" customFormat="1" ht="15" x14ac:dyDescent="0.25">
      <c r="A1" s="4"/>
      <c r="C1" s="48" t="s">
        <v>0</v>
      </c>
      <c r="D1" s="48"/>
      <c r="E1" s="48"/>
      <c r="F1" s="5"/>
      <c r="G1" s="5"/>
      <c r="I1" s="56"/>
      <c r="J1" s="56"/>
      <c r="K1" s="56"/>
      <c r="L1" s="5"/>
      <c r="M1" s="5"/>
      <c r="N1" s="6" t="s">
        <v>0</v>
      </c>
      <c r="O1" s="6" t="s">
        <v>1</v>
      </c>
      <c r="P1" s="6" t="s">
        <v>1</v>
      </c>
    </row>
    <row r="2" spans="1:28" s="3" customFormat="1" ht="13.5" customHeight="1" x14ac:dyDescent="0.25">
      <c r="A2" s="4"/>
      <c r="D2" s="7" t="s">
        <v>2</v>
      </c>
      <c r="I2" s="56"/>
      <c r="J2" s="56"/>
      <c r="K2" s="56"/>
    </row>
    <row r="3" spans="1:28" s="3" customFormat="1" ht="13.5" customHeight="1" x14ac:dyDescent="0.25">
      <c r="A3" s="8"/>
      <c r="B3" s="5"/>
      <c r="C3" s="5"/>
      <c r="D3" s="5"/>
      <c r="E3" s="5"/>
      <c r="F3" s="5"/>
      <c r="G3" s="5"/>
      <c r="I3" s="56"/>
      <c r="J3" s="56"/>
      <c r="K3" s="56"/>
      <c r="L3" s="5"/>
      <c r="M3" s="5"/>
    </row>
    <row r="4" spans="1:28" s="3" customFormat="1" ht="18" x14ac:dyDescent="0.25">
      <c r="B4" s="8"/>
      <c r="C4" s="9"/>
      <c r="D4" s="10" t="s">
        <v>3</v>
      </c>
      <c r="E4" s="11" t="s">
        <v>82</v>
      </c>
      <c r="F4" s="9"/>
      <c r="G4" s="12"/>
      <c r="I4" s="56"/>
      <c r="J4" s="56"/>
      <c r="K4" s="56"/>
      <c r="L4" s="9"/>
      <c r="M4" s="12"/>
    </row>
    <row r="5" spans="1:28" s="3" customFormat="1" ht="13.5" customHeight="1" x14ac:dyDescent="0.25">
      <c r="B5" s="12"/>
      <c r="C5" s="13"/>
      <c r="D5" s="14" t="s">
        <v>5</v>
      </c>
      <c r="E5" s="11"/>
      <c r="F5" s="11"/>
      <c r="G5" s="12"/>
      <c r="I5" s="56"/>
      <c r="J5" s="56"/>
      <c r="K5" s="56"/>
      <c r="L5" s="11"/>
      <c r="M5" s="12"/>
    </row>
    <row r="6" spans="1:28" s="3" customFormat="1" ht="13.5" customHeight="1" x14ac:dyDescent="0.25">
      <c r="B6" s="12"/>
      <c r="C6" s="15"/>
      <c r="D6" s="16"/>
      <c r="E6" s="12"/>
      <c r="F6" s="12"/>
      <c r="G6" s="12"/>
      <c r="I6" s="56"/>
      <c r="J6" s="56"/>
      <c r="K6" s="56"/>
      <c r="L6" s="12"/>
      <c r="M6" s="12"/>
    </row>
    <row r="7" spans="1:28" s="3" customFormat="1" ht="26.25" x14ac:dyDescent="0.25">
      <c r="A7" s="17" t="s">
        <v>6</v>
      </c>
      <c r="B7" s="49" t="s">
        <v>83</v>
      </c>
      <c r="C7" s="49"/>
      <c r="D7" s="49"/>
      <c r="E7" s="49"/>
      <c r="F7" s="49"/>
      <c r="G7" s="18"/>
      <c r="I7" s="56"/>
      <c r="J7" s="56"/>
      <c r="K7" s="56"/>
      <c r="L7" s="56"/>
      <c r="M7" s="18"/>
      <c r="Q7" s="6" t="s">
        <v>83</v>
      </c>
      <c r="R7" s="6" t="s">
        <v>1</v>
      </c>
      <c r="S7" s="6" t="s">
        <v>1</v>
      </c>
      <c r="T7" s="6" t="s">
        <v>1</v>
      </c>
      <c r="U7" s="6" t="s">
        <v>1</v>
      </c>
    </row>
    <row r="8" spans="1:28" s="3" customFormat="1" ht="13.5" customHeight="1" x14ac:dyDescent="0.25">
      <c r="A8" s="12"/>
      <c r="B8" s="12"/>
      <c r="C8" s="19"/>
      <c r="D8" s="7" t="s">
        <v>8</v>
      </c>
      <c r="E8" s="12"/>
      <c r="F8" s="12"/>
      <c r="G8" s="12"/>
      <c r="I8" s="56"/>
      <c r="J8" s="56"/>
      <c r="K8" s="56"/>
      <c r="L8" s="12"/>
      <c r="M8" s="12"/>
    </row>
    <row r="9" spans="1:28" s="3" customFormat="1" ht="13.5" customHeight="1" x14ac:dyDescent="0.25">
      <c r="A9" s="12"/>
      <c r="B9" s="12"/>
      <c r="C9" s="12"/>
      <c r="D9" s="20"/>
      <c r="E9" s="12"/>
      <c r="F9" s="12"/>
      <c r="G9" s="12"/>
      <c r="I9" s="56"/>
      <c r="J9" s="56"/>
      <c r="K9" s="56"/>
      <c r="L9" s="12"/>
      <c r="M9" s="12"/>
    </row>
    <row r="10" spans="1:28" s="3" customFormat="1" ht="15" x14ac:dyDescent="0.25">
      <c r="B10" s="21" t="s">
        <v>9</v>
      </c>
      <c r="C10" s="50" t="s">
        <v>10</v>
      </c>
      <c r="D10" s="50"/>
      <c r="E10" s="50"/>
      <c r="F10" s="50"/>
      <c r="G10" s="50"/>
      <c r="I10" s="56"/>
      <c r="J10" s="56"/>
      <c r="K10" s="56"/>
      <c r="L10" s="56"/>
      <c r="M10" s="56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spans="1:28" s="3" customFormat="1" ht="15" x14ac:dyDescent="0.25">
      <c r="B11" s="4"/>
      <c r="C11" s="22"/>
      <c r="D11" s="22"/>
      <c r="E11" s="22"/>
      <c r="F11" s="22"/>
      <c r="G11" s="22"/>
      <c r="I11" s="56"/>
      <c r="J11" s="56"/>
      <c r="K11" s="56"/>
      <c r="L11" s="22"/>
      <c r="M11" s="22"/>
    </row>
    <row r="12" spans="1:28" s="3" customFormat="1" ht="32.25" customHeight="1" x14ac:dyDescent="0.25">
      <c r="A12" s="51" t="s">
        <v>11</v>
      </c>
      <c r="B12" s="52" t="s">
        <v>12</v>
      </c>
      <c r="C12" s="51" t="s">
        <v>13</v>
      </c>
      <c r="D12" s="51" t="s">
        <v>14</v>
      </c>
      <c r="E12" s="51" t="s">
        <v>15</v>
      </c>
      <c r="F12" s="53" t="s">
        <v>16</v>
      </c>
      <c r="G12" s="54"/>
      <c r="I12" s="57" t="s">
        <v>303</v>
      </c>
      <c r="J12" s="57" t="s">
        <v>304</v>
      </c>
      <c r="K12" s="57" t="s">
        <v>305</v>
      </c>
      <c r="L12" s="53" t="s">
        <v>16</v>
      </c>
      <c r="M12" s="54"/>
    </row>
    <row r="13" spans="1:28" s="3" customFormat="1" ht="20.25" customHeight="1" x14ac:dyDescent="0.25">
      <c r="A13" s="51"/>
      <c r="B13" s="52"/>
      <c r="C13" s="51"/>
      <c r="D13" s="51"/>
      <c r="E13" s="51"/>
      <c r="F13" s="23" t="s">
        <v>17</v>
      </c>
      <c r="G13" s="23" t="s">
        <v>18</v>
      </c>
      <c r="I13" s="61">
        <v>5.1999999999999998E-2</v>
      </c>
      <c r="J13" s="61">
        <v>2.1000000000000001E-2</v>
      </c>
      <c r="K13" s="58">
        <v>0.03</v>
      </c>
      <c r="L13" s="23" t="s">
        <v>17</v>
      </c>
      <c r="M13" s="23" t="s">
        <v>18</v>
      </c>
    </row>
    <row r="14" spans="1:28" s="3" customFormat="1" ht="12" customHeight="1" x14ac:dyDescent="0.25">
      <c r="A14" s="24">
        <v>1</v>
      </c>
      <c r="B14" s="24" t="s">
        <v>19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I14" s="56"/>
      <c r="J14" s="56"/>
      <c r="K14" s="56"/>
      <c r="L14" s="24">
        <v>6</v>
      </c>
      <c r="M14" s="24">
        <v>7</v>
      </c>
    </row>
    <row r="15" spans="1:28" s="3" customFormat="1" ht="15" x14ac:dyDescent="0.25">
      <c r="A15" s="55" t="s">
        <v>20</v>
      </c>
      <c r="B15" s="55"/>
      <c r="C15" s="55"/>
      <c r="D15" s="55"/>
      <c r="E15" s="55"/>
      <c r="F15" s="55"/>
      <c r="G15" s="55"/>
      <c r="I15" s="56"/>
      <c r="J15" s="56"/>
      <c r="K15" s="56"/>
      <c r="L15" s="56"/>
      <c r="M15" s="56"/>
      <c r="AA15" s="25" t="s">
        <v>20</v>
      </c>
    </row>
    <row r="16" spans="1:28" s="3" customFormat="1" ht="15" x14ac:dyDescent="0.25">
      <c r="A16" s="55" t="s">
        <v>21</v>
      </c>
      <c r="B16" s="55"/>
      <c r="C16" s="55"/>
      <c r="D16" s="55"/>
      <c r="E16" s="55"/>
      <c r="F16" s="55"/>
      <c r="G16" s="55"/>
      <c r="I16" s="56"/>
      <c r="J16" s="56"/>
      <c r="K16" s="56"/>
      <c r="L16" s="56"/>
      <c r="M16" s="56"/>
      <c r="AA16" s="25"/>
      <c r="AB16" s="25" t="s">
        <v>21</v>
      </c>
    </row>
    <row r="17" spans="1:28" s="3" customFormat="1" ht="22.5" x14ac:dyDescent="0.25">
      <c r="A17" s="26">
        <f>IF(H17&lt;&gt;"",COUNTA(H$1:H17),"")</f>
        <v>1</v>
      </c>
      <c r="B17" s="27" t="s">
        <v>22</v>
      </c>
      <c r="C17" s="28" t="s">
        <v>23</v>
      </c>
      <c r="D17" s="29" t="s">
        <v>24</v>
      </c>
      <c r="E17" s="30">
        <v>5.5199999999999997E-3</v>
      </c>
      <c r="F17" s="31">
        <v>3316385.25</v>
      </c>
      <c r="G17" s="31">
        <v>18306.45</v>
      </c>
      <c r="H17" s="32" t="s">
        <v>25</v>
      </c>
      <c r="I17" s="56">
        <v>1.052</v>
      </c>
      <c r="J17" s="56">
        <v>1.0209999999999999</v>
      </c>
      <c r="K17" s="56">
        <v>1.03</v>
      </c>
      <c r="L17" s="31">
        <f>F17*I17*J17*K17</f>
        <v>3668965.9519212903</v>
      </c>
      <c r="M17" s="31">
        <f>E17*L17</f>
        <v>20252.692054605523</v>
      </c>
      <c r="AA17" s="25"/>
      <c r="AB17" s="25"/>
    </row>
    <row r="18" spans="1:28" s="3" customFormat="1" ht="15" x14ac:dyDescent="0.25">
      <c r="A18" s="26">
        <f>IF(H18&lt;&gt;"",COUNTA(H$1:H18),"")</f>
        <v>2</v>
      </c>
      <c r="B18" s="27" t="s">
        <v>26</v>
      </c>
      <c r="C18" s="28" t="s">
        <v>27</v>
      </c>
      <c r="D18" s="29" t="s">
        <v>28</v>
      </c>
      <c r="E18" s="33">
        <v>88.8</v>
      </c>
      <c r="F18" s="31">
        <v>82.26</v>
      </c>
      <c r="G18" s="31">
        <v>7304.69</v>
      </c>
      <c r="H18" s="32" t="s">
        <v>25</v>
      </c>
      <c r="I18" s="56">
        <v>1.052</v>
      </c>
      <c r="J18" s="56">
        <v>1.0209999999999999</v>
      </c>
      <c r="K18" s="56">
        <v>1.03</v>
      </c>
      <c r="L18" s="31">
        <f t="shared" ref="L18:L36" si="0">F18*I18*J18*K18</f>
        <v>91.005452157600018</v>
      </c>
      <c r="M18" s="31">
        <f t="shared" ref="M18:M36" si="1">E18*L18</f>
        <v>8081.2841515948812</v>
      </c>
      <c r="AA18" s="25"/>
      <c r="AB18" s="25"/>
    </row>
    <row r="19" spans="1:28" s="3" customFormat="1" ht="22.5" x14ac:dyDescent="0.25">
      <c r="A19" s="26">
        <f>IF(H19&lt;&gt;"",COUNTA(H$1:H19),"")</f>
        <v>3</v>
      </c>
      <c r="B19" s="27" t="s">
        <v>29</v>
      </c>
      <c r="C19" s="28" t="s">
        <v>30</v>
      </c>
      <c r="D19" s="29" t="s">
        <v>31</v>
      </c>
      <c r="E19" s="36">
        <v>5.7165000000000002E-3</v>
      </c>
      <c r="F19" s="31">
        <v>15470</v>
      </c>
      <c r="G19" s="34">
        <v>88.43</v>
      </c>
      <c r="H19" s="32" t="s">
        <v>25</v>
      </c>
      <c r="I19" s="56">
        <v>1.052</v>
      </c>
      <c r="J19" s="56">
        <v>1.0209999999999999</v>
      </c>
      <c r="K19" s="56">
        <v>1.03</v>
      </c>
      <c r="L19" s="31">
        <f t="shared" si="0"/>
        <v>17114.689337199998</v>
      </c>
      <c r="M19" s="31">
        <f t="shared" si="1"/>
        <v>97.836121596103794</v>
      </c>
      <c r="AA19" s="25"/>
      <c r="AB19" s="25"/>
    </row>
    <row r="20" spans="1:28" s="3" customFormat="1" ht="22.5" x14ac:dyDescent="0.25">
      <c r="A20" s="26">
        <f>IF(H20&lt;&gt;"",COUNTA(H$1:H20),"")</f>
        <v>4</v>
      </c>
      <c r="B20" s="27" t="s">
        <v>32</v>
      </c>
      <c r="C20" s="28" t="s">
        <v>33</v>
      </c>
      <c r="D20" s="29" t="s">
        <v>34</v>
      </c>
      <c r="E20" s="33">
        <v>2.4</v>
      </c>
      <c r="F20" s="31">
        <v>780.51</v>
      </c>
      <c r="G20" s="31">
        <v>1873.22</v>
      </c>
      <c r="H20" s="32" t="s">
        <v>25</v>
      </c>
      <c r="I20" s="56">
        <v>1.052</v>
      </c>
      <c r="J20" s="56">
        <v>1.0209999999999999</v>
      </c>
      <c r="K20" s="56">
        <v>1.03</v>
      </c>
      <c r="L20" s="31">
        <f t="shared" si="0"/>
        <v>863.48973332759999</v>
      </c>
      <c r="M20" s="31">
        <f t="shared" si="1"/>
        <v>2072.3753599862398</v>
      </c>
      <c r="AA20" s="25"/>
      <c r="AB20" s="25"/>
    </row>
    <row r="21" spans="1:28" s="3" customFormat="1" ht="15" x14ac:dyDescent="0.25">
      <c r="A21" s="26">
        <f>IF(H21&lt;&gt;"",COUNTA(H$1:H21),"")</f>
        <v>5</v>
      </c>
      <c r="B21" s="27" t="s">
        <v>35</v>
      </c>
      <c r="C21" s="28" t="s">
        <v>36</v>
      </c>
      <c r="D21" s="29" t="s">
        <v>28</v>
      </c>
      <c r="E21" s="39">
        <v>10.119999999999999</v>
      </c>
      <c r="F21" s="31">
        <v>16.559999999999999</v>
      </c>
      <c r="G21" s="34">
        <v>167.59</v>
      </c>
      <c r="H21" s="32" t="s">
        <v>25</v>
      </c>
      <c r="I21" s="56">
        <v>1.052</v>
      </c>
      <c r="J21" s="56">
        <v>1.0209999999999999</v>
      </c>
      <c r="K21" s="56">
        <v>1.03</v>
      </c>
      <c r="L21" s="31">
        <f t="shared" si="0"/>
        <v>18.320572425599998</v>
      </c>
      <c r="M21" s="31">
        <f t="shared" si="1"/>
        <v>185.40419294707198</v>
      </c>
      <c r="AA21" s="25"/>
      <c r="AB21" s="25"/>
    </row>
    <row r="22" spans="1:28" s="3" customFormat="1" ht="15" x14ac:dyDescent="0.25">
      <c r="A22" s="26">
        <f>IF(H22&lt;&gt;"",COUNTA(H$1:H22),"")</f>
        <v>6</v>
      </c>
      <c r="B22" s="27" t="s">
        <v>37</v>
      </c>
      <c r="C22" s="28" t="s">
        <v>38</v>
      </c>
      <c r="D22" s="29" t="s">
        <v>24</v>
      </c>
      <c r="E22" s="36">
        <v>5.5500000000000001E-5</v>
      </c>
      <c r="F22" s="31">
        <v>108999.8</v>
      </c>
      <c r="G22" s="34">
        <v>6.05</v>
      </c>
      <c r="H22" s="32" t="s">
        <v>25</v>
      </c>
      <c r="I22" s="56">
        <v>1.052</v>
      </c>
      <c r="J22" s="56">
        <v>1.0209999999999999</v>
      </c>
      <c r="K22" s="56">
        <v>1.03</v>
      </c>
      <c r="L22" s="31">
        <f t="shared" si="0"/>
        <v>120588.08757704801</v>
      </c>
      <c r="M22" s="31">
        <f t="shared" si="1"/>
        <v>6.6926388605261646</v>
      </c>
      <c r="AA22" s="25"/>
      <c r="AB22" s="25"/>
    </row>
    <row r="23" spans="1:28" s="3" customFormat="1" ht="15" x14ac:dyDescent="0.25">
      <c r="A23" s="26">
        <f>IF(H23&lt;&gt;"",COUNTA(H$1:H23),"")</f>
        <v>7</v>
      </c>
      <c r="B23" s="27" t="s">
        <v>39</v>
      </c>
      <c r="C23" s="28" t="s">
        <v>40</v>
      </c>
      <c r="D23" s="29" t="s">
        <v>24</v>
      </c>
      <c r="E23" s="36">
        <v>1.7205E-3</v>
      </c>
      <c r="F23" s="31">
        <v>142142</v>
      </c>
      <c r="G23" s="34">
        <v>244.56</v>
      </c>
      <c r="H23" s="32" t="s">
        <v>25</v>
      </c>
      <c r="I23" s="56">
        <v>1.052</v>
      </c>
      <c r="J23" s="56">
        <v>1.0209999999999999</v>
      </c>
      <c r="K23" s="56">
        <v>1.03</v>
      </c>
      <c r="L23" s="31">
        <f t="shared" si="0"/>
        <v>157253.79261592001</v>
      </c>
      <c r="M23" s="31">
        <f t="shared" si="1"/>
        <v>270.55515019569037</v>
      </c>
      <c r="AA23" s="25"/>
      <c r="AB23" s="25"/>
    </row>
    <row r="24" spans="1:28" s="3" customFormat="1" ht="33.75" x14ac:dyDescent="0.25">
      <c r="A24" s="26">
        <f>IF(H24&lt;&gt;"",COUNTA(H$1:H24),"")</f>
        <v>8</v>
      </c>
      <c r="B24" s="27" t="s">
        <v>41</v>
      </c>
      <c r="C24" s="28" t="s">
        <v>42</v>
      </c>
      <c r="D24" s="29" t="s">
        <v>28</v>
      </c>
      <c r="E24" s="35">
        <v>51.612000000000002</v>
      </c>
      <c r="F24" s="31">
        <v>1535.63</v>
      </c>
      <c r="G24" s="31">
        <v>79256.94</v>
      </c>
      <c r="H24" s="32" t="s">
        <v>25</v>
      </c>
      <c r="I24" s="56">
        <v>1.052</v>
      </c>
      <c r="J24" s="56">
        <v>1.0209999999999999</v>
      </c>
      <c r="K24" s="56">
        <v>1.03</v>
      </c>
      <c r="L24" s="31">
        <f t="shared" si="0"/>
        <v>1698.8901348987999</v>
      </c>
      <c r="M24" s="31">
        <f t="shared" si="1"/>
        <v>87683.117642396872</v>
      </c>
      <c r="AA24" s="25"/>
      <c r="AB24" s="25"/>
    </row>
    <row r="25" spans="1:28" s="3" customFormat="1" ht="33.75" x14ac:dyDescent="0.25">
      <c r="A25" s="26">
        <f>IF(H25&lt;&gt;"",COUNTA(H$1:H25),"")</f>
        <v>9</v>
      </c>
      <c r="B25" s="27" t="s">
        <v>43</v>
      </c>
      <c r="C25" s="28" t="s">
        <v>44</v>
      </c>
      <c r="D25" s="29" t="s">
        <v>45</v>
      </c>
      <c r="E25" s="38">
        <v>0.103785</v>
      </c>
      <c r="F25" s="31">
        <v>457.18</v>
      </c>
      <c r="G25" s="34">
        <v>47.45</v>
      </c>
      <c r="H25" s="32" t="s">
        <v>25</v>
      </c>
      <c r="I25" s="56">
        <v>1.052</v>
      </c>
      <c r="J25" s="56">
        <v>1.0209999999999999</v>
      </c>
      <c r="K25" s="56">
        <v>1.03</v>
      </c>
      <c r="L25" s="31">
        <f t="shared" si="0"/>
        <v>505.7849819768</v>
      </c>
      <c r="M25" s="31">
        <f t="shared" si="1"/>
        <v>52.492894354462187</v>
      </c>
      <c r="AA25" s="25"/>
      <c r="AB25" s="25"/>
    </row>
    <row r="26" spans="1:28" s="3" customFormat="1" ht="15" x14ac:dyDescent="0.25">
      <c r="A26" s="26">
        <f>IF(H26&lt;&gt;"",COUNTA(H$1:H26),"")</f>
        <v>10</v>
      </c>
      <c r="B26" s="27" t="s">
        <v>46</v>
      </c>
      <c r="C26" s="28" t="s">
        <v>47</v>
      </c>
      <c r="D26" s="29" t="s">
        <v>24</v>
      </c>
      <c r="E26" s="38">
        <v>5.5500000000000005E-4</v>
      </c>
      <c r="F26" s="31">
        <v>344890</v>
      </c>
      <c r="G26" s="34">
        <v>191.41</v>
      </c>
      <c r="H26" s="32" t="s">
        <v>25</v>
      </c>
      <c r="I26" s="56">
        <v>1.052</v>
      </c>
      <c r="J26" s="56">
        <v>1.0209999999999999</v>
      </c>
      <c r="K26" s="56">
        <v>1.03</v>
      </c>
      <c r="L26" s="31">
        <f t="shared" si="0"/>
        <v>381556.89757640002</v>
      </c>
      <c r="M26" s="31">
        <f t="shared" si="1"/>
        <v>211.76407815490202</v>
      </c>
      <c r="AA26" s="25"/>
      <c r="AB26" s="25"/>
    </row>
    <row r="27" spans="1:28" s="3" customFormat="1" ht="15" x14ac:dyDescent="0.25">
      <c r="A27" s="26">
        <f>IF(H27&lt;&gt;"",COUNTA(H$1:H27),"")</f>
        <v>11</v>
      </c>
      <c r="B27" s="27" t="s">
        <v>50</v>
      </c>
      <c r="C27" s="28" t="s">
        <v>51</v>
      </c>
      <c r="D27" s="29" t="s">
        <v>24</v>
      </c>
      <c r="E27" s="38">
        <v>0.340032</v>
      </c>
      <c r="F27" s="31">
        <v>34580</v>
      </c>
      <c r="G27" s="31">
        <v>11758.31</v>
      </c>
      <c r="H27" s="32" t="s">
        <v>25</v>
      </c>
      <c r="I27" s="56">
        <v>1.052</v>
      </c>
      <c r="J27" s="56">
        <v>1.0209999999999999</v>
      </c>
      <c r="K27" s="56">
        <v>1.03</v>
      </c>
      <c r="L27" s="31">
        <f t="shared" si="0"/>
        <v>38256.364400800005</v>
      </c>
      <c r="M27" s="31">
        <f t="shared" si="1"/>
        <v>13008.388099932827</v>
      </c>
      <c r="AA27" s="25"/>
      <c r="AB27" s="25"/>
    </row>
    <row r="28" spans="1:28" s="3" customFormat="1" ht="15" x14ac:dyDescent="0.25">
      <c r="A28" s="26">
        <f>IF(H28&lt;&gt;"",COUNTA(H$1:H28),"")</f>
        <v>12</v>
      </c>
      <c r="B28" s="27" t="s">
        <v>52</v>
      </c>
      <c r="C28" s="28" t="s">
        <v>53</v>
      </c>
      <c r="D28" s="29" t="s">
        <v>24</v>
      </c>
      <c r="E28" s="35">
        <v>4.7560000000000002</v>
      </c>
      <c r="F28" s="31">
        <v>5398.76</v>
      </c>
      <c r="G28" s="31">
        <v>25676.5</v>
      </c>
      <c r="H28" s="32" t="s">
        <v>25</v>
      </c>
      <c r="I28" s="56">
        <v>1.052</v>
      </c>
      <c r="J28" s="56">
        <v>1.0209999999999999</v>
      </c>
      <c r="K28" s="56">
        <v>1.03</v>
      </c>
      <c r="L28" s="31">
        <f t="shared" si="0"/>
        <v>5972.7278736975995</v>
      </c>
      <c r="M28" s="31">
        <f t="shared" si="1"/>
        <v>28406.293767305786</v>
      </c>
      <c r="AA28" s="25"/>
      <c r="AB28" s="25"/>
    </row>
    <row r="29" spans="1:28" s="3" customFormat="1" ht="15" x14ac:dyDescent="0.25">
      <c r="A29" s="26">
        <f>IF(H29&lt;&gt;"",COUNTA(H$1:H29),"")</f>
        <v>13</v>
      </c>
      <c r="B29" s="27" t="s">
        <v>54</v>
      </c>
      <c r="C29" s="28" t="s">
        <v>55</v>
      </c>
      <c r="D29" s="29" t="s">
        <v>24</v>
      </c>
      <c r="E29" s="39">
        <v>5.55</v>
      </c>
      <c r="F29" s="31">
        <v>271050.69</v>
      </c>
      <c r="G29" s="31">
        <v>1504331.33</v>
      </c>
      <c r="H29" s="32" t="s">
        <v>25</v>
      </c>
      <c r="I29" s="56">
        <v>1.052</v>
      </c>
      <c r="J29" s="56">
        <v>1.0209999999999999</v>
      </c>
      <c r="K29" s="56">
        <v>1.03</v>
      </c>
      <c r="L29" s="31">
        <f t="shared" si="0"/>
        <v>299867.37905518443</v>
      </c>
      <c r="M29" s="31">
        <f t="shared" si="1"/>
        <v>1664263.9537562735</v>
      </c>
      <c r="AA29" s="25"/>
      <c r="AB29" s="25"/>
    </row>
    <row r="30" spans="1:28" s="3" customFormat="1" ht="15" x14ac:dyDescent="0.25">
      <c r="A30" s="26">
        <f>IF(H30&lt;&gt;"",COUNTA(H$1:H30),"")</f>
        <v>14</v>
      </c>
      <c r="B30" s="27" t="s">
        <v>56</v>
      </c>
      <c r="C30" s="28" t="s">
        <v>57</v>
      </c>
      <c r="D30" s="29" t="s">
        <v>24</v>
      </c>
      <c r="E30" s="36">
        <v>8.0959999999999995E-4</v>
      </c>
      <c r="F30" s="31">
        <v>617635.19999999995</v>
      </c>
      <c r="G30" s="34">
        <v>500.04</v>
      </c>
      <c r="H30" s="32" t="s">
        <v>25</v>
      </c>
      <c r="I30" s="56">
        <v>1.052</v>
      </c>
      <c r="J30" s="56">
        <v>1.0209999999999999</v>
      </c>
      <c r="K30" s="56">
        <v>1.03</v>
      </c>
      <c r="L30" s="31">
        <f t="shared" si="0"/>
        <v>683298.93805555196</v>
      </c>
      <c r="M30" s="31">
        <f t="shared" si="1"/>
        <v>553.19882024977483</v>
      </c>
      <c r="AA30" s="25"/>
      <c r="AB30" s="25"/>
    </row>
    <row r="31" spans="1:28" s="3" customFormat="1" ht="15" x14ac:dyDescent="0.25">
      <c r="A31" s="26">
        <f>IF(H31&lt;&gt;"",COUNTA(H$1:H31),"")</f>
        <v>15</v>
      </c>
      <c r="B31" s="27" t="s">
        <v>58</v>
      </c>
      <c r="C31" s="28" t="s">
        <v>59</v>
      </c>
      <c r="D31" s="29" t="s">
        <v>24</v>
      </c>
      <c r="E31" s="36">
        <v>1.6650000000000001E-4</v>
      </c>
      <c r="F31" s="31">
        <v>40542.32</v>
      </c>
      <c r="G31" s="34">
        <v>6.75</v>
      </c>
      <c r="H31" s="32" t="s">
        <v>25</v>
      </c>
      <c r="I31" s="56">
        <v>1.052</v>
      </c>
      <c r="J31" s="56">
        <v>1.0209999999999999</v>
      </c>
      <c r="K31" s="56">
        <v>1.03</v>
      </c>
      <c r="L31" s="31">
        <f t="shared" si="0"/>
        <v>44852.567020643204</v>
      </c>
      <c r="M31" s="31">
        <f t="shared" si="1"/>
        <v>7.4679524089370934</v>
      </c>
      <c r="AA31" s="25"/>
      <c r="AB31" s="25"/>
    </row>
    <row r="32" spans="1:28" s="3" customFormat="1" ht="15" x14ac:dyDescent="0.25">
      <c r="A32" s="26">
        <f>IF(H32&lt;&gt;"",COUNTA(H$1:H32),"")</f>
        <v>16</v>
      </c>
      <c r="B32" s="27" t="s">
        <v>62</v>
      </c>
      <c r="C32" s="28" t="s">
        <v>63</v>
      </c>
      <c r="D32" s="29" t="s">
        <v>24</v>
      </c>
      <c r="E32" s="38">
        <v>4.0480000000000004E-3</v>
      </c>
      <c r="F32" s="31">
        <v>95231.5</v>
      </c>
      <c r="G32" s="34">
        <v>385.5</v>
      </c>
      <c r="H32" s="32" t="s">
        <v>25</v>
      </c>
      <c r="I32" s="56">
        <v>1.052</v>
      </c>
      <c r="J32" s="56">
        <v>1.0209999999999999</v>
      </c>
      <c r="K32" s="56">
        <v>1.03</v>
      </c>
      <c r="L32" s="31">
        <f t="shared" si="0"/>
        <v>105356.01406694</v>
      </c>
      <c r="M32" s="31">
        <f t="shared" si="1"/>
        <v>426.48114494297317</v>
      </c>
      <c r="AA32" s="25"/>
      <c r="AB32" s="25"/>
    </row>
    <row r="33" spans="1:28" s="3" customFormat="1" ht="15" x14ac:dyDescent="0.25">
      <c r="A33" s="26">
        <f>IF(H33&lt;&gt;"",COUNTA(H$1:H33),"")</f>
        <v>17</v>
      </c>
      <c r="B33" s="27" t="s">
        <v>64</v>
      </c>
      <c r="C33" s="28" t="s">
        <v>65</v>
      </c>
      <c r="D33" s="29" t="s">
        <v>28</v>
      </c>
      <c r="E33" s="35">
        <v>5.3540000000000001</v>
      </c>
      <c r="F33" s="31">
        <v>85.72</v>
      </c>
      <c r="G33" s="34">
        <v>458.95</v>
      </c>
      <c r="H33" s="32" t="s">
        <v>25</v>
      </c>
      <c r="I33" s="56">
        <v>1.052</v>
      </c>
      <c r="J33" s="56">
        <v>1.0209999999999999</v>
      </c>
      <c r="K33" s="56">
        <v>1.03</v>
      </c>
      <c r="L33" s="31">
        <f t="shared" si="0"/>
        <v>94.833301227199996</v>
      </c>
      <c r="M33" s="31">
        <f t="shared" si="1"/>
        <v>507.73749477042878</v>
      </c>
      <c r="AA33" s="25"/>
      <c r="AB33" s="25"/>
    </row>
    <row r="34" spans="1:28" s="3" customFormat="1" ht="15" x14ac:dyDescent="0.25">
      <c r="A34" s="26">
        <f>IF(H34&lt;&gt;"",COUNTA(H$1:H34),"")</f>
        <v>18</v>
      </c>
      <c r="B34" s="27" t="s">
        <v>66</v>
      </c>
      <c r="C34" s="28" t="s">
        <v>67</v>
      </c>
      <c r="D34" s="29" t="s">
        <v>28</v>
      </c>
      <c r="E34" s="35">
        <v>64.768000000000001</v>
      </c>
      <c r="F34" s="31">
        <v>60.7</v>
      </c>
      <c r="G34" s="31">
        <v>3931.42</v>
      </c>
      <c r="H34" s="32" t="s">
        <v>25</v>
      </c>
      <c r="I34" s="56">
        <v>1.052</v>
      </c>
      <c r="J34" s="56">
        <v>1.0209999999999999</v>
      </c>
      <c r="K34" s="56">
        <v>1.03</v>
      </c>
      <c r="L34" s="31">
        <f t="shared" si="0"/>
        <v>67.153305932000009</v>
      </c>
      <c r="M34" s="31">
        <f t="shared" si="1"/>
        <v>4349.3853186037768</v>
      </c>
      <c r="AA34" s="25"/>
      <c r="AB34" s="25"/>
    </row>
    <row r="35" spans="1:28" s="3" customFormat="1" ht="22.5" x14ac:dyDescent="0.25">
      <c r="A35" s="26">
        <f>IF(H35&lt;&gt;"",COUNTA(H$1:H35),"")</f>
        <v>19</v>
      </c>
      <c r="B35" s="27" t="s">
        <v>74</v>
      </c>
      <c r="C35" s="28" t="s">
        <v>75</v>
      </c>
      <c r="D35" s="29" t="s">
        <v>28</v>
      </c>
      <c r="E35" s="37">
        <v>22.871200000000002</v>
      </c>
      <c r="F35" s="31">
        <v>3962.5</v>
      </c>
      <c r="G35" s="31">
        <v>90627.13</v>
      </c>
      <c r="H35" s="32" t="s">
        <v>25</v>
      </c>
      <c r="I35" s="56">
        <v>1.052</v>
      </c>
      <c r="J35" s="56">
        <v>1.0209999999999999</v>
      </c>
      <c r="K35" s="56">
        <v>1.03</v>
      </c>
      <c r="L35" s="31">
        <f t="shared" si="0"/>
        <v>4383.7722365</v>
      </c>
      <c r="M35" s="31">
        <f t="shared" si="1"/>
        <v>100262.13157543881</v>
      </c>
      <c r="AA35" s="25"/>
      <c r="AB35" s="25"/>
    </row>
    <row r="36" spans="1:28" s="3" customFormat="1" ht="33.75" x14ac:dyDescent="0.25">
      <c r="A36" s="26">
        <f>IF(H36&lt;&gt;"",COUNTA(H$1:H36),"")</f>
        <v>20</v>
      </c>
      <c r="B36" s="27" t="s">
        <v>76</v>
      </c>
      <c r="C36" s="28" t="s">
        <v>77</v>
      </c>
      <c r="D36" s="29" t="s">
        <v>28</v>
      </c>
      <c r="E36" s="37">
        <v>72.256799999999998</v>
      </c>
      <c r="F36" s="31">
        <v>1707.25</v>
      </c>
      <c r="G36" s="31">
        <v>123360.42</v>
      </c>
      <c r="H36" s="32" t="s">
        <v>25</v>
      </c>
      <c r="I36" s="56">
        <v>1.052</v>
      </c>
      <c r="J36" s="56">
        <v>1.0209999999999999</v>
      </c>
      <c r="K36" s="56">
        <v>1.03</v>
      </c>
      <c r="L36" s="31">
        <f t="shared" si="0"/>
        <v>1888.7558740100001</v>
      </c>
      <c r="M36" s="31">
        <f t="shared" si="1"/>
        <v>136475.45543716577</v>
      </c>
      <c r="AA36" s="25"/>
      <c r="AB36" s="25"/>
    </row>
    <row r="37" spans="1:28" s="3" customFormat="1" ht="15" x14ac:dyDescent="0.25">
      <c r="A37" s="29"/>
      <c r="B37" s="40"/>
      <c r="C37" s="41" t="s">
        <v>78</v>
      </c>
      <c r="D37" s="26" t="s">
        <v>79</v>
      </c>
      <c r="E37" s="42"/>
      <c r="F37" s="43"/>
      <c r="G37" s="43">
        <v>1868523.14</v>
      </c>
      <c r="H37" s="32"/>
      <c r="I37" s="56">
        <v>1.052</v>
      </c>
      <c r="J37" s="56">
        <v>1.0209999999999999</v>
      </c>
      <c r="K37" s="56">
        <v>1.03</v>
      </c>
      <c r="L37" s="31"/>
      <c r="M37" s="43">
        <f>SUM(M17:M36)</f>
        <v>2067174.7076517849</v>
      </c>
      <c r="AA37" s="25"/>
      <c r="AB37" s="25"/>
    </row>
    <row r="38" spans="1:28" ht="11.25" customHeight="1" x14ac:dyDescent="0.2">
      <c r="I38" s="46"/>
      <c r="J38" s="46"/>
      <c r="K38" s="46"/>
      <c r="L38" s="46"/>
      <c r="M38" s="46"/>
    </row>
  </sheetData>
  <mergeCells count="12">
    <mergeCell ref="L12:M12"/>
    <mergeCell ref="A15:G15"/>
    <mergeCell ref="A16:G16"/>
    <mergeCell ref="A12:A13"/>
    <mergeCell ref="B12:B13"/>
    <mergeCell ref="C12:C13"/>
    <mergeCell ref="D12:D13"/>
    <mergeCell ref="E12:E13"/>
    <mergeCell ref="F12:G12"/>
    <mergeCell ref="C1:E1"/>
    <mergeCell ref="B7:F7"/>
    <mergeCell ref="C10:G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I42"/>
  <sheetViews>
    <sheetView topLeftCell="A18" workbookViewId="0">
      <selection activeCell="J39" sqref="J39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8.85546875" style="60" customWidth="1"/>
    <col min="10" max="10" width="14.42578125" style="60" customWidth="1"/>
    <col min="11" max="11" width="19.5703125" style="60" customWidth="1"/>
    <col min="12" max="13" width="16.42578125" style="1" customWidth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35" width="57.28515625" style="2" hidden="1" customWidth="1"/>
    <col min="36" max="16384" width="9.140625" style="1"/>
  </cols>
  <sheetData>
    <row r="1" spans="1:28" s="3" customFormat="1" ht="15" x14ac:dyDescent="0.25">
      <c r="A1" s="4"/>
      <c r="C1" s="48" t="s">
        <v>0</v>
      </c>
      <c r="D1" s="48"/>
      <c r="E1" s="48"/>
      <c r="F1" s="5"/>
      <c r="G1" s="5"/>
      <c r="I1" s="56"/>
      <c r="J1" s="56"/>
      <c r="K1" s="56"/>
      <c r="L1" s="5"/>
      <c r="M1" s="5"/>
      <c r="N1" s="6" t="s">
        <v>0</v>
      </c>
      <c r="O1" s="6" t="s">
        <v>1</v>
      </c>
      <c r="P1" s="6" t="s">
        <v>1</v>
      </c>
    </row>
    <row r="2" spans="1:28" s="3" customFormat="1" ht="13.5" customHeight="1" x14ac:dyDescent="0.25">
      <c r="A2" s="4"/>
      <c r="D2" s="7" t="s">
        <v>2</v>
      </c>
      <c r="I2" s="56"/>
      <c r="J2" s="56"/>
      <c r="K2" s="56"/>
    </row>
    <row r="3" spans="1:28" s="3" customFormat="1" ht="13.5" customHeight="1" x14ac:dyDescent="0.25">
      <c r="A3" s="8"/>
      <c r="B3" s="5"/>
      <c r="C3" s="5"/>
      <c r="D3" s="5"/>
      <c r="E3" s="5"/>
      <c r="F3" s="5"/>
      <c r="G3" s="5"/>
      <c r="I3" s="56"/>
      <c r="J3" s="56"/>
      <c r="K3" s="56"/>
      <c r="L3" s="5"/>
      <c r="M3" s="5"/>
    </row>
    <row r="4" spans="1:28" s="3" customFormat="1" ht="18" x14ac:dyDescent="0.25">
      <c r="B4" s="8"/>
      <c r="C4" s="9"/>
      <c r="D4" s="10" t="s">
        <v>3</v>
      </c>
      <c r="E4" s="11" t="s">
        <v>84</v>
      </c>
      <c r="F4" s="9"/>
      <c r="G4" s="12"/>
      <c r="I4" s="56"/>
      <c r="J4" s="56"/>
      <c r="K4" s="56"/>
      <c r="L4" s="9"/>
      <c r="M4" s="12"/>
    </row>
    <row r="5" spans="1:28" s="3" customFormat="1" ht="13.5" customHeight="1" x14ac:dyDescent="0.25">
      <c r="B5" s="12"/>
      <c r="C5" s="13"/>
      <c r="D5" s="14" t="s">
        <v>5</v>
      </c>
      <c r="E5" s="11"/>
      <c r="F5" s="11"/>
      <c r="G5" s="12"/>
      <c r="I5" s="56"/>
      <c r="J5" s="56"/>
      <c r="K5" s="56"/>
      <c r="L5" s="11"/>
      <c r="M5" s="12"/>
    </row>
    <row r="6" spans="1:28" s="3" customFormat="1" ht="13.5" customHeight="1" x14ac:dyDescent="0.25">
      <c r="B6" s="12"/>
      <c r="C6" s="15"/>
      <c r="D6" s="16"/>
      <c r="E6" s="12"/>
      <c r="F6" s="12"/>
      <c r="G6" s="12"/>
      <c r="I6" s="56"/>
      <c r="J6" s="56"/>
      <c r="K6" s="56"/>
      <c r="L6" s="12"/>
      <c r="M6" s="12"/>
    </row>
    <row r="7" spans="1:28" s="3" customFormat="1" ht="26.25" x14ac:dyDescent="0.25">
      <c r="A7" s="17" t="s">
        <v>6</v>
      </c>
      <c r="B7" s="49" t="s">
        <v>85</v>
      </c>
      <c r="C7" s="49"/>
      <c r="D7" s="49"/>
      <c r="E7" s="49"/>
      <c r="F7" s="49"/>
      <c r="G7" s="18"/>
      <c r="I7" s="56"/>
      <c r="J7" s="56"/>
      <c r="K7" s="56"/>
      <c r="L7" s="56"/>
      <c r="M7" s="18"/>
      <c r="Q7" s="6" t="s">
        <v>85</v>
      </c>
      <c r="R7" s="6" t="s">
        <v>1</v>
      </c>
      <c r="S7" s="6" t="s">
        <v>1</v>
      </c>
      <c r="T7" s="6" t="s">
        <v>1</v>
      </c>
      <c r="U7" s="6" t="s">
        <v>1</v>
      </c>
    </row>
    <row r="8" spans="1:28" s="3" customFormat="1" ht="13.5" customHeight="1" x14ac:dyDescent="0.25">
      <c r="A8" s="12"/>
      <c r="B8" s="12"/>
      <c r="C8" s="19"/>
      <c r="D8" s="7" t="s">
        <v>8</v>
      </c>
      <c r="E8" s="12"/>
      <c r="F8" s="12"/>
      <c r="G8" s="12"/>
      <c r="I8" s="56"/>
      <c r="J8" s="56"/>
      <c r="K8" s="56"/>
      <c r="L8" s="12"/>
      <c r="M8" s="12"/>
    </row>
    <row r="9" spans="1:28" s="3" customFormat="1" ht="13.5" customHeight="1" x14ac:dyDescent="0.25">
      <c r="A9" s="12"/>
      <c r="B9" s="12"/>
      <c r="C9" s="12"/>
      <c r="D9" s="20"/>
      <c r="E9" s="12"/>
      <c r="F9" s="12"/>
      <c r="G9" s="12"/>
      <c r="I9" s="56"/>
      <c r="J9" s="56"/>
      <c r="K9" s="56"/>
      <c r="L9" s="12"/>
      <c r="M9" s="12"/>
    </row>
    <row r="10" spans="1:28" s="3" customFormat="1" ht="15" x14ac:dyDescent="0.25">
      <c r="B10" s="21" t="s">
        <v>9</v>
      </c>
      <c r="C10" s="50" t="s">
        <v>10</v>
      </c>
      <c r="D10" s="50"/>
      <c r="E10" s="50"/>
      <c r="F10" s="50"/>
      <c r="G10" s="50"/>
      <c r="I10" s="56"/>
      <c r="J10" s="56"/>
      <c r="K10" s="56"/>
      <c r="L10" s="56"/>
      <c r="M10" s="56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spans="1:28" s="3" customFormat="1" ht="15" x14ac:dyDescent="0.25">
      <c r="B11" s="4"/>
      <c r="C11" s="22"/>
      <c r="D11" s="22"/>
      <c r="E11" s="22"/>
      <c r="F11" s="22"/>
      <c r="G11" s="22"/>
      <c r="I11" s="56"/>
      <c r="J11" s="56"/>
      <c r="K11" s="56"/>
      <c r="L11" s="22"/>
      <c r="M11" s="22"/>
    </row>
    <row r="12" spans="1:28" s="3" customFormat="1" ht="32.25" customHeight="1" x14ac:dyDescent="0.25">
      <c r="A12" s="51" t="s">
        <v>11</v>
      </c>
      <c r="B12" s="52" t="s">
        <v>12</v>
      </c>
      <c r="C12" s="51" t="s">
        <v>13</v>
      </c>
      <c r="D12" s="51" t="s">
        <v>14</v>
      </c>
      <c r="E12" s="51" t="s">
        <v>15</v>
      </c>
      <c r="F12" s="53" t="s">
        <v>16</v>
      </c>
      <c r="G12" s="54"/>
      <c r="I12" s="57" t="s">
        <v>303</v>
      </c>
      <c r="J12" s="57" t="s">
        <v>304</v>
      </c>
      <c r="K12" s="57" t="s">
        <v>305</v>
      </c>
      <c r="L12" s="53" t="s">
        <v>16</v>
      </c>
      <c r="M12" s="54"/>
    </row>
    <row r="13" spans="1:28" s="3" customFormat="1" ht="20.25" customHeight="1" x14ac:dyDescent="0.25">
      <c r="A13" s="51"/>
      <c r="B13" s="52"/>
      <c r="C13" s="51"/>
      <c r="D13" s="51"/>
      <c r="E13" s="51"/>
      <c r="F13" s="23" t="s">
        <v>17</v>
      </c>
      <c r="G13" s="23" t="s">
        <v>18</v>
      </c>
      <c r="I13" s="61">
        <v>5.1999999999999998E-2</v>
      </c>
      <c r="J13" s="61">
        <v>2.1000000000000001E-2</v>
      </c>
      <c r="K13" s="58">
        <v>0.03</v>
      </c>
      <c r="L13" s="23" t="s">
        <v>17</v>
      </c>
      <c r="M13" s="23" t="s">
        <v>18</v>
      </c>
    </row>
    <row r="14" spans="1:28" s="3" customFormat="1" ht="12" customHeight="1" x14ac:dyDescent="0.25">
      <c r="A14" s="24">
        <v>1</v>
      </c>
      <c r="B14" s="24" t="s">
        <v>19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I14" s="56"/>
      <c r="J14" s="56"/>
      <c r="K14" s="56"/>
      <c r="L14" s="24">
        <v>6</v>
      </c>
      <c r="M14" s="24">
        <v>7</v>
      </c>
    </row>
    <row r="15" spans="1:28" s="3" customFormat="1" ht="15" x14ac:dyDescent="0.25">
      <c r="A15" s="55" t="s">
        <v>20</v>
      </c>
      <c r="B15" s="55"/>
      <c r="C15" s="55"/>
      <c r="D15" s="55"/>
      <c r="E15" s="55"/>
      <c r="F15" s="55"/>
      <c r="G15" s="55"/>
      <c r="I15" s="56"/>
      <c r="J15" s="56"/>
      <c r="K15" s="56"/>
      <c r="L15" s="56"/>
      <c r="M15" s="56"/>
      <c r="AA15" s="25" t="s">
        <v>20</v>
      </c>
    </row>
    <row r="16" spans="1:28" s="3" customFormat="1" ht="15" x14ac:dyDescent="0.25">
      <c r="A16" s="55" t="s">
        <v>21</v>
      </c>
      <c r="B16" s="55"/>
      <c r="C16" s="55"/>
      <c r="D16" s="55"/>
      <c r="E16" s="55"/>
      <c r="F16" s="55"/>
      <c r="G16" s="55"/>
      <c r="I16" s="56"/>
      <c r="J16" s="56"/>
      <c r="K16" s="56"/>
      <c r="L16" s="56"/>
      <c r="M16" s="56"/>
      <c r="AA16" s="25"/>
      <c r="AB16" s="25" t="s">
        <v>21</v>
      </c>
    </row>
    <row r="17" spans="1:28" s="3" customFormat="1" ht="33.75" x14ac:dyDescent="0.25">
      <c r="A17" s="26">
        <f>IF(H17&lt;&gt;"",COUNTA(H$1:H17),"")</f>
        <v>1</v>
      </c>
      <c r="B17" s="27" t="s">
        <v>86</v>
      </c>
      <c r="C17" s="28" t="s">
        <v>87</v>
      </c>
      <c r="D17" s="29" t="s">
        <v>34</v>
      </c>
      <c r="E17" s="47">
        <v>8</v>
      </c>
      <c r="F17" s="31">
        <v>29.39</v>
      </c>
      <c r="G17" s="34">
        <v>235.12</v>
      </c>
      <c r="H17" s="32" t="s">
        <v>25</v>
      </c>
      <c r="I17" s="56">
        <v>1.052</v>
      </c>
      <c r="J17" s="56">
        <v>1.0209999999999999</v>
      </c>
      <c r="K17" s="56">
        <v>1.03</v>
      </c>
      <c r="L17" s="31">
        <f>F17*I17*J17*K17</f>
        <v>32.5145907964</v>
      </c>
      <c r="M17" s="31">
        <f>E17*L17</f>
        <v>260.1167263712</v>
      </c>
      <c r="AA17" s="25"/>
      <c r="AB17" s="25"/>
    </row>
    <row r="18" spans="1:28" s="3" customFormat="1" ht="15" x14ac:dyDescent="0.25">
      <c r="A18" s="26">
        <f>IF(H18&lt;&gt;"",COUNTA(H$1:H18),"")</f>
        <v>2</v>
      </c>
      <c r="B18" s="27" t="s">
        <v>26</v>
      </c>
      <c r="C18" s="28" t="s">
        <v>27</v>
      </c>
      <c r="D18" s="29" t="s">
        <v>28</v>
      </c>
      <c r="E18" s="30">
        <v>10.686719999999999</v>
      </c>
      <c r="F18" s="31">
        <v>82.26</v>
      </c>
      <c r="G18" s="34">
        <v>879.09</v>
      </c>
      <c r="H18" s="32" t="s">
        <v>25</v>
      </c>
      <c r="I18" s="56">
        <v>1.052</v>
      </c>
      <c r="J18" s="56">
        <v>1.0209999999999999</v>
      </c>
      <c r="K18" s="56">
        <v>1.03</v>
      </c>
      <c r="L18" s="31">
        <f t="shared" ref="L18:L35" si="0">F18*I18*J18*K18</f>
        <v>91.005452157600018</v>
      </c>
      <c r="M18" s="31">
        <f t="shared" ref="M18:M35" si="1">E18*L18</f>
        <v>972.54978568166723</v>
      </c>
      <c r="AA18" s="25"/>
      <c r="AB18" s="25"/>
    </row>
    <row r="19" spans="1:28" s="3" customFormat="1" ht="22.5" x14ac:dyDescent="0.25">
      <c r="A19" s="26">
        <f>IF(H19&lt;&gt;"",COUNTA(H$1:H19),"")</f>
        <v>3</v>
      </c>
      <c r="B19" s="27" t="s">
        <v>29</v>
      </c>
      <c r="C19" s="28" t="s">
        <v>30</v>
      </c>
      <c r="D19" s="29" t="s">
        <v>31</v>
      </c>
      <c r="E19" s="36">
        <v>4.3506999999999999E-3</v>
      </c>
      <c r="F19" s="31">
        <v>15470</v>
      </c>
      <c r="G19" s="34">
        <v>67.31</v>
      </c>
      <c r="H19" s="32" t="s">
        <v>25</v>
      </c>
      <c r="I19" s="56">
        <v>1.052</v>
      </c>
      <c r="J19" s="56">
        <v>1.0209999999999999</v>
      </c>
      <c r="K19" s="56">
        <v>1.03</v>
      </c>
      <c r="L19" s="31">
        <f t="shared" si="0"/>
        <v>17114.689337199998</v>
      </c>
      <c r="M19" s="31">
        <f t="shared" si="1"/>
        <v>74.460878899356032</v>
      </c>
      <c r="AA19" s="25"/>
      <c r="AB19" s="25"/>
    </row>
    <row r="20" spans="1:28" s="3" customFormat="1" ht="22.5" x14ac:dyDescent="0.25">
      <c r="A20" s="26">
        <f>IF(H20&lt;&gt;"",COUNTA(H$1:H20),"")</f>
        <v>4</v>
      </c>
      <c r="B20" s="27" t="s">
        <v>32</v>
      </c>
      <c r="C20" s="28" t="s">
        <v>33</v>
      </c>
      <c r="D20" s="29" t="s">
        <v>34</v>
      </c>
      <c r="E20" s="33">
        <v>0.8</v>
      </c>
      <c r="F20" s="31">
        <v>780.51</v>
      </c>
      <c r="G20" s="34">
        <v>624.41</v>
      </c>
      <c r="H20" s="32" t="s">
        <v>25</v>
      </c>
      <c r="I20" s="56">
        <v>1.052</v>
      </c>
      <c r="J20" s="56">
        <v>1.0209999999999999</v>
      </c>
      <c r="K20" s="56">
        <v>1.03</v>
      </c>
      <c r="L20" s="31">
        <f t="shared" si="0"/>
        <v>863.48973332759999</v>
      </c>
      <c r="M20" s="31">
        <f t="shared" si="1"/>
        <v>690.79178666208009</v>
      </c>
      <c r="AA20" s="25"/>
      <c r="AB20" s="25"/>
    </row>
    <row r="21" spans="1:28" s="3" customFormat="1" ht="15" x14ac:dyDescent="0.25">
      <c r="A21" s="26">
        <f>IF(H21&lt;&gt;"",COUNTA(H$1:H21),"")</f>
        <v>5</v>
      </c>
      <c r="B21" s="27" t="s">
        <v>35</v>
      </c>
      <c r="C21" s="28" t="s">
        <v>36</v>
      </c>
      <c r="D21" s="29" t="s">
        <v>28</v>
      </c>
      <c r="E21" s="33">
        <v>8.5</v>
      </c>
      <c r="F21" s="31">
        <v>16.559999999999999</v>
      </c>
      <c r="G21" s="34">
        <v>140.76</v>
      </c>
      <c r="H21" s="32" t="s">
        <v>25</v>
      </c>
      <c r="I21" s="56">
        <v>1.052</v>
      </c>
      <c r="J21" s="56">
        <v>1.0209999999999999</v>
      </c>
      <c r="K21" s="56">
        <v>1.03</v>
      </c>
      <c r="L21" s="31">
        <f t="shared" si="0"/>
        <v>18.320572425599998</v>
      </c>
      <c r="M21" s="31">
        <f t="shared" si="1"/>
        <v>155.72486561759999</v>
      </c>
      <c r="AA21" s="25"/>
      <c r="AB21" s="25"/>
    </row>
    <row r="22" spans="1:28" s="3" customFormat="1" ht="15" x14ac:dyDescent="0.25">
      <c r="A22" s="26">
        <f>IF(H22&lt;&gt;"",COUNTA(H$1:H22),"")</f>
        <v>6</v>
      </c>
      <c r="B22" s="27" t="s">
        <v>37</v>
      </c>
      <c r="C22" s="28" t="s">
        <v>38</v>
      </c>
      <c r="D22" s="29" t="s">
        <v>24</v>
      </c>
      <c r="E22" s="36">
        <v>4.2200000000000003E-5</v>
      </c>
      <c r="F22" s="31">
        <v>108999.8</v>
      </c>
      <c r="G22" s="34">
        <v>4.5999999999999996</v>
      </c>
      <c r="H22" s="32" t="s">
        <v>25</v>
      </c>
      <c r="I22" s="56">
        <v>1.052</v>
      </c>
      <c r="J22" s="56">
        <v>1.0209999999999999</v>
      </c>
      <c r="K22" s="56">
        <v>1.03</v>
      </c>
      <c r="L22" s="31">
        <f t="shared" si="0"/>
        <v>120588.08757704801</v>
      </c>
      <c r="M22" s="31">
        <f t="shared" si="1"/>
        <v>5.0888172957514257</v>
      </c>
      <c r="AA22" s="25"/>
      <c r="AB22" s="25"/>
    </row>
    <row r="23" spans="1:28" s="3" customFormat="1" ht="15" x14ac:dyDescent="0.25">
      <c r="A23" s="26">
        <f>IF(H23&lt;&gt;"",COUNTA(H$1:H23),"")</f>
        <v>7</v>
      </c>
      <c r="B23" s="27" t="s">
        <v>39</v>
      </c>
      <c r="C23" s="28" t="s">
        <v>40</v>
      </c>
      <c r="D23" s="29" t="s">
        <v>24</v>
      </c>
      <c r="E23" s="36">
        <v>1.3094000000000001E-3</v>
      </c>
      <c r="F23" s="31">
        <v>142142</v>
      </c>
      <c r="G23" s="34">
        <v>186.12</v>
      </c>
      <c r="H23" s="32" t="s">
        <v>25</v>
      </c>
      <c r="I23" s="56">
        <v>1.052</v>
      </c>
      <c r="J23" s="56">
        <v>1.0209999999999999</v>
      </c>
      <c r="K23" s="56">
        <v>1.03</v>
      </c>
      <c r="L23" s="31">
        <f t="shared" si="0"/>
        <v>157253.79261592001</v>
      </c>
      <c r="M23" s="31">
        <f t="shared" si="1"/>
        <v>205.90811605128567</v>
      </c>
      <c r="AA23" s="25"/>
      <c r="AB23" s="25"/>
    </row>
    <row r="24" spans="1:28" s="3" customFormat="1" ht="33.75" x14ac:dyDescent="0.25">
      <c r="A24" s="26">
        <f>IF(H24&lt;&gt;"",COUNTA(H$1:H24),"")</f>
        <v>8</v>
      </c>
      <c r="B24" s="27" t="s">
        <v>41</v>
      </c>
      <c r="C24" s="28" t="s">
        <v>42</v>
      </c>
      <c r="D24" s="29" t="s">
        <v>28</v>
      </c>
      <c r="E24" s="39">
        <v>43.35</v>
      </c>
      <c r="F24" s="31">
        <v>1535.63</v>
      </c>
      <c r="G24" s="31">
        <v>66569.56</v>
      </c>
      <c r="H24" s="32" t="s">
        <v>25</v>
      </c>
      <c r="I24" s="56">
        <v>1.052</v>
      </c>
      <c r="J24" s="56">
        <v>1.0209999999999999</v>
      </c>
      <c r="K24" s="56">
        <v>1.03</v>
      </c>
      <c r="L24" s="31">
        <f t="shared" si="0"/>
        <v>1698.8901348987999</v>
      </c>
      <c r="M24" s="31">
        <f t="shared" si="1"/>
        <v>73646.887347862983</v>
      </c>
      <c r="AA24" s="25"/>
      <c r="AB24" s="25"/>
    </row>
    <row r="25" spans="1:28" s="3" customFormat="1" ht="33.75" x14ac:dyDescent="0.25">
      <c r="A25" s="26">
        <f>IF(H25&lt;&gt;"",COUNTA(H$1:H25),"")</f>
        <v>9</v>
      </c>
      <c r="B25" s="27" t="s">
        <v>43</v>
      </c>
      <c r="C25" s="28" t="s">
        <v>44</v>
      </c>
      <c r="D25" s="29" t="s">
        <v>45</v>
      </c>
      <c r="E25" s="36">
        <v>7.8988799999999998E-2</v>
      </c>
      <c r="F25" s="31">
        <v>457.18</v>
      </c>
      <c r="G25" s="34">
        <v>36.11</v>
      </c>
      <c r="H25" s="32" t="s">
        <v>25</v>
      </c>
      <c r="I25" s="56">
        <v>1.052</v>
      </c>
      <c r="J25" s="56">
        <v>1.0209999999999999</v>
      </c>
      <c r="K25" s="56">
        <v>1.03</v>
      </c>
      <c r="L25" s="31">
        <f t="shared" si="0"/>
        <v>505.7849819768</v>
      </c>
      <c r="M25" s="31">
        <f t="shared" si="1"/>
        <v>39.95134878436906</v>
      </c>
      <c r="AA25" s="25"/>
      <c r="AB25" s="25"/>
    </row>
    <row r="26" spans="1:28" s="3" customFormat="1" ht="15" x14ac:dyDescent="0.25">
      <c r="A26" s="26">
        <f>IF(H26&lt;&gt;"",COUNTA(H$1:H26),"")</f>
        <v>10</v>
      </c>
      <c r="B26" s="27" t="s">
        <v>46</v>
      </c>
      <c r="C26" s="28" t="s">
        <v>47</v>
      </c>
      <c r="D26" s="29" t="s">
        <v>24</v>
      </c>
      <c r="E26" s="36">
        <v>4.2240000000000002E-4</v>
      </c>
      <c r="F26" s="31">
        <v>344890</v>
      </c>
      <c r="G26" s="34">
        <v>145.68</v>
      </c>
      <c r="H26" s="32" t="s">
        <v>25</v>
      </c>
      <c r="I26" s="56">
        <v>1.052</v>
      </c>
      <c r="J26" s="56">
        <v>1.0209999999999999</v>
      </c>
      <c r="K26" s="56">
        <v>1.03</v>
      </c>
      <c r="L26" s="31">
        <f t="shared" si="0"/>
        <v>381556.89757640002</v>
      </c>
      <c r="M26" s="31">
        <f t="shared" si="1"/>
        <v>161.16963353627139</v>
      </c>
      <c r="AA26" s="25"/>
      <c r="AB26" s="25"/>
    </row>
    <row r="27" spans="1:28" s="3" customFormat="1" ht="15" x14ac:dyDescent="0.25">
      <c r="A27" s="26">
        <f>IF(H27&lt;&gt;"",COUNTA(H$1:H27),"")</f>
        <v>11</v>
      </c>
      <c r="B27" s="27" t="s">
        <v>48</v>
      </c>
      <c r="C27" s="28" t="s">
        <v>49</v>
      </c>
      <c r="D27" s="29" t="s">
        <v>31</v>
      </c>
      <c r="E27" s="37">
        <v>8.2368000000000006</v>
      </c>
      <c r="F27" s="31">
        <v>56.6</v>
      </c>
      <c r="G27" s="34">
        <v>466.2</v>
      </c>
      <c r="H27" s="32" t="s">
        <v>25</v>
      </c>
      <c r="I27" s="56">
        <v>1.052</v>
      </c>
      <c r="J27" s="56">
        <v>1.0209999999999999</v>
      </c>
      <c r="K27" s="56">
        <v>1.03</v>
      </c>
      <c r="L27" s="31">
        <f t="shared" si="0"/>
        <v>62.617415416000007</v>
      </c>
      <c r="M27" s="31">
        <f t="shared" si="1"/>
        <v>515.76712729850885</v>
      </c>
      <c r="AA27" s="25"/>
      <c r="AB27" s="25"/>
    </row>
    <row r="28" spans="1:28" s="3" customFormat="1" ht="15" x14ac:dyDescent="0.25">
      <c r="A28" s="26">
        <f>IF(H28&lt;&gt;"",COUNTA(H$1:H28),"")</f>
        <v>12</v>
      </c>
      <c r="B28" s="27" t="s">
        <v>50</v>
      </c>
      <c r="C28" s="28" t="s">
        <v>51</v>
      </c>
      <c r="D28" s="29" t="s">
        <v>24</v>
      </c>
      <c r="E28" s="37">
        <v>0.28560000000000002</v>
      </c>
      <c r="F28" s="31">
        <v>34580</v>
      </c>
      <c r="G28" s="31">
        <v>9876.0499999999993</v>
      </c>
      <c r="H28" s="32" t="s">
        <v>25</v>
      </c>
      <c r="I28" s="56">
        <v>1.052</v>
      </c>
      <c r="J28" s="56">
        <v>1.0209999999999999</v>
      </c>
      <c r="K28" s="56">
        <v>1.03</v>
      </c>
      <c r="L28" s="31">
        <f t="shared" si="0"/>
        <v>38256.364400800005</v>
      </c>
      <c r="M28" s="31">
        <f t="shared" si="1"/>
        <v>10926.017672868482</v>
      </c>
      <c r="AA28" s="25"/>
      <c r="AB28" s="25"/>
    </row>
    <row r="29" spans="1:28" s="3" customFormat="1" ht="15" x14ac:dyDescent="0.25">
      <c r="A29" s="26">
        <f>IF(H29&lt;&gt;"",COUNTA(H$1:H29),"")</f>
        <v>13</v>
      </c>
      <c r="B29" s="27" t="s">
        <v>52</v>
      </c>
      <c r="C29" s="28" t="s">
        <v>53</v>
      </c>
      <c r="D29" s="29" t="s">
        <v>24</v>
      </c>
      <c r="E29" s="35">
        <v>3.9950000000000001</v>
      </c>
      <c r="F29" s="31">
        <v>5398.76</v>
      </c>
      <c r="G29" s="31">
        <v>21568.05</v>
      </c>
      <c r="H29" s="32" t="s">
        <v>25</v>
      </c>
      <c r="I29" s="56">
        <v>1.052</v>
      </c>
      <c r="J29" s="56">
        <v>1.0209999999999999</v>
      </c>
      <c r="K29" s="56">
        <v>1.03</v>
      </c>
      <c r="L29" s="31">
        <f t="shared" si="0"/>
        <v>5972.7278736975995</v>
      </c>
      <c r="M29" s="31">
        <f t="shared" si="1"/>
        <v>23861.047855421912</v>
      </c>
      <c r="AA29" s="25"/>
      <c r="AB29" s="25"/>
    </row>
    <row r="30" spans="1:28" s="3" customFormat="1" ht="15" x14ac:dyDescent="0.25">
      <c r="A30" s="26">
        <f>IF(H30&lt;&gt;"",COUNTA(H$1:H30),"")</f>
        <v>14</v>
      </c>
      <c r="B30" s="27" t="s">
        <v>54</v>
      </c>
      <c r="C30" s="28" t="s">
        <v>55</v>
      </c>
      <c r="D30" s="29" t="s">
        <v>24</v>
      </c>
      <c r="E30" s="35">
        <v>4.2240000000000002</v>
      </c>
      <c r="F30" s="31">
        <v>271050.69</v>
      </c>
      <c r="G30" s="31">
        <v>1144918.1100000001</v>
      </c>
      <c r="H30" s="32" t="s">
        <v>25</v>
      </c>
      <c r="I30" s="56">
        <v>1.052</v>
      </c>
      <c r="J30" s="56">
        <v>1.0209999999999999</v>
      </c>
      <c r="K30" s="56">
        <v>1.03</v>
      </c>
      <c r="L30" s="31">
        <f t="shared" si="0"/>
        <v>299867.37905518443</v>
      </c>
      <c r="M30" s="31">
        <f t="shared" si="1"/>
        <v>1266639.8091290991</v>
      </c>
      <c r="AA30" s="25"/>
      <c r="AB30" s="25"/>
    </row>
    <row r="31" spans="1:28" s="3" customFormat="1" ht="15" x14ac:dyDescent="0.25">
      <c r="A31" s="26">
        <f>IF(H31&lt;&gt;"",COUNTA(H$1:H31),"")</f>
        <v>15</v>
      </c>
      <c r="B31" s="27" t="s">
        <v>56</v>
      </c>
      <c r="C31" s="28" t="s">
        <v>57</v>
      </c>
      <c r="D31" s="29" t="s">
        <v>24</v>
      </c>
      <c r="E31" s="30">
        <v>6.8000000000000005E-4</v>
      </c>
      <c r="F31" s="31">
        <v>617635.19999999995</v>
      </c>
      <c r="G31" s="34">
        <v>419.99</v>
      </c>
      <c r="H31" s="32" t="s">
        <v>25</v>
      </c>
      <c r="I31" s="56">
        <v>1.052</v>
      </c>
      <c r="J31" s="56">
        <v>1.0209999999999999</v>
      </c>
      <c r="K31" s="56">
        <v>1.03</v>
      </c>
      <c r="L31" s="31">
        <f t="shared" si="0"/>
        <v>683298.93805555196</v>
      </c>
      <c r="M31" s="31">
        <f t="shared" si="1"/>
        <v>464.64327787777535</v>
      </c>
      <c r="AA31" s="25"/>
      <c r="AB31" s="25"/>
    </row>
    <row r="32" spans="1:28" s="3" customFormat="1" ht="15" x14ac:dyDescent="0.25">
      <c r="A32" s="26">
        <f>IF(H32&lt;&gt;"",COUNTA(H$1:H32),"")</f>
        <v>16</v>
      </c>
      <c r="B32" s="27" t="s">
        <v>58</v>
      </c>
      <c r="C32" s="28" t="s">
        <v>59</v>
      </c>
      <c r="D32" s="29" t="s">
        <v>24</v>
      </c>
      <c r="E32" s="36">
        <v>1.2669999999999999E-4</v>
      </c>
      <c r="F32" s="31">
        <v>40542.32</v>
      </c>
      <c r="G32" s="34">
        <v>5.14</v>
      </c>
      <c r="H32" s="32" t="s">
        <v>25</v>
      </c>
      <c r="I32" s="56">
        <v>1.052</v>
      </c>
      <c r="J32" s="56">
        <v>1.0209999999999999</v>
      </c>
      <c r="K32" s="56">
        <v>1.03</v>
      </c>
      <c r="L32" s="31">
        <f t="shared" si="0"/>
        <v>44852.567020643204</v>
      </c>
      <c r="M32" s="31">
        <f t="shared" si="1"/>
        <v>5.6828202415154934</v>
      </c>
      <c r="AA32" s="25"/>
      <c r="AB32" s="25"/>
    </row>
    <row r="33" spans="1:28" s="3" customFormat="1" ht="15" x14ac:dyDescent="0.25">
      <c r="A33" s="26">
        <f>IF(H33&lt;&gt;"",COUNTA(H$1:H33),"")</f>
        <v>17</v>
      </c>
      <c r="B33" s="27" t="s">
        <v>60</v>
      </c>
      <c r="C33" s="28" t="s">
        <v>61</v>
      </c>
      <c r="D33" s="29" t="s">
        <v>28</v>
      </c>
      <c r="E33" s="30">
        <v>2.4921600000000002</v>
      </c>
      <c r="F33" s="31">
        <v>55.42</v>
      </c>
      <c r="G33" s="34">
        <v>138.12</v>
      </c>
      <c r="H33" s="32" t="s">
        <v>25</v>
      </c>
      <c r="I33" s="56">
        <v>1.052</v>
      </c>
      <c r="J33" s="56">
        <v>1.0209999999999999</v>
      </c>
      <c r="K33" s="56">
        <v>1.03</v>
      </c>
      <c r="L33" s="31">
        <f t="shared" si="0"/>
        <v>61.311963999199996</v>
      </c>
      <c r="M33" s="31">
        <f t="shared" si="1"/>
        <v>152.79922420024627</v>
      </c>
      <c r="AA33" s="25"/>
      <c r="AB33" s="25"/>
    </row>
    <row r="34" spans="1:28" s="3" customFormat="1" ht="15" x14ac:dyDescent="0.25">
      <c r="A34" s="26">
        <f>IF(H34&lt;&gt;"",COUNTA(H$1:H34),"")</f>
        <v>18</v>
      </c>
      <c r="B34" s="27" t="s">
        <v>62</v>
      </c>
      <c r="C34" s="28" t="s">
        <v>63</v>
      </c>
      <c r="D34" s="29" t="s">
        <v>24</v>
      </c>
      <c r="E34" s="37">
        <v>3.3999999999999998E-3</v>
      </c>
      <c r="F34" s="31">
        <v>95231.5</v>
      </c>
      <c r="G34" s="34">
        <v>323.79000000000002</v>
      </c>
      <c r="H34" s="32" t="s">
        <v>25</v>
      </c>
      <c r="I34" s="56">
        <v>1.052</v>
      </c>
      <c r="J34" s="56">
        <v>1.0209999999999999</v>
      </c>
      <c r="K34" s="56">
        <v>1.03</v>
      </c>
      <c r="L34" s="31">
        <f t="shared" si="0"/>
        <v>105356.01406694</v>
      </c>
      <c r="M34" s="31">
        <f t="shared" si="1"/>
        <v>358.210447827596</v>
      </c>
      <c r="AA34" s="25"/>
      <c r="AB34" s="25"/>
    </row>
    <row r="35" spans="1:28" s="3" customFormat="1" ht="15" x14ac:dyDescent="0.25">
      <c r="A35" s="26">
        <f>IF(H35&lt;&gt;"",COUNTA(H$1:H35),"")</f>
        <v>19</v>
      </c>
      <c r="B35" s="27" t="s">
        <v>64</v>
      </c>
      <c r="C35" s="28" t="s">
        <v>65</v>
      </c>
      <c r="D35" s="29" t="s">
        <v>28</v>
      </c>
      <c r="E35" s="37">
        <v>4.2343999999999999</v>
      </c>
      <c r="F35" s="31">
        <v>85.72</v>
      </c>
      <c r="G35" s="34">
        <v>362.97</v>
      </c>
      <c r="H35" s="32" t="s">
        <v>25</v>
      </c>
      <c r="I35" s="56">
        <v>1.052</v>
      </c>
      <c r="J35" s="56">
        <v>1.0209999999999999</v>
      </c>
      <c r="K35" s="56">
        <v>1.03</v>
      </c>
      <c r="L35" s="31">
        <f t="shared" si="0"/>
        <v>94.833301227199996</v>
      </c>
      <c r="M35" s="31">
        <f t="shared" si="1"/>
        <v>401.56213071645567</v>
      </c>
      <c r="AA35" s="25"/>
      <c r="AB35" s="25"/>
    </row>
    <row r="36" spans="1:28" s="3" customFormat="1" ht="15" x14ac:dyDescent="0.25">
      <c r="A36" s="26">
        <f>IF(H36&lt;&gt;"",COUNTA(H$1:H36),"")</f>
        <v>20</v>
      </c>
      <c r="B36" s="27" t="s">
        <v>66</v>
      </c>
      <c r="C36" s="28" t="s">
        <v>67</v>
      </c>
      <c r="D36" s="29" t="s">
        <v>28</v>
      </c>
      <c r="E36" s="33">
        <v>54.4</v>
      </c>
      <c r="F36" s="31">
        <v>60.7</v>
      </c>
      <c r="G36" s="31">
        <v>3302.08</v>
      </c>
      <c r="H36" s="32" t="s">
        <v>25</v>
      </c>
      <c r="I36" s="56">
        <v>1.052</v>
      </c>
      <c r="J36" s="56">
        <v>1.0209999999999999</v>
      </c>
      <c r="K36" s="56">
        <v>1.03</v>
      </c>
      <c r="L36" s="31">
        <f t="shared" ref="L36:L41" si="2">F36*I36*J36*K36</f>
        <v>67.153305932000009</v>
      </c>
      <c r="M36" s="31">
        <f t="shared" ref="M36:M41" si="3">E36*L36</f>
        <v>3653.1398427008003</v>
      </c>
      <c r="AA36" s="25"/>
      <c r="AB36" s="25"/>
    </row>
    <row r="37" spans="1:28" s="3" customFormat="1" ht="15" x14ac:dyDescent="0.25">
      <c r="A37" s="26">
        <f>IF(H37&lt;&gt;"",COUNTA(H$1:H37),"")</f>
        <v>21</v>
      </c>
      <c r="B37" s="27" t="s">
        <v>68</v>
      </c>
      <c r="C37" s="28" t="s">
        <v>69</v>
      </c>
      <c r="D37" s="29" t="s">
        <v>24</v>
      </c>
      <c r="E37" s="36">
        <v>8.1945999999999998E-3</v>
      </c>
      <c r="F37" s="31">
        <v>44772</v>
      </c>
      <c r="G37" s="34">
        <v>366.89</v>
      </c>
      <c r="H37" s="32" t="s">
        <v>25</v>
      </c>
      <c r="I37" s="56">
        <v>1.052</v>
      </c>
      <c r="J37" s="56">
        <v>1.0209999999999999</v>
      </c>
      <c r="K37" s="56">
        <v>1.03</v>
      </c>
      <c r="L37" s="31">
        <f t="shared" si="2"/>
        <v>49531.92443472</v>
      </c>
      <c r="M37" s="31">
        <f t="shared" si="3"/>
        <v>405.89430797275651</v>
      </c>
      <c r="AA37" s="25"/>
      <c r="AB37" s="25"/>
    </row>
    <row r="38" spans="1:28" s="3" customFormat="1" ht="15" x14ac:dyDescent="0.25">
      <c r="A38" s="26">
        <f>IF(H38&lt;&gt;"",COUNTA(H$1:H38),"")</f>
        <v>22</v>
      </c>
      <c r="B38" s="27" t="s">
        <v>88</v>
      </c>
      <c r="C38" s="28" t="s">
        <v>89</v>
      </c>
      <c r="D38" s="29" t="s">
        <v>28</v>
      </c>
      <c r="E38" s="37">
        <v>87.436800000000005</v>
      </c>
      <c r="F38" s="31">
        <v>97.83</v>
      </c>
      <c r="G38" s="31">
        <v>8553.94</v>
      </c>
      <c r="H38" s="32" t="s">
        <v>25</v>
      </c>
      <c r="I38" s="56">
        <v>1.052</v>
      </c>
      <c r="J38" s="56">
        <v>1.0209999999999999</v>
      </c>
      <c r="K38" s="56">
        <v>1.03</v>
      </c>
      <c r="L38" s="31">
        <f t="shared" si="2"/>
        <v>108.2307729708</v>
      </c>
      <c r="M38" s="31">
        <f t="shared" si="3"/>
        <v>9463.3524500932472</v>
      </c>
      <c r="AA38" s="25"/>
      <c r="AB38" s="25"/>
    </row>
    <row r="39" spans="1:28" s="3" customFormat="1" ht="33.75" x14ac:dyDescent="0.25">
      <c r="A39" s="26">
        <f>IF(H39&lt;&gt;"",COUNTA(H$1:H39),"")</f>
        <v>23</v>
      </c>
      <c r="B39" s="27" t="s">
        <v>72</v>
      </c>
      <c r="C39" s="28" t="s">
        <v>73</v>
      </c>
      <c r="D39" s="29" t="s">
        <v>24</v>
      </c>
      <c r="E39" s="30">
        <v>4.224E-2</v>
      </c>
      <c r="F39" s="31">
        <v>70179.199999999997</v>
      </c>
      <c r="G39" s="31">
        <v>2964.37</v>
      </c>
      <c r="H39" s="32" t="s">
        <v>25</v>
      </c>
      <c r="I39" s="56">
        <v>1.052</v>
      </c>
      <c r="J39" s="56">
        <v>1.0209999999999999</v>
      </c>
      <c r="K39" s="56">
        <v>1.03</v>
      </c>
      <c r="L39" s="31">
        <f t="shared" si="2"/>
        <v>77640.284804991999</v>
      </c>
      <c r="M39" s="31">
        <f t="shared" si="3"/>
        <v>3279.5256301628619</v>
      </c>
      <c r="AA39" s="25"/>
      <c r="AB39" s="25"/>
    </row>
    <row r="40" spans="1:28" s="3" customFormat="1" ht="22.5" x14ac:dyDescent="0.25">
      <c r="A40" s="26">
        <f>IF(H40&lt;&gt;"",COUNTA(H$1:H40),"")</f>
        <v>24</v>
      </c>
      <c r="B40" s="27" t="s">
        <v>74</v>
      </c>
      <c r="C40" s="28" t="s">
        <v>75</v>
      </c>
      <c r="D40" s="29" t="s">
        <v>28</v>
      </c>
      <c r="E40" s="39">
        <v>19.21</v>
      </c>
      <c r="F40" s="31">
        <v>3962.5</v>
      </c>
      <c r="G40" s="31">
        <v>76119.63</v>
      </c>
      <c r="H40" s="32" t="s">
        <v>25</v>
      </c>
      <c r="I40" s="56">
        <v>1.052</v>
      </c>
      <c r="J40" s="56">
        <v>1.0209999999999999</v>
      </c>
      <c r="K40" s="56">
        <v>1.03</v>
      </c>
      <c r="L40" s="31">
        <f t="shared" si="2"/>
        <v>4383.7722365</v>
      </c>
      <c r="M40" s="31">
        <f t="shared" si="3"/>
        <v>84212.264663164999</v>
      </c>
      <c r="AA40" s="25"/>
      <c r="AB40" s="25"/>
    </row>
    <row r="41" spans="1:28" s="3" customFormat="1" ht="33.75" x14ac:dyDescent="0.25">
      <c r="A41" s="26">
        <f>IF(H41&lt;&gt;"",COUNTA(H$1:H41),"")</f>
        <v>25</v>
      </c>
      <c r="B41" s="27" t="s">
        <v>76</v>
      </c>
      <c r="C41" s="28" t="s">
        <v>77</v>
      </c>
      <c r="D41" s="29" t="s">
        <v>28</v>
      </c>
      <c r="E41" s="39">
        <v>60.69</v>
      </c>
      <c r="F41" s="31">
        <v>1707.25</v>
      </c>
      <c r="G41" s="31">
        <v>103613</v>
      </c>
      <c r="H41" s="32" t="s">
        <v>25</v>
      </c>
      <c r="I41" s="56">
        <v>1.052</v>
      </c>
      <c r="J41" s="56">
        <v>1.0209999999999999</v>
      </c>
      <c r="K41" s="56">
        <v>1.03</v>
      </c>
      <c r="L41" s="31">
        <f t="shared" si="2"/>
        <v>1888.7558740100001</v>
      </c>
      <c r="M41" s="31">
        <f t="shared" si="3"/>
        <v>114628.5939936669</v>
      </c>
      <c r="AA41" s="25"/>
      <c r="AB41" s="25"/>
    </row>
    <row r="42" spans="1:28" s="3" customFormat="1" ht="15" x14ac:dyDescent="0.25">
      <c r="A42" s="29"/>
      <c r="B42" s="40"/>
      <c r="C42" s="41" t="s">
        <v>78</v>
      </c>
      <c r="D42" s="26" t="s">
        <v>79</v>
      </c>
      <c r="E42" s="42"/>
      <c r="F42" s="43"/>
      <c r="G42" s="43">
        <v>1441887.09</v>
      </c>
      <c r="H42" s="32"/>
      <c r="I42" s="56"/>
      <c r="J42" s="56"/>
      <c r="K42" s="56"/>
      <c r="L42" s="31"/>
      <c r="M42" s="43">
        <f>SUM(M17:M41)</f>
        <v>1595180.9598800754</v>
      </c>
      <c r="AA42" s="25"/>
      <c r="AB42" s="25"/>
    </row>
  </sheetData>
  <mergeCells count="12">
    <mergeCell ref="L12:M12"/>
    <mergeCell ref="A15:G15"/>
    <mergeCell ref="A16:G16"/>
    <mergeCell ref="A12:A13"/>
    <mergeCell ref="B12:B13"/>
    <mergeCell ref="C12:C13"/>
    <mergeCell ref="D12:D13"/>
    <mergeCell ref="E12:E13"/>
    <mergeCell ref="F12:G12"/>
    <mergeCell ref="C1:E1"/>
    <mergeCell ref="B7:F7"/>
    <mergeCell ref="C10:G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I46"/>
  <sheetViews>
    <sheetView topLeftCell="A31" workbookViewId="0">
      <selection activeCell="L17" sqref="L17:M44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8.85546875" style="60" customWidth="1"/>
    <col min="10" max="10" width="14.42578125" style="60" customWidth="1"/>
    <col min="11" max="11" width="19.5703125" style="60" customWidth="1"/>
    <col min="12" max="13" width="16.42578125" style="1" customWidth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35" width="57.28515625" style="2" hidden="1" customWidth="1"/>
    <col min="36" max="16384" width="9.140625" style="1"/>
  </cols>
  <sheetData>
    <row r="1" spans="1:28" s="3" customFormat="1" ht="15" x14ac:dyDescent="0.25">
      <c r="A1" s="4"/>
      <c r="C1" s="48" t="s">
        <v>0</v>
      </c>
      <c r="D1" s="48"/>
      <c r="E1" s="48"/>
      <c r="F1" s="5"/>
      <c r="G1" s="5"/>
      <c r="I1" s="56"/>
      <c r="J1" s="56"/>
      <c r="K1" s="56"/>
      <c r="L1" s="5"/>
      <c r="M1" s="5"/>
      <c r="N1" s="6" t="s">
        <v>0</v>
      </c>
      <c r="O1" s="6" t="s">
        <v>1</v>
      </c>
      <c r="P1" s="6" t="s">
        <v>1</v>
      </c>
    </row>
    <row r="2" spans="1:28" s="3" customFormat="1" ht="13.5" customHeight="1" x14ac:dyDescent="0.25">
      <c r="A2" s="4"/>
      <c r="D2" s="7" t="s">
        <v>2</v>
      </c>
      <c r="I2" s="56"/>
      <c r="J2" s="56"/>
      <c r="K2" s="56"/>
    </row>
    <row r="3" spans="1:28" s="3" customFormat="1" ht="13.5" customHeight="1" x14ac:dyDescent="0.25">
      <c r="A3" s="8"/>
      <c r="B3" s="5"/>
      <c r="C3" s="5"/>
      <c r="D3" s="5"/>
      <c r="E3" s="5"/>
      <c r="F3" s="5"/>
      <c r="G3" s="5"/>
      <c r="I3" s="56"/>
      <c r="J3" s="56"/>
      <c r="K3" s="56"/>
      <c r="L3" s="5"/>
      <c r="M3" s="5"/>
    </row>
    <row r="4" spans="1:28" s="3" customFormat="1" ht="18" x14ac:dyDescent="0.25">
      <c r="B4" s="8"/>
      <c r="C4" s="9"/>
      <c r="D4" s="10" t="s">
        <v>3</v>
      </c>
      <c r="E4" s="11" t="s">
        <v>293</v>
      </c>
      <c r="F4" s="9"/>
      <c r="G4" s="12"/>
      <c r="I4" s="56"/>
      <c r="J4" s="56"/>
      <c r="K4" s="56"/>
      <c r="L4" s="9"/>
      <c r="M4" s="12"/>
    </row>
    <row r="5" spans="1:28" s="3" customFormat="1" ht="13.5" customHeight="1" x14ac:dyDescent="0.25">
      <c r="B5" s="12"/>
      <c r="C5" s="13"/>
      <c r="D5" s="14" t="s">
        <v>5</v>
      </c>
      <c r="E5" s="11"/>
      <c r="F5" s="11"/>
      <c r="G5" s="12"/>
      <c r="I5" s="56"/>
      <c r="J5" s="56"/>
      <c r="K5" s="56"/>
      <c r="L5" s="11"/>
      <c r="M5" s="12"/>
    </row>
    <row r="6" spans="1:28" s="3" customFormat="1" ht="13.5" customHeight="1" x14ac:dyDescent="0.25">
      <c r="B6" s="12"/>
      <c r="C6" s="15"/>
      <c r="D6" s="16"/>
      <c r="E6" s="12"/>
      <c r="F6" s="12"/>
      <c r="G6" s="12"/>
      <c r="I6" s="56"/>
      <c r="J6" s="56"/>
      <c r="K6" s="56"/>
      <c r="L6" s="12"/>
      <c r="M6" s="12"/>
    </row>
    <row r="7" spans="1:28" s="3" customFormat="1" ht="26.25" x14ac:dyDescent="0.25">
      <c r="A7" s="17" t="s">
        <v>6</v>
      </c>
      <c r="B7" s="49" t="s">
        <v>294</v>
      </c>
      <c r="C7" s="49"/>
      <c r="D7" s="49"/>
      <c r="E7" s="49"/>
      <c r="F7" s="49"/>
      <c r="G7" s="18"/>
      <c r="I7" s="56"/>
      <c r="J7" s="56"/>
      <c r="K7" s="56"/>
      <c r="L7" s="56"/>
      <c r="M7" s="18"/>
      <c r="Q7" s="6" t="s">
        <v>294</v>
      </c>
      <c r="R7" s="6" t="s">
        <v>1</v>
      </c>
      <c r="S7" s="6" t="s">
        <v>1</v>
      </c>
      <c r="T7" s="6" t="s">
        <v>1</v>
      </c>
      <c r="U7" s="6" t="s">
        <v>1</v>
      </c>
    </row>
    <row r="8" spans="1:28" s="3" customFormat="1" ht="13.5" customHeight="1" x14ac:dyDescent="0.25">
      <c r="A8" s="12"/>
      <c r="B8" s="12"/>
      <c r="C8" s="19"/>
      <c r="D8" s="7" t="s">
        <v>8</v>
      </c>
      <c r="E8" s="12"/>
      <c r="F8" s="12"/>
      <c r="G8" s="12"/>
      <c r="I8" s="56"/>
      <c r="J8" s="56"/>
      <c r="K8" s="56"/>
      <c r="L8" s="12"/>
      <c r="M8" s="12"/>
    </row>
    <row r="9" spans="1:28" s="3" customFormat="1" ht="13.5" customHeight="1" x14ac:dyDescent="0.25">
      <c r="A9" s="12"/>
      <c r="B9" s="12"/>
      <c r="C9" s="12"/>
      <c r="D9" s="20"/>
      <c r="E9" s="12"/>
      <c r="F9" s="12"/>
      <c r="G9" s="12"/>
      <c r="I9" s="56"/>
      <c r="J9" s="56"/>
      <c r="K9" s="56"/>
      <c r="L9" s="12"/>
      <c r="M9" s="12"/>
    </row>
    <row r="10" spans="1:28" s="3" customFormat="1" ht="15" x14ac:dyDescent="0.25">
      <c r="B10" s="21" t="s">
        <v>9</v>
      </c>
      <c r="C10" s="50" t="s">
        <v>10</v>
      </c>
      <c r="D10" s="50"/>
      <c r="E10" s="50"/>
      <c r="F10" s="50"/>
      <c r="G10" s="50"/>
      <c r="I10" s="56"/>
      <c r="J10" s="56"/>
      <c r="K10" s="56"/>
      <c r="L10" s="56"/>
      <c r="M10" s="56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spans="1:28" s="3" customFormat="1" ht="15" x14ac:dyDescent="0.25">
      <c r="B11" s="4"/>
      <c r="C11" s="22"/>
      <c r="D11" s="22"/>
      <c r="E11" s="22"/>
      <c r="F11" s="22"/>
      <c r="G11" s="22"/>
      <c r="I11" s="56"/>
      <c r="J11" s="56"/>
      <c r="K11" s="56"/>
      <c r="L11" s="22"/>
      <c r="M11" s="22"/>
    </row>
    <row r="12" spans="1:28" s="3" customFormat="1" ht="32.25" customHeight="1" x14ac:dyDescent="0.25">
      <c r="A12" s="51" t="s">
        <v>11</v>
      </c>
      <c r="B12" s="52" t="s">
        <v>12</v>
      </c>
      <c r="C12" s="51" t="s">
        <v>13</v>
      </c>
      <c r="D12" s="51" t="s">
        <v>14</v>
      </c>
      <c r="E12" s="51" t="s">
        <v>15</v>
      </c>
      <c r="F12" s="53" t="s">
        <v>16</v>
      </c>
      <c r="G12" s="54"/>
      <c r="I12" s="57" t="s">
        <v>303</v>
      </c>
      <c r="J12" s="57" t="s">
        <v>304</v>
      </c>
      <c r="K12" s="57" t="s">
        <v>305</v>
      </c>
      <c r="L12" s="53" t="s">
        <v>16</v>
      </c>
      <c r="M12" s="54"/>
    </row>
    <row r="13" spans="1:28" s="3" customFormat="1" ht="20.25" customHeight="1" x14ac:dyDescent="0.25">
      <c r="A13" s="51"/>
      <c r="B13" s="52"/>
      <c r="C13" s="51"/>
      <c r="D13" s="51"/>
      <c r="E13" s="51"/>
      <c r="F13" s="23" t="s">
        <v>17</v>
      </c>
      <c r="G13" s="23" t="s">
        <v>18</v>
      </c>
      <c r="I13" s="61">
        <v>5.1999999999999998E-2</v>
      </c>
      <c r="J13" s="61">
        <v>2.1000000000000001E-2</v>
      </c>
      <c r="K13" s="58">
        <v>0.03</v>
      </c>
      <c r="L13" s="23" t="s">
        <v>17</v>
      </c>
      <c r="M13" s="23" t="s">
        <v>18</v>
      </c>
    </row>
    <row r="14" spans="1:28" s="3" customFormat="1" ht="12" customHeight="1" x14ac:dyDescent="0.25">
      <c r="A14" s="24">
        <v>1</v>
      </c>
      <c r="B14" s="24" t="s">
        <v>19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I14" s="56"/>
      <c r="J14" s="56"/>
      <c r="K14" s="56"/>
      <c r="L14" s="24">
        <v>6</v>
      </c>
      <c r="M14" s="24">
        <v>7</v>
      </c>
    </row>
    <row r="15" spans="1:28" s="3" customFormat="1" ht="15" x14ac:dyDescent="0.25">
      <c r="A15" s="55" t="s">
        <v>20</v>
      </c>
      <c r="B15" s="55"/>
      <c r="C15" s="55"/>
      <c r="D15" s="55"/>
      <c r="E15" s="55"/>
      <c r="F15" s="55"/>
      <c r="G15" s="55"/>
      <c r="I15" s="56"/>
      <c r="J15" s="56"/>
      <c r="K15" s="56"/>
      <c r="L15" s="56"/>
      <c r="M15" s="56"/>
      <c r="AA15" s="25" t="s">
        <v>20</v>
      </c>
    </row>
    <row r="16" spans="1:28" s="3" customFormat="1" ht="15" x14ac:dyDescent="0.25">
      <c r="A16" s="55" t="s">
        <v>21</v>
      </c>
      <c r="B16" s="55"/>
      <c r="C16" s="55"/>
      <c r="D16" s="55"/>
      <c r="E16" s="55"/>
      <c r="F16" s="55"/>
      <c r="G16" s="55"/>
      <c r="I16" s="56"/>
      <c r="J16" s="56"/>
      <c r="K16" s="56"/>
      <c r="L16" s="56"/>
      <c r="M16" s="56"/>
      <c r="AA16" s="25"/>
      <c r="AB16" s="25" t="s">
        <v>21</v>
      </c>
    </row>
    <row r="17" spans="1:28" s="3" customFormat="1" ht="22.5" x14ac:dyDescent="0.25">
      <c r="A17" s="26">
        <f>IF(H17&lt;&gt;"",COUNTA(H$1:H17),"")</f>
        <v>1</v>
      </c>
      <c r="B17" s="27" t="s">
        <v>22</v>
      </c>
      <c r="C17" s="28" t="s">
        <v>23</v>
      </c>
      <c r="D17" s="29" t="s">
        <v>24</v>
      </c>
      <c r="E17" s="30">
        <v>5.5199999999999997E-3</v>
      </c>
      <c r="F17" s="31">
        <v>3316385.25</v>
      </c>
      <c r="G17" s="31">
        <v>18306.45</v>
      </c>
      <c r="H17" s="32" t="s">
        <v>25</v>
      </c>
      <c r="I17" s="56">
        <v>1.052</v>
      </c>
      <c r="J17" s="56">
        <v>1.0209999999999999</v>
      </c>
      <c r="K17" s="56">
        <v>1.03</v>
      </c>
      <c r="L17" s="31">
        <f>F17*I17*J17*K17</f>
        <v>3668965.9519212903</v>
      </c>
      <c r="M17" s="31">
        <f>E17*L17</f>
        <v>20252.692054605523</v>
      </c>
      <c r="AA17" s="25"/>
      <c r="AB17" s="25"/>
    </row>
    <row r="18" spans="1:28" s="3" customFormat="1" ht="22.5" x14ac:dyDescent="0.25">
      <c r="A18" s="26">
        <f>IF(H18&lt;&gt;"",COUNTA(H$1:H18),"")</f>
        <v>2</v>
      </c>
      <c r="B18" s="27" t="s">
        <v>29</v>
      </c>
      <c r="C18" s="28" t="s">
        <v>30</v>
      </c>
      <c r="D18" s="29" t="s">
        <v>31</v>
      </c>
      <c r="E18" s="36">
        <v>3.3165999999999998E-3</v>
      </c>
      <c r="F18" s="31">
        <v>15470</v>
      </c>
      <c r="G18" s="34">
        <v>51.31</v>
      </c>
      <c r="H18" s="32" t="s">
        <v>25</v>
      </c>
      <c r="I18" s="56">
        <v>1.052</v>
      </c>
      <c r="J18" s="56">
        <v>1.0209999999999999</v>
      </c>
      <c r="K18" s="56">
        <v>1.03</v>
      </c>
      <c r="L18" s="31">
        <f t="shared" ref="L18:L41" si="0">F18*I18*J18*K18</f>
        <v>17114.689337199998</v>
      </c>
      <c r="M18" s="31">
        <f t="shared" ref="M18:M41" si="1">E18*L18</f>
        <v>56.762578655757508</v>
      </c>
      <c r="AA18" s="25"/>
      <c r="AB18" s="25"/>
    </row>
    <row r="19" spans="1:28" s="3" customFormat="1" ht="22.5" x14ac:dyDescent="0.25">
      <c r="A19" s="26">
        <f>IF(H19&lt;&gt;"",COUNTA(H$1:H19),"")</f>
        <v>3</v>
      </c>
      <c r="B19" s="27" t="s">
        <v>32</v>
      </c>
      <c r="C19" s="28" t="s">
        <v>33</v>
      </c>
      <c r="D19" s="29" t="s">
        <v>34</v>
      </c>
      <c r="E19" s="33">
        <v>2.4</v>
      </c>
      <c r="F19" s="31">
        <v>780.51</v>
      </c>
      <c r="G19" s="31">
        <v>1873.22</v>
      </c>
      <c r="H19" s="32" t="s">
        <v>25</v>
      </c>
      <c r="I19" s="56">
        <v>1.052</v>
      </c>
      <c r="J19" s="56">
        <v>1.0209999999999999</v>
      </c>
      <c r="K19" s="56">
        <v>1.03</v>
      </c>
      <c r="L19" s="31">
        <f t="shared" si="0"/>
        <v>863.48973332759999</v>
      </c>
      <c r="M19" s="31">
        <f t="shared" si="1"/>
        <v>2072.3753599862398</v>
      </c>
      <c r="AA19" s="25"/>
      <c r="AB19" s="25"/>
    </row>
    <row r="20" spans="1:28" s="3" customFormat="1" ht="15" x14ac:dyDescent="0.25">
      <c r="A20" s="26">
        <f>IF(H20&lt;&gt;"",COUNTA(H$1:H20),"")</f>
        <v>4</v>
      </c>
      <c r="B20" s="27" t="s">
        <v>35</v>
      </c>
      <c r="C20" s="28" t="s">
        <v>36</v>
      </c>
      <c r="D20" s="29" t="s">
        <v>28</v>
      </c>
      <c r="E20" s="37">
        <v>56.828499999999998</v>
      </c>
      <c r="F20" s="31">
        <v>16.559999999999999</v>
      </c>
      <c r="G20" s="34">
        <v>941.08</v>
      </c>
      <c r="H20" s="32" t="s">
        <v>25</v>
      </c>
      <c r="I20" s="56">
        <v>1.052</v>
      </c>
      <c r="J20" s="56">
        <v>1.0209999999999999</v>
      </c>
      <c r="K20" s="56">
        <v>1.03</v>
      </c>
      <c r="L20" s="31">
        <f t="shared" si="0"/>
        <v>18.320572425599998</v>
      </c>
      <c r="M20" s="31">
        <f t="shared" si="1"/>
        <v>1041.1306500882094</v>
      </c>
      <c r="AA20" s="25"/>
      <c r="AB20" s="25"/>
    </row>
    <row r="21" spans="1:28" s="3" customFormat="1" ht="15" x14ac:dyDescent="0.25">
      <c r="A21" s="26">
        <f>IF(H21&lt;&gt;"",COUNTA(H$1:H21),"")</f>
        <v>5</v>
      </c>
      <c r="B21" s="27" t="s">
        <v>37</v>
      </c>
      <c r="C21" s="28" t="s">
        <v>38</v>
      </c>
      <c r="D21" s="29" t="s">
        <v>24</v>
      </c>
      <c r="E21" s="36">
        <v>3.2199999999999997E-5</v>
      </c>
      <c r="F21" s="31">
        <v>108999.8</v>
      </c>
      <c r="G21" s="34">
        <v>3.51</v>
      </c>
      <c r="H21" s="32" t="s">
        <v>25</v>
      </c>
      <c r="I21" s="56">
        <v>1.052</v>
      </c>
      <c r="J21" s="56">
        <v>1.0209999999999999</v>
      </c>
      <c r="K21" s="56">
        <v>1.03</v>
      </c>
      <c r="L21" s="31">
        <f t="shared" si="0"/>
        <v>120588.08757704801</v>
      </c>
      <c r="M21" s="31">
        <f t="shared" si="1"/>
        <v>3.8829364199809455</v>
      </c>
      <c r="AA21" s="25"/>
      <c r="AB21" s="25"/>
    </row>
    <row r="22" spans="1:28" s="3" customFormat="1" ht="15" x14ac:dyDescent="0.25">
      <c r="A22" s="26">
        <f>IF(H22&lt;&gt;"",COUNTA(H$1:H22),"")</f>
        <v>6</v>
      </c>
      <c r="B22" s="27" t="s">
        <v>39</v>
      </c>
      <c r="C22" s="28" t="s">
        <v>40</v>
      </c>
      <c r="D22" s="29" t="s">
        <v>24</v>
      </c>
      <c r="E22" s="36">
        <v>9.9820000000000009E-4</v>
      </c>
      <c r="F22" s="31">
        <v>142142</v>
      </c>
      <c r="G22" s="34">
        <v>141.88999999999999</v>
      </c>
      <c r="H22" s="32" t="s">
        <v>25</v>
      </c>
      <c r="I22" s="56">
        <v>1.052</v>
      </c>
      <c r="J22" s="56">
        <v>1.0209999999999999</v>
      </c>
      <c r="K22" s="56">
        <v>1.03</v>
      </c>
      <c r="L22" s="31">
        <f t="shared" si="0"/>
        <v>157253.79261592001</v>
      </c>
      <c r="M22" s="31">
        <f t="shared" si="1"/>
        <v>156.97073578921137</v>
      </c>
      <c r="AA22" s="25"/>
      <c r="AB22" s="25"/>
    </row>
    <row r="23" spans="1:28" s="3" customFormat="1" ht="33.75" x14ac:dyDescent="0.25">
      <c r="A23" s="26">
        <f>IF(H23&lt;&gt;"",COUNTA(H$1:H23),"")</f>
        <v>7</v>
      </c>
      <c r="B23" s="27" t="s">
        <v>41</v>
      </c>
      <c r="C23" s="28" t="s">
        <v>42</v>
      </c>
      <c r="D23" s="29" t="s">
        <v>28</v>
      </c>
      <c r="E23" s="37">
        <v>289.8254</v>
      </c>
      <c r="F23" s="31">
        <v>1535.63</v>
      </c>
      <c r="G23" s="31">
        <v>445064.58</v>
      </c>
      <c r="H23" s="32" t="s">
        <v>25</v>
      </c>
      <c r="I23" s="56">
        <v>1.052</v>
      </c>
      <c r="J23" s="56">
        <v>1.0209999999999999</v>
      </c>
      <c r="K23" s="56">
        <v>1.03</v>
      </c>
      <c r="L23" s="31">
        <f t="shared" si="0"/>
        <v>1698.8901348987999</v>
      </c>
      <c r="M23" s="31">
        <f t="shared" si="1"/>
        <v>492381.51290309866</v>
      </c>
      <c r="AA23" s="25"/>
      <c r="AB23" s="25"/>
    </row>
    <row r="24" spans="1:28" s="3" customFormat="1" ht="33.75" x14ac:dyDescent="0.25">
      <c r="A24" s="26">
        <f>IF(H24&lt;&gt;"",COUNTA(H$1:H24),"")</f>
        <v>8</v>
      </c>
      <c r="B24" s="27" t="s">
        <v>43</v>
      </c>
      <c r="C24" s="28" t="s">
        <v>44</v>
      </c>
      <c r="D24" s="29" t="s">
        <v>45</v>
      </c>
      <c r="E24" s="38">
        <v>6.0213999999999997E-2</v>
      </c>
      <c r="F24" s="31">
        <v>457.18</v>
      </c>
      <c r="G24" s="34">
        <v>27.53</v>
      </c>
      <c r="H24" s="32" t="s">
        <v>25</v>
      </c>
      <c r="I24" s="56">
        <v>1.052</v>
      </c>
      <c r="J24" s="56">
        <v>1.0209999999999999</v>
      </c>
      <c r="K24" s="56">
        <v>1.03</v>
      </c>
      <c r="L24" s="31">
        <f t="shared" si="0"/>
        <v>505.7849819768</v>
      </c>
      <c r="M24" s="31">
        <f t="shared" si="1"/>
        <v>30.455336904751032</v>
      </c>
      <c r="AA24" s="25"/>
      <c r="AB24" s="25"/>
    </row>
    <row r="25" spans="1:28" s="3" customFormat="1" ht="15" x14ac:dyDescent="0.25">
      <c r="A25" s="26">
        <f>IF(H25&lt;&gt;"",COUNTA(H$1:H25),"")</f>
        <v>9</v>
      </c>
      <c r="B25" s="27" t="s">
        <v>46</v>
      </c>
      <c r="C25" s="28" t="s">
        <v>47</v>
      </c>
      <c r="D25" s="29" t="s">
        <v>24</v>
      </c>
      <c r="E25" s="38">
        <v>3.2200000000000002E-4</v>
      </c>
      <c r="F25" s="31">
        <v>344890</v>
      </c>
      <c r="G25" s="34">
        <v>111.05</v>
      </c>
      <c r="H25" s="32" t="s">
        <v>25</v>
      </c>
      <c r="I25" s="56">
        <v>1.052</v>
      </c>
      <c r="J25" s="56">
        <v>1.0209999999999999</v>
      </c>
      <c r="K25" s="56">
        <v>1.03</v>
      </c>
      <c r="L25" s="31">
        <f t="shared" si="0"/>
        <v>381556.89757640002</v>
      </c>
      <c r="M25" s="31">
        <f t="shared" si="1"/>
        <v>122.86132101960081</v>
      </c>
      <c r="AA25" s="25"/>
      <c r="AB25" s="25"/>
    </row>
    <row r="26" spans="1:28" s="3" customFormat="1" ht="15" x14ac:dyDescent="0.25">
      <c r="A26" s="26">
        <f>IF(H26&lt;&gt;"",COUNTA(H$1:H26),"")</f>
        <v>10</v>
      </c>
      <c r="B26" s="27" t="s">
        <v>48</v>
      </c>
      <c r="C26" s="28" t="s">
        <v>49</v>
      </c>
      <c r="D26" s="29" t="s">
        <v>31</v>
      </c>
      <c r="E26" s="37">
        <v>4.4114000000000004</v>
      </c>
      <c r="F26" s="31">
        <v>56.6</v>
      </c>
      <c r="G26" s="34">
        <v>249.69</v>
      </c>
      <c r="H26" s="32" t="s">
        <v>25</v>
      </c>
      <c r="I26" s="56">
        <v>1.052</v>
      </c>
      <c r="J26" s="56">
        <v>1.0209999999999999</v>
      </c>
      <c r="K26" s="56">
        <v>1.03</v>
      </c>
      <c r="L26" s="31">
        <f t="shared" si="0"/>
        <v>62.617415416000007</v>
      </c>
      <c r="M26" s="31">
        <f t="shared" si="1"/>
        <v>276.23046636614248</v>
      </c>
      <c r="AA26" s="25"/>
      <c r="AB26" s="25"/>
    </row>
    <row r="27" spans="1:28" s="3" customFormat="1" ht="15" x14ac:dyDescent="0.25">
      <c r="A27" s="26">
        <f>IF(H27&lt;&gt;"",COUNTA(H$1:H27),"")</f>
        <v>11</v>
      </c>
      <c r="B27" s="27" t="s">
        <v>50</v>
      </c>
      <c r="C27" s="28" t="s">
        <v>51</v>
      </c>
      <c r="D27" s="29" t="s">
        <v>24</v>
      </c>
      <c r="E27" s="38">
        <v>1.909446</v>
      </c>
      <c r="F27" s="31">
        <v>34580</v>
      </c>
      <c r="G27" s="31">
        <v>66028.639999999999</v>
      </c>
      <c r="H27" s="32" t="s">
        <v>25</v>
      </c>
      <c r="I27" s="56">
        <v>1.052</v>
      </c>
      <c r="J27" s="56">
        <v>1.0209999999999999</v>
      </c>
      <c r="K27" s="56">
        <v>1.03</v>
      </c>
      <c r="L27" s="31">
        <f t="shared" si="0"/>
        <v>38256.364400800005</v>
      </c>
      <c r="M27" s="31">
        <f t="shared" si="1"/>
        <v>73048.461979649961</v>
      </c>
      <c r="AA27" s="25"/>
      <c r="AB27" s="25"/>
    </row>
    <row r="28" spans="1:28" s="3" customFormat="1" ht="15" x14ac:dyDescent="0.25">
      <c r="A28" s="26">
        <f>IF(H28&lt;&gt;"",COUNTA(H$1:H28),"")</f>
        <v>12</v>
      </c>
      <c r="B28" s="27" t="s">
        <v>295</v>
      </c>
      <c r="C28" s="28" t="s">
        <v>296</v>
      </c>
      <c r="D28" s="29" t="s">
        <v>34</v>
      </c>
      <c r="E28" s="37">
        <v>52.780799999999999</v>
      </c>
      <c r="F28" s="31">
        <v>168.99</v>
      </c>
      <c r="G28" s="31">
        <v>8919.43</v>
      </c>
      <c r="H28" s="32" t="s">
        <v>25</v>
      </c>
      <c r="I28" s="56">
        <v>1.052</v>
      </c>
      <c r="J28" s="56">
        <v>1.0209999999999999</v>
      </c>
      <c r="K28" s="56">
        <v>1.03</v>
      </c>
      <c r="L28" s="31">
        <f t="shared" si="0"/>
        <v>186.95613129240002</v>
      </c>
      <c r="M28" s="31">
        <f t="shared" si="1"/>
        <v>9867.6941745179065</v>
      </c>
      <c r="AA28" s="25"/>
      <c r="AB28" s="25"/>
    </row>
    <row r="29" spans="1:28" s="3" customFormat="1" ht="15" x14ac:dyDescent="0.25">
      <c r="A29" s="26">
        <f>IF(H29&lt;&gt;"",COUNTA(H$1:H29),"")</f>
        <v>13</v>
      </c>
      <c r="B29" s="27" t="s">
        <v>297</v>
      </c>
      <c r="C29" s="28" t="s">
        <v>298</v>
      </c>
      <c r="D29" s="29" t="s">
        <v>34</v>
      </c>
      <c r="E29" s="35">
        <v>93.465999999999994</v>
      </c>
      <c r="F29" s="31">
        <v>205.93</v>
      </c>
      <c r="G29" s="31">
        <v>19247.45</v>
      </c>
      <c r="H29" s="32" t="s">
        <v>25</v>
      </c>
      <c r="I29" s="56">
        <v>1.052</v>
      </c>
      <c r="J29" s="56">
        <v>1.0209999999999999</v>
      </c>
      <c r="K29" s="56">
        <v>1.03</v>
      </c>
      <c r="L29" s="31">
        <f t="shared" si="0"/>
        <v>227.82339852679999</v>
      </c>
      <c r="M29" s="31">
        <f t="shared" si="1"/>
        <v>21293.741766705887</v>
      </c>
      <c r="AA29" s="25"/>
      <c r="AB29" s="25"/>
    </row>
    <row r="30" spans="1:28" s="3" customFormat="1" ht="15" x14ac:dyDescent="0.25">
      <c r="A30" s="26">
        <f>IF(H30&lt;&gt;"",COUNTA(H$1:H30),"")</f>
        <v>14</v>
      </c>
      <c r="B30" s="27" t="s">
        <v>52</v>
      </c>
      <c r="C30" s="28" t="s">
        <v>53</v>
      </c>
      <c r="D30" s="29" t="s">
        <v>24</v>
      </c>
      <c r="E30" s="35">
        <v>26.709</v>
      </c>
      <c r="F30" s="31">
        <v>5398.76</v>
      </c>
      <c r="G30" s="31">
        <v>144195.48000000001</v>
      </c>
      <c r="H30" s="32" t="s">
        <v>25</v>
      </c>
      <c r="I30" s="56">
        <v>1.052</v>
      </c>
      <c r="J30" s="56">
        <v>1.0209999999999999</v>
      </c>
      <c r="K30" s="56">
        <v>1.03</v>
      </c>
      <c r="L30" s="31">
        <f t="shared" si="0"/>
        <v>5972.7278736975995</v>
      </c>
      <c r="M30" s="31">
        <f t="shared" si="1"/>
        <v>159525.58877858918</v>
      </c>
      <c r="AA30" s="25"/>
      <c r="AB30" s="25"/>
    </row>
    <row r="31" spans="1:28" s="3" customFormat="1" ht="15" x14ac:dyDescent="0.25">
      <c r="A31" s="26">
        <f>IF(H31&lt;&gt;"",COUNTA(H$1:H31),"")</f>
        <v>15</v>
      </c>
      <c r="B31" s="27" t="s">
        <v>54</v>
      </c>
      <c r="C31" s="28" t="s">
        <v>55</v>
      </c>
      <c r="D31" s="29" t="s">
        <v>24</v>
      </c>
      <c r="E31" s="39">
        <v>30.71</v>
      </c>
      <c r="F31" s="31">
        <v>271050.69</v>
      </c>
      <c r="G31" s="31">
        <v>8323966.6900000004</v>
      </c>
      <c r="H31" s="32" t="s">
        <v>25</v>
      </c>
      <c r="I31" s="56">
        <v>1.052</v>
      </c>
      <c r="J31" s="56">
        <v>1.0209999999999999</v>
      </c>
      <c r="K31" s="56">
        <v>1.03</v>
      </c>
      <c r="L31" s="31">
        <f t="shared" si="0"/>
        <v>299867.37905518443</v>
      </c>
      <c r="M31" s="31">
        <f t="shared" si="1"/>
        <v>9208927.2107847147</v>
      </c>
      <c r="AA31" s="25"/>
      <c r="AB31" s="25"/>
    </row>
    <row r="32" spans="1:28" s="3" customFormat="1" ht="15" x14ac:dyDescent="0.25">
      <c r="A32" s="26">
        <f>IF(H32&lt;&gt;"",COUNTA(H$1:H32),"")</f>
        <v>16</v>
      </c>
      <c r="B32" s="27" t="s">
        <v>56</v>
      </c>
      <c r="C32" s="28" t="s">
        <v>57</v>
      </c>
      <c r="D32" s="29" t="s">
        <v>24</v>
      </c>
      <c r="E32" s="36">
        <v>4.5462999999999996E-3</v>
      </c>
      <c r="F32" s="31">
        <v>617635.19999999995</v>
      </c>
      <c r="G32" s="31">
        <v>2807.95</v>
      </c>
      <c r="H32" s="32" t="s">
        <v>25</v>
      </c>
      <c r="I32" s="56">
        <v>1.052</v>
      </c>
      <c r="J32" s="56">
        <v>1.0209999999999999</v>
      </c>
      <c r="K32" s="56">
        <v>1.03</v>
      </c>
      <c r="L32" s="31">
        <f t="shared" si="0"/>
        <v>683298.93805555196</v>
      </c>
      <c r="M32" s="31">
        <f t="shared" si="1"/>
        <v>3106.4819620819558</v>
      </c>
      <c r="AA32" s="25"/>
      <c r="AB32" s="25"/>
    </row>
    <row r="33" spans="1:35" s="3" customFormat="1" ht="15" x14ac:dyDescent="0.25">
      <c r="A33" s="26">
        <f>IF(H33&lt;&gt;"",COUNTA(H$1:H33),"")</f>
        <v>17</v>
      </c>
      <c r="B33" s="27" t="s">
        <v>58</v>
      </c>
      <c r="C33" s="28" t="s">
        <v>59</v>
      </c>
      <c r="D33" s="29" t="s">
        <v>24</v>
      </c>
      <c r="E33" s="36">
        <v>9.6600000000000003E-5</v>
      </c>
      <c r="F33" s="31">
        <v>40542.32</v>
      </c>
      <c r="G33" s="34">
        <v>3.92</v>
      </c>
      <c r="H33" s="32" t="s">
        <v>25</v>
      </c>
      <c r="I33" s="56">
        <v>1.052</v>
      </c>
      <c r="J33" s="56">
        <v>1.0209999999999999</v>
      </c>
      <c r="K33" s="56">
        <v>1.03</v>
      </c>
      <c r="L33" s="31">
        <f t="shared" si="0"/>
        <v>44852.567020643204</v>
      </c>
      <c r="M33" s="31">
        <f t="shared" si="1"/>
        <v>4.3327579741941333</v>
      </c>
      <c r="AA33" s="25"/>
      <c r="AB33" s="25"/>
    </row>
    <row r="34" spans="1:35" s="3" customFormat="1" ht="15" x14ac:dyDescent="0.25">
      <c r="A34" s="26">
        <f>IF(H34&lt;&gt;"",COUNTA(H$1:H34),"")</f>
        <v>18</v>
      </c>
      <c r="B34" s="27" t="s">
        <v>60</v>
      </c>
      <c r="C34" s="28" t="s">
        <v>61</v>
      </c>
      <c r="D34" s="29" t="s">
        <v>28</v>
      </c>
      <c r="E34" s="37">
        <v>1.3202</v>
      </c>
      <c r="F34" s="31">
        <v>55.42</v>
      </c>
      <c r="G34" s="34">
        <v>73.17</v>
      </c>
      <c r="H34" s="32" t="s">
        <v>25</v>
      </c>
      <c r="I34" s="56">
        <v>1.052</v>
      </c>
      <c r="J34" s="56">
        <v>1.0209999999999999</v>
      </c>
      <c r="K34" s="56">
        <v>1.03</v>
      </c>
      <c r="L34" s="31">
        <f t="shared" si="0"/>
        <v>61.311963999199996</v>
      </c>
      <c r="M34" s="31">
        <f t="shared" si="1"/>
        <v>80.94405487174383</v>
      </c>
      <c r="AA34" s="25"/>
      <c r="AB34" s="25"/>
    </row>
    <row r="35" spans="1:35" s="3" customFormat="1" ht="15" x14ac:dyDescent="0.25">
      <c r="A35" s="26">
        <f>IF(H35&lt;&gt;"",COUNTA(H$1:H35),"")</f>
        <v>19</v>
      </c>
      <c r="B35" s="27" t="s">
        <v>62</v>
      </c>
      <c r="C35" s="28" t="s">
        <v>63</v>
      </c>
      <c r="D35" s="29" t="s">
        <v>24</v>
      </c>
      <c r="E35" s="36">
        <v>2.2731399999999999E-2</v>
      </c>
      <c r="F35" s="31">
        <v>95231.5</v>
      </c>
      <c r="G35" s="31">
        <v>2164.75</v>
      </c>
      <c r="H35" s="32" t="s">
        <v>25</v>
      </c>
      <c r="I35" s="56">
        <v>1.052</v>
      </c>
      <c r="J35" s="56">
        <v>1.0209999999999999</v>
      </c>
      <c r="K35" s="56">
        <v>1.03</v>
      </c>
      <c r="L35" s="31">
        <f t="shared" si="0"/>
        <v>105356.01406694</v>
      </c>
      <c r="M35" s="31">
        <f t="shared" si="1"/>
        <v>2394.8896981612397</v>
      </c>
      <c r="AA35" s="25"/>
      <c r="AB35" s="25"/>
    </row>
    <row r="36" spans="1:35" s="3" customFormat="1" ht="15" x14ac:dyDescent="0.25">
      <c r="A36" s="26">
        <f>IF(H36&lt;&gt;"",COUNTA(H$1:H36),"")</f>
        <v>20</v>
      </c>
      <c r="B36" s="27" t="s">
        <v>64</v>
      </c>
      <c r="C36" s="28" t="s">
        <v>65</v>
      </c>
      <c r="D36" s="29" t="s">
        <v>28</v>
      </c>
      <c r="E36" s="37">
        <v>13.297700000000001</v>
      </c>
      <c r="F36" s="31">
        <v>85.72</v>
      </c>
      <c r="G36" s="31">
        <v>1139.8800000000001</v>
      </c>
      <c r="H36" s="32" t="s">
        <v>25</v>
      </c>
      <c r="I36" s="56">
        <v>1.052</v>
      </c>
      <c r="J36" s="56">
        <v>1.0209999999999999</v>
      </c>
      <c r="K36" s="56">
        <v>1.03</v>
      </c>
      <c r="L36" s="31">
        <f t="shared" si="0"/>
        <v>94.833301227199996</v>
      </c>
      <c r="M36" s="31">
        <f t="shared" si="1"/>
        <v>1261.0647897289375</v>
      </c>
      <c r="AA36" s="25"/>
      <c r="AB36" s="25"/>
    </row>
    <row r="37" spans="1:35" s="3" customFormat="1" ht="15" x14ac:dyDescent="0.25">
      <c r="A37" s="26">
        <f>IF(H37&lt;&gt;"",COUNTA(H$1:H37),"")</f>
        <v>21</v>
      </c>
      <c r="B37" s="27" t="s">
        <v>66</v>
      </c>
      <c r="C37" s="28" t="s">
        <v>67</v>
      </c>
      <c r="D37" s="29" t="s">
        <v>28</v>
      </c>
      <c r="E37" s="37">
        <v>363.70240000000001</v>
      </c>
      <c r="F37" s="31">
        <v>60.7</v>
      </c>
      <c r="G37" s="31">
        <v>22076.74</v>
      </c>
      <c r="H37" s="32" t="s">
        <v>25</v>
      </c>
      <c r="I37" s="56">
        <v>1.052</v>
      </c>
      <c r="J37" s="56">
        <v>1.0209999999999999</v>
      </c>
      <c r="K37" s="56">
        <v>1.03</v>
      </c>
      <c r="L37" s="31">
        <f t="shared" si="0"/>
        <v>67.153305932000009</v>
      </c>
      <c r="M37" s="31">
        <f t="shared" si="1"/>
        <v>24423.818535402639</v>
      </c>
      <c r="AA37" s="25"/>
      <c r="AB37" s="25"/>
    </row>
    <row r="38" spans="1:35" s="3" customFormat="1" ht="15" x14ac:dyDescent="0.25">
      <c r="A38" s="26">
        <f>IF(H38&lt;&gt;"",COUNTA(H$1:H38),"")</f>
        <v>22</v>
      </c>
      <c r="B38" s="27" t="s">
        <v>68</v>
      </c>
      <c r="C38" s="28" t="s">
        <v>69</v>
      </c>
      <c r="D38" s="29" t="s">
        <v>24</v>
      </c>
      <c r="E38" s="36">
        <v>6.2468000000000003E-3</v>
      </c>
      <c r="F38" s="31">
        <v>44772</v>
      </c>
      <c r="G38" s="34">
        <v>279.68</v>
      </c>
      <c r="H38" s="32" t="s">
        <v>25</v>
      </c>
      <c r="I38" s="56">
        <v>1.052</v>
      </c>
      <c r="J38" s="56">
        <v>1.0209999999999999</v>
      </c>
      <c r="K38" s="56">
        <v>1.03</v>
      </c>
      <c r="L38" s="31">
        <f t="shared" si="0"/>
        <v>49531.92443472</v>
      </c>
      <c r="M38" s="31">
        <f t="shared" si="1"/>
        <v>309.41602555880888</v>
      </c>
      <c r="AA38" s="25"/>
      <c r="AB38" s="25"/>
    </row>
    <row r="39" spans="1:35" s="3" customFormat="1" ht="22.5" x14ac:dyDescent="0.25">
      <c r="A39" s="26">
        <f>IF(H39&lt;&gt;"",COUNTA(H$1:H39),"")</f>
        <v>23</v>
      </c>
      <c r="B39" s="27" t="s">
        <v>299</v>
      </c>
      <c r="C39" s="28" t="s">
        <v>300</v>
      </c>
      <c r="D39" s="29" t="s">
        <v>24</v>
      </c>
      <c r="E39" s="30">
        <v>0.35737000000000002</v>
      </c>
      <c r="F39" s="31">
        <v>114168.51</v>
      </c>
      <c r="G39" s="31">
        <v>40800.400000000001</v>
      </c>
      <c r="H39" s="32" t="s">
        <v>25</v>
      </c>
      <c r="I39" s="56">
        <v>1.052</v>
      </c>
      <c r="J39" s="56">
        <v>1.0209999999999999</v>
      </c>
      <c r="K39" s="56">
        <v>1.03</v>
      </c>
      <c r="L39" s="31">
        <f t="shared" si="0"/>
        <v>126306.30774020759</v>
      </c>
      <c r="M39" s="31">
        <f t="shared" si="1"/>
        <v>45138.085197117987</v>
      </c>
      <c r="AA39" s="25"/>
      <c r="AB39" s="25"/>
    </row>
    <row r="40" spans="1:35" s="3" customFormat="1" ht="22.5" x14ac:dyDescent="0.25">
      <c r="A40" s="26">
        <f>IF(H40&lt;&gt;"",COUNTA(H$1:H40),"")</f>
        <v>24</v>
      </c>
      <c r="B40" s="27" t="s">
        <v>301</v>
      </c>
      <c r="C40" s="28" t="s">
        <v>302</v>
      </c>
      <c r="D40" s="29" t="s">
        <v>24</v>
      </c>
      <c r="E40" s="38">
        <v>0.11820700000000001</v>
      </c>
      <c r="F40" s="31">
        <v>104868.4</v>
      </c>
      <c r="G40" s="31">
        <v>12396.18</v>
      </c>
      <c r="H40" s="32" t="s">
        <v>25</v>
      </c>
      <c r="I40" s="56">
        <v>1.052</v>
      </c>
      <c r="J40" s="56">
        <v>1.0209999999999999</v>
      </c>
      <c r="K40" s="56">
        <v>1.03</v>
      </c>
      <c r="L40" s="31">
        <f t="shared" si="0"/>
        <v>116017.45877758399</v>
      </c>
      <c r="M40" s="31">
        <f t="shared" si="1"/>
        <v>13714.075749721871</v>
      </c>
      <c r="AA40" s="25"/>
      <c r="AB40" s="25"/>
    </row>
    <row r="41" spans="1:35" s="3" customFormat="1" ht="15" x14ac:dyDescent="0.25">
      <c r="A41" s="26">
        <f>IF(H41&lt;&gt;"",COUNTA(H$1:H41),"")</f>
        <v>25</v>
      </c>
      <c r="B41" s="27" t="s">
        <v>88</v>
      </c>
      <c r="C41" s="28" t="s">
        <v>89</v>
      </c>
      <c r="D41" s="29" t="s">
        <v>28</v>
      </c>
      <c r="E41" s="39">
        <v>12.88</v>
      </c>
      <c r="F41" s="31">
        <v>97.83</v>
      </c>
      <c r="G41" s="31">
        <v>1260.05</v>
      </c>
      <c r="H41" s="32" t="s">
        <v>25</v>
      </c>
      <c r="I41" s="56">
        <v>1.052</v>
      </c>
      <c r="J41" s="56">
        <v>1.0209999999999999</v>
      </c>
      <c r="K41" s="56">
        <v>1.03</v>
      </c>
      <c r="L41" s="31">
        <f t="shared" si="0"/>
        <v>108.2307729708</v>
      </c>
      <c r="M41" s="31">
        <f t="shared" si="1"/>
        <v>1394.0123558639041</v>
      </c>
      <c r="AA41" s="25"/>
      <c r="AB41" s="25"/>
    </row>
    <row r="42" spans="1:35" s="3" customFormat="1" ht="33.75" x14ac:dyDescent="0.25">
      <c r="A42" s="26">
        <f>IF(H42&lt;&gt;"",COUNTA(H$1:H42),"")</f>
        <v>26</v>
      </c>
      <c r="B42" s="27" t="s">
        <v>72</v>
      </c>
      <c r="C42" s="28" t="s">
        <v>73</v>
      </c>
      <c r="D42" s="29" t="s">
        <v>24</v>
      </c>
      <c r="E42" s="30">
        <v>3.2200000000000002E-3</v>
      </c>
      <c r="F42" s="31">
        <v>70179.199999999997</v>
      </c>
      <c r="G42" s="34">
        <v>225.98</v>
      </c>
      <c r="H42" s="32" t="s">
        <v>25</v>
      </c>
      <c r="I42" s="56">
        <v>1.052</v>
      </c>
      <c r="J42" s="56">
        <v>1.0209999999999999</v>
      </c>
      <c r="K42" s="56">
        <v>1.03</v>
      </c>
      <c r="L42" s="31">
        <f t="shared" ref="L42:L44" si="2">F42*I42*J42*K42</f>
        <v>77640.284804991999</v>
      </c>
      <c r="M42" s="31">
        <f t="shared" ref="M42:M44" si="3">E42*L42</f>
        <v>250.00171707207426</v>
      </c>
      <c r="AA42" s="25"/>
      <c r="AB42" s="25"/>
    </row>
    <row r="43" spans="1:35" s="3" customFormat="1" ht="22.5" x14ac:dyDescent="0.25">
      <c r="A43" s="26">
        <f>IF(H43&lt;&gt;"",COUNTA(H$1:H43),"")</f>
        <v>27</v>
      </c>
      <c r="B43" s="27" t="s">
        <v>74</v>
      </c>
      <c r="C43" s="28" t="s">
        <v>75</v>
      </c>
      <c r="D43" s="29" t="s">
        <v>28</v>
      </c>
      <c r="E43" s="30">
        <v>128.43241</v>
      </c>
      <c r="F43" s="31">
        <v>3962.5</v>
      </c>
      <c r="G43" s="31">
        <v>508913.42</v>
      </c>
      <c r="H43" s="32" t="s">
        <v>25</v>
      </c>
      <c r="I43" s="56">
        <v>1.052</v>
      </c>
      <c r="J43" s="56">
        <v>1.0209999999999999</v>
      </c>
      <c r="K43" s="56">
        <v>1.03</v>
      </c>
      <c r="L43" s="31">
        <f t="shared" si="2"/>
        <v>4383.7722365</v>
      </c>
      <c r="M43" s="31">
        <f t="shared" si="3"/>
        <v>563018.43322478503</v>
      </c>
      <c r="AA43" s="25"/>
      <c r="AB43" s="25"/>
    </row>
    <row r="44" spans="1:35" s="3" customFormat="1" ht="33.75" x14ac:dyDescent="0.25">
      <c r="A44" s="26">
        <f>IF(H44&lt;&gt;"",COUNTA(H$1:H44),"")</f>
        <v>28</v>
      </c>
      <c r="B44" s="27" t="s">
        <v>76</v>
      </c>
      <c r="C44" s="28" t="s">
        <v>77</v>
      </c>
      <c r="D44" s="29" t="s">
        <v>28</v>
      </c>
      <c r="E44" s="30">
        <v>405.75549000000001</v>
      </c>
      <c r="F44" s="31">
        <v>1707.25</v>
      </c>
      <c r="G44" s="31">
        <v>692726.06</v>
      </c>
      <c r="H44" s="32" t="s">
        <v>25</v>
      </c>
      <c r="I44" s="56">
        <v>1.052</v>
      </c>
      <c r="J44" s="56">
        <v>1.0209999999999999</v>
      </c>
      <c r="K44" s="56">
        <v>1.03</v>
      </c>
      <c r="L44" s="31">
        <f t="shared" si="2"/>
        <v>1888.7558740100001</v>
      </c>
      <c r="M44" s="31">
        <f t="shared" si="3"/>
        <v>766373.06514930585</v>
      </c>
      <c r="AA44" s="25"/>
      <c r="AB44" s="25"/>
    </row>
    <row r="45" spans="1:35" s="3" customFormat="1" ht="15" x14ac:dyDescent="0.25">
      <c r="A45" s="29"/>
      <c r="B45" s="40"/>
      <c r="C45" s="41" t="s">
        <v>78</v>
      </c>
      <c r="D45" s="26" t="s">
        <v>79</v>
      </c>
      <c r="E45" s="42"/>
      <c r="F45" s="43"/>
      <c r="G45" s="43">
        <v>10313996.18</v>
      </c>
      <c r="H45" s="32"/>
      <c r="I45" s="56"/>
      <c r="J45" s="56"/>
      <c r="K45" s="56"/>
      <c r="L45" s="31"/>
      <c r="M45" s="43">
        <f>SUM(M17:M44)</f>
        <v>11410526.193044754</v>
      </c>
      <c r="AA45" s="25"/>
      <c r="AB45" s="25"/>
    </row>
    <row r="46" spans="1:35" s="3" customFormat="1" ht="11.25" customHeight="1" x14ac:dyDescent="0.25">
      <c r="B46" s="45"/>
      <c r="C46" s="46"/>
      <c r="D46" s="46"/>
      <c r="E46" s="46"/>
      <c r="F46" s="46"/>
      <c r="G46" s="46"/>
      <c r="H46" s="46"/>
      <c r="I46" s="60"/>
      <c r="J46" s="60"/>
      <c r="K46" s="60"/>
      <c r="L46" s="1"/>
      <c r="M46" s="1"/>
      <c r="AD46" s="44"/>
      <c r="AE46" s="44"/>
      <c r="AF46" s="44"/>
      <c r="AG46" s="44"/>
      <c r="AH46" s="44"/>
      <c r="AI46" s="44"/>
    </row>
  </sheetData>
  <mergeCells count="12">
    <mergeCell ref="L12:M12"/>
    <mergeCell ref="A15:G15"/>
    <mergeCell ref="A16:G16"/>
    <mergeCell ref="A12:A13"/>
    <mergeCell ref="B12:B13"/>
    <mergeCell ref="C12:C13"/>
    <mergeCell ref="D12:D13"/>
    <mergeCell ref="E12:E13"/>
    <mergeCell ref="F12:G12"/>
    <mergeCell ref="C1:E1"/>
    <mergeCell ref="B7:F7"/>
    <mergeCell ref="C10:G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Лист1</vt:lpstr>
      <vt:lpstr>АР.ЛС</vt:lpstr>
      <vt:lpstr>КМ4.ЛС</vt:lpstr>
      <vt:lpstr>КМ5.ЛСов</vt:lpstr>
      <vt:lpstr>КМ6.ЛС </vt:lpstr>
      <vt:lpstr>КМ3.ЛС </vt:lpstr>
      <vt:lpstr>АР.ЛС!Заголовки_для_печати</vt:lpstr>
      <vt:lpstr>'КМ3.ЛС '!Заголовки_для_печати</vt:lpstr>
      <vt:lpstr>КМ4.ЛС!Заголовки_для_печати</vt:lpstr>
      <vt:lpstr>КМ5.ЛСов!Заголовки_для_печати</vt:lpstr>
      <vt:lpstr>'КМ6.ЛС '!Заголовки_для_печати</vt:lpstr>
      <vt:lpstr>АР.ЛС!Область_печати</vt:lpstr>
      <vt:lpstr>'КМ3.ЛС '!Область_печати</vt:lpstr>
      <vt:lpstr>КМ4.ЛС!Область_печати</vt:lpstr>
      <vt:lpstr>КМ5.ЛСов!Область_печати</vt:lpstr>
      <vt:lpstr>'КМ6.ЛС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2025-09-22T07:35:50Z</dcterms:created>
  <dcterms:modified xsi:type="dcterms:W3CDTF">2025-09-22T10:33:12Z</dcterms:modified>
</cp:coreProperties>
</file>