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АОВ\"/>
    </mc:Choice>
  </mc:AlternateContent>
  <xr:revisionPtr revIDLastSave="0" documentId="13_ncr:1_{C7116F9F-2466-4EF4-997C-0B7F5E62C1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вод" sheetId="4" r:id="rId1"/>
  </sheets>
  <definedNames>
    <definedName name="_xlnm._FilterDatabase" localSheetId="0" hidden="1">свод!$A$9:$H$56</definedName>
    <definedName name="_xlnm.Print_Area" localSheetId="0">свод!$A$1:$H$56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1" i="4" l="1"/>
  <c r="G51" i="4"/>
  <c r="F51" i="4"/>
  <c r="F52" i="4" l="1"/>
  <c r="F53" i="4" s="1"/>
  <c r="F54" i="4" s="1"/>
  <c r="F55" i="4" l="1"/>
  <c r="F56" i="4" s="1"/>
</calcChain>
</file>

<file path=xl/sharedStrings.xml><?xml version="1.0" encoding="utf-8"?>
<sst xmlns="http://schemas.openxmlformats.org/spreadsheetml/2006/main" count="125" uniqueCount="125">
  <si>
    <t>№ п/п</t>
  </si>
  <si>
    <t>Наименование</t>
  </si>
  <si>
    <t>Наименование Участника:</t>
  </si>
  <si>
    <t xml:space="preserve">ИНН Участника </t>
  </si>
  <si>
    <t>Предложение Участника, руб без НДС</t>
  </si>
  <si>
    <t>Материалы</t>
  </si>
  <si>
    <t>Работы</t>
  </si>
  <si>
    <t>Итоговая стоимость строительно-монтажных работ</t>
  </si>
  <si>
    <t>Итоговая стоимость СМР, руб с НДС</t>
  </si>
  <si>
    <t xml:space="preserve">Наименование закупки: </t>
  </si>
  <si>
    <t>Требование ООО «ЕТУ»</t>
  </si>
  <si>
    <t>Выполнение комплекса работ</t>
  </si>
  <si>
    <t>Шифр РД</t>
  </si>
  <si>
    <t>Здание/сооружение отдельно</t>
  </si>
  <si>
    <t>1. 1632-2021-1.1-ТМ. Станция разгрузки вагонов. Индивидуальный тепловой пункт</t>
  </si>
  <si>
    <t>2. 1632-2021-1.1, 1.2, 2.1.0-АОВ. Станция разгрузки вагонов, здание трансбордера, тоннель. Автоматизация систем отопления, вентиляции и кондиционирования воздуха</t>
  </si>
  <si>
    <t>3. 1632-2021-1.1, 1.2, 2.1.0-ОВ. Станция разгрузки вагонов, здание трансбордера, тоннель. Отопление, вентиляция и кондиционирование</t>
  </si>
  <si>
    <t>4. 1632-2021-2.1.1-ОВ. Конвейерная галерея №1. Отопление, вентиляция и кондиционирование</t>
  </si>
  <si>
    <t>5. 1632-2021-2.1.2, 2.1.7-ОВ. Конвейерные галереи №2 и №7. Отопление, вентиляция и кондиционирование</t>
  </si>
  <si>
    <t>6. 1632-2021-2.1.2, 2.1.7-АОВ. Конвейерные галереи №2 и №7. Автоматизация систем отопления, вентиляции и кондиционирования воздуха</t>
  </si>
  <si>
    <t>7. 1632-2021-2.1.4-ОВ. Конвейерная галерея №4. Отопление, вентиляция и кондиционирование</t>
  </si>
  <si>
    <t>8. 1632-2021-2.1.5-ОВ. Конвейерная галерея №5. Отопление, вентиляция и кондиционирование</t>
  </si>
  <si>
    <t>9. 1632-2021-2.1.11-ОВ. Конвейерная галерея №11. Отопление, вентиляция и кондиционирование</t>
  </si>
  <si>
    <t>10. 1632-2021-2.1.12-ОВ. Конвейерная галерея №12. Отопление, вентиляция и кондиционирование</t>
  </si>
  <si>
    <t>11. 1632-2021-2.1.13-ОВ. Конвейерная галерея №13. Отопление, вентиляция и кондиционирование</t>
  </si>
  <si>
    <t>12. 1632-2021-2.2.1-АОВ. Пересыпная станция №1. Автоматизация систем отопления, вентиляции и кондиционирования воздуха</t>
  </si>
  <si>
    <t xml:space="preserve">13. 1632-2021-2.2.1-ОВ . Пересыпная станция №1. Отопление, вентиляция и кондиционирование </t>
  </si>
  <si>
    <t>14. 1632-2021-2.2.1-ТМ. Пересыпная станция№1. Индивидуальный тепловой пункт</t>
  </si>
  <si>
    <t>15. 1632-2021-2.2.2-АОВ. Пересыпная станция №2. Автоматизация систем отопления, вентиляции и кондиционирования воздуха</t>
  </si>
  <si>
    <t>16. 1632-2021-2.2.2-ОВ. Пересыпная станция №2. Отопление, вентиляция и кондиционирование</t>
  </si>
  <si>
    <t>17. 1632-2021-2.2.3-АОВ. Пересыпная станция №3. Автоматизация систем отопления, вентиляции и кондиционирования воздуха</t>
  </si>
  <si>
    <t xml:space="preserve">18. 1632-2021-2.2.3-ОВ. Пересыпная станция №3.Отопление, вентиляция и кондиционирование </t>
  </si>
  <si>
    <t>19. 1632-2021-2.2.4-АОВ. Пересыпная станция №4. Автоматизация систем отопления, вентиляции и кондиционирования воздуха</t>
  </si>
  <si>
    <t>20. 1632-2021-2.2.4, 2.1.6-ОВ. Пересыпная станция №4 и конвейерная галерея №6. Отопление, вентиляция и кондиционирование</t>
  </si>
  <si>
    <t>21. 1632-2021-2.2.5-АОВ. Пересыпная станция №5. Автоматизация систем отопления, вентиляции и кондиционирования воздуха</t>
  </si>
  <si>
    <t xml:space="preserve">22. 1632-2021-2.2.5-ОВ. Пересыпная станция №5. Отопление, вентиляция и кондиционирование </t>
  </si>
  <si>
    <t>23. 1632-2021-2.2.6-ОВ. Пересыпная станция №6. Отопление, вентиляция и кондиционирование</t>
  </si>
  <si>
    <t>24. 1632-2021-2.2.7-АОВ. Приводная станция. Автоматизация систем отопления, вентиляции и кондиционирования</t>
  </si>
  <si>
    <t>25. 1632-2021-2.2.7-ОВ. Приводная станция. Отопление, вентиляция и кондиционирование</t>
  </si>
  <si>
    <t>26. 1632-2021-3.1-ОВ. Крытый склад №1. Отопление, вентиляция и кондиционирование</t>
  </si>
  <si>
    <t>27. 1632-2021-3.2-ОВ. Крытый склад №2. Отопление, вентиляция и кондиционирование</t>
  </si>
  <si>
    <t>28. 1632-2021-3.3-АОВ. Купольный склад. Автоматизация систем отопления, вентиляции и кондиционирования воздуха</t>
  </si>
  <si>
    <t>29. 1632-2021-3.3-ОВ. Купольный склад. Отопление, вентиляция и кондиционирование</t>
  </si>
  <si>
    <t>30. 1632-2021-3.3.9-ОВ. Купольный склад. Электропомещение. Отопление, вентиляция и кондиционирование</t>
  </si>
  <si>
    <t>31. 1632-2021-3.4-ОВ. Ангар для временного накопления отходов. Отопление, вентиляция и кондиционирование</t>
  </si>
  <si>
    <t>1. 1632-2021-1.1-ТМ</t>
  </si>
  <si>
    <t>2. 1632-2021-1.1, 1.2, 2.1.0-АОВ</t>
  </si>
  <si>
    <t>3. 1632-2021-1.1, 1.2, 2.1.0-ОВ</t>
  </si>
  <si>
    <t>4. 1632-2021-2.1.1-ОВ</t>
  </si>
  <si>
    <t>5. 1632-2021-2.1.2, 2.1.7-ОВ</t>
  </si>
  <si>
    <t>6. 1632-2021-2.1.2, 2.1.7-АОВ</t>
  </si>
  <si>
    <t>7. 1632-2021-2.1.4-ОВ</t>
  </si>
  <si>
    <t>8. 1632-2021-2.1.5-ОВ</t>
  </si>
  <si>
    <t>9. 1632-2021-2.1.11-ОВ</t>
  </si>
  <si>
    <t>10. 1632-2021-2.1.12-ОВ</t>
  </si>
  <si>
    <t>11. 1632-2021-2.1.13-ОВ</t>
  </si>
  <si>
    <t>12. 1632-2021-2.2.1-АОВ</t>
  </si>
  <si>
    <t xml:space="preserve">13. 1632-2021-2.2.1-ОВ </t>
  </si>
  <si>
    <t>14. 1632-2021-2.2.1-ТМ</t>
  </si>
  <si>
    <t>15. 1632-2021-2.2.2-АОВ</t>
  </si>
  <si>
    <t>16. 1632-2021-2.2.2-ОВ</t>
  </si>
  <si>
    <t>17. 1632-2021-2.2.3-АОВ</t>
  </si>
  <si>
    <t>18. 1632-2021-2.2.3-ОВ</t>
  </si>
  <si>
    <t>19. 1632-2021-2.2.4-АОВ</t>
  </si>
  <si>
    <t>20. 1632-2021-2.2.4, 2.1.6-ОВ</t>
  </si>
  <si>
    <t>21. 1632-2021-2.2.5-АОВ</t>
  </si>
  <si>
    <t>22. 1632-2021-2.2.5-ОВ</t>
  </si>
  <si>
    <t>23. 1632-2021-2.2.6-ОВ</t>
  </si>
  <si>
    <t>24. 1632-2021-2.2.7-АОВ</t>
  </si>
  <si>
    <t>25. 1632-2021-2.2.7-ОВ</t>
  </si>
  <si>
    <t>26. 1632-2021-3.1-ОВ</t>
  </si>
  <si>
    <t>27. 1632-2021-3.2-ОВ</t>
  </si>
  <si>
    <t>28. 1632-2021-3.3-АОВ</t>
  </si>
  <si>
    <t>29. 1632-2021-3.3-ОВ</t>
  </si>
  <si>
    <t>30. 1632-2021-3.3.9-ОВ</t>
  </si>
  <si>
    <t>31. 1632-2021-3.4-ОВ</t>
  </si>
  <si>
    <t>1.1-АОВ</t>
  </si>
  <si>
    <t>1.2-АОВ</t>
  </si>
  <si>
    <t>2.1.0-АОВ</t>
  </si>
  <si>
    <t>1.1-ОВ</t>
  </si>
  <si>
    <t>1.2-ОВ</t>
  </si>
  <si>
    <t>2.1.0-ОВ</t>
  </si>
  <si>
    <t>2.1.1-ОВ</t>
  </si>
  <si>
    <t>2.1.2-ОВ</t>
  </si>
  <si>
    <t>2.1.7-ОВ</t>
  </si>
  <si>
    <t>2.1.2-АОВ</t>
  </si>
  <si>
    <t>2.1.7-АОВ</t>
  </si>
  <si>
    <t>2.1.4-ОВ</t>
  </si>
  <si>
    <t>2.1.5-ОВ</t>
  </si>
  <si>
    <t>2.1.11-ОВ</t>
  </si>
  <si>
    <t>2.1.12-ОВ</t>
  </si>
  <si>
    <t>2.1.13-ОВ</t>
  </si>
  <si>
    <t>2.2.1-АОВ</t>
  </si>
  <si>
    <t xml:space="preserve">2.2.1-ОВ </t>
  </si>
  <si>
    <t>2.2.1-ТМ</t>
  </si>
  <si>
    <t>2.2.2-АОВ</t>
  </si>
  <si>
    <t>2.2.2-ОВ</t>
  </si>
  <si>
    <t>2.2.3-АОВ</t>
  </si>
  <si>
    <t>2.2.3-ОВ</t>
  </si>
  <si>
    <t>2.2.4-АОВ</t>
  </si>
  <si>
    <t>2.2.4-ОВ</t>
  </si>
  <si>
    <t>2.1.6-ОВ</t>
  </si>
  <si>
    <t>2.2.5-АОВ</t>
  </si>
  <si>
    <t>2.2.5-ОВ</t>
  </si>
  <si>
    <t>2.2.6-ОВ</t>
  </si>
  <si>
    <t>2.2.7-АОВ</t>
  </si>
  <si>
    <t>2.2.7-ОВ</t>
  </si>
  <si>
    <t>3.1-ОВ</t>
  </si>
  <si>
    <t>3.2-ОВ</t>
  </si>
  <si>
    <t>3.3-АОВ</t>
  </si>
  <si>
    <t>3.3-ОВ</t>
  </si>
  <si>
    <t>3.3.9-ОВ</t>
  </si>
  <si>
    <t>3.4-ОВ</t>
  </si>
  <si>
    <t>1.1-ТМ</t>
  </si>
  <si>
    <t>Наименование раздела</t>
  </si>
  <si>
    <t>Оборудование</t>
  </si>
  <si>
    <t>Выполнение комплекса строительно-монтажных работ по устройству отопления, вентиляции, кондиционирования, тепловых пунктов на объекте «Терминал по перевалке минеральных удобрений в МТП Усть-Луга. Береговые объекты терминала»</t>
  </si>
  <si>
    <t>Прочее</t>
  </si>
  <si>
    <t>Указывается при необходимости</t>
  </si>
  <si>
    <t>Непредвиденные расходы 3%</t>
  </si>
  <si>
    <t>НДС 20%</t>
  </si>
  <si>
    <t>Стоимость</t>
  </si>
  <si>
    <t>Исх. № ______________ от __.__.2025г.</t>
  </si>
  <si>
    <t>Коммерческое предложение</t>
  </si>
  <si>
    <t>Приложение 1 к Заявке 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</si>
</sst>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6" x14ac:knownFonts="1">
    <font>
      <sz val="10"/>
      <name val="Arial Cyr"/>
      <charset val="204"/>
    </font>
    <font>
      <b/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NumberFormat="1" applyFont="1" applyAlignment="1">
      <alignment horizontal="right" vertical="top" wrapText="1"/>
    </xf>
    <xf numFmtId="0" fontId="1" fillId="0" borderId="0" xfId="0" applyNumberFormat="1" applyFont="1" applyAlignment="1">
      <alignment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Border="1"/>
    <xf numFmtId="0" fontId="8" fillId="0" borderId="0" xfId="0" applyFont="1" applyAlignment="1">
      <alignment horizontal="center" vertical="center"/>
    </xf>
    <xf numFmtId="0" fontId="8" fillId="0" borderId="0" xfId="0" applyFont="1" applyFill="1" applyAlignment="1">
      <alignment wrapText="1"/>
    </xf>
    <xf numFmtId="0" fontId="8" fillId="4" borderId="1" xfId="0" applyFont="1" applyFill="1" applyBorder="1"/>
    <xf numFmtId="0" fontId="8" fillId="4" borderId="1" xfId="0" applyFont="1" applyFill="1" applyBorder="1" applyAlignment="1">
      <alignment horizontal="center" vertical="center" wrapText="1"/>
    </xf>
    <xf numFmtId="0" fontId="3" fillId="0" borderId="0" xfId="0" applyFont="1" applyBorder="1"/>
    <xf numFmtId="0" fontId="8" fillId="4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10" fillId="5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horizontal="justify" vertical="center"/>
    </xf>
    <xf numFmtId="0" fontId="5" fillId="4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8" fillId="3" borderId="1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11" fillId="0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/>
    </xf>
    <xf numFmtId="0" fontId="8" fillId="3" borderId="1" xfId="0" quotePrefix="1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horizontal="left" vertical="top" wrapText="1"/>
    </xf>
    <xf numFmtId="0" fontId="5" fillId="4" borderId="5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left" vertical="center" wrapText="1"/>
    </xf>
    <xf numFmtId="0" fontId="7" fillId="5" borderId="5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left" vertical="center"/>
    </xf>
    <xf numFmtId="0" fontId="7" fillId="5" borderId="6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14" fillId="0" borderId="0" xfId="0" applyFont="1" applyAlignment="1"/>
    <xf numFmtId="0" fontId="7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7" fillId="0" borderId="0" xfId="0" applyFont="1" applyBorder="1"/>
    <xf numFmtId="0" fontId="7" fillId="0" borderId="0" xfId="0" applyFont="1" applyBorder="1" applyAlignment="1">
      <alignment horizontal="left"/>
    </xf>
    <xf numFmtId="0" fontId="7" fillId="4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 vertical="center" wrapText="1"/>
    </xf>
    <xf numFmtId="4" fontId="11" fillId="5" borderId="1" xfId="0" applyNumberFormat="1" applyFont="1" applyFill="1" applyBorder="1" applyAlignment="1">
      <alignment horizontal="center" vertical="center"/>
    </xf>
    <xf numFmtId="4" fontId="7" fillId="5" borderId="1" xfId="0" applyNumberFormat="1" applyFont="1" applyFill="1" applyBorder="1" applyAlignment="1">
      <alignment horizontal="center" vertical="center"/>
    </xf>
    <xf numFmtId="4" fontId="15" fillId="5" borderId="1" xfId="0" applyNumberFormat="1" applyFont="1" applyFill="1" applyBorder="1" applyAlignment="1">
      <alignment horizontal="center" vertical="center"/>
    </xf>
    <xf numFmtId="4" fontId="8" fillId="0" borderId="0" xfId="0" applyNumberFormat="1" applyFont="1"/>
    <xf numFmtId="164" fontId="8" fillId="0" borderId="0" xfId="0" applyNumberFormat="1" applyFont="1"/>
    <xf numFmtId="164" fontId="1" fillId="0" borderId="0" xfId="0" applyNumberFormat="1" applyFont="1" applyAlignment="1">
      <alignment wrapText="1"/>
    </xf>
    <xf numFmtId="4" fontId="12" fillId="4" borderId="5" xfId="0" applyNumberFormat="1" applyFont="1" applyFill="1" applyBorder="1" applyAlignment="1">
      <alignment horizontal="center" vertical="center"/>
    </xf>
    <xf numFmtId="4" fontId="12" fillId="4" borderId="3" xfId="0" applyNumberFormat="1" applyFont="1" applyFill="1" applyBorder="1" applyAlignment="1">
      <alignment horizontal="center" vertical="center"/>
    </xf>
    <xf numFmtId="4" fontId="12" fillId="4" borderId="6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 wrapText="1"/>
    </xf>
    <xf numFmtId="4" fontId="12" fillId="4" borderId="1" xfId="0" applyNumberFormat="1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left" vertical="center" wrapText="1"/>
    </xf>
    <xf numFmtId="4" fontId="7" fillId="4" borderId="1" xfId="0" applyNumberFormat="1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left" vertical="center"/>
    </xf>
    <xf numFmtId="0" fontId="7" fillId="5" borderId="6" xfId="0" applyFont="1" applyFill="1" applyBorder="1" applyAlignment="1">
      <alignment horizontal="left" vertical="center"/>
    </xf>
    <xf numFmtId="0" fontId="15" fillId="5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/>
    </xf>
    <xf numFmtId="4" fontId="11" fillId="5" borderId="7" xfId="0" applyNumberFormat="1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8" fillId="3" borderId="1" xfId="0" quotePrefix="1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2" fillId="0" borderId="0" xfId="0" applyNumberFormat="1" applyFont="1" applyFill="1" applyAlignment="1">
      <alignment horizontal="left" vertical="top" wrapText="1"/>
    </xf>
    <xf numFmtId="0" fontId="13" fillId="0" borderId="0" xfId="0" applyFont="1" applyAlignment="1">
      <alignment horizont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9" fillId="0" borderId="4" xfId="0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26A2F-8426-42CC-B362-F4E4EA445807}">
  <dimension ref="A1:O56"/>
  <sheetViews>
    <sheetView tabSelected="1" view="pageBreakPreview" zoomScale="80" zoomScaleNormal="80" zoomScaleSheetLayoutView="80" workbookViewId="0">
      <selection activeCell="G62" sqref="G62"/>
    </sheetView>
  </sheetViews>
  <sheetFormatPr defaultColWidth="8.85546875" defaultRowHeight="15" x14ac:dyDescent="0.25"/>
  <cols>
    <col min="1" max="1" width="7" style="13" customWidth="1"/>
    <col min="2" max="2" width="47.5703125" style="14" customWidth="1"/>
    <col min="3" max="3" width="56" style="30" customWidth="1"/>
    <col min="4" max="4" width="30.7109375" style="30" customWidth="1"/>
    <col min="5" max="5" width="24.85546875" style="10" customWidth="1"/>
    <col min="6" max="6" width="24.85546875" style="9" customWidth="1"/>
    <col min="7" max="7" width="21.42578125" style="9" customWidth="1"/>
    <col min="8" max="8" width="22.85546875" style="9" customWidth="1"/>
    <col min="9" max="9" width="10.140625" style="10" bestFit="1" customWidth="1"/>
    <col min="10" max="10" width="12.42578125" style="58" customWidth="1"/>
    <col min="11" max="11" width="13.5703125" style="10" customWidth="1"/>
    <col min="12" max="13" width="8.85546875" style="10"/>
    <col min="14" max="14" width="43.5703125" style="10" customWidth="1"/>
    <col min="15" max="16384" width="8.85546875" style="10"/>
  </cols>
  <sheetData>
    <row r="1" spans="1:15" ht="42" customHeight="1" x14ac:dyDescent="0.25">
      <c r="A1" s="79"/>
      <c r="B1" s="80"/>
      <c r="G1" s="85" t="s">
        <v>124</v>
      </c>
      <c r="H1" s="85"/>
      <c r="K1" s="38"/>
      <c r="L1" s="38"/>
      <c r="M1" s="38"/>
      <c r="N1" s="38"/>
    </row>
    <row r="2" spans="1:15" ht="42" customHeight="1" x14ac:dyDescent="0.3">
      <c r="A2" s="32"/>
      <c r="B2" s="33"/>
      <c r="C2" s="86" t="s">
        <v>123</v>
      </c>
      <c r="D2" s="86"/>
      <c r="E2" s="86"/>
      <c r="F2" s="86"/>
      <c r="G2" s="86"/>
      <c r="H2" s="86"/>
      <c r="K2" s="38"/>
      <c r="L2" s="38"/>
      <c r="M2" s="38"/>
      <c r="N2" s="38"/>
    </row>
    <row r="3" spans="1:15" ht="45.75" customHeight="1" x14ac:dyDescent="0.2">
      <c r="A3" s="87" t="s">
        <v>9</v>
      </c>
      <c r="B3" s="88"/>
      <c r="C3" s="89" t="s">
        <v>116</v>
      </c>
      <c r="D3" s="89"/>
      <c r="E3" s="89"/>
      <c r="F3" s="89"/>
      <c r="G3" s="89"/>
      <c r="H3" s="89"/>
      <c r="K3" s="38"/>
      <c r="L3" s="38"/>
      <c r="M3" s="38"/>
      <c r="N3" s="38"/>
    </row>
    <row r="4" spans="1:15" ht="18.75" x14ac:dyDescent="0.3">
      <c r="A4" s="90" t="s">
        <v>122</v>
      </c>
      <c r="B4" s="91"/>
      <c r="C4" s="20"/>
      <c r="D4" s="20"/>
      <c r="E4" s="5"/>
      <c r="F4" s="46"/>
      <c r="G4" s="47"/>
      <c r="H4" s="47"/>
      <c r="I4" s="4"/>
      <c r="J4" s="59"/>
      <c r="K4" s="11"/>
      <c r="L4" s="1"/>
      <c r="M4" s="1"/>
      <c r="N4" s="1"/>
      <c r="O4" s="1"/>
    </row>
    <row r="5" spans="1:15" ht="18.75" x14ac:dyDescent="0.3">
      <c r="A5" s="7"/>
      <c r="B5" s="8"/>
      <c r="C5" s="20"/>
      <c r="D5" s="20"/>
      <c r="E5" s="6"/>
      <c r="F5" s="48"/>
      <c r="G5" s="49"/>
      <c r="H5" s="49"/>
      <c r="I5" s="3"/>
      <c r="J5" s="59"/>
      <c r="K5" s="11"/>
      <c r="L5" s="1"/>
      <c r="M5" s="1"/>
      <c r="N5" s="1"/>
      <c r="O5" s="1"/>
    </row>
    <row r="6" spans="1:15" ht="15.75" x14ac:dyDescent="0.25">
      <c r="A6" s="79" t="s">
        <v>2</v>
      </c>
      <c r="B6" s="80"/>
      <c r="C6" s="21"/>
      <c r="D6" s="22"/>
      <c r="E6" s="12"/>
      <c r="F6" s="50"/>
      <c r="H6" s="50"/>
      <c r="I6" s="12"/>
      <c r="J6" s="59"/>
      <c r="K6" s="2"/>
      <c r="L6" s="2"/>
      <c r="M6" s="2"/>
      <c r="N6" s="2"/>
      <c r="O6" s="2"/>
    </row>
    <row r="7" spans="1:15" ht="18.75" x14ac:dyDescent="0.3">
      <c r="A7" s="79" t="s">
        <v>3</v>
      </c>
      <c r="B7" s="80"/>
      <c r="C7" s="23"/>
      <c r="D7" s="24"/>
      <c r="E7" s="17"/>
      <c r="F7" s="50"/>
      <c r="H7" s="51"/>
      <c r="I7" s="12"/>
      <c r="J7" s="59"/>
      <c r="K7" s="2"/>
      <c r="L7" s="2"/>
      <c r="M7" s="2"/>
      <c r="N7" s="2"/>
      <c r="O7" s="2"/>
    </row>
    <row r="9" spans="1:15" ht="27.75" customHeight="1" x14ac:dyDescent="0.2">
      <c r="A9" s="26" t="s">
        <v>0</v>
      </c>
      <c r="B9" s="27" t="s">
        <v>1</v>
      </c>
      <c r="C9" s="81" t="s">
        <v>10</v>
      </c>
      <c r="D9" s="81"/>
      <c r="E9" s="81"/>
      <c r="F9" s="82" t="s">
        <v>4</v>
      </c>
      <c r="G9" s="82"/>
      <c r="H9" s="82"/>
    </row>
    <row r="10" spans="1:15" x14ac:dyDescent="0.25">
      <c r="A10" s="31">
        <v>1</v>
      </c>
      <c r="B10" s="28" t="s">
        <v>121</v>
      </c>
      <c r="C10" s="18"/>
      <c r="D10" s="18"/>
      <c r="E10" s="16"/>
      <c r="F10" s="52" t="s">
        <v>115</v>
      </c>
      <c r="G10" s="52" t="s">
        <v>5</v>
      </c>
      <c r="H10" s="52" t="s">
        <v>6</v>
      </c>
    </row>
    <row r="11" spans="1:15" ht="25.5" x14ac:dyDescent="0.2">
      <c r="A11" s="83">
        <v>1</v>
      </c>
      <c r="B11" s="84" t="s">
        <v>11</v>
      </c>
      <c r="C11" s="45" t="s">
        <v>114</v>
      </c>
      <c r="D11" s="45" t="s">
        <v>12</v>
      </c>
      <c r="E11" s="45" t="s">
        <v>13</v>
      </c>
      <c r="F11" s="53"/>
      <c r="G11" s="35"/>
      <c r="H11" s="35"/>
    </row>
    <row r="12" spans="1:15" ht="30" x14ac:dyDescent="0.2">
      <c r="A12" s="83"/>
      <c r="B12" s="84"/>
      <c r="C12" s="34" t="s">
        <v>14</v>
      </c>
      <c r="D12" s="36" t="s">
        <v>45</v>
      </c>
      <c r="E12" s="25" t="s">
        <v>113</v>
      </c>
      <c r="F12" s="54">
        <v>825931</v>
      </c>
      <c r="G12" s="55">
        <v>1458165</v>
      </c>
      <c r="H12" s="55">
        <v>544412.24</v>
      </c>
      <c r="I12" s="57"/>
      <c r="K12" s="57"/>
      <c r="L12" s="57"/>
      <c r="M12" s="57"/>
    </row>
    <row r="13" spans="1:15" x14ac:dyDescent="0.2">
      <c r="A13" s="83"/>
      <c r="B13" s="84"/>
      <c r="C13" s="74" t="s">
        <v>15</v>
      </c>
      <c r="D13" s="75" t="s">
        <v>46</v>
      </c>
      <c r="E13" s="25" t="s">
        <v>76</v>
      </c>
      <c r="F13" s="76">
        <v>120271.51</v>
      </c>
      <c r="G13" s="76">
        <v>943455.95</v>
      </c>
      <c r="H13" s="76">
        <v>874088.31</v>
      </c>
      <c r="I13" s="57"/>
      <c r="K13" s="57"/>
      <c r="L13" s="57"/>
      <c r="M13" s="57"/>
    </row>
    <row r="14" spans="1:15" x14ac:dyDescent="0.2">
      <c r="A14" s="83"/>
      <c r="B14" s="84"/>
      <c r="C14" s="74"/>
      <c r="D14" s="75"/>
      <c r="E14" s="25" t="s">
        <v>77</v>
      </c>
      <c r="F14" s="78"/>
      <c r="G14" s="78"/>
      <c r="H14" s="78"/>
      <c r="I14" s="57"/>
      <c r="K14" s="57"/>
      <c r="L14" s="57"/>
      <c r="M14" s="57"/>
    </row>
    <row r="15" spans="1:15" x14ac:dyDescent="0.2">
      <c r="A15" s="83"/>
      <c r="B15" s="84"/>
      <c r="C15" s="74"/>
      <c r="D15" s="75"/>
      <c r="E15" s="25" t="s">
        <v>78</v>
      </c>
      <c r="F15" s="77"/>
      <c r="G15" s="77"/>
      <c r="H15" s="77"/>
      <c r="I15" s="57"/>
      <c r="K15" s="57"/>
      <c r="L15" s="57"/>
      <c r="M15" s="57"/>
    </row>
    <row r="16" spans="1:15" x14ac:dyDescent="0.2">
      <c r="A16" s="83"/>
      <c r="B16" s="84"/>
      <c r="C16" s="74" t="s">
        <v>16</v>
      </c>
      <c r="D16" s="75" t="s">
        <v>47</v>
      </c>
      <c r="E16" s="25" t="s">
        <v>79</v>
      </c>
      <c r="F16" s="76">
        <v>30100764.059999999</v>
      </c>
      <c r="G16" s="76">
        <v>37731037.590000004</v>
      </c>
      <c r="H16" s="76">
        <v>13466723.460000001</v>
      </c>
      <c r="I16" s="57"/>
      <c r="K16" s="57"/>
      <c r="L16" s="57"/>
      <c r="M16" s="57"/>
    </row>
    <row r="17" spans="1:13" x14ac:dyDescent="0.2">
      <c r="A17" s="83"/>
      <c r="B17" s="84"/>
      <c r="C17" s="74"/>
      <c r="D17" s="75"/>
      <c r="E17" s="25" t="s">
        <v>80</v>
      </c>
      <c r="F17" s="78"/>
      <c r="G17" s="78"/>
      <c r="H17" s="78"/>
      <c r="I17" s="57"/>
      <c r="K17" s="57"/>
      <c r="L17" s="57"/>
      <c r="M17" s="57"/>
    </row>
    <row r="18" spans="1:13" x14ac:dyDescent="0.2">
      <c r="A18" s="83"/>
      <c r="B18" s="84"/>
      <c r="C18" s="74"/>
      <c r="D18" s="75"/>
      <c r="E18" s="25" t="s">
        <v>81</v>
      </c>
      <c r="F18" s="77"/>
      <c r="G18" s="77"/>
      <c r="H18" s="77"/>
      <c r="I18" s="57"/>
      <c r="K18" s="57"/>
      <c r="L18" s="57"/>
      <c r="M18" s="57"/>
    </row>
    <row r="19" spans="1:13" ht="30" x14ac:dyDescent="0.2">
      <c r="A19" s="83"/>
      <c r="B19" s="84"/>
      <c r="C19" s="34" t="s">
        <v>17</v>
      </c>
      <c r="D19" s="36" t="s">
        <v>48</v>
      </c>
      <c r="E19" s="25" t="s">
        <v>82</v>
      </c>
      <c r="F19" s="54">
        <v>0</v>
      </c>
      <c r="G19" s="55">
        <v>2761567.16</v>
      </c>
      <c r="H19" s="55">
        <v>188719.68</v>
      </c>
      <c r="I19" s="57"/>
      <c r="K19" s="57"/>
      <c r="L19" s="57"/>
      <c r="M19" s="57"/>
    </row>
    <row r="20" spans="1:13" x14ac:dyDescent="0.2">
      <c r="A20" s="83"/>
      <c r="B20" s="84"/>
      <c r="C20" s="74" t="s">
        <v>18</v>
      </c>
      <c r="D20" s="75" t="s">
        <v>49</v>
      </c>
      <c r="E20" s="25" t="s">
        <v>83</v>
      </c>
      <c r="F20" s="76">
        <v>81846046.099999994</v>
      </c>
      <c r="G20" s="76">
        <v>13878626.35</v>
      </c>
      <c r="H20" s="76">
        <v>1379897.29</v>
      </c>
      <c r="I20" s="57"/>
      <c r="K20" s="57"/>
      <c r="L20" s="57"/>
      <c r="M20" s="57"/>
    </row>
    <row r="21" spans="1:13" x14ac:dyDescent="0.2">
      <c r="A21" s="83"/>
      <c r="B21" s="84"/>
      <c r="C21" s="74"/>
      <c r="D21" s="75"/>
      <c r="E21" s="25" t="s">
        <v>84</v>
      </c>
      <c r="F21" s="77"/>
      <c r="G21" s="77"/>
      <c r="H21" s="77"/>
      <c r="I21" s="57"/>
      <c r="K21" s="57"/>
      <c r="L21" s="57"/>
      <c r="M21" s="57"/>
    </row>
    <row r="22" spans="1:13" ht="21.6" customHeight="1" x14ac:dyDescent="0.2">
      <c r="A22" s="83"/>
      <c r="B22" s="84"/>
      <c r="C22" s="74" t="s">
        <v>19</v>
      </c>
      <c r="D22" s="75" t="s">
        <v>50</v>
      </c>
      <c r="E22" s="25" t="s">
        <v>85</v>
      </c>
      <c r="F22" s="76">
        <v>120271.52</v>
      </c>
      <c r="G22" s="76">
        <v>408297.95</v>
      </c>
      <c r="H22" s="76">
        <v>511721.19</v>
      </c>
      <c r="I22" s="57"/>
      <c r="K22" s="57"/>
      <c r="L22" s="57"/>
      <c r="M22" s="57"/>
    </row>
    <row r="23" spans="1:13" ht="21.6" customHeight="1" x14ac:dyDescent="0.2">
      <c r="A23" s="83"/>
      <c r="B23" s="84"/>
      <c r="C23" s="74"/>
      <c r="D23" s="75"/>
      <c r="E23" s="25" t="s">
        <v>86</v>
      </c>
      <c r="F23" s="77"/>
      <c r="G23" s="77"/>
      <c r="H23" s="77"/>
      <c r="I23" s="57"/>
      <c r="K23" s="57"/>
      <c r="L23" s="57"/>
      <c r="M23" s="57"/>
    </row>
    <row r="24" spans="1:13" ht="30" x14ac:dyDescent="0.2">
      <c r="A24" s="83"/>
      <c r="B24" s="84"/>
      <c r="C24" s="34" t="s">
        <v>20</v>
      </c>
      <c r="D24" s="36" t="s">
        <v>51</v>
      </c>
      <c r="E24" s="25" t="s">
        <v>87</v>
      </c>
      <c r="F24" s="54">
        <v>0</v>
      </c>
      <c r="G24" s="55">
        <v>962156.73</v>
      </c>
      <c r="H24" s="55">
        <v>67192.87</v>
      </c>
      <c r="I24" s="57"/>
      <c r="K24" s="57"/>
      <c r="L24" s="57"/>
      <c r="M24" s="57"/>
    </row>
    <row r="25" spans="1:13" ht="30" x14ac:dyDescent="0.2">
      <c r="A25" s="83"/>
      <c r="B25" s="84"/>
      <c r="C25" s="34" t="s">
        <v>21</v>
      </c>
      <c r="D25" s="36" t="s">
        <v>52</v>
      </c>
      <c r="E25" s="25" t="s">
        <v>88</v>
      </c>
      <c r="F25" s="54">
        <v>0</v>
      </c>
      <c r="G25" s="55">
        <v>962173.64</v>
      </c>
      <c r="H25" s="55">
        <v>68196.59</v>
      </c>
      <c r="I25" s="57"/>
      <c r="K25" s="57"/>
      <c r="L25" s="57"/>
      <c r="M25" s="57"/>
    </row>
    <row r="26" spans="1:13" ht="30" x14ac:dyDescent="0.2">
      <c r="A26" s="83"/>
      <c r="B26" s="84"/>
      <c r="C26" s="34" t="s">
        <v>22</v>
      </c>
      <c r="D26" s="36" t="s">
        <v>53</v>
      </c>
      <c r="E26" s="25" t="s">
        <v>89</v>
      </c>
      <c r="F26" s="54">
        <v>0</v>
      </c>
      <c r="G26" s="55">
        <v>1799001.51</v>
      </c>
      <c r="H26" s="55">
        <v>88695.94</v>
      </c>
      <c r="I26" s="57"/>
      <c r="K26" s="57"/>
      <c r="L26" s="57"/>
      <c r="M26" s="57"/>
    </row>
    <row r="27" spans="1:13" ht="30" x14ac:dyDescent="0.2">
      <c r="A27" s="83"/>
      <c r="B27" s="84"/>
      <c r="C27" s="34" t="s">
        <v>23</v>
      </c>
      <c r="D27" s="36" t="s">
        <v>54</v>
      </c>
      <c r="E27" s="25" t="s">
        <v>90</v>
      </c>
      <c r="F27" s="54">
        <v>0</v>
      </c>
      <c r="G27" s="55">
        <v>962173.64</v>
      </c>
      <c r="H27" s="55">
        <v>68566.259999999995</v>
      </c>
      <c r="I27" s="57"/>
      <c r="K27" s="57"/>
      <c r="L27" s="57"/>
      <c r="M27" s="57"/>
    </row>
    <row r="28" spans="1:13" ht="30" x14ac:dyDescent="0.2">
      <c r="A28" s="83"/>
      <c r="B28" s="84"/>
      <c r="C28" s="34" t="s">
        <v>24</v>
      </c>
      <c r="D28" s="36" t="s">
        <v>55</v>
      </c>
      <c r="E28" s="25" t="s">
        <v>91</v>
      </c>
      <c r="F28" s="54">
        <v>0</v>
      </c>
      <c r="G28" s="55">
        <v>324389.49</v>
      </c>
      <c r="H28" s="55">
        <v>23486.12</v>
      </c>
      <c r="I28" s="57"/>
      <c r="K28" s="57"/>
      <c r="L28" s="57"/>
      <c r="M28" s="57"/>
    </row>
    <row r="29" spans="1:13" ht="45" x14ac:dyDescent="0.2">
      <c r="A29" s="83"/>
      <c r="B29" s="84"/>
      <c r="C29" s="34" t="s">
        <v>25</v>
      </c>
      <c r="D29" s="36" t="s">
        <v>56</v>
      </c>
      <c r="E29" s="25" t="s">
        <v>92</v>
      </c>
      <c r="F29" s="54">
        <v>120271.51</v>
      </c>
      <c r="G29" s="55">
        <v>542299.61</v>
      </c>
      <c r="H29" s="55">
        <v>440179.5</v>
      </c>
      <c r="I29" s="57"/>
      <c r="K29" s="57"/>
      <c r="L29" s="57"/>
      <c r="M29" s="57"/>
    </row>
    <row r="30" spans="1:13" ht="30" x14ac:dyDescent="0.2">
      <c r="A30" s="83"/>
      <c r="B30" s="84"/>
      <c r="C30" s="34" t="s">
        <v>26</v>
      </c>
      <c r="D30" s="36" t="s">
        <v>57</v>
      </c>
      <c r="E30" s="25" t="s">
        <v>93</v>
      </c>
      <c r="F30" s="54">
        <v>5456290</v>
      </c>
      <c r="G30" s="55">
        <v>18148018.859999999</v>
      </c>
      <c r="H30" s="55">
        <v>4855078.9400000004</v>
      </c>
      <c r="I30" s="57"/>
      <c r="K30" s="57"/>
      <c r="L30" s="57"/>
      <c r="M30" s="57"/>
    </row>
    <row r="31" spans="1:13" ht="30" x14ac:dyDescent="0.2">
      <c r="A31" s="83"/>
      <c r="B31" s="84"/>
      <c r="C31" s="34" t="s">
        <v>27</v>
      </c>
      <c r="D31" s="36" t="s">
        <v>58</v>
      </c>
      <c r="E31" s="25" t="s">
        <v>94</v>
      </c>
      <c r="F31" s="54">
        <v>277822</v>
      </c>
      <c r="G31" s="55">
        <v>574071.56999999995</v>
      </c>
      <c r="H31" s="55">
        <v>238984.43</v>
      </c>
      <c r="I31" s="57"/>
      <c r="K31" s="57"/>
      <c r="L31" s="57"/>
      <c r="M31" s="57"/>
    </row>
    <row r="32" spans="1:13" ht="45" x14ac:dyDescent="0.2">
      <c r="A32" s="83"/>
      <c r="B32" s="84"/>
      <c r="C32" s="34" t="s">
        <v>28</v>
      </c>
      <c r="D32" s="36" t="s">
        <v>59</v>
      </c>
      <c r="E32" s="25" t="s">
        <v>95</v>
      </c>
      <c r="F32" s="54">
        <v>120272</v>
      </c>
      <c r="G32" s="55">
        <v>350323.49</v>
      </c>
      <c r="H32" s="55">
        <v>428596.1</v>
      </c>
      <c r="I32" s="57"/>
      <c r="K32" s="57"/>
      <c r="L32" s="57"/>
      <c r="M32" s="57"/>
    </row>
    <row r="33" spans="1:13" ht="30" x14ac:dyDescent="0.2">
      <c r="A33" s="83"/>
      <c r="B33" s="84"/>
      <c r="C33" s="34" t="s">
        <v>29</v>
      </c>
      <c r="D33" s="36" t="s">
        <v>60</v>
      </c>
      <c r="E33" s="25" t="s">
        <v>96</v>
      </c>
      <c r="F33" s="54">
        <v>9817733</v>
      </c>
      <c r="G33" s="55">
        <v>982476.99</v>
      </c>
      <c r="H33" s="55">
        <v>1686398.77</v>
      </c>
      <c r="I33" s="57"/>
      <c r="K33" s="57"/>
      <c r="L33" s="57"/>
      <c r="M33" s="57"/>
    </row>
    <row r="34" spans="1:13" ht="45" x14ac:dyDescent="0.2">
      <c r="A34" s="83"/>
      <c r="B34" s="84"/>
      <c r="C34" s="34" t="s">
        <v>30</v>
      </c>
      <c r="D34" s="36" t="s">
        <v>61</v>
      </c>
      <c r="E34" s="25" t="s">
        <v>97</v>
      </c>
      <c r="F34" s="54">
        <v>120271.51</v>
      </c>
      <c r="G34" s="55">
        <v>184194.65</v>
      </c>
      <c r="H34" s="55">
        <v>281686.12</v>
      </c>
      <c r="I34" s="57"/>
      <c r="K34" s="57"/>
      <c r="L34" s="57"/>
      <c r="M34" s="57"/>
    </row>
    <row r="35" spans="1:13" ht="30" x14ac:dyDescent="0.2">
      <c r="A35" s="83"/>
      <c r="B35" s="84"/>
      <c r="C35" s="34" t="s">
        <v>31</v>
      </c>
      <c r="D35" s="36" t="s">
        <v>62</v>
      </c>
      <c r="E35" s="25" t="s">
        <v>98</v>
      </c>
      <c r="F35" s="54">
        <v>3448188</v>
      </c>
      <c r="G35" s="55">
        <v>1069526.1599999999</v>
      </c>
      <c r="H35" s="55">
        <v>643648.23</v>
      </c>
      <c r="I35" s="57"/>
      <c r="K35" s="57"/>
      <c r="L35" s="57"/>
      <c r="M35" s="57"/>
    </row>
    <row r="36" spans="1:13" ht="45" x14ac:dyDescent="0.2">
      <c r="A36" s="83"/>
      <c r="B36" s="84"/>
      <c r="C36" s="34" t="s">
        <v>32</v>
      </c>
      <c r="D36" s="36" t="s">
        <v>63</v>
      </c>
      <c r="E36" s="25" t="s">
        <v>99</v>
      </c>
      <c r="F36" s="54">
        <v>0</v>
      </c>
      <c r="G36" s="55">
        <v>137211.35</v>
      </c>
      <c r="H36" s="55">
        <v>144626.5</v>
      </c>
      <c r="I36" s="57"/>
      <c r="K36" s="57"/>
      <c r="L36" s="57"/>
      <c r="M36" s="57"/>
    </row>
    <row r="37" spans="1:13" ht="19.149999999999999" customHeight="1" x14ac:dyDescent="0.2">
      <c r="A37" s="83"/>
      <c r="B37" s="84"/>
      <c r="C37" s="74" t="s">
        <v>33</v>
      </c>
      <c r="D37" s="75" t="s">
        <v>64</v>
      </c>
      <c r="E37" s="25" t="s">
        <v>100</v>
      </c>
      <c r="F37" s="76">
        <v>1930323.9</v>
      </c>
      <c r="G37" s="76">
        <v>1232453.6000000001</v>
      </c>
      <c r="H37" s="76">
        <v>886814.78</v>
      </c>
      <c r="I37" s="57"/>
      <c r="K37" s="57"/>
      <c r="L37" s="57"/>
      <c r="M37" s="57"/>
    </row>
    <row r="38" spans="1:13" ht="19.149999999999999" customHeight="1" x14ac:dyDescent="0.2">
      <c r="A38" s="83"/>
      <c r="B38" s="84"/>
      <c r="C38" s="74"/>
      <c r="D38" s="75"/>
      <c r="E38" s="25" t="s">
        <v>101</v>
      </c>
      <c r="F38" s="77"/>
      <c r="G38" s="77"/>
      <c r="H38" s="77"/>
      <c r="I38" s="57"/>
      <c r="K38" s="57"/>
      <c r="L38" s="57"/>
      <c r="M38" s="57"/>
    </row>
    <row r="39" spans="1:13" ht="45" x14ac:dyDescent="0.2">
      <c r="A39" s="83"/>
      <c r="B39" s="84"/>
      <c r="C39" s="34" t="s">
        <v>34</v>
      </c>
      <c r="D39" s="36" t="s">
        <v>65</v>
      </c>
      <c r="E39" s="25" t="s">
        <v>102</v>
      </c>
      <c r="F39" s="54">
        <v>0</v>
      </c>
      <c r="G39" s="55">
        <v>116366.63</v>
      </c>
      <c r="H39" s="55">
        <v>112910.46</v>
      </c>
      <c r="I39" s="57"/>
      <c r="K39" s="57"/>
      <c r="L39" s="57"/>
      <c r="M39" s="57"/>
    </row>
    <row r="40" spans="1:13" ht="30" x14ac:dyDescent="0.2">
      <c r="A40" s="83"/>
      <c r="B40" s="84"/>
      <c r="C40" s="34" t="s">
        <v>35</v>
      </c>
      <c r="D40" s="36" t="s">
        <v>66</v>
      </c>
      <c r="E40" s="25" t="s">
        <v>103</v>
      </c>
      <c r="F40" s="54">
        <v>2264787.2400000002</v>
      </c>
      <c r="G40" s="55">
        <v>2391801.58</v>
      </c>
      <c r="H40" s="55">
        <v>712351.94</v>
      </c>
      <c r="I40" s="57"/>
      <c r="K40" s="57"/>
      <c r="L40" s="57"/>
      <c r="M40" s="57"/>
    </row>
    <row r="41" spans="1:13" ht="30" x14ac:dyDescent="0.2">
      <c r="A41" s="83"/>
      <c r="B41" s="84"/>
      <c r="C41" s="34" t="s">
        <v>36</v>
      </c>
      <c r="D41" s="36" t="s">
        <v>67</v>
      </c>
      <c r="E41" s="25" t="s">
        <v>104</v>
      </c>
      <c r="F41" s="54">
        <v>186728.59</v>
      </c>
      <c r="G41" s="55">
        <v>383048.87</v>
      </c>
      <c r="H41" s="55">
        <v>103788.51</v>
      </c>
      <c r="I41" s="57"/>
      <c r="K41" s="57"/>
      <c r="L41" s="57"/>
      <c r="M41" s="57"/>
    </row>
    <row r="42" spans="1:13" ht="45" x14ac:dyDescent="0.2">
      <c r="A42" s="83"/>
      <c r="B42" s="84"/>
      <c r="C42" s="34" t="s">
        <v>37</v>
      </c>
      <c r="D42" s="36" t="s">
        <v>68</v>
      </c>
      <c r="E42" s="25" t="s">
        <v>105</v>
      </c>
      <c r="F42" s="54">
        <v>120271.51</v>
      </c>
      <c r="G42" s="55">
        <v>183059.3</v>
      </c>
      <c r="H42" s="55">
        <v>195654.09</v>
      </c>
      <c r="I42" s="57"/>
      <c r="K42" s="57"/>
      <c r="L42" s="57"/>
      <c r="M42" s="57"/>
    </row>
    <row r="43" spans="1:13" ht="30" x14ac:dyDescent="0.2">
      <c r="A43" s="83"/>
      <c r="B43" s="84"/>
      <c r="C43" s="34" t="s">
        <v>38</v>
      </c>
      <c r="D43" s="36" t="s">
        <v>69</v>
      </c>
      <c r="E43" s="25" t="s">
        <v>106</v>
      </c>
      <c r="F43" s="54">
        <v>1659271.96</v>
      </c>
      <c r="G43" s="55">
        <v>360982.75</v>
      </c>
      <c r="H43" s="55">
        <v>657657.99</v>
      </c>
      <c r="I43" s="57"/>
      <c r="K43" s="57"/>
      <c r="L43" s="57"/>
      <c r="M43" s="57"/>
    </row>
    <row r="44" spans="1:13" ht="30" x14ac:dyDescent="0.2">
      <c r="A44" s="83"/>
      <c r="B44" s="84"/>
      <c r="C44" s="34" t="s">
        <v>39</v>
      </c>
      <c r="D44" s="36" t="s">
        <v>70</v>
      </c>
      <c r="E44" s="25" t="s">
        <v>107</v>
      </c>
      <c r="F44" s="54">
        <v>234132.28</v>
      </c>
      <c r="G44" s="55">
        <v>2303400.71</v>
      </c>
      <c r="H44" s="55">
        <v>1093578.33</v>
      </c>
      <c r="I44" s="57"/>
      <c r="K44" s="57"/>
      <c r="L44" s="57"/>
      <c r="M44" s="57"/>
    </row>
    <row r="45" spans="1:13" ht="30" x14ac:dyDescent="0.2">
      <c r="A45" s="83"/>
      <c r="B45" s="84"/>
      <c r="C45" s="34" t="s">
        <v>40</v>
      </c>
      <c r="D45" s="36" t="s">
        <v>71</v>
      </c>
      <c r="E45" s="25" t="s">
        <v>108</v>
      </c>
      <c r="F45" s="54">
        <v>234355.87</v>
      </c>
      <c r="G45" s="55">
        <v>2627752.9500000002</v>
      </c>
      <c r="H45" s="55">
        <v>1209011.3799999999</v>
      </c>
      <c r="I45" s="57"/>
      <c r="K45" s="57"/>
      <c r="L45" s="57"/>
      <c r="M45" s="57"/>
    </row>
    <row r="46" spans="1:13" ht="45" x14ac:dyDescent="0.2">
      <c r="A46" s="83"/>
      <c r="B46" s="84"/>
      <c r="C46" s="34" t="s">
        <v>41</v>
      </c>
      <c r="D46" s="36" t="s">
        <v>72</v>
      </c>
      <c r="E46" s="25" t="s">
        <v>109</v>
      </c>
      <c r="F46" s="54">
        <v>0</v>
      </c>
      <c r="G46" s="55">
        <v>1894717.7</v>
      </c>
      <c r="H46" s="55">
        <v>885915.04</v>
      </c>
      <c r="I46" s="57"/>
      <c r="K46" s="57"/>
      <c r="L46" s="57"/>
      <c r="M46" s="57"/>
    </row>
    <row r="47" spans="1:13" ht="30" x14ac:dyDescent="0.2">
      <c r="A47" s="83"/>
      <c r="B47" s="84"/>
      <c r="C47" s="34" t="s">
        <v>42</v>
      </c>
      <c r="D47" s="36" t="s">
        <v>73</v>
      </c>
      <c r="E47" s="25" t="s">
        <v>110</v>
      </c>
      <c r="F47" s="54">
        <v>8780647.7100000009</v>
      </c>
      <c r="G47" s="54">
        <v>43239745.609999999</v>
      </c>
      <c r="H47" s="54">
        <v>2971722.61</v>
      </c>
      <c r="I47" s="57"/>
      <c r="K47" s="57"/>
      <c r="L47" s="57"/>
      <c r="M47" s="57"/>
    </row>
    <row r="48" spans="1:13" ht="45" x14ac:dyDescent="0.2">
      <c r="A48" s="83"/>
      <c r="B48" s="84"/>
      <c r="C48" s="34" t="s">
        <v>43</v>
      </c>
      <c r="D48" s="36" t="s">
        <v>74</v>
      </c>
      <c r="E48" s="25" t="s">
        <v>111</v>
      </c>
      <c r="F48" s="54">
        <v>2262616.46</v>
      </c>
      <c r="G48" s="55">
        <v>189481.45</v>
      </c>
      <c r="H48" s="55">
        <v>571067.99</v>
      </c>
      <c r="I48" s="57"/>
      <c r="K48" s="57"/>
      <c r="L48" s="57"/>
      <c r="M48" s="57"/>
    </row>
    <row r="49" spans="1:13" ht="30" x14ac:dyDescent="0.2">
      <c r="A49" s="83"/>
      <c r="B49" s="84"/>
      <c r="C49" s="34" t="s">
        <v>44</v>
      </c>
      <c r="D49" s="36" t="s">
        <v>75</v>
      </c>
      <c r="E49" s="25" t="s">
        <v>112</v>
      </c>
      <c r="F49" s="54">
        <v>837741.17</v>
      </c>
      <c r="G49" s="55">
        <v>600613.51</v>
      </c>
      <c r="H49" s="55">
        <v>392812.25</v>
      </c>
      <c r="I49" s="57"/>
      <c r="K49" s="57"/>
      <c r="L49" s="57"/>
      <c r="M49" s="57"/>
    </row>
    <row r="50" spans="1:13" x14ac:dyDescent="0.2">
      <c r="A50" s="37"/>
      <c r="B50" s="70" t="s">
        <v>117</v>
      </c>
      <c r="C50" s="71"/>
      <c r="D50" s="71"/>
      <c r="E50" s="72"/>
      <c r="F50" s="73" t="s">
        <v>118</v>
      </c>
      <c r="G50" s="73"/>
      <c r="H50" s="73"/>
      <c r="I50" s="57"/>
      <c r="K50" s="57"/>
      <c r="L50" s="57"/>
      <c r="M50" s="57"/>
    </row>
    <row r="51" spans="1:13" x14ac:dyDescent="0.2">
      <c r="A51" s="37"/>
      <c r="B51" s="42"/>
      <c r="C51" s="43"/>
      <c r="D51" s="43"/>
      <c r="E51" s="44"/>
      <c r="F51" s="56">
        <f>SUM(F12:F49)</f>
        <v>150885008.90000001</v>
      </c>
      <c r="G51" s="56">
        <f>SUM(G12:G49)</f>
        <v>139702592.34999996</v>
      </c>
      <c r="H51" s="56">
        <f>SUM(H12:H49)</f>
        <v>35794183.910000019</v>
      </c>
      <c r="I51" s="57"/>
      <c r="K51" s="57"/>
      <c r="L51" s="57"/>
      <c r="M51" s="57"/>
    </row>
    <row r="52" spans="1:13" ht="30" customHeight="1" x14ac:dyDescent="0.2">
      <c r="A52" s="37"/>
      <c r="B52" s="63" t="s">
        <v>7</v>
      </c>
      <c r="C52" s="63"/>
      <c r="D52" s="63"/>
      <c r="E52" s="63"/>
      <c r="F52" s="64">
        <f>F51+G51+H51</f>
        <v>326381785.16000003</v>
      </c>
      <c r="G52" s="65"/>
      <c r="H52" s="65"/>
      <c r="I52" s="57"/>
      <c r="K52" s="57"/>
      <c r="L52" s="57"/>
      <c r="M52" s="57"/>
    </row>
    <row r="53" spans="1:13" ht="30" customHeight="1" x14ac:dyDescent="0.2">
      <c r="A53" s="37"/>
      <c r="B53" s="66" t="s">
        <v>119</v>
      </c>
      <c r="C53" s="67"/>
      <c r="D53" s="67"/>
      <c r="E53" s="68"/>
      <c r="F53" s="69">
        <f>F52*0.03</f>
        <v>9791453.5548</v>
      </c>
      <c r="G53" s="69"/>
      <c r="H53" s="69"/>
      <c r="I53" s="57"/>
      <c r="K53" s="57"/>
      <c r="L53" s="57"/>
      <c r="M53" s="57"/>
    </row>
    <row r="54" spans="1:13" ht="30" customHeight="1" x14ac:dyDescent="0.2">
      <c r="A54" s="37"/>
      <c r="B54" s="39"/>
      <c r="C54" s="40"/>
      <c r="D54" s="40"/>
      <c r="E54" s="41"/>
      <c r="F54" s="60">
        <f>F52+F53</f>
        <v>336173238.7148</v>
      </c>
      <c r="G54" s="61"/>
      <c r="H54" s="62"/>
      <c r="I54" s="57"/>
      <c r="K54" s="57"/>
      <c r="L54" s="57"/>
      <c r="M54" s="57"/>
    </row>
    <row r="55" spans="1:13" ht="30" customHeight="1" x14ac:dyDescent="0.2">
      <c r="A55" s="37"/>
      <c r="B55" s="63" t="s">
        <v>120</v>
      </c>
      <c r="C55" s="63"/>
      <c r="D55" s="63"/>
      <c r="E55" s="63"/>
      <c r="F55" s="69">
        <f>F54*0.2</f>
        <v>67234647.742960006</v>
      </c>
      <c r="G55" s="69"/>
      <c r="H55" s="69"/>
      <c r="I55" s="57"/>
      <c r="K55" s="57"/>
      <c r="L55" s="57"/>
      <c r="M55" s="57"/>
    </row>
    <row r="56" spans="1:13" ht="30" customHeight="1" x14ac:dyDescent="0.2">
      <c r="A56" s="37"/>
      <c r="B56" s="29" t="s">
        <v>8</v>
      </c>
      <c r="C56" s="19"/>
      <c r="D56" s="19"/>
      <c r="E56" s="15"/>
      <c r="F56" s="60">
        <f>F54+F55</f>
        <v>403407886.45775998</v>
      </c>
      <c r="G56" s="61"/>
      <c r="H56" s="62"/>
      <c r="I56" s="57"/>
      <c r="K56" s="57"/>
      <c r="L56" s="57"/>
      <c r="M56" s="57"/>
    </row>
  </sheetData>
  <autoFilter ref="A9:H56" xr:uid="{00000000-0001-0000-0000-000000000000}">
    <filterColumn colId="2" showButton="0"/>
    <filterColumn colId="3" showButton="0"/>
    <filterColumn colId="5" showButton="0"/>
    <filterColumn colId="6" showButton="0"/>
  </autoFilter>
  <mergeCells count="47">
    <mergeCell ref="A4:B4"/>
    <mergeCell ref="A1:B1"/>
    <mergeCell ref="G1:H1"/>
    <mergeCell ref="C2:H2"/>
    <mergeCell ref="A3:B3"/>
    <mergeCell ref="C3:H3"/>
    <mergeCell ref="A6:B6"/>
    <mergeCell ref="A7:B7"/>
    <mergeCell ref="C9:E9"/>
    <mergeCell ref="F9:H9"/>
    <mergeCell ref="A11:A49"/>
    <mergeCell ref="B11:B49"/>
    <mergeCell ref="C13:C15"/>
    <mergeCell ref="D13:D15"/>
    <mergeCell ref="F13:F15"/>
    <mergeCell ref="G13:G15"/>
    <mergeCell ref="C16:C18"/>
    <mergeCell ref="D16:D18"/>
    <mergeCell ref="F16:F18"/>
    <mergeCell ref="G16:G18"/>
    <mergeCell ref="H16:H18"/>
    <mergeCell ref="H13:H15"/>
    <mergeCell ref="C20:C21"/>
    <mergeCell ref="D20:D21"/>
    <mergeCell ref="F20:F21"/>
    <mergeCell ref="G20:G21"/>
    <mergeCell ref="H20:H21"/>
    <mergeCell ref="C22:C23"/>
    <mergeCell ref="D22:D23"/>
    <mergeCell ref="F22:F23"/>
    <mergeCell ref="G22:G23"/>
    <mergeCell ref="H22:H23"/>
    <mergeCell ref="B50:E50"/>
    <mergeCell ref="F50:H50"/>
    <mergeCell ref="C37:C38"/>
    <mergeCell ref="D37:D38"/>
    <mergeCell ref="F37:F38"/>
    <mergeCell ref="G37:G38"/>
    <mergeCell ref="H37:H38"/>
    <mergeCell ref="B55:E55"/>
    <mergeCell ref="F55:H55"/>
    <mergeCell ref="B52:E52"/>
    <mergeCell ref="F52:H52"/>
    <mergeCell ref="B53:E53"/>
    <mergeCell ref="F53:H53"/>
    <mergeCell ref="F54:H54"/>
    <mergeCell ref="F56:H56"/>
  </mergeCells>
  <pageMargins left="0.75" right="0.75" top="1" bottom="1" header="0.5" footer="0.5"/>
  <pageSetup scale="3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свод</vt:lpstr>
      <vt:lpstr>свод!Область_печати</vt:lpstr>
    </vt:vector>
  </TitlesOfParts>
  <Company>sibur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Анастасия</cp:lastModifiedBy>
  <cp:lastPrinted>2012-06-15T03:00:35Z</cp:lastPrinted>
  <dcterms:created xsi:type="dcterms:W3CDTF">2010-07-21T15:31:22Z</dcterms:created>
  <dcterms:modified xsi:type="dcterms:W3CDTF">2025-07-01T12:33:26Z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