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овик\ресурсы\"/>
    </mc:Choice>
  </mc:AlternateContent>
  <xr:revisionPtr revIDLastSave="0" documentId="13_ncr:1_{1B0AA5B4-B7E6-467A-A381-CA4A3539FC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мета контракта" sheetId="2" r:id="rId1"/>
  </sheets>
  <definedNames>
    <definedName name="_xlnm._FilterDatabase" localSheetId="0" hidden="1">'Смета контракта'!$A$10:$AD$1989</definedName>
    <definedName name="_xlnm.Print_Titles" localSheetId="0">'Смета контракта'!$10:$10</definedName>
    <definedName name="_xlnm.Print_Area" localSheetId="0">'Смета контракта'!$A$1:$G$1989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18" i="2" l="1"/>
  <c r="I1855" i="2" s="1"/>
  <c r="I1708" i="2"/>
  <c r="I1655" i="2" s="1"/>
  <c r="I1534" i="2"/>
  <c r="I1402" i="2" s="1"/>
  <c r="I1401" i="2"/>
  <c r="I1005" i="2" s="1"/>
  <c r="I853" i="2"/>
  <c r="I761" i="2" s="1"/>
  <c r="I850" i="2"/>
  <c r="I849" i="2"/>
  <c r="I848" i="2"/>
  <c r="I847" i="2"/>
  <c r="I846" i="2"/>
  <c r="I845" i="2"/>
  <c r="I844" i="2"/>
  <c r="I843" i="2"/>
  <c r="I842" i="2"/>
  <c r="I841" i="2"/>
  <c r="I840" i="2"/>
  <c r="I839" i="2"/>
  <c r="I838" i="2"/>
  <c r="I837" i="2"/>
  <c r="I836" i="2"/>
  <c r="I835" i="2"/>
  <c r="I834" i="2"/>
  <c r="I833" i="2"/>
  <c r="I832" i="2"/>
  <c r="I831" i="2"/>
  <c r="I830" i="2"/>
  <c r="I829" i="2"/>
  <c r="I828" i="2"/>
  <c r="I827" i="2"/>
  <c r="I826" i="2"/>
  <c r="I825" i="2"/>
  <c r="I824" i="2"/>
  <c r="I823" i="2"/>
  <c r="I822" i="2"/>
  <c r="I821" i="2"/>
  <c r="I820" i="2"/>
  <c r="I819" i="2"/>
  <c r="I818" i="2"/>
  <c r="I817" i="2"/>
  <c r="I816" i="2"/>
  <c r="I815" i="2"/>
  <c r="I814" i="2"/>
  <c r="I813" i="2"/>
  <c r="I812" i="2"/>
  <c r="I811" i="2"/>
  <c r="I810" i="2"/>
  <c r="I809" i="2"/>
  <c r="I808" i="2"/>
  <c r="I807" i="2"/>
  <c r="I806" i="2"/>
  <c r="I805" i="2"/>
  <c r="I804" i="2"/>
  <c r="I803" i="2"/>
  <c r="I802" i="2"/>
  <c r="I801" i="2"/>
  <c r="I800" i="2"/>
  <c r="I799" i="2"/>
  <c r="I798" i="2"/>
  <c r="I797" i="2"/>
  <c r="I796" i="2"/>
  <c r="I795" i="2"/>
  <c r="I794" i="2"/>
  <c r="I793" i="2"/>
  <c r="I792" i="2"/>
  <c r="I791" i="2"/>
  <c r="I790" i="2"/>
  <c r="I789" i="2"/>
  <c r="I788" i="2"/>
  <c r="I787" i="2"/>
  <c r="I786" i="2"/>
  <c r="I785" i="2"/>
  <c r="I784" i="2"/>
  <c r="I783" i="2"/>
  <c r="I782" i="2"/>
  <c r="I781" i="2"/>
  <c r="I780" i="2"/>
  <c r="I779" i="2"/>
  <c r="I778" i="2"/>
  <c r="I777" i="2"/>
  <c r="I776" i="2"/>
  <c r="I775" i="2"/>
  <c r="I774" i="2"/>
  <c r="I773" i="2"/>
  <c r="I772" i="2"/>
  <c r="I771" i="2"/>
  <c r="I770" i="2"/>
  <c r="I769" i="2"/>
  <c r="I768" i="2"/>
  <c r="I767" i="2"/>
  <c r="I766" i="2"/>
  <c r="I765" i="2"/>
  <c r="I764" i="2"/>
  <c r="I763" i="2"/>
  <c r="I762" i="2"/>
  <c r="I756" i="2"/>
  <c r="I755" i="2"/>
  <c r="I754" i="2"/>
  <c r="I753" i="2"/>
  <c r="I752" i="2"/>
  <c r="I751" i="2"/>
  <c r="I750" i="2"/>
  <c r="I749" i="2"/>
  <c r="I748" i="2"/>
  <c r="I747" i="2"/>
  <c r="I746" i="2"/>
  <c r="I745" i="2"/>
  <c r="I744" i="2"/>
  <c r="I743" i="2"/>
  <c r="I742" i="2"/>
  <c r="I741" i="2"/>
  <c r="I740" i="2"/>
  <c r="I739" i="2"/>
  <c r="I738" i="2"/>
  <c r="I737" i="2"/>
  <c r="I736" i="2"/>
  <c r="I735" i="2"/>
  <c r="I734" i="2"/>
  <c r="I733" i="2"/>
  <c r="I732" i="2"/>
  <c r="I731" i="2"/>
  <c r="I730" i="2"/>
  <c r="I729" i="2"/>
  <c r="I728" i="2"/>
  <c r="I727" i="2"/>
  <c r="I726" i="2"/>
  <c r="I725" i="2"/>
  <c r="I724" i="2"/>
  <c r="I723" i="2"/>
  <c r="I722" i="2"/>
  <c r="I721" i="2"/>
  <c r="I720" i="2"/>
  <c r="I719" i="2"/>
  <c r="I718" i="2"/>
  <c r="I717" i="2"/>
  <c r="I716" i="2"/>
  <c r="I715" i="2"/>
  <c r="I714" i="2"/>
  <c r="I713" i="2"/>
  <c r="I712" i="2"/>
  <c r="I711" i="2"/>
  <c r="I710" i="2"/>
  <c r="I709" i="2"/>
  <c r="I708" i="2"/>
  <c r="I707" i="2"/>
  <c r="I706" i="2"/>
  <c r="I705" i="2"/>
  <c r="I704" i="2"/>
  <c r="I703" i="2"/>
  <c r="I702" i="2"/>
  <c r="I701" i="2"/>
  <c r="I700" i="2"/>
  <c r="I699" i="2"/>
  <c r="I698" i="2"/>
  <c r="H697" i="2"/>
  <c r="I697" i="2" s="1"/>
  <c r="I696" i="2"/>
  <c r="I695" i="2"/>
  <c r="I694" i="2"/>
  <c r="I693" i="2"/>
  <c r="I692" i="2"/>
  <c r="I691" i="2"/>
  <c r="I690" i="2"/>
  <c r="I689" i="2"/>
  <c r="I688" i="2"/>
  <c r="I687" i="2"/>
  <c r="I686" i="2"/>
  <c r="I685" i="2"/>
  <c r="I684" i="2"/>
  <c r="H683" i="2"/>
  <c r="I683" i="2" s="1"/>
  <c r="H682" i="2"/>
  <c r="I682" i="2" s="1"/>
  <c r="I681" i="2"/>
  <c r="I680" i="2"/>
  <c r="I679" i="2"/>
  <c r="I678" i="2"/>
  <c r="I677" i="2"/>
  <c r="I676" i="2"/>
  <c r="I675" i="2"/>
  <c r="I674" i="2"/>
  <c r="I673" i="2"/>
  <c r="I672" i="2"/>
  <c r="I671" i="2"/>
  <c r="I670" i="2"/>
  <c r="I669" i="2"/>
  <c r="I668" i="2"/>
  <c r="I667" i="2"/>
  <c r="I666" i="2"/>
  <c r="I665" i="2"/>
  <c r="I664" i="2"/>
  <c r="I663" i="2"/>
  <c r="I662" i="2"/>
  <c r="I661" i="2"/>
  <c r="I660" i="2"/>
  <c r="I659" i="2"/>
  <c r="I658" i="2"/>
  <c r="I657" i="2"/>
  <c r="I656" i="2"/>
  <c r="I655" i="2"/>
  <c r="I654" i="2"/>
  <c r="I653" i="2"/>
  <c r="I652" i="2"/>
  <c r="I651" i="2"/>
  <c r="I650" i="2"/>
  <c r="I649" i="2"/>
  <c r="I648" i="2"/>
  <c r="I647" i="2"/>
  <c r="I646" i="2"/>
  <c r="I645" i="2"/>
  <c r="I644" i="2"/>
  <c r="I643" i="2"/>
  <c r="I642" i="2"/>
  <c r="I641" i="2"/>
  <c r="I640" i="2"/>
  <c r="I639" i="2"/>
  <c r="I638" i="2"/>
  <c r="I637" i="2"/>
  <c r="I636" i="2"/>
  <c r="I635" i="2"/>
  <c r="I634" i="2"/>
  <c r="I633" i="2"/>
  <c r="I632" i="2"/>
  <c r="I631" i="2"/>
  <c r="I630" i="2"/>
  <c r="I629" i="2"/>
  <c r="I628" i="2"/>
  <c r="I627" i="2"/>
  <c r="I626" i="2"/>
  <c r="I625" i="2"/>
  <c r="I624" i="2"/>
  <c r="I623" i="2"/>
  <c r="I622" i="2"/>
  <c r="I621" i="2"/>
  <c r="I620" i="2"/>
  <c r="I619" i="2"/>
  <c r="I618" i="2"/>
  <c r="I617" i="2"/>
  <c r="I616" i="2"/>
  <c r="I615" i="2"/>
  <c r="I614" i="2"/>
  <c r="I613" i="2"/>
  <c r="I612" i="2"/>
  <c r="I611" i="2"/>
  <c r="I610" i="2"/>
  <c r="I609" i="2"/>
  <c r="I608" i="2"/>
  <c r="I607" i="2"/>
  <c r="I606" i="2"/>
  <c r="I605" i="2"/>
  <c r="I604" i="2"/>
  <c r="I603" i="2"/>
  <c r="I602" i="2"/>
  <c r="I601" i="2"/>
  <c r="I600" i="2"/>
  <c r="I599" i="2"/>
  <c r="I598" i="2"/>
  <c r="I597" i="2"/>
  <c r="I596" i="2"/>
  <c r="I595" i="2"/>
  <c r="I594" i="2"/>
  <c r="I593" i="2"/>
  <c r="I592" i="2"/>
  <c r="I591" i="2"/>
  <c r="I589" i="2"/>
  <c r="I522" i="2" s="1"/>
  <c r="I586" i="2"/>
  <c r="I585" i="2"/>
  <c r="I584" i="2"/>
  <c r="I583" i="2"/>
  <c r="I582" i="2"/>
  <c r="I581" i="2"/>
  <c r="I580" i="2"/>
  <c r="I579" i="2"/>
  <c r="I578" i="2"/>
  <c r="I577" i="2"/>
  <c r="I576" i="2"/>
  <c r="I575" i="2"/>
  <c r="I574" i="2"/>
  <c r="I573" i="2"/>
  <c r="I572" i="2"/>
  <c r="I571" i="2"/>
  <c r="I570" i="2"/>
  <c r="I569" i="2"/>
  <c r="I568" i="2"/>
  <c r="I567" i="2"/>
  <c r="I566" i="2"/>
  <c r="I565" i="2"/>
  <c r="I564" i="2"/>
  <c r="I563" i="2"/>
  <c r="I562" i="2"/>
  <c r="I561" i="2"/>
  <c r="I560" i="2"/>
  <c r="I559" i="2"/>
  <c r="I558" i="2"/>
  <c r="I557" i="2"/>
  <c r="I556" i="2"/>
  <c r="I555" i="2"/>
  <c r="I554" i="2"/>
  <c r="I553" i="2"/>
  <c r="I552" i="2"/>
  <c r="I551" i="2"/>
  <c r="I550" i="2"/>
  <c r="I549" i="2"/>
  <c r="I548" i="2"/>
  <c r="I547" i="2"/>
  <c r="I546" i="2"/>
  <c r="I545" i="2"/>
  <c r="I544" i="2"/>
  <c r="I543" i="2"/>
  <c r="I542" i="2"/>
  <c r="I541" i="2"/>
  <c r="I540" i="2"/>
  <c r="I539" i="2"/>
  <c r="I538" i="2"/>
  <c r="I537" i="2"/>
  <c r="I536" i="2"/>
  <c r="I535" i="2"/>
  <c r="I534" i="2"/>
  <c r="I533" i="2"/>
  <c r="I532" i="2"/>
  <c r="I531" i="2"/>
  <c r="I530" i="2"/>
  <c r="I529" i="2"/>
  <c r="I528" i="2"/>
  <c r="I527" i="2"/>
  <c r="I526" i="2"/>
  <c r="I525" i="2"/>
  <c r="I524" i="2"/>
  <c r="I523" i="2"/>
  <c r="I521" i="2"/>
  <c r="I176" i="2" s="1"/>
  <c r="I518" i="2"/>
  <c r="I517" i="2"/>
  <c r="I516" i="2"/>
  <c r="I515" i="2"/>
  <c r="I514" i="2"/>
  <c r="I513" i="2"/>
  <c r="I512" i="2"/>
  <c r="I511" i="2"/>
  <c r="I510" i="2"/>
  <c r="I509" i="2"/>
  <c r="I508" i="2"/>
  <c r="I507" i="2"/>
  <c r="I506" i="2"/>
  <c r="I505" i="2"/>
  <c r="I504" i="2"/>
  <c r="I503" i="2"/>
  <c r="I502" i="2"/>
  <c r="I501" i="2"/>
  <c r="I500" i="2"/>
  <c r="I499" i="2"/>
  <c r="I498" i="2"/>
  <c r="I497" i="2"/>
  <c r="I496" i="2"/>
  <c r="I495" i="2"/>
  <c r="I494" i="2"/>
  <c r="I493" i="2"/>
  <c r="I492" i="2"/>
  <c r="I491" i="2"/>
  <c r="I490" i="2"/>
  <c r="I489" i="2"/>
  <c r="I488" i="2"/>
  <c r="I487" i="2"/>
  <c r="I486" i="2"/>
  <c r="I485" i="2"/>
  <c r="I484" i="2"/>
  <c r="I483" i="2"/>
  <c r="I482" i="2"/>
  <c r="I481" i="2"/>
  <c r="I480" i="2"/>
  <c r="I479" i="2"/>
  <c r="I478" i="2"/>
  <c r="I477" i="2"/>
  <c r="I476" i="2"/>
  <c r="I475" i="2"/>
  <c r="I474" i="2"/>
  <c r="I473" i="2"/>
  <c r="I472" i="2"/>
  <c r="I471" i="2"/>
  <c r="I470" i="2"/>
  <c r="I469" i="2"/>
  <c r="I468" i="2"/>
  <c r="I467" i="2"/>
  <c r="I466" i="2"/>
  <c r="I465" i="2"/>
  <c r="I464" i="2"/>
  <c r="I463" i="2"/>
  <c r="I462" i="2"/>
  <c r="I461" i="2"/>
  <c r="I460" i="2"/>
  <c r="I459" i="2"/>
  <c r="I458" i="2"/>
  <c r="I457" i="2"/>
  <c r="I456" i="2"/>
  <c r="I455" i="2"/>
  <c r="I454" i="2"/>
  <c r="I453" i="2"/>
  <c r="I452" i="2"/>
  <c r="I451" i="2"/>
  <c r="I450" i="2"/>
  <c r="I449" i="2"/>
  <c r="I448" i="2"/>
  <c r="I447" i="2"/>
  <c r="I446" i="2"/>
  <c r="I445" i="2"/>
  <c r="I444" i="2"/>
  <c r="I443" i="2"/>
  <c r="I442" i="2"/>
  <c r="I441" i="2"/>
  <c r="I440" i="2"/>
  <c r="I439" i="2"/>
  <c r="I438" i="2"/>
  <c r="I437" i="2"/>
  <c r="I436" i="2"/>
  <c r="I435" i="2"/>
  <c r="I434" i="2"/>
  <c r="I433" i="2"/>
  <c r="I432" i="2"/>
  <c r="I431" i="2"/>
  <c r="I430" i="2"/>
  <c r="I429" i="2"/>
  <c r="I428" i="2"/>
  <c r="I427" i="2"/>
  <c r="I426" i="2"/>
  <c r="I425" i="2"/>
  <c r="I424" i="2"/>
  <c r="I423" i="2"/>
  <c r="I422" i="2"/>
  <c r="I421" i="2"/>
  <c r="I420" i="2"/>
  <c r="I419" i="2"/>
  <c r="I418" i="2"/>
  <c r="I417" i="2"/>
  <c r="I416" i="2"/>
  <c r="I415" i="2"/>
  <c r="I414" i="2"/>
  <c r="I413" i="2"/>
  <c r="I412" i="2"/>
  <c r="I411" i="2"/>
  <c r="I410" i="2"/>
  <c r="I409" i="2"/>
  <c r="I408" i="2"/>
  <c r="I407" i="2"/>
  <c r="I406" i="2"/>
  <c r="I405" i="2"/>
  <c r="I404" i="2"/>
  <c r="I403" i="2"/>
  <c r="I402" i="2"/>
  <c r="I401" i="2"/>
  <c r="I400" i="2"/>
  <c r="I399" i="2"/>
  <c r="I398" i="2"/>
  <c r="I397" i="2"/>
  <c r="I396" i="2"/>
  <c r="I395" i="2"/>
  <c r="I394" i="2"/>
  <c r="I393" i="2"/>
  <c r="I392" i="2"/>
  <c r="I391" i="2"/>
  <c r="I390" i="2"/>
  <c r="I389" i="2"/>
  <c r="I388" i="2"/>
  <c r="I387" i="2"/>
  <c r="I386" i="2"/>
  <c r="I385" i="2"/>
  <c r="I384" i="2"/>
  <c r="I383" i="2"/>
  <c r="I382" i="2"/>
  <c r="I381" i="2"/>
  <c r="I380" i="2"/>
  <c r="I379" i="2"/>
  <c r="I378" i="2"/>
  <c r="I377" i="2"/>
  <c r="I376" i="2"/>
  <c r="I375" i="2"/>
  <c r="I374" i="2"/>
  <c r="I373" i="2"/>
  <c r="I372" i="2"/>
  <c r="I371" i="2"/>
  <c r="I370" i="2"/>
  <c r="I369" i="2"/>
  <c r="I368" i="2"/>
  <c r="I367" i="2"/>
  <c r="I366" i="2"/>
  <c r="I365" i="2"/>
  <c r="I364" i="2"/>
  <c r="I363" i="2"/>
  <c r="I362" i="2"/>
  <c r="I361" i="2"/>
  <c r="I360" i="2"/>
  <c r="I359" i="2"/>
  <c r="I358" i="2"/>
  <c r="I357" i="2"/>
  <c r="I356" i="2"/>
  <c r="I355" i="2"/>
  <c r="I354" i="2"/>
  <c r="I353" i="2"/>
  <c r="I352" i="2"/>
  <c r="I351" i="2"/>
  <c r="I350" i="2"/>
  <c r="I349" i="2"/>
  <c r="I348" i="2"/>
  <c r="I347" i="2"/>
  <c r="I346" i="2"/>
  <c r="I345" i="2"/>
  <c r="I344" i="2"/>
  <c r="I343" i="2"/>
  <c r="I342" i="2"/>
  <c r="I341" i="2"/>
  <c r="I340" i="2"/>
  <c r="I339" i="2"/>
  <c r="I338" i="2"/>
  <c r="I337" i="2"/>
  <c r="I336" i="2"/>
  <c r="I335" i="2"/>
  <c r="I334" i="2"/>
  <c r="I333" i="2"/>
  <c r="I332" i="2"/>
  <c r="I331" i="2"/>
  <c r="I330" i="2"/>
  <c r="I329" i="2"/>
  <c r="I328" i="2"/>
  <c r="I327" i="2"/>
  <c r="I326" i="2"/>
  <c r="I325" i="2"/>
  <c r="I324" i="2"/>
  <c r="I323" i="2"/>
  <c r="I322" i="2"/>
  <c r="I321" i="2"/>
  <c r="I320" i="2"/>
  <c r="I319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1986" i="2"/>
  <c r="I1919" i="2" s="1"/>
  <c r="I1983" i="2"/>
  <c r="I1982" i="2"/>
  <c r="I1981" i="2"/>
  <c r="I1980" i="2"/>
  <c r="I1979" i="2"/>
  <c r="I1978" i="2"/>
  <c r="I1977" i="2"/>
  <c r="I1976" i="2"/>
  <c r="I1975" i="2"/>
  <c r="I1974" i="2"/>
  <c r="I1973" i="2"/>
  <c r="I1972" i="2"/>
  <c r="I1971" i="2"/>
  <c r="I1970" i="2"/>
  <c r="I1969" i="2"/>
  <c r="I1968" i="2"/>
  <c r="I1967" i="2"/>
  <c r="I1966" i="2"/>
  <c r="I1965" i="2"/>
  <c r="I1964" i="2"/>
  <c r="I1963" i="2"/>
  <c r="I1962" i="2"/>
  <c r="I1961" i="2"/>
  <c r="I1960" i="2"/>
  <c r="I1959" i="2"/>
  <c r="I1958" i="2"/>
  <c r="I1957" i="2"/>
  <c r="I1956" i="2"/>
  <c r="I1955" i="2"/>
  <c r="I1954" i="2"/>
  <c r="I1953" i="2"/>
  <c r="I1952" i="2"/>
  <c r="I1951" i="2"/>
  <c r="I1950" i="2"/>
  <c r="I1949" i="2"/>
  <c r="I1948" i="2"/>
  <c r="I1947" i="2"/>
  <c r="I1946" i="2"/>
  <c r="I1945" i="2"/>
  <c r="I1944" i="2"/>
  <c r="I1943" i="2"/>
  <c r="I1942" i="2"/>
  <c r="I1941" i="2"/>
  <c r="I1940" i="2"/>
  <c r="I1939" i="2"/>
  <c r="I1938" i="2"/>
  <c r="I1937" i="2"/>
  <c r="I1936" i="2"/>
  <c r="I1935" i="2"/>
  <c r="I1934" i="2"/>
  <c r="I1933" i="2"/>
  <c r="I1932" i="2"/>
  <c r="I1931" i="2"/>
  <c r="I1930" i="2"/>
  <c r="I1929" i="2"/>
  <c r="I1928" i="2"/>
  <c r="I1927" i="2"/>
  <c r="I1926" i="2"/>
  <c r="I1925" i="2"/>
  <c r="I1924" i="2"/>
  <c r="I1923" i="2"/>
  <c r="I1922" i="2"/>
  <c r="I1921" i="2"/>
  <c r="I1920" i="2"/>
  <c r="I1914" i="2"/>
  <c r="I1913" i="2"/>
  <c r="I1912" i="2"/>
  <c r="I1911" i="2"/>
  <c r="I1910" i="2"/>
  <c r="I1909" i="2"/>
  <c r="I1908" i="2"/>
  <c r="I1907" i="2"/>
  <c r="I1906" i="2"/>
  <c r="I1905" i="2"/>
  <c r="I1904" i="2"/>
  <c r="I1903" i="2"/>
  <c r="I1902" i="2"/>
  <c r="I1901" i="2"/>
  <c r="I1900" i="2"/>
  <c r="I1899" i="2"/>
  <c r="I1898" i="2"/>
  <c r="I1897" i="2"/>
  <c r="I1896" i="2"/>
  <c r="I1895" i="2"/>
  <c r="I1894" i="2"/>
  <c r="I1893" i="2"/>
  <c r="I1892" i="2"/>
  <c r="I1891" i="2"/>
  <c r="I1890" i="2"/>
  <c r="I1889" i="2"/>
  <c r="I1888" i="2"/>
  <c r="I1887" i="2"/>
  <c r="I1886" i="2"/>
  <c r="I1885" i="2"/>
  <c r="I1884" i="2"/>
  <c r="I1883" i="2"/>
  <c r="I1882" i="2"/>
  <c r="I1881" i="2"/>
  <c r="I1880" i="2"/>
  <c r="I1879" i="2"/>
  <c r="I1878" i="2"/>
  <c r="I1877" i="2"/>
  <c r="I1876" i="2"/>
  <c r="I1875" i="2"/>
  <c r="I1874" i="2"/>
  <c r="I1873" i="2"/>
  <c r="I1872" i="2"/>
  <c r="I1871" i="2"/>
  <c r="I1870" i="2"/>
  <c r="I1869" i="2"/>
  <c r="I1868" i="2"/>
  <c r="I1867" i="2"/>
  <c r="I1866" i="2"/>
  <c r="I1865" i="2"/>
  <c r="I1864" i="2"/>
  <c r="I1863" i="2"/>
  <c r="I1862" i="2"/>
  <c r="I1861" i="2"/>
  <c r="I1860" i="2"/>
  <c r="I1859" i="2"/>
  <c r="I1858" i="2"/>
  <c r="I1857" i="2"/>
  <c r="I1856" i="2"/>
  <c r="I1854" i="2"/>
  <c r="I1770" i="2" s="1"/>
  <c r="I1851" i="2"/>
  <c r="I1850" i="2"/>
  <c r="I1849" i="2"/>
  <c r="I1848" i="2"/>
  <c r="I1847" i="2"/>
  <c r="I1846" i="2"/>
  <c r="I1845" i="2"/>
  <c r="I1844" i="2"/>
  <c r="I1843" i="2"/>
  <c r="I1842" i="2"/>
  <c r="I1841" i="2"/>
  <c r="I1840" i="2"/>
  <c r="I1839" i="2"/>
  <c r="I1838" i="2"/>
  <c r="I1837" i="2"/>
  <c r="I1836" i="2"/>
  <c r="I1835" i="2"/>
  <c r="I1834" i="2"/>
  <c r="I1833" i="2"/>
  <c r="I1832" i="2"/>
  <c r="I1831" i="2"/>
  <c r="I1830" i="2"/>
  <c r="I1829" i="2"/>
  <c r="I1828" i="2"/>
  <c r="I1827" i="2"/>
  <c r="I1826" i="2"/>
  <c r="I1825" i="2"/>
  <c r="I1824" i="2"/>
  <c r="I1823" i="2"/>
  <c r="I1822" i="2"/>
  <c r="I1821" i="2"/>
  <c r="I1820" i="2"/>
  <c r="I1819" i="2"/>
  <c r="I1818" i="2"/>
  <c r="I1817" i="2"/>
  <c r="I1816" i="2"/>
  <c r="I1815" i="2"/>
  <c r="I1814" i="2"/>
  <c r="I1813" i="2"/>
  <c r="I1812" i="2"/>
  <c r="I1811" i="2"/>
  <c r="I1810" i="2"/>
  <c r="I1809" i="2"/>
  <c r="I1808" i="2"/>
  <c r="I1807" i="2"/>
  <c r="I1806" i="2"/>
  <c r="I1805" i="2"/>
  <c r="I1804" i="2"/>
  <c r="I1803" i="2"/>
  <c r="I1802" i="2"/>
  <c r="I1801" i="2"/>
  <c r="I1800" i="2"/>
  <c r="I1799" i="2"/>
  <c r="I1798" i="2"/>
  <c r="I1797" i="2"/>
  <c r="I1796" i="2"/>
  <c r="I1795" i="2"/>
  <c r="I1794" i="2"/>
  <c r="I1793" i="2"/>
  <c r="I1792" i="2"/>
  <c r="I1791" i="2"/>
  <c r="I1790" i="2"/>
  <c r="I1789" i="2"/>
  <c r="I1788" i="2"/>
  <c r="I1787" i="2"/>
  <c r="I1786" i="2"/>
  <c r="I1785" i="2"/>
  <c r="I1784" i="2"/>
  <c r="I1783" i="2"/>
  <c r="I1782" i="2"/>
  <c r="I1781" i="2"/>
  <c r="I1780" i="2"/>
  <c r="I1779" i="2"/>
  <c r="I1778" i="2"/>
  <c r="I1777" i="2"/>
  <c r="I1776" i="2"/>
  <c r="I1775" i="2"/>
  <c r="I1774" i="2"/>
  <c r="I1773" i="2"/>
  <c r="I1772" i="2"/>
  <c r="I1771" i="2"/>
  <c r="I1769" i="2"/>
  <c r="I1709" i="2" s="1"/>
  <c r="I1766" i="2"/>
  <c r="I1765" i="2"/>
  <c r="I1764" i="2"/>
  <c r="I1763" i="2"/>
  <c r="I1762" i="2"/>
  <c r="I1761" i="2"/>
  <c r="I1760" i="2"/>
  <c r="I1759" i="2"/>
  <c r="I1758" i="2"/>
  <c r="I1757" i="2"/>
  <c r="I1756" i="2"/>
  <c r="I1755" i="2"/>
  <c r="I1754" i="2"/>
  <c r="I1753" i="2"/>
  <c r="I1752" i="2"/>
  <c r="I1751" i="2"/>
  <c r="I1750" i="2"/>
  <c r="I1749" i="2"/>
  <c r="I1748" i="2"/>
  <c r="I1747" i="2"/>
  <c r="I1746" i="2"/>
  <c r="I1745" i="2"/>
  <c r="I1744" i="2"/>
  <c r="I1743" i="2"/>
  <c r="I1742" i="2"/>
  <c r="I1741" i="2"/>
  <c r="I1740" i="2"/>
  <c r="I1739" i="2"/>
  <c r="I1738" i="2"/>
  <c r="I1737" i="2"/>
  <c r="I1736" i="2"/>
  <c r="I1735" i="2"/>
  <c r="I1734" i="2"/>
  <c r="I1733" i="2"/>
  <c r="I1732" i="2"/>
  <c r="I1731" i="2"/>
  <c r="I1730" i="2"/>
  <c r="I1729" i="2"/>
  <c r="I1728" i="2"/>
  <c r="I1727" i="2"/>
  <c r="I1726" i="2"/>
  <c r="I1725" i="2"/>
  <c r="I1724" i="2"/>
  <c r="I1723" i="2"/>
  <c r="I1722" i="2"/>
  <c r="I1721" i="2"/>
  <c r="I1720" i="2"/>
  <c r="I1719" i="2"/>
  <c r="I1718" i="2"/>
  <c r="I1717" i="2"/>
  <c r="I1716" i="2"/>
  <c r="I1715" i="2"/>
  <c r="I1714" i="2"/>
  <c r="I1713" i="2"/>
  <c r="I1712" i="2"/>
  <c r="I1711" i="2"/>
  <c r="I1710" i="2"/>
  <c r="I1704" i="2"/>
  <c r="I1703" i="2"/>
  <c r="I1702" i="2"/>
  <c r="I1701" i="2"/>
  <c r="I1700" i="2"/>
  <c r="I1699" i="2"/>
  <c r="I1698" i="2"/>
  <c r="I1697" i="2"/>
  <c r="I1696" i="2"/>
  <c r="I1695" i="2"/>
  <c r="I1694" i="2"/>
  <c r="I1693" i="2"/>
  <c r="I1692" i="2"/>
  <c r="I1691" i="2"/>
  <c r="I1690" i="2"/>
  <c r="I1689" i="2"/>
  <c r="I1688" i="2"/>
  <c r="I1687" i="2"/>
  <c r="I1686" i="2"/>
  <c r="I1685" i="2"/>
  <c r="I1684" i="2"/>
  <c r="I1683" i="2"/>
  <c r="I1682" i="2"/>
  <c r="I1681" i="2"/>
  <c r="I1680" i="2"/>
  <c r="I1679" i="2"/>
  <c r="I1678" i="2"/>
  <c r="I1677" i="2"/>
  <c r="I1676" i="2"/>
  <c r="I1675" i="2"/>
  <c r="I1674" i="2"/>
  <c r="I1673" i="2"/>
  <c r="I1672" i="2"/>
  <c r="I1671" i="2"/>
  <c r="I1670" i="2"/>
  <c r="I1669" i="2"/>
  <c r="I1668" i="2"/>
  <c r="I1667" i="2"/>
  <c r="I1666" i="2"/>
  <c r="I1665" i="2"/>
  <c r="I1664" i="2"/>
  <c r="I1663" i="2"/>
  <c r="I1662" i="2"/>
  <c r="I1661" i="2"/>
  <c r="I1660" i="2"/>
  <c r="I1659" i="2"/>
  <c r="I1658" i="2"/>
  <c r="I1657" i="2"/>
  <c r="I1656" i="2"/>
  <c r="I1650" i="2"/>
  <c r="I1649" i="2"/>
  <c r="I1648" i="2"/>
  <c r="I1647" i="2"/>
  <c r="I1646" i="2"/>
  <c r="I1645" i="2"/>
  <c r="I1644" i="2"/>
  <c r="I1643" i="2"/>
  <c r="I1642" i="2"/>
  <c r="I1641" i="2"/>
  <c r="I1640" i="2"/>
  <c r="I1639" i="2"/>
  <c r="I1638" i="2"/>
  <c r="I1637" i="2"/>
  <c r="I1636" i="2"/>
  <c r="I1635" i="2"/>
  <c r="I1634" i="2"/>
  <c r="I1633" i="2"/>
  <c r="I1632" i="2"/>
  <c r="I1631" i="2"/>
  <c r="I1630" i="2"/>
  <c r="I1629" i="2"/>
  <c r="I1628" i="2"/>
  <c r="I1627" i="2"/>
  <c r="I1626" i="2"/>
  <c r="I1625" i="2"/>
  <c r="I1624" i="2"/>
  <c r="I1623" i="2"/>
  <c r="I1622" i="2"/>
  <c r="I1621" i="2"/>
  <c r="I1620" i="2"/>
  <c r="I1619" i="2"/>
  <c r="I1618" i="2"/>
  <c r="I1617" i="2"/>
  <c r="I1616" i="2"/>
  <c r="I1615" i="2"/>
  <c r="I1614" i="2"/>
  <c r="I1613" i="2"/>
  <c r="I1612" i="2"/>
  <c r="I1611" i="2"/>
  <c r="I1610" i="2"/>
  <c r="I1609" i="2"/>
  <c r="I1608" i="2"/>
  <c r="I1607" i="2"/>
  <c r="I1606" i="2"/>
  <c r="I1605" i="2"/>
  <c r="I1604" i="2"/>
  <c r="I1603" i="2"/>
  <c r="I1602" i="2"/>
  <c r="I1601" i="2"/>
  <c r="I1600" i="2"/>
  <c r="I1599" i="2"/>
  <c r="I1598" i="2"/>
  <c r="I1597" i="2"/>
  <c r="I1596" i="2"/>
  <c r="I1595" i="2"/>
  <c r="I1594" i="2"/>
  <c r="I1593" i="2"/>
  <c r="I1592" i="2"/>
  <c r="I1591" i="2"/>
  <c r="I1590" i="2"/>
  <c r="I1589" i="2"/>
  <c r="I1588" i="2"/>
  <c r="I1587" i="2"/>
  <c r="I1586" i="2"/>
  <c r="I1585" i="2"/>
  <c r="I1584" i="2"/>
  <c r="I1583" i="2"/>
  <c r="I1582" i="2"/>
  <c r="I1581" i="2"/>
  <c r="I1580" i="2"/>
  <c r="I1579" i="2"/>
  <c r="I1578" i="2"/>
  <c r="I1577" i="2"/>
  <c r="I1576" i="2"/>
  <c r="I1575" i="2"/>
  <c r="I1574" i="2"/>
  <c r="I1573" i="2"/>
  <c r="I1572" i="2"/>
  <c r="I1571" i="2"/>
  <c r="I1570" i="2"/>
  <c r="I1569" i="2"/>
  <c r="I1568" i="2"/>
  <c r="I1567" i="2"/>
  <c r="I1566" i="2"/>
  <c r="I1565" i="2"/>
  <c r="I1564" i="2"/>
  <c r="I1563" i="2"/>
  <c r="I1562" i="2"/>
  <c r="I1561" i="2"/>
  <c r="I1560" i="2"/>
  <c r="I1559" i="2"/>
  <c r="I1558" i="2"/>
  <c r="I1557" i="2"/>
  <c r="I1556" i="2"/>
  <c r="I1555" i="2"/>
  <c r="I1554" i="2"/>
  <c r="I1553" i="2"/>
  <c r="I1552" i="2"/>
  <c r="I1551" i="2"/>
  <c r="I1550" i="2"/>
  <c r="I1549" i="2"/>
  <c r="I1548" i="2"/>
  <c r="I1547" i="2"/>
  <c r="I1546" i="2"/>
  <c r="I1545" i="2"/>
  <c r="I1544" i="2"/>
  <c r="I1543" i="2"/>
  <c r="I1542" i="2"/>
  <c r="I1541" i="2"/>
  <c r="I1540" i="2"/>
  <c r="I1539" i="2"/>
  <c r="I1538" i="2"/>
  <c r="I1537" i="2"/>
  <c r="I1536" i="2"/>
  <c r="I1530" i="2"/>
  <c r="I1529" i="2"/>
  <c r="I1528" i="2"/>
  <c r="I1527" i="2"/>
  <c r="I1526" i="2"/>
  <c r="I1525" i="2"/>
  <c r="I1524" i="2"/>
  <c r="I1523" i="2"/>
  <c r="I1522" i="2"/>
  <c r="I1521" i="2"/>
  <c r="I1520" i="2"/>
  <c r="I1519" i="2"/>
  <c r="I1518" i="2"/>
  <c r="I1517" i="2"/>
  <c r="I1516" i="2"/>
  <c r="I1515" i="2"/>
  <c r="I1514" i="2"/>
  <c r="H1513" i="2"/>
  <c r="I1513" i="2" s="1"/>
  <c r="I1512" i="2"/>
  <c r="I1511" i="2"/>
  <c r="I1510" i="2"/>
  <c r="I1509" i="2"/>
  <c r="I1508" i="2"/>
  <c r="I1507" i="2"/>
  <c r="I1506" i="2"/>
  <c r="I1505" i="2"/>
  <c r="I1504" i="2"/>
  <c r="I1503" i="2"/>
  <c r="I1502" i="2"/>
  <c r="I1501" i="2"/>
  <c r="I1500" i="2"/>
  <c r="I1499" i="2"/>
  <c r="I1498" i="2"/>
  <c r="I1497" i="2"/>
  <c r="I1496" i="2"/>
  <c r="I1495" i="2"/>
  <c r="I1494" i="2"/>
  <c r="I1493" i="2"/>
  <c r="I1492" i="2"/>
  <c r="I1491" i="2"/>
  <c r="I1490" i="2"/>
  <c r="I1489" i="2"/>
  <c r="I1488" i="2"/>
  <c r="I1487" i="2"/>
  <c r="I1486" i="2"/>
  <c r="I1485" i="2"/>
  <c r="I1484" i="2"/>
  <c r="I1483" i="2"/>
  <c r="I1482" i="2"/>
  <c r="I1481" i="2"/>
  <c r="I1480" i="2"/>
  <c r="I1479" i="2"/>
  <c r="I1478" i="2"/>
  <c r="I1477" i="2"/>
  <c r="I1476" i="2"/>
  <c r="I1475" i="2"/>
  <c r="I1474" i="2"/>
  <c r="I1473" i="2"/>
  <c r="I1472" i="2"/>
  <c r="I1471" i="2"/>
  <c r="I1470" i="2"/>
  <c r="I1469" i="2"/>
  <c r="I1468" i="2"/>
  <c r="I1467" i="2"/>
  <c r="I1466" i="2"/>
  <c r="I1465" i="2"/>
  <c r="I1464" i="2"/>
  <c r="I1463" i="2"/>
  <c r="I1462" i="2"/>
  <c r="I1461" i="2"/>
  <c r="I1460" i="2"/>
  <c r="I1459" i="2"/>
  <c r="I1458" i="2"/>
  <c r="I1457" i="2"/>
  <c r="I1456" i="2"/>
  <c r="I1455" i="2"/>
  <c r="I1454" i="2"/>
  <c r="I1453" i="2"/>
  <c r="I1452" i="2"/>
  <c r="I1451" i="2"/>
  <c r="I1450" i="2"/>
  <c r="I1449" i="2"/>
  <c r="I1448" i="2"/>
  <c r="I1447" i="2"/>
  <c r="I1446" i="2"/>
  <c r="I1445" i="2"/>
  <c r="I1444" i="2"/>
  <c r="I1443" i="2"/>
  <c r="I1442" i="2"/>
  <c r="I1441" i="2"/>
  <c r="I1440" i="2"/>
  <c r="I1439" i="2"/>
  <c r="I1438" i="2"/>
  <c r="I1437" i="2"/>
  <c r="I1436" i="2"/>
  <c r="I1435" i="2"/>
  <c r="I1434" i="2"/>
  <c r="I1433" i="2"/>
  <c r="I1432" i="2"/>
  <c r="I1431" i="2"/>
  <c r="I1430" i="2"/>
  <c r="I1429" i="2"/>
  <c r="I1428" i="2"/>
  <c r="I1427" i="2"/>
  <c r="I1426" i="2"/>
  <c r="I1425" i="2"/>
  <c r="I1424" i="2"/>
  <c r="I1423" i="2"/>
  <c r="I1422" i="2"/>
  <c r="I1421" i="2"/>
  <c r="I1420" i="2"/>
  <c r="I1419" i="2"/>
  <c r="I1418" i="2"/>
  <c r="I1417" i="2"/>
  <c r="I1416" i="2"/>
  <c r="I1415" i="2"/>
  <c r="I1414" i="2"/>
  <c r="I1413" i="2"/>
  <c r="I1412" i="2"/>
  <c r="I1411" i="2"/>
  <c r="I1410" i="2"/>
  <c r="I1409" i="2"/>
  <c r="I1408" i="2"/>
  <c r="I1407" i="2"/>
  <c r="I1406" i="2"/>
  <c r="I1405" i="2"/>
  <c r="I1404" i="2"/>
  <c r="I1403" i="2"/>
  <c r="I1397" i="2"/>
  <c r="I1396" i="2"/>
  <c r="I1395" i="2"/>
  <c r="I1394" i="2"/>
  <c r="I1393" i="2"/>
  <c r="I1392" i="2"/>
  <c r="I1391" i="2"/>
  <c r="I1390" i="2"/>
  <c r="I1389" i="2"/>
  <c r="I1388" i="2"/>
  <c r="I1387" i="2"/>
  <c r="I1386" i="2"/>
  <c r="I1385" i="2"/>
  <c r="I1384" i="2"/>
  <c r="I1383" i="2"/>
  <c r="I1382" i="2"/>
  <c r="I1381" i="2"/>
  <c r="I1380" i="2"/>
  <c r="I1379" i="2"/>
  <c r="I1378" i="2"/>
  <c r="I1377" i="2"/>
  <c r="I1376" i="2"/>
  <c r="I1375" i="2"/>
  <c r="I1374" i="2"/>
  <c r="I1373" i="2"/>
  <c r="I1372" i="2"/>
  <c r="I1371" i="2"/>
  <c r="I1370" i="2"/>
  <c r="I1369" i="2"/>
  <c r="I1368" i="2"/>
  <c r="I1367" i="2"/>
  <c r="I1366" i="2"/>
  <c r="I1365" i="2"/>
  <c r="I1364" i="2"/>
  <c r="I1363" i="2"/>
  <c r="I1362" i="2"/>
  <c r="I1361" i="2"/>
  <c r="I1360" i="2"/>
  <c r="I1359" i="2"/>
  <c r="I1358" i="2"/>
  <c r="I1357" i="2"/>
  <c r="I1356" i="2"/>
  <c r="I1355" i="2"/>
  <c r="I1354" i="2"/>
  <c r="I1353" i="2"/>
  <c r="I1352" i="2"/>
  <c r="I1351" i="2"/>
  <c r="I1350" i="2"/>
  <c r="I1349" i="2"/>
  <c r="I1348" i="2"/>
  <c r="I1347" i="2"/>
  <c r="I1346" i="2"/>
  <c r="I1345" i="2"/>
  <c r="I1344" i="2"/>
  <c r="I1343" i="2"/>
  <c r="I1342" i="2"/>
  <c r="I1341" i="2"/>
  <c r="I1340" i="2"/>
  <c r="I1339" i="2"/>
  <c r="I1338" i="2"/>
  <c r="I1337" i="2"/>
  <c r="I1336" i="2"/>
  <c r="I1335" i="2"/>
  <c r="I1334" i="2"/>
  <c r="I1333" i="2"/>
  <c r="I1332" i="2"/>
  <c r="I1331" i="2"/>
  <c r="I1330" i="2"/>
  <c r="I1329" i="2"/>
  <c r="I1328" i="2"/>
  <c r="I1327" i="2"/>
  <c r="I1326" i="2"/>
  <c r="I1325" i="2"/>
  <c r="I1324" i="2"/>
  <c r="I1323" i="2"/>
  <c r="I1322" i="2"/>
  <c r="I1321" i="2"/>
  <c r="I1320" i="2"/>
  <c r="I1319" i="2"/>
  <c r="I1318" i="2"/>
  <c r="I1317" i="2"/>
  <c r="I1316" i="2"/>
  <c r="I1315" i="2"/>
  <c r="I1314" i="2"/>
  <c r="I1313" i="2"/>
  <c r="I1312" i="2"/>
  <c r="I1311" i="2"/>
  <c r="I1310" i="2"/>
  <c r="I1309" i="2"/>
  <c r="I1308" i="2"/>
  <c r="I1307" i="2"/>
  <c r="I1306" i="2"/>
  <c r="I1305" i="2"/>
  <c r="I1304" i="2"/>
  <c r="I1303" i="2"/>
  <c r="I1302" i="2"/>
  <c r="I1301" i="2"/>
  <c r="I1300" i="2"/>
  <c r="I1299" i="2"/>
  <c r="I1298" i="2"/>
  <c r="I1297" i="2"/>
  <c r="I1296" i="2"/>
  <c r="I1295" i="2"/>
  <c r="I1294" i="2"/>
  <c r="I1293" i="2"/>
  <c r="I1292" i="2"/>
  <c r="I1291" i="2"/>
  <c r="I1290" i="2"/>
  <c r="I1289" i="2"/>
  <c r="I1288" i="2"/>
  <c r="I1287" i="2"/>
  <c r="I1286" i="2"/>
  <c r="I1285" i="2"/>
  <c r="I1284" i="2"/>
  <c r="I1283" i="2"/>
  <c r="I1282" i="2"/>
  <c r="I1281" i="2"/>
  <c r="I1280" i="2"/>
  <c r="I1279" i="2"/>
  <c r="I1278" i="2"/>
  <c r="I1277" i="2"/>
  <c r="I1276" i="2"/>
  <c r="I1275" i="2"/>
  <c r="I1274" i="2"/>
  <c r="I1273" i="2"/>
  <c r="I1272" i="2"/>
  <c r="I1271" i="2"/>
  <c r="I1270" i="2"/>
  <c r="I1269" i="2"/>
  <c r="I1268" i="2"/>
  <c r="I1267" i="2"/>
  <c r="I1266" i="2"/>
  <c r="I1265" i="2"/>
  <c r="I1264" i="2"/>
  <c r="I1263" i="2"/>
  <c r="I1262" i="2"/>
  <c r="I1261" i="2"/>
  <c r="I1260" i="2"/>
  <c r="I1259" i="2"/>
  <c r="I1258" i="2"/>
  <c r="I1257" i="2"/>
  <c r="I1256" i="2"/>
  <c r="I1255" i="2"/>
  <c r="I1254" i="2"/>
  <c r="I1253" i="2"/>
  <c r="I1252" i="2"/>
  <c r="I1251" i="2"/>
  <c r="I1250" i="2"/>
  <c r="I1249" i="2"/>
  <c r="I1248" i="2"/>
  <c r="I1247" i="2"/>
  <c r="I1246" i="2"/>
  <c r="I1245" i="2"/>
  <c r="I1244" i="2"/>
  <c r="I1243" i="2"/>
  <c r="I1242" i="2"/>
  <c r="I1241" i="2"/>
  <c r="I1240" i="2"/>
  <c r="I1239" i="2"/>
  <c r="I1238" i="2"/>
  <c r="I1237" i="2"/>
  <c r="I1236" i="2"/>
  <c r="I1235" i="2"/>
  <c r="I1234" i="2"/>
  <c r="I1233" i="2"/>
  <c r="I1232" i="2"/>
  <c r="I1231" i="2"/>
  <c r="I1230" i="2"/>
  <c r="I1229" i="2"/>
  <c r="I1228" i="2"/>
  <c r="I1227" i="2"/>
  <c r="I1226" i="2"/>
  <c r="I1225" i="2"/>
  <c r="I1224" i="2"/>
  <c r="I1223" i="2"/>
  <c r="I1222" i="2"/>
  <c r="I1221" i="2"/>
  <c r="I1220" i="2"/>
  <c r="I1219" i="2"/>
  <c r="I1218" i="2"/>
  <c r="I1217" i="2"/>
  <c r="I1216" i="2"/>
  <c r="I1215" i="2"/>
  <c r="I1214" i="2"/>
  <c r="I1213" i="2"/>
  <c r="I1212" i="2"/>
  <c r="I1211" i="2"/>
  <c r="I1210" i="2"/>
  <c r="I1209" i="2"/>
  <c r="I1208" i="2"/>
  <c r="I1207" i="2"/>
  <c r="I1206" i="2"/>
  <c r="I1205" i="2"/>
  <c r="I1204" i="2"/>
  <c r="I1203" i="2"/>
  <c r="I1202" i="2"/>
  <c r="I1201" i="2"/>
  <c r="I1200" i="2"/>
  <c r="I1199" i="2"/>
  <c r="I1198" i="2"/>
  <c r="I1197" i="2"/>
  <c r="I1196" i="2"/>
  <c r="I1195" i="2"/>
  <c r="I1194" i="2"/>
  <c r="I1193" i="2"/>
  <c r="I1192" i="2"/>
  <c r="I1191" i="2"/>
  <c r="I1190" i="2"/>
  <c r="I1189" i="2"/>
  <c r="I1188" i="2"/>
  <c r="I1187" i="2"/>
  <c r="I1186" i="2"/>
  <c r="I1185" i="2"/>
  <c r="I1184" i="2"/>
  <c r="I1183" i="2"/>
  <c r="I1182" i="2"/>
  <c r="I1181" i="2"/>
  <c r="I1180" i="2"/>
  <c r="I1179" i="2"/>
  <c r="I1178" i="2"/>
  <c r="I1177" i="2"/>
  <c r="I1176" i="2"/>
  <c r="I1175" i="2"/>
  <c r="I1174" i="2"/>
  <c r="I1173" i="2"/>
  <c r="I1172" i="2"/>
  <c r="I1171" i="2"/>
  <c r="I1170" i="2"/>
  <c r="I1169" i="2"/>
  <c r="I1168" i="2"/>
  <c r="I1167" i="2"/>
  <c r="I1166" i="2"/>
  <c r="I1165" i="2"/>
  <c r="I1164" i="2"/>
  <c r="I1163" i="2"/>
  <c r="I1162" i="2"/>
  <c r="I1161" i="2"/>
  <c r="I1160" i="2"/>
  <c r="I1159" i="2"/>
  <c r="I1158" i="2"/>
  <c r="I1157" i="2"/>
  <c r="I1156" i="2"/>
  <c r="I1155" i="2"/>
  <c r="I1154" i="2"/>
  <c r="I1153" i="2"/>
  <c r="I1152" i="2"/>
  <c r="I1151" i="2"/>
  <c r="I1150" i="2"/>
  <c r="I1149" i="2"/>
  <c r="I1148" i="2"/>
  <c r="I1147" i="2"/>
  <c r="I1146" i="2"/>
  <c r="I1145" i="2"/>
  <c r="I1144" i="2"/>
  <c r="I1143" i="2"/>
  <c r="I1142" i="2"/>
  <c r="I1141" i="2"/>
  <c r="I1140" i="2"/>
  <c r="I1139" i="2"/>
  <c r="I1138" i="2"/>
  <c r="I1137" i="2"/>
  <c r="I1136" i="2"/>
  <c r="I1135" i="2"/>
  <c r="I1134" i="2"/>
  <c r="I1133" i="2"/>
  <c r="I1132" i="2"/>
  <c r="I1131" i="2"/>
  <c r="I1130" i="2"/>
  <c r="I1129" i="2"/>
  <c r="I1128" i="2"/>
  <c r="I1127" i="2"/>
  <c r="I1126" i="2"/>
  <c r="I1125" i="2"/>
  <c r="I1124" i="2"/>
  <c r="I1123" i="2"/>
  <c r="I1122" i="2"/>
  <c r="I1121" i="2"/>
  <c r="I1120" i="2"/>
  <c r="I1119" i="2"/>
  <c r="I1118" i="2"/>
  <c r="I1117" i="2"/>
  <c r="I1116" i="2"/>
  <c r="I1115" i="2"/>
  <c r="I1114" i="2"/>
  <c r="I1113" i="2"/>
  <c r="I1112" i="2"/>
  <c r="I1111" i="2"/>
  <c r="I1110" i="2"/>
  <c r="I1109" i="2"/>
  <c r="I1108" i="2"/>
  <c r="I1107" i="2"/>
  <c r="I1106" i="2"/>
  <c r="I1105" i="2"/>
  <c r="I1104" i="2"/>
  <c r="I1103" i="2"/>
  <c r="I1102" i="2"/>
  <c r="I1101" i="2"/>
  <c r="I1100" i="2"/>
  <c r="I1099" i="2"/>
  <c r="I1098" i="2"/>
  <c r="I1097" i="2"/>
  <c r="I1096" i="2"/>
  <c r="I1095" i="2"/>
  <c r="I1094" i="2"/>
  <c r="I1093" i="2"/>
  <c r="I1092" i="2"/>
  <c r="I1091" i="2"/>
  <c r="I1090" i="2"/>
  <c r="I1089" i="2"/>
  <c r="I1088" i="2"/>
  <c r="I1087" i="2"/>
  <c r="I1086" i="2"/>
  <c r="I1085" i="2"/>
  <c r="I1084" i="2"/>
  <c r="I1083" i="2"/>
  <c r="I1082" i="2"/>
  <c r="I1081" i="2"/>
  <c r="I1080" i="2"/>
  <c r="I1079" i="2"/>
  <c r="I1078" i="2"/>
  <c r="I1077" i="2"/>
  <c r="I1076" i="2"/>
  <c r="I1075" i="2"/>
  <c r="I1074" i="2"/>
  <c r="I1073" i="2"/>
  <c r="I1072" i="2"/>
  <c r="I1071" i="2"/>
  <c r="I1070" i="2"/>
  <c r="I1069" i="2"/>
  <c r="I1068" i="2"/>
  <c r="I1067" i="2"/>
  <c r="I1066" i="2"/>
  <c r="I1065" i="2"/>
  <c r="I1064" i="2"/>
  <c r="I1063" i="2"/>
  <c r="I1062" i="2"/>
  <c r="I1061" i="2"/>
  <c r="I1060" i="2"/>
  <c r="I1059" i="2"/>
  <c r="I1058" i="2"/>
  <c r="I1057" i="2"/>
  <c r="I1056" i="2"/>
  <c r="I1055" i="2"/>
  <c r="I1054" i="2"/>
  <c r="I1053" i="2"/>
  <c r="I1052" i="2"/>
  <c r="I1051" i="2"/>
  <c r="I1050" i="2"/>
  <c r="I1049" i="2"/>
  <c r="I1048" i="2"/>
  <c r="I1047" i="2"/>
  <c r="I1046" i="2"/>
  <c r="I1045" i="2"/>
  <c r="I1044" i="2"/>
  <c r="I1043" i="2"/>
  <c r="I1042" i="2"/>
  <c r="I1041" i="2"/>
  <c r="I1040" i="2"/>
  <c r="I1039" i="2"/>
  <c r="I1038" i="2"/>
  <c r="I1037" i="2"/>
  <c r="I1036" i="2"/>
  <c r="I1035" i="2"/>
  <c r="I1034" i="2"/>
  <c r="I1033" i="2"/>
  <c r="I1032" i="2"/>
  <c r="I1031" i="2"/>
  <c r="I1030" i="2"/>
  <c r="I1029" i="2"/>
  <c r="I1028" i="2"/>
  <c r="I1027" i="2"/>
  <c r="I1026" i="2"/>
  <c r="I1025" i="2"/>
  <c r="I1024" i="2"/>
  <c r="I1023" i="2"/>
  <c r="I1022" i="2"/>
  <c r="I1021" i="2"/>
  <c r="I1020" i="2"/>
  <c r="I1019" i="2"/>
  <c r="I1018" i="2"/>
  <c r="I1017" i="2"/>
  <c r="I1016" i="2"/>
  <c r="I1015" i="2"/>
  <c r="I1014" i="2"/>
  <c r="I1013" i="2"/>
  <c r="I1012" i="2"/>
  <c r="I1011" i="2"/>
  <c r="I1010" i="2"/>
  <c r="I1009" i="2"/>
  <c r="I1008" i="2"/>
  <c r="I1007" i="2"/>
  <c r="I1006" i="2"/>
  <c r="I1000" i="2"/>
  <c r="I999" i="2"/>
  <c r="I998" i="2"/>
  <c r="I997" i="2"/>
  <c r="I996" i="2"/>
  <c r="I995" i="2"/>
  <c r="I994" i="2"/>
  <c r="I993" i="2"/>
  <c r="I992" i="2"/>
  <c r="I991" i="2"/>
  <c r="I990" i="2"/>
  <c r="I989" i="2"/>
  <c r="I988" i="2"/>
  <c r="I987" i="2"/>
  <c r="I986" i="2"/>
  <c r="I985" i="2"/>
  <c r="I984" i="2"/>
  <c r="I983" i="2"/>
  <c r="I982" i="2"/>
  <c r="I981" i="2"/>
  <c r="I980" i="2"/>
  <c r="I979" i="2"/>
  <c r="I978" i="2"/>
  <c r="I977" i="2"/>
  <c r="I976" i="2"/>
  <c r="I975" i="2"/>
  <c r="I974" i="2"/>
  <c r="I973" i="2"/>
  <c r="I972" i="2"/>
  <c r="I971" i="2"/>
  <c r="I970" i="2"/>
  <c r="I969" i="2"/>
  <c r="I968" i="2"/>
  <c r="I967" i="2"/>
  <c r="I966" i="2"/>
  <c r="I965" i="2"/>
  <c r="I964" i="2"/>
  <c r="I963" i="2"/>
  <c r="I962" i="2"/>
  <c r="I961" i="2"/>
  <c r="I960" i="2"/>
  <c r="I959" i="2"/>
  <c r="I958" i="2"/>
  <c r="I957" i="2"/>
  <c r="I956" i="2"/>
  <c r="I955" i="2"/>
  <c r="I954" i="2"/>
  <c r="I953" i="2"/>
  <c r="I952" i="2"/>
  <c r="I951" i="2"/>
  <c r="I950" i="2"/>
  <c r="I949" i="2"/>
  <c r="I948" i="2"/>
  <c r="I947" i="2"/>
  <c r="I946" i="2"/>
  <c r="I945" i="2"/>
  <c r="I944" i="2"/>
  <c r="I943" i="2"/>
  <c r="I942" i="2"/>
  <c r="I941" i="2"/>
  <c r="I940" i="2"/>
  <c r="I939" i="2"/>
  <c r="I938" i="2"/>
  <c r="I937" i="2"/>
  <c r="I936" i="2"/>
  <c r="I935" i="2"/>
  <c r="I934" i="2"/>
  <c r="I933" i="2"/>
  <c r="I932" i="2"/>
  <c r="I931" i="2"/>
  <c r="I930" i="2"/>
  <c r="I929" i="2"/>
  <c r="I928" i="2"/>
  <c r="I927" i="2"/>
  <c r="I926" i="2"/>
  <c r="I925" i="2"/>
  <c r="I924" i="2"/>
  <c r="I923" i="2"/>
  <c r="I922" i="2"/>
  <c r="I921" i="2"/>
  <c r="I920" i="2"/>
  <c r="I919" i="2"/>
  <c r="I918" i="2"/>
  <c r="I917" i="2"/>
  <c r="I916" i="2"/>
  <c r="I915" i="2"/>
  <c r="I914" i="2"/>
  <c r="I913" i="2"/>
  <c r="I912" i="2"/>
  <c r="I911" i="2"/>
  <c r="I910" i="2"/>
  <c r="I909" i="2"/>
  <c r="I908" i="2"/>
  <c r="I907" i="2"/>
  <c r="I906" i="2"/>
  <c r="I905" i="2"/>
  <c r="I904" i="2"/>
  <c r="I903" i="2"/>
  <c r="I902" i="2"/>
  <c r="I901" i="2"/>
  <c r="I900" i="2"/>
  <c r="I899" i="2"/>
  <c r="I898" i="2"/>
  <c r="I897" i="2"/>
  <c r="I896" i="2"/>
  <c r="I895" i="2"/>
  <c r="I894" i="2"/>
  <c r="I893" i="2"/>
  <c r="I892" i="2"/>
  <c r="I891" i="2"/>
  <c r="I890" i="2"/>
  <c r="I889" i="2"/>
  <c r="I888" i="2"/>
  <c r="I887" i="2"/>
  <c r="I886" i="2"/>
  <c r="I885" i="2"/>
  <c r="I884" i="2"/>
  <c r="I883" i="2"/>
  <c r="I882" i="2"/>
  <c r="I881" i="2"/>
  <c r="I880" i="2"/>
  <c r="I879" i="2"/>
  <c r="I878" i="2"/>
  <c r="I877" i="2"/>
  <c r="I876" i="2"/>
  <c r="I875" i="2"/>
  <c r="I874" i="2"/>
  <c r="I873" i="2"/>
  <c r="I872" i="2"/>
  <c r="I871" i="2"/>
  <c r="I870" i="2"/>
  <c r="I869" i="2"/>
  <c r="I868" i="2"/>
  <c r="I867" i="2"/>
  <c r="I866" i="2"/>
  <c r="I865" i="2"/>
  <c r="I864" i="2"/>
  <c r="I863" i="2"/>
  <c r="I862" i="2"/>
  <c r="I861" i="2"/>
  <c r="I860" i="2"/>
  <c r="I859" i="2"/>
  <c r="I858" i="2"/>
  <c r="I857" i="2"/>
  <c r="I856" i="2"/>
  <c r="I855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74" i="2" l="1"/>
  <c r="I1654" i="2"/>
  <c r="I1535" i="2" s="1"/>
  <c r="I1003" i="2"/>
  <c r="I759" i="2"/>
  <c r="I83" i="2"/>
  <c r="J9" i="2" l="1"/>
  <c r="J1976" i="2" s="1"/>
  <c r="I760" i="2"/>
  <c r="I590" i="2" s="1"/>
  <c r="I1004" i="2"/>
  <c r="I854" i="2" s="1"/>
  <c r="J8" i="2"/>
  <c r="J1975" i="2" s="1"/>
  <c r="I175" i="2"/>
  <c r="I86" i="2" s="1"/>
  <c r="I85" i="2"/>
  <c r="I1987" i="2" l="1"/>
  <c r="I1988" i="2" s="1"/>
  <c r="I1989" i="2" s="1"/>
  <c r="J10" i="2" s="1"/>
  <c r="I11" i="2"/>
</calcChain>
</file>

<file path=xl/sharedStrings.xml><?xml version="1.0" encoding="utf-8"?>
<sst xmlns="http://schemas.openxmlformats.org/spreadsheetml/2006/main" count="11615" uniqueCount="3949">
  <si>
    <t>(наименование объекта)</t>
  </si>
  <si>
    <t>№пп</t>
  </si>
  <si>
    <t>Обоснование</t>
  </si>
  <si>
    <t>Наименование конструктивных решений (элементов), комплексов (видов) работ</t>
  </si>
  <si>
    <t>Единица измерения</t>
  </si>
  <si>
    <t>Количество (объем работ)</t>
  </si>
  <si>
    <t>Номер сметы</t>
  </si>
  <si>
    <t>Позиция сметного расчета</t>
  </si>
  <si>
    <t>Всего</t>
  </si>
  <si>
    <t>Номер</t>
  </si>
  <si>
    <t>1</t>
  </si>
  <si>
    <t>Системы отопления, вентиляции и кондиционирования воздуха</t>
  </si>
  <si>
    <t>шт.</t>
  </si>
  <si>
    <t>1.1</t>
  </si>
  <si>
    <t>ФЕР20-06-002-09</t>
  </si>
  <si>
    <t>Установка камер приточных типовых: с секцией орошения производительностью до 10 тыс.м3/час</t>
  </si>
  <si>
    <t>шт</t>
  </si>
  <si>
    <t>1.2</t>
  </si>
  <si>
    <t>2</t>
  </si>
  <si>
    <t>ФЕРм08-03-573-04</t>
  </si>
  <si>
    <t>Шкаф (пульт) управления навесной, высота, ширина и глубина: до 600х600х350 мм</t>
  </si>
  <si>
    <t>1.3</t>
  </si>
  <si>
    <t>3</t>
  </si>
  <si>
    <t>Конъюнктурный анализ</t>
  </si>
  <si>
    <t>Установка приточная (напольная, уличного исполнения, правая сторона обслуживания). 
В составе:Вентилятор (с резервированием) 15880 м3/ч, 5,25 кВт, 400В (4 шт), 350 Па, 2,68 кВт, 400В, Фильтр приточный G4 (1 шт),Нагреватель (вода 115/70С) 181,04 кВт; Заслонка торцевая; Комплект автоматики (согласно опросного листа )</t>
  </si>
  <si>
    <t>1.4</t>
  </si>
  <si>
    <t>4</t>
  </si>
  <si>
    <t>ФЕРм11-02-001-02</t>
  </si>
  <si>
    <t>Прибор, устанавливаемый на резьбовых соединениях, масса: до 5 кг</t>
  </si>
  <si>
    <t>1.5</t>
  </si>
  <si>
    <t>5</t>
  </si>
  <si>
    <t>КПУ-2Н-О-В-1000-2*ф-
ЭПВ230-СН-КК-0-0-0-0-0</t>
  </si>
  <si>
    <t>1.6</t>
  </si>
  <si>
    <t>6</t>
  </si>
  <si>
    <t>ФЕРм21-01-030-01</t>
  </si>
  <si>
    <t>Клапан вентиляционный дроссельный, запорный, без привода, диаметр/периметр: до 500/1800 мм</t>
  </si>
  <si>
    <t>1.7</t>
  </si>
  <si>
    <t>7</t>
  </si>
  <si>
    <t>Дроссель клапан прямоугольный 300х150</t>
  </si>
  <si>
    <t>1.8</t>
  </si>
  <si>
    <t>8</t>
  </si>
  <si>
    <t>Дроссель клапан круглый 400 мм</t>
  </si>
  <si>
    <t>1.9</t>
  </si>
  <si>
    <t>9</t>
  </si>
  <si>
    <t>ФЕР20-02-002-02</t>
  </si>
  <si>
    <t>Установка решеток жалюзийных площадью в свету: до 1,0 м2</t>
  </si>
  <si>
    <t>1.10</t>
  </si>
  <si>
    <t>10</t>
  </si>
  <si>
    <t>Решетка вентиляционная АДР 500х200</t>
  </si>
  <si>
    <t>1.11</t>
  </si>
  <si>
    <t>11</t>
  </si>
  <si>
    <t>ФЕР20-02-001-01</t>
  </si>
  <si>
    <t>Установка воздухораспределителей, предназначенных для подачи воздуха: в рабочую зону, массой до 20 кг</t>
  </si>
  <si>
    <t>1.12</t>
  </si>
  <si>
    <t>12</t>
  </si>
  <si>
    <t>Многосопловый панельный воздухораспределитель ПСМ</t>
  </si>
  <si>
    <t>1.13</t>
  </si>
  <si>
    <t>13</t>
  </si>
  <si>
    <t>ФЕР20-01-002-15</t>
  </si>
  <si>
    <t>Прокладка воздуховодов из листовой, оцинкованной стали и алюминия класса П (плотные) толщиной: 0,9 мм, периметром до 4500 мм</t>
  </si>
  <si>
    <t>100 м2</t>
  </si>
  <si>
    <t>1.14</t>
  </si>
  <si>
    <t>14</t>
  </si>
  <si>
    <t>ФССЦ-19.1.01.03-0081</t>
  </si>
  <si>
    <t>Воздуховоды из оцинкованной стали толщиной: 0,9 мм, периметром от 4200 до 5200 мм</t>
  </si>
  <si>
    <t>м2</t>
  </si>
  <si>
    <t>1.15</t>
  </si>
  <si>
    <t>15</t>
  </si>
  <si>
    <t>Заглушка из оцинкованной стали толщиной 0.9мм размером
1500x1000</t>
  </si>
  <si>
    <t>1.16</t>
  </si>
  <si>
    <t>16</t>
  </si>
  <si>
    <t>Заглушка из оцинкованной стали толщиной 0.9мм размером
1800x300</t>
  </si>
  <si>
    <t>1.17</t>
  </si>
  <si>
    <t>17</t>
  </si>
  <si>
    <t>Переход из оцинкованной стали толщиной 1.4мм. размером
размером 1800x300-450ø</t>
  </si>
  <si>
    <t>1.18</t>
  </si>
  <si>
    <t>18</t>
  </si>
  <si>
    <t>Тройник из оцинкованной стали толщиной 0.9мм размером
1000x1500-1000x1500-1000x1500</t>
  </si>
  <si>
    <t>1.19</t>
  </si>
  <si>
    <t>19</t>
  </si>
  <si>
    <t>Отвод из оцинкованной стали толщиной 0.9мм 45° размером
1000x1500-1000x1500</t>
  </si>
  <si>
    <t>1.20</t>
  </si>
  <si>
    <t>20</t>
  </si>
  <si>
    <t>Отвод из оцинкованной стали толщиной 0.9мм 90° размером
1000x1500-1000x1500</t>
  </si>
  <si>
    <t>1.21</t>
  </si>
  <si>
    <t>21</t>
  </si>
  <si>
    <t>1.22</t>
  </si>
  <si>
    <t>22</t>
  </si>
  <si>
    <t>Тройник из оцинкованной стали толщиной 0.7мм размером 800ø-
800ø-450ø</t>
  </si>
  <si>
    <t>1.23</t>
  </si>
  <si>
    <t>23</t>
  </si>
  <si>
    <t>Переход из оцинкованной стали толщиной 1.0мм размером 1000ø-
900ø</t>
  </si>
  <si>
    <t>1.24</t>
  </si>
  <si>
    <t>24</t>
  </si>
  <si>
    <t>Врезка из оцинкованной стали толщиной 0.7мм размером
150x300-150x300</t>
  </si>
  <si>
    <t>1.25</t>
  </si>
  <si>
    <t>25</t>
  </si>
  <si>
    <t>Переход из оцинкованной стали толщиной 0.9мм размером
1573x1210-1500x1000</t>
  </si>
  <si>
    <t>1.26</t>
  </si>
  <si>
    <t>26</t>
  </si>
  <si>
    <t>1.27</t>
  </si>
  <si>
    <t>27</t>
  </si>
  <si>
    <t>ФЕР20-01-002-17</t>
  </si>
  <si>
    <t>Прокладка воздуховодов из листовой оцинкованной стали и алюминия класса П (плотные) толщиной: 0,9 мм, периметром до 7200 мм</t>
  </si>
  <si>
    <t>1.28</t>
  </si>
  <si>
    <t>28</t>
  </si>
  <si>
    <t>ФССЦ-19.1.01.03-0080</t>
  </si>
  <si>
    <t>Воздуховоды из оцинкованной стали толщиной: 0,9 мм, периметром до 7200 мм</t>
  </si>
  <si>
    <t>1.29</t>
  </si>
  <si>
    <t>29</t>
  </si>
  <si>
    <t>1.30</t>
  </si>
  <si>
    <t>30</t>
  </si>
  <si>
    <t>Переход из оцинкованной стали толщиной 1.4мм. размером
размером 300x1800-450ø</t>
  </si>
  <si>
    <t>1.31</t>
  </si>
  <si>
    <t>31</t>
  </si>
  <si>
    <t>Переход из оцинкованной стали толщиной 1.2мм. размером
размером 1500x1000-1000ø</t>
  </si>
  <si>
    <t>1.32</t>
  </si>
  <si>
    <t>32</t>
  </si>
  <si>
    <t>ФЕР20-01-001-09</t>
  </si>
  <si>
    <t>Прокладка воздуховодов из листовой, оцинкованной стали и алюминия класса Н (нормальные) толщиной: 0,7 мм, периметром до 1000 мм</t>
  </si>
  <si>
    <t>1.33</t>
  </si>
  <si>
    <t>33</t>
  </si>
  <si>
    <t>ФССЦ-19.1.01.03-0077</t>
  </si>
  <si>
    <t>Воздуховоды из оцинкованной стали толщиной: 0,7 мм, периметром до 1000 мм</t>
  </si>
  <si>
    <t>1.34</t>
  </si>
  <si>
    <t>34</t>
  </si>
  <si>
    <t>Отвод из оцинкованной стали толщиной 1.0мм 90° размером
1000ø-1000ø</t>
  </si>
  <si>
    <t>1.35</t>
  </si>
  <si>
    <t>35</t>
  </si>
  <si>
    <t>1.36</t>
  </si>
  <si>
    <t>36</t>
  </si>
  <si>
    <t>Заглушка из оцинкованной стали толщиной 0.7мм размером
150x300</t>
  </si>
  <si>
    <t>1.37</t>
  </si>
  <si>
    <t>37</t>
  </si>
  <si>
    <t>ФЕР20-01-002-10</t>
  </si>
  <si>
    <t>Прокладка воздуховодов из листовой оцинкованной стали и алюминия класса П (плотные) толщиной: 0,7 мм, периметром от 1100 до 1600 мм</t>
  </si>
  <si>
    <t>1.38</t>
  </si>
  <si>
    <t>38</t>
  </si>
  <si>
    <t>Врезка из оцинкованной стали толщиной 0.7мм размером
500x200-500x200</t>
  </si>
  <si>
    <t>1.39</t>
  </si>
  <si>
    <t>39</t>
  </si>
  <si>
    <t>ФЕР20-01-002-18</t>
  </si>
  <si>
    <t>Прокладка воздуховодов из листовой оцинкованной стали и алюминия класса П (плотные) толщиной: 1,0 мм, диаметром от 900 до 1000 мм</t>
  </si>
  <si>
    <t>1.40</t>
  </si>
  <si>
    <t>40</t>
  </si>
  <si>
    <t>ФССЦ-19.1.01.02-0015</t>
  </si>
  <si>
    <t>Воздуховоды из листовой стали, толщиной 1,0 мм, диаметр до 1000 мм</t>
  </si>
  <si>
    <t>1.41</t>
  </si>
  <si>
    <t>41</t>
  </si>
  <si>
    <t>Тройник из оцинкованной стали толщиной 1.0мм размером 900ø-
900ø-450ø</t>
  </si>
  <si>
    <t>1.42</t>
  </si>
  <si>
    <t>42</t>
  </si>
  <si>
    <t>Тройник из оцинкованной стали толщиной 1.0мм размером 1000ø-
1000ø-450ø</t>
  </si>
  <si>
    <t>1.43</t>
  </si>
  <si>
    <t>43</t>
  </si>
  <si>
    <t>Переход из оцинкованной стали толщиной 1.0мм размером 900ø-
800ø</t>
  </si>
  <si>
    <t>1.44</t>
  </si>
  <si>
    <t>44</t>
  </si>
  <si>
    <t>1.45</t>
  </si>
  <si>
    <t>45</t>
  </si>
  <si>
    <t>ФЕР20-01-001-08</t>
  </si>
  <si>
    <t>Прокладка воздуховодов из листовой, оцинкованной стали и алюминия класса Н (нормальные) толщиной: 0,7 мм, диаметром до 800 мм</t>
  </si>
  <si>
    <t>1.46</t>
  </si>
  <si>
    <t>46</t>
  </si>
  <si>
    <t>ФССЦ-19.1.01.02-0006</t>
  </si>
  <si>
    <t>Воздуховоды из листовой стали, толщиной 0,7 мм, диаметр до 800 мм</t>
  </si>
  <si>
    <t>1.47</t>
  </si>
  <si>
    <t>47</t>
  </si>
  <si>
    <t>Тройник из оцинкованной стали толщиной 0.7мм размером 710ø-
710ø-450ø</t>
  </si>
  <si>
    <t>1.48</t>
  </si>
  <si>
    <t>48</t>
  </si>
  <si>
    <t>1.49</t>
  </si>
  <si>
    <t>49</t>
  </si>
  <si>
    <t>Переход из оцинкованной стали толщиной 0.7мм размером 710ø-
560ø</t>
  </si>
  <si>
    <t>1.50</t>
  </si>
  <si>
    <t>50</t>
  </si>
  <si>
    <t>Переход из оцинкованной стали толщиной 0.7мм размером 800ø-
710ø</t>
  </si>
  <si>
    <t>1.51</t>
  </si>
  <si>
    <t>51</t>
  </si>
  <si>
    <t>ФЕР20-01-001-07</t>
  </si>
  <si>
    <t>Прокладка воздуховодов из листовой, оцинкованной стали и алюминия класса Н (нормальные) толщиной: 0,7 мм, диаметром от 500 до 560 мм</t>
  </si>
  <si>
    <t>1.52</t>
  </si>
  <si>
    <t>52</t>
  </si>
  <si>
    <t>ФССЦ-19.1.01.02-0007</t>
  </si>
  <si>
    <t>Воздуховоды из листовой стали, толщиной 0,7 мм, диаметр от 500 до 560 мм</t>
  </si>
  <si>
    <t>1.53</t>
  </si>
  <si>
    <t>53</t>
  </si>
  <si>
    <t>Тройник из оцинкованной стали толщиной 0.7мм размером 560ø-
560ø-450ø</t>
  </si>
  <si>
    <t>1.54</t>
  </si>
  <si>
    <t>54</t>
  </si>
  <si>
    <t>Переход из оцинкованной стали толщиной 0.7мм размером 560ø-
450ø</t>
  </si>
  <si>
    <t>1.55</t>
  </si>
  <si>
    <t>55</t>
  </si>
  <si>
    <t>ФЕР20-01-001-06</t>
  </si>
  <si>
    <t>Прокладка воздуховодов из листовой, оцинкованной стали и алюминия класса Н (нормальные) толщиной: 0,6 мм, диаметром до 450 мм</t>
  </si>
  <si>
    <t>1.56</t>
  </si>
  <si>
    <t>56</t>
  </si>
  <si>
    <t>ФССЦ-19.1.01.02-0005</t>
  </si>
  <si>
    <t>Воздуховоды из листовой стали, толщиной 0,6 мм, диаметр до 450 мм</t>
  </si>
  <si>
    <t>1.57</t>
  </si>
  <si>
    <t>57</t>
  </si>
  <si>
    <t>Врезка из оцинкованной стали толщиной 0.6мм размером 315ø-
315ø</t>
  </si>
  <si>
    <t>1.58</t>
  </si>
  <si>
    <t>58</t>
  </si>
  <si>
    <t>Отвод из оцинкованной стали толщиной 0.6мм 45° размером
450ø-450ø</t>
  </si>
  <si>
    <t>1.59</t>
  </si>
  <si>
    <t>59</t>
  </si>
  <si>
    <t>Отвод из оцинкованной стали толщиной 0.6мм 90° размером
450ø-450ø</t>
  </si>
  <si>
    <t>1.60</t>
  </si>
  <si>
    <t>60</t>
  </si>
  <si>
    <t>Переход из оцинкованной стали толщиной 0.6мм размером 450ø-
450ø</t>
  </si>
  <si>
    <t>1.61</t>
  </si>
  <si>
    <t>61</t>
  </si>
  <si>
    <t>ФЕР20-02-002-04</t>
  </si>
  <si>
    <t>Установка решеток жалюзийных площадью в свету: до 2,5 м2</t>
  </si>
  <si>
    <t>1.62</t>
  </si>
  <si>
    <t>62</t>
  </si>
  <si>
    <t>Сетка защитная прямоугольная 1500х1000</t>
  </si>
  <si>
    <t>1.63</t>
  </si>
  <si>
    <t>63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</si>
  <si>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</si>
  <si>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</si>
  <si>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м3</t>
  </si>
  <si>
    <t>1.64</t>
  </si>
  <si>
    <t>64</t>
  </si>
  <si>
    <t>ФЕР26-01-049-02</t>
  </si>
  <si>
    <t>Покрытие поверхности изоляции трубопроводов: сталью оцинкованной</t>
  </si>
  <si>
    <t>1.65</t>
  </si>
  <si>
    <t>65</t>
  </si>
  <si>
    <t>Изделия теплоизоляционные из базальтового волокна, толщина
30мм, без обкладки (BOS-VETN-30-БО)</t>
  </si>
  <si>
    <t>1.66</t>
  </si>
  <si>
    <t>66</t>
  </si>
  <si>
    <t>Рулонный покрывной слой для защиты тепловой изоляции (BOS-PROTECTION ФА)</t>
  </si>
  <si>
    <t>1.67</t>
  </si>
  <si>
    <t>67</t>
  </si>
  <si>
    <t>Металл сортовой для крепления</t>
  </si>
  <si>
    <t>кг</t>
  </si>
  <si>
    <t>1.68</t>
  </si>
  <si>
    <t>68</t>
  </si>
  <si>
    <t>ФЕР20-03-003-03</t>
  </si>
  <si>
    <t>Установка вентиляторов крышных массой: до 0,4 т</t>
  </si>
  <si>
    <t>1.69</t>
  </si>
  <si>
    <t>69</t>
  </si>
  <si>
    <t>Вентилятор крышный 14410 м3/ч, 4,0 кВт, 380В</t>
  </si>
  <si>
    <t>1.70</t>
  </si>
  <si>
    <t>70</t>
  </si>
  <si>
    <t>ФЕР20-02-013-01</t>
  </si>
  <si>
    <t>Установка узлов прохода вытяжных вентиляционных шахт диаметром патрубка: до 250 мм</t>
  </si>
  <si>
    <t>10 шт</t>
  </si>
  <si>
    <t>1.71</t>
  </si>
  <si>
    <t>71</t>
  </si>
  <si>
    <t>Монтажный стакан утепленный с обратным клапаном ( SV-8-Ko-(I)-У1)</t>
  </si>
  <si>
    <t>Системы отопления, вентиляция и кондиционирование - оборудование</t>
  </si>
  <si>
    <t>2.1</t>
  </si>
  <si>
    <t>ФЕР18-03-001-02</t>
  </si>
  <si>
    <t>Установка радиаторов: стальных</t>
  </si>
  <si>
    <t>100 кВт</t>
  </si>
  <si>
    <t>2.2</t>
  </si>
  <si>
    <t>Панельные радиаторы PURMO Compact с комплектом обвязки и креплением 1073Вт Compact тип 33 500х400</t>
  </si>
  <si>
    <t>2.3</t>
  </si>
  <si>
    <t>ФЕР16-02-005-01</t>
  </si>
  <si>
    <t>Прокладка трубопроводов отопления и водоснабжения из стальных электросварных труб диаметром: до 40 мм</t>
  </si>
  <si>
    <t>100 м</t>
  </si>
  <si>
    <t>2.4</t>
  </si>
  <si>
    <t>Труба Дн 21,3х2,8 (Ду 15) ст20</t>
  </si>
  <si>
    <t>м</t>
  </si>
  <si>
    <t>2.5</t>
  </si>
  <si>
    <t>Отвод Ду15 90 гр. Ст20</t>
  </si>
  <si>
    <t>2.6</t>
  </si>
  <si>
    <t>ФССЦ-18.1.09.08-1094</t>
  </si>
  <si>
    <t>Кран шаровой для воды и пара стандартный, присоединение ВР-ВР, с размером резьбы 1/2"</t>
  </si>
  <si>
    <t>2.7</t>
  </si>
  <si>
    <t>ФССЦ-19.1.02.01-0011</t>
  </si>
  <si>
    <t>Воздухоотводчик автоматический с наружным резьбовым, присоединением Рр=1,0 МПа, T max=120 град C, D=15 мм</t>
  </si>
  <si>
    <t>2.8</t>
  </si>
  <si>
    <t>146</t>
  </si>
  <si>
    <t>ФЕР13-06-004-01</t>
  </si>
  <si>
    <t>Обеспыливание поверхности</t>
  </si>
  <si>
    <t>2.9</t>
  </si>
  <si>
    <t>147</t>
  </si>
  <si>
    <t>ФЕР13-07-001-02</t>
  </si>
  <si>
    <t>Обезжиривание поверхностей аппаратов и трубопроводов диаметром до 500 мм: уайт-спиритом</t>
  </si>
  <si>
    <t>2.10</t>
  </si>
  <si>
    <t>ФЕР13-03-004-26</t>
  </si>
  <si>
    <t>Окраска металлических огрунтованных поверхностей: эмалью ПФ-115</t>
  </si>
  <si>
    <t>2.11</t>
  </si>
  <si>
    <t>ФЕР26-01-001-01</t>
  </si>
  <si>
    <t>Изоляция трубопроводов конструкциями теплоизоляционными комплектными на основе цилиндров минераловатных на синтетическом связующем</t>
  </si>
  <si>
    <t>2.12</t>
  </si>
  <si>
    <t>Тепловая изоляция б=30 мм, НГ, цилиндры навивные ROCKWOOL 100 Кф</t>
  </si>
  <si>
    <t>2.13</t>
  </si>
  <si>
    <t>2.14</t>
  </si>
  <si>
    <t>Труба Дн 45х2,8 (Ду 40) ст20</t>
  </si>
  <si>
    <t>2.15</t>
  </si>
  <si>
    <t>Отвод Ду40 90 гр. Ст20</t>
  </si>
  <si>
    <t>2.16</t>
  </si>
  <si>
    <t>ФССЦ-18.1.09.08-1088</t>
  </si>
  <si>
    <t>Кран шаровой для воды и пара стандартный, присоединение ВР-ВР, с размером резьбы 1"1/2 (применительно к: Кран шаровый Ду40 ВР/ВР, стальной Valtec)</t>
  </si>
  <si>
    <t>2.17</t>
  </si>
  <si>
    <t>Вентиль фланцевый стальной Ду40 Ру16</t>
  </si>
  <si>
    <t>2.18</t>
  </si>
  <si>
    <t>2.19</t>
  </si>
  <si>
    <t>ФССЦ-18.5.13.01-0003</t>
  </si>
  <si>
    <t>Узлы укрупненные монтажные (трубопроводы) из стальных водогазопроводных неоцинкованных труб с гильзами для систем отопления диаметром 25 мм (применительно к: Труба Дн 26,9х2,8 (Ду 20) ст20, Отвод Ду25 90 гр. Ст20)</t>
  </si>
  <si>
    <t>2.20</t>
  </si>
  <si>
    <t>ФССЦ-18.1.09.08-1092</t>
  </si>
  <si>
    <t>Кран шаровой для воды и пара стандартный, присоединение ВР-ВР, с размером резьбы 1" (применительно к: Кран шаровый Ду25, ВР/ВР, стальной Valtec)</t>
  </si>
  <si>
    <t>2.21</t>
  </si>
  <si>
    <t>2.22</t>
  </si>
  <si>
    <t>ФССЦ-18.5.13.01-0004</t>
  </si>
  <si>
    <t>Узлы укрупненные монтажные (трубопроводы) из стальных водогазопроводных неоцинкованных труб с гильзами для систем отопления диаметром 32 мм (применительно к: Труба Дн 33,7х2,8 (Ду 25) ст20)</t>
  </si>
  <si>
    <t>2.23</t>
  </si>
  <si>
    <t>2.24</t>
  </si>
  <si>
    <t>2.25</t>
  </si>
  <si>
    <t>ФССЦ-23.8.04.06-0221</t>
  </si>
  <si>
    <t>Отводы двойные, номинальный диаметр 40 мм, наружный диаметр 45 мм(применительно к: Отвод Ду20 90 гр. Ст20)</t>
  </si>
  <si>
    <t>2.26</t>
  </si>
  <si>
    <t>2.27</t>
  </si>
  <si>
    <t>Кран шаровый Ду20, ВР/ВР, стальной Valtec</t>
  </si>
  <si>
    <t>2.28</t>
  </si>
  <si>
    <t>Кран шаровой для воды и пара стандартный, присоединение ВР-ВР, с размером резьбы 1/2" (применительно к: Кран шаровый Ду15, ВР/ВР, стальной Valtec)</t>
  </si>
  <si>
    <t>2.29</t>
  </si>
  <si>
    <t>Вентиль фланцевый стальной Ду20 Ру16</t>
  </si>
  <si>
    <t>2.30</t>
  </si>
  <si>
    <t>ФЕР16-02-005-02</t>
  </si>
  <si>
    <t>Прокладка трубопроводов отопления и водоснабжения из стальных электросварных труб диаметром: 50 мм</t>
  </si>
  <si>
    <t>2.31</t>
  </si>
  <si>
    <t>ФССЦ-18.5.13.01-0006</t>
  </si>
  <si>
    <t>Узлы укрупненные монтажные (трубопроводы) из стальных водогазопроводных неоцинкованных труб с гильзами для систем отопления диаметром 50 мм (применительно к: Труба Дн 57х2,8 (Ду 50) ст20, Переход стальной концентрический Дн 57х45)</t>
  </si>
  <si>
    <t>2.32</t>
  </si>
  <si>
    <t>ФЕР18-06-002-01</t>
  </si>
  <si>
    <t>Установка грязевиков наружным диаметром патрубков: до 45 мм</t>
  </si>
  <si>
    <t>2.33</t>
  </si>
  <si>
    <t>Грязевик абонентский вертикальный фланцевый стальной Ду40 в комплекте с фланцами и прокладками</t>
  </si>
  <si>
    <t>2.34</t>
  </si>
  <si>
    <t>2.35</t>
  </si>
  <si>
    <t>ФЕР18-06-004-01</t>
  </si>
  <si>
    <t>Установка узлов тепловых элеваторных номером: 1, 2 (Узел ввода и регулирования теплоснабжения)</t>
  </si>
  <si>
    <t>узел</t>
  </si>
  <si>
    <t>2.36</t>
  </si>
  <si>
    <t>ФССЦ-63.2.01.01-1004</t>
  </si>
  <si>
    <t>Узлы тепловые элеваторные без устройств автоматики (запорная арматура, грязевики, термометры, манометры, элеватор), без горячего водоснабжения, элеватор регулируемый, диаметр сопла элеватора 21-25 мм (применительно к: Узел учета тепловой энергии в комплекте с датчиками и соединениями, фланцевый в комплекте с фланцами и прокладками Ду40, Грязевик абонентский вертикальный фланцевый стальной Ду40 в комплекте с фланцами и прокладками, Манометр рад. ТМ серии 10, G1/2", Термометр радиальный, G1/2")</t>
  </si>
  <si>
    <t>компл</t>
  </si>
  <si>
    <t>2.37</t>
  </si>
  <si>
    <t>ФЕР18-07-001-02</t>
  </si>
  <si>
    <t>Установка манометров: с трехходовым краном</t>
  </si>
  <si>
    <t>2.38</t>
  </si>
  <si>
    <t>ФССЦ-63.4.01.01-1064</t>
  </si>
  <si>
    <t>Манометр показывающий, верхний предел измерений 60 МПа (600 кгс/см2), диаметр корпуса 160 мм, класс точности 1,5</t>
  </si>
  <si>
    <t>2.39</t>
  </si>
  <si>
    <t>ФЕР18-07-001-04</t>
  </si>
  <si>
    <t>Установка термометров в оправе прямых и угловых</t>
  </si>
  <si>
    <t>2.40</t>
  </si>
  <si>
    <t>ФССЦ-63.4.01.01-0011</t>
  </si>
  <si>
    <t>Термоманометр для неагрессивных сред (класс точности 2,5) типа ТМТБ от 0 до +150 град C, давлением 2,5 МПа (25 кгс/см2), с запорным клапаном</t>
  </si>
  <si>
    <t>2.41</t>
  </si>
  <si>
    <t>ФЕРм12-12-009-04</t>
  </si>
  <si>
    <t>Арматура муфтовая с ручным приводом или без привода водопроводная на номинальное давление до 10 МПа, номинальный диаметр: 25 мм</t>
  </si>
  <si>
    <t>2.42</t>
  </si>
  <si>
    <t>Кран шаровой для воды и пара стандартный, присоединение ВР-ВР, с размером резьбы 1" (применительно к: Клапан обратный ВР/ВР Ду25 - G1" ITAP)</t>
  </si>
  <si>
    <t>2.43</t>
  </si>
  <si>
    <t>ФЕРм11-02-022-01</t>
  </si>
  <si>
    <t>Ротаметр показывающий, диаметр условного прохода до 10 мм; счетчик, диаметр условного прохода до 40 мм, устанавливаемые на резьбовых (муфтовых) соединениях</t>
  </si>
  <si>
    <t>2.44</t>
  </si>
  <si>
    <t>ФССЦ-18.1.11.03-0012</t>
  </si>
  <si>
    <t>Регулятор давления для пара 21ч4нж, номинальное давление 1,6 МПа (16 кгс/см2), присоединение к трубопроводу фланцевое, номинальный диаметр 50 мм (применительно к: Регулятор перепада давления Ду40 в комплекте с импульсными трубками и соединениями RDT Ду40)</t>
  </si>
  <si>
    <t>2.45</t>
  </si>
  <si>
    <t>ФЕР18-06-007-03</t>
  </si>
  <si>
    <t>Установка фильтров диаметром: 40 мм</t>
  </si>
  <si>
    <t>2.46</t>
  </si>
  <si>
    <t>Фильтр грубой очистки ВР/ВР угловой Ду40 ВР/ВР Valtec</t>
  </si>
  <si>
    <t>2.47</t>
  </si>
  <si>
    <t>142</t>
  </si>
  <si>
    <t>2.48</t>
  </si>
  <si>
    <t>143</t>
  </si>
  <si>
    <t>2.49</t>
  </si>
  <si>
    <t>2.50</t>
  </si>
  <si>
    <t>2.51</t>
  </si>
  <si>
    <t>2.52</t>
  </si>
  <si>
    <t>2.53</t>
  </si>
  <si>
    <t>2.54</t>
  </si>
  <si>
    <t>ФССЦ-18.5.13.01-0002</t>
  </si>
  <si>
    <t>Узлы укрупненные монтажные (трубопроводы) из стальных водогазопроводных неоцинкованных труб с гильзами для систем отопления диаметром 20 мм (применительно к: Труба Дн 21,3х2,8 (Ду 15) ст2)</t>
  </si>
  <si>
    <t>2.55</t>
  </si>
  <si>
    <t>2.56</t>
  </si>
  <si>
    <t>2.57</t>
  </si>
  <si>
    <t>2.58</t>
  </si>
  <si>
    <t>Тепловая изоляция б=50 мм, НГ, цилиндры навивные ROCKWOOL 100 Кф</t>
  </si>
  <si>
    <t>2.59</t>
  </si>
  <si>
    <t>2.60</t>
  </si>
  <si>
    <t>2.61</t>
  </si>
  <si>
    <t>Лист оцинкованный б=0,5 мм укрывной</t>
  </si>
  <si>
    <t>2.62</t>
  </si>
  <si>
    <t>144</t>
  </si>
  <si>
    <t>2.63</t>
  </si>
  <si>
    <t>145</t>
  </si>
  <si>
    <t>2.64</t>
  </si>
  <si>
    <t>2.65</t>
  </si>
  <si>
    <t>129</t>
  </si>
  <si>
    <t>Опоры и крепления</t>
  </si>
  <si>
    <t>т</t>
  </si>
  <si>
    <t>2.66</t>
  </si>
  <si>
    <t>148</t>
  </si>
  <si>
    <t>ФССЦ-01.7.15.01-0037</t>
  </si>
  <si>
    <t>Анкер забивной М10 (применительно к: Анкер М10)</t>
  </si>
  <si>
    <t>2.67</t>
  </si>
  <si>
    <t>ФЕР20-06-002-01</t>
  </si>
  <si>
    <t>Установка камер приточных типовых: без секции орошения производительностью до 10 тыс.м3/час</t>
  </si>
  <si>
    <t>2.68</t>
  </si>
  <si>
    <t>Прокладки резиновые (пластина техническая прессованная)</t>
  </si>
  <si>
    <t>2.69</t>
  </si>
  <si>
    <t>Приточная установка производительностью 6100м3/ч; 350Па</t>
  </si>
  <si>
    <t>к-т</t>
  </si>
  <si>
    <t>2.70</t>
  </si>
  <si>
    <t>ФЕР20-01-001-15</t>
  </si>
  <si>
    <t>Прокладка воздуховодов из листовой, оцинкованной стали и алюминия класса Н (нормальные) толщиной: 0,9 мм, периметром до 4500 мм</t>
  </si>
  <si>
    <t>2.71</t>
  </si>
  <si>
    <t>2.72</t>
  </si>
  <si>
    <t>Воздуховод из оцинкованной стали б=1,2 мм., 1000х1000</t>
  </si>
  <si>
    <t>2.73</t>
  </si>
  <si>
    <t>Воздуховод из оцинкованной стали б=1,2 мм., 960х910</t>
  </si>
  <si>
    <t>2.74</t>
  </si>
  <si>
    <t>ФССЦ-19.1.01.03-0053</t>
  </si>
  <si>
    <t>Воздуховоды из оцинкованной стали с шиной и уголками толщиной: 1,0 мм, периметром 3200 мм (применительно к: Воздуховод из оцинкованной стали б=1,2 мм., 800х800)</t>
  </si>
  <si>
    <t>2.75</t>
  </si>
  <si>
    <t>Воздуховод из оцинкованной стали б=1,2 мм., 500х500</t>
  </si>
  <si>
    <t>2.76</t>
  </si>
  <si>
    <t>Отвод-90° из оцинкованной стали б=1,2 мм., 500х500</t>
  </si>
  <si>
    <t>2.77</t>
  </si>
  <si>
    <t>Переход из оцинкованной стали б=1,2 мм., 1000х1000/500х500</t>
  </si>
  <si>
    <t>2.78</t>
  </si>
  <si>
    <t>72</t>
  </si>
  <si>
    <t>Переход из оцинкованной стали б=1,2 мм., 800х800/500х500</t>
  </si>
  <si>
    <t>2.79</t>
  </si>
  <si>
    <t>73</t>
  </si>
  <si>
    <t>Заглушка из оцинкованной стали б=1,2 мм.,1000х1000</t>
  </si>
  <si>
    <t>2.80</t>
  </si>
  <si>
    <t>74</t>
  </si>
  <si>
    <t>Переход из оцинкованной стали б=0,7 мм., 960х910/500х500</t>
  </si>
  <si>
    <t>2.81</t>
  </si>
  <si>
    <t>75</t>
  </si>
  <si>
    <t>Врезка из оцинкованной стали б=0,7 мм., 960х910</t>
  </si>
  <si>
    <t>2.82</t>
  </si>
  <si>
    <t>76</t>
  </si>
  <si>
    <t>ФЕР20-01-001-11</t>
  </si>
  <si>
    <t>Прокладка воздуховодов из листовой, оцинкованной стали и алюминия класса Н (нормальные) толщиной: 0,7 мм, периметром до 2400 мм</t>
  </si>
  <si>
    <t>2.83</t>
  </si>
  <si>
    <t>80</t>
  </si>
  <si>
    <t>2.84</t>
  </si>
  <si>
    <t>77</t>
  </si>
  <si>
    <t>Воздуховод из оцинкованной стали б=0,7 мм., 500х350</t>
  </si>
  <si>
    <t>2.85</t>
  </si>
  <si>
    <t>78</t>
  </si>
  <si>
    <t>Отвод-90° из оцинкованной стали б=0,7 мм., 500х350</t>
  </si>
  <si>
    <t>79</t>
  </si>
  <si>
    <t>Переход из оцинкованной стали б=0,7 мм., 500х350/350х350</t>
  </si>
  <si>
    <t>Тройник-90° из оцинкованной стали б=0,7 мм. 500х500/500х500/500х500 мм</t>
  </si>
  <si>
    <t>Переход из оцинкованной стали б=0,7 мм., 500х500/500х350</t>
  </si>
  <si>
    <t>81</t>
  </si>
  <si>
    <t>ФЕР20-01-001-10</t>
  </si>
  <si>
    <t>Прокладка воздуховодов из листовой, оцинкованной стали и алюминия класса Н (нормальные) толщиной: 0,7 мм, периметром от 1100 до 1600 мм</t>
  </si>
  <si>
    <t>128</t>
  </si>
  <si>
    <t>82</t>
  </si>
  <si>
    <t>Воздуховод из оцинкованной стали б=0,7 мм., 350х350</t>
  </si>
  <si>
    <t>83</t>
  </si>
  <si>
    <t>ФССЦ-19.1.01.09-0005</t>
  </si>
  <si>
    <t>Изделия фасонные для воздуховодов из оцинкованной стали с шиной и уголками, толщина 0,7 мм, периметр 1400 мм (применительно к: Переход из оцинкованной стали б=0,7 мм., 350х350/250х250, Врезка из оцинкованной стали б=0,7 мм., 500х200)</t>
  </si>
  <si>
    <t>84</t>
  </si>
  <si>
    <t>130</t>
  </si>
  <si>
    <t>85</t>
  </si>
  <si>
    <t>Воздуховод из оцинкованной стали б=0,7 мм.,100х100</t>
  </si>
  <si>
    <t>86</t>
  </si>
  <si>
    <t>Воздуховод из оцинкованной стали б=0,7 мм., 250х250</t>
  </si>
  <si>
    <t>87</t>
  </si>
  <si>
    <t>ФССЦ-19.1.01.09-0001</t>
  </si>
  <si>
    <t>Изделия фасонные для воздуховодов из оцинкованной стали с шиной и уголками, толщина 0,7 мм, периметр 1000 мм (применительно к: Отвод-90° из оцинкованной стали б=0,7 мм.,100х100, Врезка из оцинкованной стали б=0,7 мм., 100х100, Заглушка из оцинкованной стали б=0,7 мм., 250х250)</t>
  </si>
  <si>
    <t>88</t>
  </si>
  <si>
    <t>131</t>
  </si>
  <si>
    <t>89</t>
  </si>
  <si>
    <t>Решетка воздухорасперделительная 1000 м3/ч АДН 500х200</t>
  </si>
  <si>
    <t>90</t>
  </si>
  <si>
    <t>91</t>
  </si>
  <si>
    <t>Решетка наружная 6100 м3/ч АРН 800х800</t>
  </si>
  <si>
    <t>92</t>
  </si>
  <si>
    <t>ФЕР20-02-007-01</t>
  </si>
  <si>
    <t>Установка клапанов воздушных утепленных КВУ с электрическим или пневматическим приводом периметром: до 3200 мм</t>
  </si>
  <si>
    <t>132</t>
  </si>
  <si>
    <t>93</t>
  </si>
  <si>
    <t>Клапан газоплотный,взрывозащищенный утепленный сприводом, двумя парами концевиков (для АСУ)500Х500 КЕДР-С (В)500х500</t>
  </si>
  <si>
    <t>94</t>
  </si>
  <si>
    <t>ФЕРм11-08-001-01</t>
  </si>
  <si>
    <t>Присоединение к приборам концов жил электрических проводок под винт: с оконцеванием наконечником</t>
  </si>
  <si>
    <t>100 шт</t>
  </si>
  <si>
    <t>95</t>
  </si>
  <si>
    <t>ФЕР20-02-005-08</t>
  </si>
  <si>
    <t>Установка заслонок воздушных и клапанов воздушных КВР с ручным приводом: периметром до 2400 мм</t>
  </si>
  <si>
    <t>133</t>
  </si>
  <si>
    <t>96</t>
  </si>
  <si>
    <t>Клапан АВК-500х350 К8</t>
  </si>
  <si>
    <t>97</t>
  </si>
  <si>
    <t>ФЕР20-02-005-06</t>
  </si>
  <si>
    <t>Установка заслонок воздушных и клапанов воздушных КВР с ручным приводом: периметром до 1000 мм</t>
  </si>
  <si>
    <t>134</t>
  </si>
  <si>
    <t>98</t>
  </si>
  <si>
    <t>ФССЦ-19.3.01.06-0039</t>
  </si>
  <si>
    <t>Клапаны воздушные под ручной или электропривод ВК, размер 100х150 мм (применительно к: Клапан АВК-100х100 К8)</t>
  </si>
  <si>
    <t>99</t>
  </si>
  <si>
    <t>ФЕР26-01-011-01</t>
  </si>
  <si>
    <t>Изоляция плоских и криволинейных поверхностей матами минераловатными прошивными безобкладочными и в обкладках, плитами минераловатными на синтетическом связующем, плитами из стеклянного штапельного волокна</t>
  </si>
  <si>
    <t>100</t>
  </si>
  <si>
    <t>Маты теплоизоляционные б=30 мм АLU WIRED MAT 105</t>
  </si>
  <si>
    <t>101</t>
  </si>
  <si>
    <t>ФЕР26-01-053-01</t>
  </si>
  <si>
    <t>Покрытие изоляции плоских (криволинейных) поверхностей листовым металлом с заготовкой покрытия</t>
  </si>
  <si>
    <t>102</t>
  </si>
  <si>
    <t>103</t>
  </si>
  <si>
    <t>ФЕР20-03-001-01</t>
  </si>
  <si>
    <t>Установка вентиляторов радиальных массой: до 0,05 т</t>
  </si>
  <si>
    <t>104</t>
  </si>
  <si>
    <t>ФССЦ-64.1.02.01-0071</t>
  </si>
  <si>
    <t>Вентиляторы канальные: ВК-100Б, мощностью 0,08 кВт (применительно к: Канальный вентилятор производительностью 100м3/ч; 100 Па ВКК-100)</t>
  </si>
  <si>
    <t>107</t>
  </si>
  <si>
    <t>ФЕР20-02-004-01</t>
  </si>
  <si>
    <t>Установка клапанов обратных: диаметром до 355 мм</t>
  </si>
  <si>
    <t>135</t>
  </si>
  <si>
    <t>108</t>
  </si>
  <si>
    <t>ФССЦ-19.3.01.09-0001</t>
  </si>
  <si>
    <t>Клапаны обратные "Systemair" RSK диаметром: 100 мм (применительно к: Воздушный клапан обратный Ø100 КВО100)</t>
  </si>
  <si>
    <t>109</t>
  </si>
  <si>
    <t>136</t>
  </si>
  <si>
    <t>110</t>
  </si>
  <si>
    <t>ФССЦ-19.1.01.03-0075</t>
  </si>
  <si>
    <t>Воздуховоды из оцинкованной стали, толщина 0,7 мм, диаметр до 800 мм (применительно к: Воздуховод из оцинкованной стали б=0,7 мм., Ø100)</t>
  </si>
  <si>
    <t>111</t>
  </si>
  <si>
    <t>Воздуховоды из оцинкованной стали, толщина 0,7 мм, диаметр до 800 мм (применительно к: Отвод-90° из оцинкованной стали б=0,7 мм., Ø100, Врезка из оцинкованной стали б=0,7 мм., Ø100)</t>
  </si>
  <si>
    <t>112</t>
  </si>
  <si>
    <t>ФЕР20-01-001-01</t>
  </si>
  <si>
    <t>Прокладка воздуховодов из листовой, оцинкованной стали и алюминия класса Н (нормальные) толщиной: 0,5 мм, диаметром до 200 мм</t>
  </si>
  <si>
    <t>137</t>
  </si>
  <si>
    <t>113</t>
  </si>
  <si>
    <t>ФССЦ-19.1.01.01-0031</t>
  </si>
  <si>
    <t>Воздуховоды типа: ALUDUCT (POLAR BEAR) неизолированные гибкие диаметром 102 мм (применительно к: Воздуховод гибкий ∅100 AUDUCT)</t>
  </si>
  <si>
    <t>114</t>
  </si>
  <si>
    <t>ФЕР20-02-002-01</t>
  </si>
  <si>
    <t>Установка решеток жалюзийных площадью в свету: до 0,5 м2</t>
  </si>
  <si>
    <t>115</t>
  </si>
  <si>
    <t>ФССЦ-19.2.03.09-0001</t>
  </si>
  <si>
    <t>Решетка защитная для круглых воздуховодов BSV 125 мм (применительно к: Решетка наружная 100 м3/ч СG 100)</t>
  </si>
  <si>
    <t>116</t>
  </si>
  <si>
    <t>ФЕР20-02-012-01</t>
  </si>
  <si>
    <t>Установка дефлекторов диаметром патрубка: 280 мм</t>
  </si>
  <si>
    <t>138</t>
  </si>
  <si>
    <t>117</t>
  </si>
  <si>
    <t>ФССЦ-19.1.05.04-0001</t>
  </si>
  <si>
    <t>Диффузоры потолочные пластиковые веерные, диаметр 100 мм (применительно к: Дифузоры ∅100 ДПУ-М-100)</t>
  </si>
  <si>
    <t>118</t>
  </si>
  <si>
    <t>ФЕР20-02-013-06</t>
  </si>
  <si>
    <t>Установка узлов прохода вытяжных вентиляционных шахт диаметром патрубка: до 1250 мм</t>
  </si>
  <si>
    <t>139</t>
  </si>
  <si>
    <t>119</t>
  </si>
  <si>
    <t>Стакан монтажный СТАМ-410 типоразмер 88</t>
  </si>
  <si>
    <t>120</t>
  </si>
  <si>
    <t>Переход из оцинкованной стали б=1,2мм., 880х880/∅ 800</t>
  </si>
  <si>
    <t>121</t>
  </si>
  <si>
    <t>Переход из оцинкованной стали б=1,2мм., 880х880/ 800х800</t>
  </si>
  <si>
    <t>122</t>
  </si>
  <si>
    <t>ФЕР20-02-012-06</t>
  </si>
  <si>
    <t>Установка дефлекторов диаметром патрубка: 800 мм</t>
  </si>
  <si>
    <t>140</t>
  </si>
  <si>
    <t>123</t>
  </si>
  <si>
    <t>Дефлектор д=800 мм</t>
  </si>
  <si>
    <t>124</t>
  </si>
  <si>
    <t>125</t>
  </si>
  <si>
    <t>Решетка защитная 800х800 БСР 800х800</t>
  </si>
  <si>
    <t>126</t>
  </si>
  <si>
    <t>141</t>
  </si>
  <si>
    <t>127</t>
  </si>
  <si>
    <t>Клапан газоплотный,взрывозащищенный утепленный с приводом, двумя парами концевиков (для АСУ), 800Х800, КЕДР-С (В)800х800</t>
  </si>
  <si>
    <t>Системы отопления, вентиляция и кондиционирование - длина систем</t>
  </si>
  <si>
    <t>3.1</t>
  </si>
  <si>
    <t>ФЕРм08-03-602-05</t>
  </si>
  <si>
    <t>Электрообогревательные панели мощностью: 1 кВт</t>
  </si>
  <si>
    <t>3.2</t>
  </si>
  <si>
    <t>ФССЦ-63.3.01.02-1014</t>
  </si>
  <si>
    <t>Электрообогреватели излучающего типа, тип исполнения настенный, мощность 1,75 кВт (применительно к: Электроконвектор 1500Вт ЭВУБ-1.5)</t>
  </si>
  <si>
    <t>3.3</t>
  </si>
  <si>
    <t>ФЕР18-03-004-07</t>
  </si>
  <si>
    <t>Установка регистров из стальных: сварных труб диаметром нитки 80 мм</t>
  </si>
  <si>
    <t>3.4</t>
  </si>
  <si>
    <t>Регистры отопительные из стальных электросварных труб, диаметр труб 89 мм</t>
  </si>
  <si>
    <t>3.5</t>
  </si>
  <si>
    <t>ФЕР16-02-001-02</t>
  </si>
  <si>
    <t>Прокладка трубопроводов отопления из стальных водогазопроводных неоцинкованных труб диаметром: 20 мм</t>
  </si>
  <si>
    <t>3.6</t>
  </si>
  <si>
    <t>3.7</t>
  </si>
  <si>
    <t>3.8</t>
  </si>
  <si>
    <t>Кран шаровый Ду15, ВР/ВР, стальной Valtec</t>
  </si>
  <si>
    <t>3.9</t>
  </si>
  <si>
    <t>ФЕР16-02-001-03</t>
  </si>
  <si>
    <t>Прокладка трубопроводов отопления из стальных водогазопроводных неоцинкованных труб диаметром: 25 мм</t>
  </si>
  <si>
    <t>3.10</t>
  </si>
  <si>
    <t>Узлы укрупненные монтажные (трубопроводы) из стальных водогазопроводных неоцинкованных труб с гильзами для систем отопления диаметром 25 мм (применительно к: Труба Дн 26,9х2,8 (Ду 20) ст20, Отвод Ду20 90 гр. Ст20, Переход стальной концентрический Ду 15х20)</t>
  </si>
  <si>
    <t>3.11</t>
  </si>
  <si>
    <t>ФЕР18-06-003-10</t>
  </si>
  <si>
    <t>Установка воздухоотводчиков</t>
  </si>
  <si>
    <t>3.12</t>
  </si>
  <si>
    <t>Воздухоотводчик автоматический с наружным резьбовым, присоединением Рр=1,0 МПа, T max=120 град C, D=15 мм (применительно к: Воздухоотводчик НР G1/2")</t>
  </si>
  <si>
    <t>3.13</t>
  </si>
  <si>
    <t>3.14</t>
  </si>
  <si>
    <t>3.15</t>
  </si>
  <si>
    <t>3.16</t>
  </si>
  <si>
    <t>3.17</t>
  </si>
  <si>
    <t>Биметаллический радиатор Rifar Monolit 500 14 сек, с креплением и арматурой (2744Вт) Rifar Monolit 500 14 сек</t>
  </si>
  <si>
    <t>3.18</t>
  </si>
  <si>
    <t>3.19</t>
  </si>
  <si>
    <t>3.20</t>
  </si>
  <si>
    <t>3.21</t>
  </si>
  <si>
    <t>3.22</t>
  </si>
  <si>
    <t>3.23</t>
  </si>
  <si>
    <t>3.24</t>
  </si>
  <si>
    <t>3.25</t>
  </si>
  <si>
    <t>ФЕР16-02-004-04</t>
  </si>
  <si>
    <t>Прокладка трубопроводов отопления и газоснабжения из стальных бесшовных труб диаметром: 100 мм</t>
  </si>
  <si>
    <t>3.26</t>
  </si>
  <si>
    <t>Труба Дн 108х4(Ду 100) ст20</t>
  </si>
  <si>
    <t>3.27</t>
  </si>
  <si>
    <t>Отвод Ду100 90 гр. Ст20</t>
  </si>
  <si>
    <t>3.28</t>
  </si>
  <si>
    <t>ФЕР16-02-004-03</t>
  </si>
  <si>
    <t>Прокладка трубопроводов отопления и газоснабжения из стальных бесшовных труб диаметром: 80 мм</t>
  </si>
  <si>
    <t>3.29</t>
  </si>
  <si>
    <t>Труба Дн 89х4 (Ду 80) ст20</t>
  </si>
  <si>
    <t>3.30</t>
  </si>
  <si>
    <t>Отвод Ду80 90 гр. Ст20</t>
  </si>
  <si>
    <t>3.31</t>
  </si>
  <si>
    <t>ФЕР16-02-004-02</t>
  </si>
  <si>
    <t>Прокладка трубопроводов отопления и газоснабжения из стальных бесшовных труб диаметром: 65 мм</t>
  </si>
  <si>
    <t>3.32</t>
  </si>
  <si>
    <t>Труба Дн 73х4 (Ду 65) ст20</t>
  </si>
  <si>
    <t>3.33</t>
  </si>
  <si>
    <t>Отвод Ду65 90 гр. Ст20</t>
  </si>
  <si>
    <t>3.34</t>
  </si>
  <si>
    <t>ФЕР16-02-004-01</t>
  </si>
  <si>
    <t>Прокладка трубопроводов отопления и газоснабжения из стальных бесшовных труб диаметром: 50 мм</t>
  </si>
  <si>
    <t>3.35</t>
  </si>
  <si>
    <t>Труба Дн 60х3,8(Ду 50) ст20</t>
  </si>
  <si>
    <t>3.36</t>
  </si>
  <si>
    <t>Отвод Ду50 90 гр. Ст20</t>
  </si>
  <si>
    <t>3.37</t>
  </si>
  <si>
    <t>Кран шаровый Ду50, ВР/ВР, стальной Valtec</t>
  </si>
  <si>
    <t>3.38</t>
  </si>
  <si>
    <t>3.39</t>
  </si>
  <si>
    <t>3.40</t>
  </si>
  <si>
    <t>3.41</t>
  </si>
  <si>
    <t>ФЕР16-05-001-03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</si>
  <si>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</si>
  <si>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3.42</t>
  </si>
  <si>
    <t>ФССЦ-18.1.09.08-1052</t>
  </si>
  <si>
    <t>Кран шаровой латунный, номинальный диаметр 65 мм, резьбовое присоединение (применительно к: Кран шаровый Ду65 ВР/ВР, стальной Valtec)</t>
  </si>
  <si>
    <t>3.43</t>
  </si>
  <si>
    <t>3.44</t>
  </si>
  <si>
    <t>Воздухоотводчик, давление 1,6 МПа (16 кгс/см2), диаметр 15 мм, присоединение 1/2"</t>
  </si>
  <si>
    <t>3.45</t>
  </si>
  <si>
    <t>3.46</t>
  </si>
  <si>
    <t>3.47</t>
  </si>
  <si>
    <t>Тепловая изоляция б=30 мм, НГ, цилиндры навивные (Ду100) ROCKWOOL 100 Кф</t>
  </si>
  <si>
    <t>3.48</t>
  </si>
  <si>
    <t>Тепловая изоляция б=30 мм, НГ, цилиндры навивные (Ду80) ROCKWOOL 100 Кф</t>
  </si>
  <si>
    <t>3.49</t>
  </si>
  <si>
    <t>Тепловая изоляция б=30 мм, НГ, цилиндры навивные (Ду65) ROCKWOOL 100 Кф</t>
  </si>
  <si>
    <t>3.50</t>
  </si>
  <si>
    <t>Тепловая изоляция б=30 мм, НГ, цилиндры навивные (Ду50) ROCKWOOL 100 Кф</t>
  </si>
  <si>
    <t>3.51</t>
  </si>
  <si>
    <t>ФЕРм21-02-041-01</t>
  </si>
  <si>
    <t>Смесительные узлы приточных систем, водосмесительный узел: УВС-1</t>
  </si>
  <si>
    <t>3.52</t>
  </si>
  <si>
    <t>Узел управления систем Т1/Т2; Т1.1/Т2.1; Т1.2/Т2.2 Е230-0001-8000626652-РД-01-10.04.100-ОВ.ОЛ7</t>
  </si>
  <si>
    <t>3.53</t>
  </si>
  <si>
    <t>ФЕР20-06-002-05</t>
  </si>
  <si>
    <t>Установка камер приточных типовых: без секции орошения производительностью до 63 тыс.м3/час</t>
  </si>
  <si>
    <t>3.54</t>
  </si>
  <si>
    <t>Приточная установка производительностью 60700м3/ч; 600Па, в комплекте с щитом управления ЩС-П1, Е230-0001-8000626652-РД-01-10.04.100-ОВ.ОЛ1</t>
  </si>
  <si>
    <t>3.55</t>
  </si>
  <si>
    <t>Приточная установка производительностью 42750м3/ч; 800Па, в комплекте с щитом управления ЩС-П2, Е230-0001-8000626652-РД-01-10.04.100-ОВ.ОЛ2</t>
  </si>
  <si>
    <t>3.56</t>
  </si>
  <si>
    <t>Приточная установка производительностью 42475м3/ч; 780Па, в комплекте с щитом управления ЩС-П6, Е230-0001-8000626652-РД-01-10.04.100-ОВ.ОЛ6</t>
  </si>
  <si>
    <t>3.57</t>
  </si>
  <si>
    <t>ФЕР20-06-002-06</t>
  </si>
  <si>
    <t>Установка камер приточных типовых: без секции орошения производительностью до 80 тыс.м3/час</t>
  </si>
  <si>
    <t>3.58</t>
  </si>
  <si>
    <t>Приточная установка производительностью 83310м3/ч; 780Па, в комплекте с щитом управления ЩС-П3, Е230-0001-8000626652-РД-01-10.04.100-ОВ.ОЛ3</t>
  </si>
  <si>
    <t>3.59</t>
  </si>
  <si>
    <t>ФЕР20-06-002-04</t>
  </si>
  <si>
    <t>Установка камер приточных типовых: без секции орошения производительностью до 40 тыс.м3/час</t>
  </si>
  <si>
    <t>3.60</t>
  </si>
  <si>
    <t>Приточная установка производительностью 38475м3/ч; 550Па, в комплекте с щитом управления ЩС-П4, Е230-0001-8000626652-РД-01-10.04.100-ОВ.ОЛ4</t>
  </si>
  <si>
    <t>3.61</t>
  </si>
  <si>
    <t>Приточная установка производительностью 34200м3/ч; 810Па, в комплекте с щитом управления ЩС-П5, Е230-0001-8000626652-РД-01-10.04.100-ОВ.ОЛ5</t>
  </si>
  <si>
    <t>3.62</t>
  </si>
  <si>
    <t>3.63</t>
  </si>
  <si>
    <t>Смесительный узел П1, П2, П3, П5</t>
  </si>
  <si>
    <t>3.64</t>
  </si>
  <si>
    <t>Смесительный узел П4</t>
  </si>
  <si>
    <t>3.65</t>
  </si>
  <si>
    <t>Смесительный узел П6</t>
  </si>
  <si>
    <t>3.66</t>
  </si>
  <si>
    <t>ФЕР20-03-002-02</t>
  </si>
  <si>
    <t>Установка вентиляторов осевых массой: до 0,05 т</t>
  </si>
  <si>
    <t>3.67</t>
  </si>
  <si>
    <t>ФССЦ-64.1.04.04-0037</t>
  </si>
  <si>
    <t>Вентиляторы осевые одноступенчатые, размер 035, с электродвигателем, мощность 1,5 кВт, 1395 об/мин (применительно к: Вентилятор осевой 14000м3/ч; 200 Па (с гибкими вставками и виброоснованием), ВО 21-12 №5,6 9-Т З-О (1,5/1500))</t>
  </si>
  <si>
    <t>3.68</t>
  </si>
  <si>
    <t>ФССЦ-64.1.04.04-0052</t>
  </si>
  <si>
    <t>Вентиляторы осевые серии "АКСИПАЛ" тип: FTDA № 050, Р=1,5 кВт (применительно к: Вентилятор осевой 14000м3/ч; 200 Па (с гибкими вставками и виброоснованием), ВО 21-12 №6,3 4-0 (1,5/1500))</t>
  </si>
  <si>
    <t>3.69</t>
  </si>
  <si>
    <t>Вентилятор осевой коррозионностойкий 10690м3/ч; 375 Па (с гибкими вставками, опорами и виброоснованием), ОСА300-045/Б-52-К-00300/4-У1-01</t>
  </si>
  <si>
    <t>3.70</t>
  </si>
  <si>
    <t>3.71</t>
  </si>
  <si>
    <t>3.72</t>
  </si>
  <si>
    <t>3.73</t>
  </si>
  <si>
    <t>Вентилятор осевой коррозионностойкий 9620м3/ч; 415 Па (с гибкими вставками, опорами и виброоснованием), ОСА300-045/Б-52-К-00300/2-У1-01</t>
  </si>
  <si>
    <t>3.74</t>
  </si>
  <si>
    <t>Вентилятор осевой коррозионностойкий 8550м3/ч; 400 Па (с гибкими вставками, опорами и виброоснованием), ОСА300-045/А-55-К-00220/2-У1-01</t>
  </si>
  <si>
    <t>3.75</t>
  </si>
  <si>
    <t>Вентилятор осевой коррозионностойкий4140/ч; 340 Па (с гибкими вставками, опорами и виброоснованием), ОСА300-040/А-50-К-00110/2-У1-01</t>
  </si>
  <si>
    <t>3.76</t>
  </si>
  <si>
    <t>ФЕР20-03-002-03</t>
  </si>
  <si>
    <t>Установка вентиляторов осевых массой: до 0,1 т</t>
  </si>
  <si>
    <t>3.77</t>
  </si>
  <si>
    <t>Вентилятор осевой коррозионностойкий 15175м3/ч; 375 Па (с гибкими вставками, опорами и виброоснованием) ОСА300 -071/Л-57-К-00300/4-У1-01</t>
  </si>
  <si>
    <t>3.78</t>
  </si>
  <si>
    <t>Вентилятор осевой коррозионностойкий 20830м3/ч; 325 Па (с гибкими вставками, опорами и виброоснованием), ОСА300-080/Л-52-К-00400/4-У1-01</t>
  </si>
  <si>
    <t>3.79</t>
  </si>
  <si>
    <t>ФЕР20-03-002-04</t>
  </si>
  <si>
    <t>Установка вентиляторов осевых массой: до 0,2 т</t>
  </si>
  <si>
    <t>3.80</t>
  </si>
  <si>
    <t>Вентилятор радиальный 11605 м3/ч; (с гибкими вставками и виброоснованием) 550 Па, ВРм 80-75 №7,1 РВ6 ДУ(7,5/1500</t>
  </si>
  <si>
    <t>3.81</t>
  </si>
  <si>
    <t>ФЕР20-02-004-17</t>
  </si>
  <si>
    <t>Установка клапанов: огнезадерживающих с ручной регулировкой периметром до 4500 мм</t>
  </si>
  <si>
    <t>3.82</t>
  </si>
  <si>
    <t>ФССЦ-19.3.01.13-0106</t>
  </si>
  <si>
    <t>Клапаны противопожарные с пружинным приводом в комбинации с тепловым замком, тип КПС-2 (120)/КПС-3 (180), размер 1200х800 мм (применительно к: Клапан противопожарный, взрывозащищенный, с приводом,н.о.1400х1400, КПУ-1Н-0-В)</t>
  </si>
  <si>
    <t>3.83</t>
  </si>
  <si>
    <t>Клапаны противопожарные с пружинным приводом в комбинации с тепловым замком, тип КПС-2 (120)/КПС-3 (180), размер 1200х800 мм (применительно к: Клапан противопожарный, взрывозащищенный, с  приводом,н.о.1600х1200, КПУ-1Н-0-В)</t>
  </si>
  <si>
    <t>3.84</t>
  </si>
  <si>
    <t>ФССЦ-19.3.01.13-0105</t>
  </si>
  <si>
    <t>Клапаны противопожарные с пружинным приводом в комбинации с тепловым замком, тип КПС-2 (120)/КПС-3 (180), размер 1000х1000 мм (применительно к: Клапан противопожарный, взрывозащищенный, с  приводом,н.о.1100х1000, КПУ-1Н-0-В)</t>
  </si>
  <si>
    <t>3.85</t>
  </si>
  <si>
    <t>Клапаны противопожарные с пружинным приводом в комбинации с тепловым замком, тип КПС-2 (120)/КПС-3 (180), размер 1000х1000 мм (применительно к: Клапан противопожарный, взрывозащищенный, с  приводом,н.о.900х1200, КПУ-1Н-0-В)</t>
  </si>
  <si>
    <t>3.86</t>
  </si>
  <si>
    <t>ФССЦ-19.3.01.13-0104</t>
  </si>
  <si>
    <t>Клапаны противопожарные с пружинным приводом в комбинации с тепловым замком, тип КПС-2 (120)/КПС-3 (180), размер 900х900 мм (применительно к: Клапан противопожарный, взрывозащищенный, с  приводом,н.о.1000х700, КПУ-1Н-0-В)</t>
  </si>
  <si>
    <t>3.87</t>
  </si>
  <si>
    <t>Клапаны противопожарные с пружинным приводом в комбинации с тепловым замком, тип КПС-2 (120)/КПС-3 (180), размер 900х900 мм (применительно к: Клапан противопожарный, взрывозащищенный, с  приводом,н.о.700х1000, КПУ-1Н-0-В)</t>
  </si>
  <si>
    <t>3.88</t>
  </si>
  <si>
    <t>ФЕР20-02-005-09</t>
  </si>
  <si>
    <t>Установка заслонок воздушных и клапанов воздушных КВР с ручным приводом: периметром до 4000 мм</t>
  </si>
  <si>
    <t>3.89</t>
  </si>
  <si>
    <t>Клапан Регуляр 900х600-В-1ручка</t>
  </si>
  <si>
    <t>3.90</t>
  </si>
  <si>
    <t>ФССЦ-19.3.01.02-0069</t>
  </si>
  <si>
    <t>Заслонки воздушные унифицированные ручного управления РК-302-16, размер 800х800 мм (применительно к: Клапан Регуляр 900х700-В-1ручка)</t>
  </si>
  <si>
    <t>3.91</t>
  </si>
  <si>
    <t>ФССЦ-19.3.01.02-0068</t>
  </si>
  <si>
    <t>Заслонки воздушные унифицированные ручного управления РК-302-15, размер 800х600 мм (применительно к: Клапан Регуляр 800х600-В-1ручка,  Клапан Регуляр 700х600-В-1ручка)</t>
  </si>
  <si>
    <t>3.92</t>
  </si>
  <si>
    <t>Клапан Регуляр 600х800-В-1ручка</t>
  </si>
  <si>
    <t>3.93</t>
  </si>
  <si>
    <t>3.94</t>
  </si>
  <si>
    <t>ФССЦ-19.3.01.02-0067</t>
  </si>
  <si>
    <t>Заслонки воздушные унифицированные ручного управления РК-302-14, размер 600х600 мм (применительно к: Клапан Регуляр 600х600-В-1ручка)</t>
  </si>
  <si>
    <t>3.95</t>
  </si>
  <si>
    <t>ФССЦ-19.3.01.02-0065</t>
  </si>
  <si>
    <t>Заслонки воздушные унифицированные ручного управления РК-302-12, размер 500х400 мм (применительно к: Клапан Регуляр 500х400-В-1ручка)</t>
  </si>
  <si>
    <t>3.96</t>
  </si>
  <si>
    <t>Заслонки воздушные унифицированные ручного управления РК-302-14, размер 600х600 мм (применительно к: Клапан Регуляр 600х500-В-1ручка)</t>
  </si>
  <si>
    <t>3.97</t>
  </si>
  <si>
    <t>ФЕР20-02-005-07</t>
  </si>
  <si>
    <t>Установка заслонок воздушных и клапанов воздушных КВР с ручным приводом: периметром до 1600 мм</t>
  </si>
  <si>
    <t>3.98</t>
  </si>
  <si>
    <t>ФССЦ-19.3.01.02-0059</t>
  </si>
  <si>
    <t>Заслонки воздушные унифицированные ручного управления РК-302-06, размер 400х200 мм (применительно к: Клапан Регуляр 400х200-В-1ручка)</t>
  </si>
  <si>
    <t>3.99</t>
  </si>
  <si>
    <t>ФЕР20-02-004-16</t>
  </si>
  <si>
    <t>Установка клапанов: огнезадерживающих с ручной регулировкой периметром до 3200 мм</t>
  </si>
  <si>
    <t>3.100</t>
  </si>
  <si>
    <t>ФССЦ-19.3.01.13-0050</t>
  </si>
  <si>
    <t>Клапаны противопожарные с пружинным приводом в комбинации с тепловым замком, тип КПС-1 (60), размер 500х500 мм (применительно к: Клапан противопожарный, взрывозащищенный, с  приводом,н.о.500х400, КПУ-1Н-0-В)</t>
  </si>
  <si>
    <t>3.101</t>
  </si>
  <si>
    <t>ФССЦ-19.3.01.13-0051</t>
  </si>
  <si>
    <t>Клапаны противопожарные с пружинным приводом в комбинации с тепловым замком, тип КПС-1 (60), размер 600х600 мм (применительно к: Клапан противопожарный, взрывозащищенный, с  приводом,н.о700х500, КПУ-1Н-0-В)</t>
  </si>
  <si>
    <t>3.102</t>
  </si>
  <si>
    <t>ФССЦ-19.3.01.13-0052</t>
  </si>
  <si>
    <t>Клапаны противопожарные с пружинным приводом в комбинации с тепловым замком, тип КПС-1 (60), размер 700х700 мм (применительно к: Клапан противопожарный, взрывозащищенный, с  приводом,н.о.600х800, КПУ-1Н-0-В)</t>
  </si>
  <si>
    <t>3.103</t>
  </si>
  <si>
    <t>Клапаны противопожарные с пружинным приводом в комбинации с тепловым замком, тип КПС-1 (60), размер 600х600 мм (применительно к: Клапан противопожарный, взрывозащищенный, с  приводом,н.о.800х450, КПУ-1Н-0-В)</t>
  </si>
  <si>
    <t>3.104</t>
  </si>
  <si>
    <t>Клапаны противопожарные с пружинным приводом в комбинации с тепловым замком, тип КПС-1 (60), размер 700х700 мм (применительно к: Клапан противопожарный, взрывозащищенный, с  приводом,н.о.700х600, КПУ-1Н-0-К)</t>
  </si>
  <si>
    <t>3.105</t>
  </si>
  <si>
    <t>105</t>
  </si>
  <si>
    <t>Клапаны противопожарные с пружинным приводом в комбинации с тепловым замком, тип КПС-1 (60), размер 700х700 мм (применительно к: Клапан противопожарный нормально закрытый обратный морозостойкий ЕI120, 120-НЗ(КОМ)-700х700-ВЕ)</t>
  </si>
  <si>
    <t>3.106</t>
  </si>
  <si>
    <t>106</t>
  </si>
  <si>
    <t>Клапаны противопожарные с пружинным приводом в комбинации с тепловым замком, тип КПС-1 (60), размер 600х600 мм (применительно к: Клапан противопожарный с приводом, морозостойкое исполнение,н.з.800х450, КПУ-1Н-3-МС-800х800-2*Ф- МV220-СН)</t>
  </si>
  <si>
    <t>3.107</t>
  </si>
  <si>
    <t>Клапаны противопожарные с пружинным приводом в комбинации с тепловым замком, тип КПС-1 (60), размер 600х600 мм (применительно к: Клапан противопожарный с приводом, морозостойкое коррозионностойкое  исполнение,н.з.600х500, КПУ-1Н-0-К)</t>
  </si>
  <si>
    <t>3.108</t>
  </si>
  <si>
    <t>Клапан избыточного давления КИД-750х750-С</t>
  </si>
  <si>
    <t>3.109</t>
  </si>
  <si>
    <t>ФЕР20-02-004-15</t>
  </si>
  <si>
    <t>Установка клапанов: огнезадерживающих с ручной регулировкой периметром до 1600 мм</t>
  </si>
  <si>
    <t>3.110</t>
  </si>
  <si>
    <t>Клапан противопожарный с приводом, морозостойкое исполнение,н.з.200х200, КПУ-1Н-3-МС-200х200-2*Ф</t>
  </si>
  <si>
    <t>3.111</t>
  </si>
  <si>
    <t>3.112</t>
  </si>
  <si>
    <t>ФЕР20-02-004-03</t>
  </si>
  <si>
    <t>Установка клапанов обратных: диаметром до 800 мм</t>
  </si>
  <si>
    <t>3.113</t>
  </si>
  <si>
    <t>Клапан обратный  УКОЛ-1-Н-∅ 710</t>
  </si>
  <si>
    <t>3.114</t>
  </si>
  <si>
    <t>Клапан обратный  УКОЛ-1-Н-∅ 800</t>
  </si>
  <si>
    <t>3.115</t>
  </si>
  <si>
    <t>ФЕР20-02-004-02</t>
  </si>
  <si>
    <t>Установка клапанов обратных: диаметром до 560 мм</t>
  </si>
  <si>
    <t>3.116</t>
  </si>
  <si>
    <t>Клапан обратный  УКОЛ-1-Н-∅ 450</t>
  </si>
  <si>
    <t>3.117</t>
  </si>
  <si>
    <t>3.118</t>
  </si>
  <si>
    <t>Решетка воздухорасперделительная 3372 м3/ч, АМР 1000х500</t>
  </si>
  <si>
    <t>3.119</t>
  </si>
  <si>
    <t>Решетка воздухорасперделительная 3886 м3/ч, АМР 1000х500</t>
  </si>
  <si>
    <t>3.120</t>
  </si>
  <si>
    <t>Решетка воздухорасперделительная 5950 м3/ч, АМР 1000х600</t>
  </si>
  <si>
    <t>3.121</t>
  </si>
  <si>
    <t>Решетка воздухорасперделительная 3000 м3/ч, АМР 900х500</t>
  </si>
  <si>
    <t>3.122</t>
  </si>
  <si>
    <t>Решетка воздухорасперделительная 3000 м3/ч, АМР 800х500</t>
  </si>
  <si>
    <t>3.123</t>
  </si>
  <si>
    <t>Решетка воздухорасперделительная 2475 м3/ч, АМР 900х400</t>
  </si>
  <si>
    <t>3.124</t>
  </si>
  <si>
    <t>Решетка воздухорасперделительная 3000 м3/ч, АМР 900х400</t>
  </si>
  <si>
    <t>3.125</t>
  </si>
  <si>
    <t>Решетка воздухорасперделительная 1405 м3/ч, АЛН 200х200</t>
  </si>
  <si>
    <t>3.126</t>
  </si>
  <si>
    <t>Решетка воздухорасперделительная 335 м3/ч, АМР 700х250</t>
  </si>
  <si>
    <t>3.127</t>
  </si>
  <si>
    <t>Решетка воздухорасперделительная 458 м3/ч, АМР 900х300</t>
  </si>
  <si>
    <t>3.128</t>
  </si>
  <si>
    <t>Решетка воздухорасперделительная 328 м3/ч, АМР 700х300</t>
  </si>
  <si>
    <t>3.129</t>
  </si>
  <si>
    <t>ФССЦ-19.2.03.02-0129</t>
  </si>
  <si>
    <t>Решетки вентиляционные алюминиевые "АРКТОС" типа: АМР, размером 300х700 мм (применительно к: Решетка воздухорасперделительная 1405 м3/ч, АМР 700х300)</t>
  </si>
  <si>
    <t>3.130</t>
  </si>
  <si>
    <t>3.131</t>
  </si>
  <si>
    <t>ФССЦ-19.2.03.03-0011</t>
  </si>
  <si>
    <t>Решетки вентиляционные наружные РН, из оцинкованной стали, размер 200х200 мм (применительно к: Решетка наружная РН1405м3/ч РН 200х200)</t>
  </si>
  <si>
    <t>3.132</t>
  </si>
  <si>
    <t>Решетка наружная 10690 м3/ч, РН 700х700</t>
  </si>
  <si>
    <t>3.133</t>
  </si>
  <si>
    <t>Решетка наружная 9620 м3/ч, РН 600х600</t>
  </si>
  <si>
    <t>3.134</t>
  </si>
  <si>
    <t>Решетка наружная 8550 м3/ч, РН 500х500</t>
  </si>
  <si>
    <t>3.135</t>
  </si>
  <si>
    <t>ФССЦ-19.2.03.03-0066</t>
  </si>
  <si>
    <t>Решетки вентиляционные наружные РН, из оцинкованной стали, размер 500х500 мм (применительно к: Решетка наружная 4140 м3/ч, РН 500х500)</t>
  </si>
  <si>
    <t>3.136</t>
  </si>
  <si>
    <t>ФССЦ-19.2.03.03-0055</t>
  </si>
  <si>
    <t>Решетки вентиляционные наружные РН, из оцинкованной стали, размер 400х400 мм (применительно к: Решетка наружная 274 м3/ч, РН 400х400)</t>
  </si>
  <si>
    <t>3.137</t>
  </si>
  <si>
    <t>ФССЦ-19.2.03.02-0216</t>
  </si>
  <si>
    <t>Решетки жалюзийные регулируемые из алюминиевого профиля с порошковым покрытием, РВ-1, размер 400х400 мм (применительно к: Решетка защитная БСР400х400)</t>
  </si>
  <si>
    <t>3.138</t>
  </si>
  <si>
    <t>Решетка защитная  БСР700х700</t>
  </si>
  <si>
    <t>3.139</t>
  </si>
  <si>
    <t>Решетка защитная БСР 800х500</t>
  </si>
  <si>
    <t>3.140</t>
  </si>
  <si>
    <t>Решетка наружная 15175 м3/ч, РН 700х700</t>
  </si>
  <si>
    <t>3.141</t>
  </si>
  <si>
    <t>ФССЦ-19.2.03.03-0053</t>
  </si>
  <si>
    <t>Решетки вентиляционные наружные РН, из оцинкованной стали, размер 400х300 мм (применительно к: Решетка наружная 274 м3/ч, 400х300)</t>
  </si>
  <si>
    <t>3.142</t>
  </si>
  <si>
    <t>Решетка защитная БСК ∅ 560</t>
  </si>
  <si>
    <t>3.143</t>
  </si>
  <si>
    <t>Решетка защитная БСК ∅ 630</t>
  </si>
  <si>
    <t>3.144</t>
  </si>
  <si>
    <t>Решетка защитная БСК ∅ 710</t>
  </si>
  <si>
    <t>3.145</t>
  </si>
  <si>
    <t>Решетка защитная БСК ∅ 800</t>
  </si>
  <si>
    <t>3.146</t>
  </si>
  <si>
    <t>Решетка защитная БСК ∅ 450</t>
  </si>
  <si>
    <t>3.147</t>
  </si>
  <si>
    <t>3.148</t>
  </si>
  <si>
    <t>Решетка наружная 14000 м3/ч, РН 900х900</t>
  </si>
  <si>
    <t>3.149</t>
  </si>
  <si>
    <t>149</t>
  </si>
  <si>
    <t>ФССЦ-19.2.03.03-0098</t>
  </si>
  <si>
    <t>Решетки вентиляционные наружные РН, из оцинкованной стали, размер 800х800 мм (применительно к: Решетка наружная 14000 м3/ч, РН 800х700)</t>
  </si>
  <si>
    <t>3.150</t>
  </si>
  <si>
    <t>150</t>
  </si>
  <si>
    <t>Решетка наружная 20830 м3/ч, РН 900х900</t>
  </si>
  <si>
    <t>3.151</t>
  </si>
  <si>
    <t>151</t>
  </si>
  <si>
    <t>ФССЦ-19.2.03.02-0268</t>
  </si>
  <si>
    <t>Решетки жалюзийные регулируемые из алюминиевого профиля с порошковым покрытием, РВ-1, размер 800х800 мм (применительно к: Решетка защитная БСР800х800)</t>
  </si>
  <si>
    <t>3.152</t>
  </si>
  <si>
    <t>152</t>
  </si>
  <si>
    <t>ФЕР20-02-002-03</t>
  </si>
  <si>
    <t>Установка решеток жалюзийных площадью в свету: до 1,5 м2</t>
  </si>
  <si>
    <t>3.153</t>
  </si>
  <si>
    <t>153</t>
  </si>
  <si>
    <t>ФССЦ-19.2.03.03-0120</t>
  </si>
  <si>
    <t>Решетки вентиляционные наружные РН, из оцинкованной стали, размер 1000х1000 мм (применительно к: Решетка наружная 34200 м3/ч, РН 1200х1100)</t>
  </si>
  <si>
    <t>3.154</t>
  </si>
  <si>
    <t>154</t>
  </si>
  <si>
    <t>3.155</t>
  </si>
  <si>
    <t>155</t>
  </si>
  <si>
    <t>Решетки вентиляционные наружные РН, из оцинкованной стали, размер 1000х1000 мм (применительно к: Решетка наружная 60700 м3/ч, РН 1700х1000)</t>
  </si>
  <si>
    <t>3.156</t>
  </si>
  <si>
    <t>156</t>
  </si>
  <si>
    <t>Решетки вентиляционные наружные РН, из оцинкованной стали, размер 1000х1000 мм (применительно к: Решетка наружная 42750 м3/ч, РН 1700х1000)</t>
  </si>
  <si>
    <t>3.157</t>
  </si>
  <si>
    <t>157</t>
  </si>
  <si>
    <t>Решетки вентиляционные наружные РН, из оцинкованной стали, размер 1000х1000 мм (применительно к: Решетка наружная 38475 м3/ч, РН 1600х1100)</t>
  </si>
  <si>
    <t>3.158</t>
  </si>
  <si>
    <t>158</t>
  </si>
  <si>
    <t>Решетки вентиляционные наружные РН, из оцинкованной стали, размер 1000х1000 мм (применительно к: Решетка наружная 42,475 м3/ч, РН 1800х1150)</t>
  </si>
  <si>
    <t>3.159</t>
  </si>
  <si>
    <t>159</t>
  </si>
  <si>
    <t>ФЕР20-02-002-05</t>
  </si>
  <si>
    <t>Установка решеток жалюзийных площадью в свету: до 3,5 м2</t>
  </si>
  <si>
    <t>3.160</t>
  </si>
  <si>
    <t>160</t>
  </si>
  <si>
    <t>Решетки вентиляционные наружные РН, из оцинкованной стали, размер 1000х1000 мм (применительно к: Решетка наружная 83310 м3/ч, РН 1900х1400)</t>
  </si>
  <si>
    <t>3.161</t>
  </si>
  <si>
    <t>161</t>
  </si>
  <si>
    <t>ФЕР20-01-001-17</t>
  </si>
  <si>
    <t>Прокладка воздуховодов из листовой, оцинкованной стали и алюминия класса Н (нормальные) толщиной: 0,9 мм, периметром до 7200 мм</t>
  </si>
  <si>
    <t>3.162</t>
  </si>
  <si>
    <t>162</t>
  </si>
  <si>
    <t>Воздуховод из оцинкованной стали б=1,2 мм., 1700х1000</t>
  </si>
  <si>
    <t>3.163</t>
  </si>
  <si>
    <t>163</t>
  </si>
  <si>
    <t>Воздуховод из оцинкованной стали б=1,2 мм., 1900х1400</t>
  </si>
  <si>
    <t>3.164</t>
  </si>
  <si>
    <t>164</t>
  </si>
  <si>
    <t>3.165</t>
  </si>
  <si>
    <t>165</t>
  </si>
  <si>
    <t>Воздуховод из оцинкованной стали б=0,9 мм. 1400х1400</t>
  </si>
  <si>
    <t>3.166</t>
  </si>
  <si>
    <t>166</t>
  </si>
  <si>
    <t>Воздуховод из оцинкованной стали б=0,9 мм. 1450х1200</t>
  </si>
  <si>
    <t>3.167</t>
  </si>
  <si>
    <t>167</t>
  </si>
  <si>
    <t>Воздуховод из оцинкованной стали б=0,9 мм., 1400х1900</t>
  </si>
  <si>
    <t>3.168</t>
  </si>
  <si>
    <t>168</t>
  </si>
  <si>
    <t>Воздуховод из оцинкованной стали б=0,9 мм. 1200х1600</t>
  </si>
  <si>
    <t>3.169</t>
  </si>
  <si>
    <t>169</t>
  </si>
  <si>
    <t>Воздуховод из оцинкованной стали б=0,9 мм. 1800х1000</t>
  </si>
  <si>
    <t>3.170</t>
  </si>
  <si>
    <t>170</t>
  </si>
  <si>
    <t>Воздуховод из оцинкованной стали б=0,9 мм. 1600х1100</t>
  </si>
  <si>
    <t>3.171</t>
  </si>
  <si>
    <t>171</t>
  </si>
  <si>
    <t>Воздуховод из оцинкованной стали б=0,9 мм. 1900х950</t>
  </si>
  <si>
    <t>3.172</t>
  </si>
  <si>
    <t>172</t>
  </si>
  <si>
    <t>Воздуховод из оцинкованной стали б=0,9 мм. 1800х1150</t>
  </si>
  <si>
    <t>3.173</t>
  </si>
  <si>
    <t>173</t>
  </si>
  <si>
    <t>Воздуховод из оцинкованной стали б=0,9 мм. 1300х1300</t>
  </si>
  <si>
    <t>3.174</t>
  </si>
  <si>
    <t>174</t>
  </si>
  <si>
    <t>ФССЦ-19.1.01.09-0041</t>
  </si>
  <si>
    <t>Изделия фасонные для воздуховодов из оцинкованной стали с шиной и уголками, толщина 1,0 мм, периметр 5600 мм (применительно к: Врезка из оцинкованной стали б=0,9 мм., 1400х1400, 1200х1600)</t>
  </si>
  <si>
    <t>3.175</t>
  </si>
  <si>
    <t>175</t>
  </si>
  <si>
    <t>ФССЦ-19.1.01.09-0042</t>
  </si>
  <si>
    <t>Изделия фасонные для воздуховодов из оцинкованной стали с шиной и уголками, толщина 1,0 мм, периметр 6000 мм (применительно к: Врезка из оцинкованной стали б=0,9 мм., 1150х1800)</t>
  </si>
  <si>
    <t>3.176</t>
  </si>
  <si>
    <t>176</t>
  </si>
  <si>
    <t>ФССЦ-19.1.01.09-0043</t>
  </si>
  <si>
    <t>Изделия фасонные для воздуховодов из оцинкованной стали с шиной и уголками, толщина 1,0 мм, периметр 6400 мм (применительно к: Врезка из оцинкованной стали б=0,9 мм., 1400х1900, 1810х1879)</t>
  </si>
  <si>
    <t>3.177</t>
  </si>
  <si>
    <t>177</t>
  </si>
  <si>
    <t>Отвод-90° из оцинкованной стали б=0,9мм., 1400х1400</t>
  </si>
  <si>
    <t>3.178</t>
  </si>
  <si>
    <t>178</t>
  </si>
  <si>
    <t>Отвод-90° из оцинкованной стали б=0,9мм., 1200х1600</t>
  </si>
  <si>
    <t>3.179</t>
  </si>
  <si>
    <t>179</t>
  </si>
  <si>
    <t>Отвод-90°  из оцинкованной стали б=0,9мм., 1100х1600</t>
  </si>
  <si>
    <t>3.180</t>
  </si>
  <si>
    <t>180</t>
  </si>
  <si>
    <t>Отвод-30°  из оцинкованной стали б=0,9мм., 1600х1200</t>
  </si>
  <si>
    <t>3.181</t>
  </si>
  <si>
    <t>181</t>
  </si>
  <si>
    <t>Переход из оцинкованной стали б=0,9 мм.,1267х1510/1100х1000</t>
  </si>
  <si>
    <t>3.182</t>
  </si>
  <si>
    <t>182</t>
  </si>
  <si>
    <t>Переход из оцинкованной стали б=0,9 мм.,1450х1200/1250х1200</t>
  </si>
  <si>
    <t>3.183</t>
  </si>
  <si>
    <t>183</t>
  </si>
  <si>
    <t>Переход из оцинкованной стали б=0,9 мм., 1450х1200/900х700</t>
  </si>
  <si>
    <t>3.184</t>
  </si>
  <si>
    <t>184</t>
  </si>
  <si>
    <t>Переход из оцинкованной стали б=0,9 мм.,1250х1200/1150х1200</t>
  </si>
  <si>
    <t>3.185</t>
  </si>
  <si>
    <t>185</t>
  </si>
  <si>
    <t>Переход из оцинкованной стали б=0,9 мм., 1267х1810/1400х1400</t>
  </si>
  <si>
    <t>3.186</t>
  </si>
  <si>
    <t>186</t>
  </si>
  <si>
    <t>Переход из оцинкованной стали б=0,9 мм., 1879х1810/1600х1200</t>
  </si>
  <si>
    <t>3.187</t>
  </si>
  <si>
    <t>187</t>
  </si>
  <si>
    <t>Переход из оцинкованной стали б=0,9 мм., 1879х1810/1200х1200</t>
  </si>
  <si>
    <t>3.188</t>
  </si>
  <si>
    <t>188</t>
  </si>
  <si>
    <t>Переход из оцинкованной стали б=0,9 мм., 1573х1810/1500х750</t>
  </si>
  <si>
    <t>3.189</t>
  </si>
  <si>
    <t>189</t>
  </si>
  <si>
    <t>Переход из оцинкованной стали б=0,9 мм., 1573х1810/1250х800</t>
  </si>
  <si>
    <t>3.190</t>
  </si>
  <si>
    <t>190</t>
  </si>
  <si>
    <t>ФССЦ-19.1.01.09-0031</t>
  </si>
  <si>
    <t>Изделия фасонные для воздуховодов из оцинкованной стали с шиной и уголками, толщина 0,55 мм, периметр 1200 мм (применительно к: Заглушка из оцинкованной стали б=0,9 мм., 1400х1400, 1700х1000)</t>
  </si>
  <si>
    <t>3.191</t>
  </si>
  <si>
    <t>191</t>
  </si>
  <si>
    <t>Заглушка из оцинкованной стали б=0,9 мм., 1900х950</t>
  </si>
  <si>
    <t>3.192</t>
  </si>
  <si>
    <t>192</t>
  </si>
  <si>
    <t>ФЕР20-01-001-16</t>
  </si>
  <si>
    <t>Прокладка воздуховодов из листовой, оцинкованной стали и алюминия класса Н (нормальные) толщиной: 0,9 мм, периметром до 5200 мм</t>
  </si>
  <si>
    <t>3.193</t>
  </si>
  <si>
    <t>193</t>
  </si>
  <si>
    <t>Воздуховод из оцинкованной стали б=0,9 мм., 1400х900</t>
  </si>
  <si>
    <t>3.194</t>
  </si>
  <si>
    <t>194</t>
  </si>
  <si>
    <t>Воздуховод из оцинкованной стали б=0,9 мм., 1250х1200</t>
  </si>
  <si>
    <t>3.195</t>
  </si>
  <si>
    <t>195</t>
  </si>
  <si>
    <t>Воздуховод из оцинкованной стали б=0,9мм., 961х1510</t>
  </si>
  <si>
    <t>3.196</t>
  </si>
  <si>
    <t>196</t>
  </si>
  <si>
    <t>Воздуховод из оцинкованной стали б=0,9 мм., 1500х750</t>
  </si>
  <si>
    <t>3.197</t>
  </si>
  <si>
    <t>197</t>
  </si>
  <si>
    <t>Воздуховод из оцинкованной стали б=0,9 мм., 1400х850</t>
  </si>
  <si>
    <t>3.198</t>
  </si>
  <si>
    <t>198</t>
  </si>
  <si>
    <t>ФССЦ-19.1.01.09-0039</t>
  </si>
  <si>
    <t>Изделия фасонные для воздуховодов из оцинкованной стали с шиной и уголками, толщина 1,0 мм, периметр 4800 мм (применительно к: Врезка из оцинкованной стали б=0,9 мм., 1200х1200)</t>
  </si>
  <si>
    <t>3.199</t>
  </si>
  <si>
    <t>199</t>
  </si>
  <si>
    <t>ФССЦ-19.1.01.09-0040</t>
  </si>
  <si>
    <t>Изделия фасонные для воздуховодов из оцинкованной стали с шиной и уголками, толщина 1,0 мм, периметр 5200 мм (применительно к: Врезка из оцинкованной стали б=0,9 мм., 1510х961)</t>
  </si>
  <si>
    <t>3.200</t>
  </si>
  <si>
    <t>200</t>
  </si>
  <si>
    <t>Отвод-90° из оцинкованной стали б=0,9мм., 1250х1200</t>
  </si>
  <si>
    <t>3.201</t>
  </si>
  <si>
    <t>201</t>
  </si>
  <si>
    <t>Отвод-90° из оцинкованной стали б=0,9мм., 1400х850</t>
  </si>
  <si>
    <t>3.202</t>
  </si>
  <si>
    <t>202</t>
  </si>
  <si>
    <t>Отвод-90° из оцинкованной стали б=0,9мм.,  750х1500</t>
  </si>
  <si>
    <t>3.203</t>
  </si>
  <si>
    <t>203</t>
  </si>
  <si>
    <t>Переход из оцинкованной стали б=0,9 мм., 1150х1200/1150х1200</t>
  </si>
  <si>
    <t>3.204</t>
  </si>
  <si>
    <t>204</t>
  </si>
  <si>
    <t>Переход из оцинкованной стали б=0,9 мм., 1150х1200/1150х1000</t>
  </si>
  <si>
    <t>3.205</t>
  </si>
  <si>
    <t>205</t>
  </si>
  <si>
    <t>Заглушка из оцинкованной стали б=0,9 мм., 1400х900</t>
  </si>
  <si>
    <t>3.206</t>
  </si>
  <si>
    <t>206</t>
  </si>
  <si>
    <t>Заглушка из оцинкованной стали б=0,9 мм., 1400х850</t>
  </si>
  <si>
    <t>3.207</t>
  </si>
  <si>
    <t>207</t>
  </si>
  <si>
    <t>3.208</t>
  </si>
  <si>
    <t>208</t>
  </si>
  <si>
    <t>Воздуховод из оцинкованной стали б=0,9 мм., 1100х1000</t>
  </si>
  <si>
    <t>3.209</t>
  </si>
  <si>
    <t>209</t>
  </si>
  <si>
    <t>Воздуховод из оцинкованной стали б=0,9 мм., 1000х1000</t>
  </si>
  <si>
    <t>3.210</t>
  </si>
  <si>
    <t>210</t>
  </si>
  <si>
    <t>Воздуховод из оцинкованной стали б=0,9 мм., 900х700</t>
  </si>
  <si>
    <t>3.211</t>
  </si>
  <si>
    <t>211</t>
  </si>
  <si>
    <t>Воздуховод из оцинкованной стали б=0,9 мм., 1200х1000</t>
  </si>
  <si>
    <t>3.212</t>
  </si>
  <si>
    <t>212</t>
  </si>
  <si>
    <t>Воздуховод из оцинкованной стали б=0,9 мм., 1000х700</t>
  </si>
  <si>
    <t>3.213</t>
  </si>
  <si>
    <t>213</t>
  </si>
  <si>
    <t>Воздуховод из оцинкованной стали б=0,9 мм., 600х800</t>
  </si>
  <si>
    <t>3.214</t>
  </si>
  <si>
    <t>214</t>
  </si>
  <si>
    <t>ФССЦ-19.1.01.09-0038</t>
  </si>
  <si>
    <t>Изделия фасонные для воздуховодов из оцинкованной стали с шиной и уголками, толщина 1,0 мм, периметр 4400 мм (применительно к: Врезка из оцинкованной стали б=0,9 мм., 800х1250)</t>
  </si>
  <si>
    <t>3.215</t>
  </si>
  <si>
    <t>215</t>
  </si>
  <si>
    <t>Врезка из оцинкованной стали б=0,9 мм., 900х500</t>
  </si>
  <si>
    <t>3.216</t>
  </si>
  <si>
    <t>216</t>
  </si>
  <si>
    <t>Врезка из оцинкованной стали б=0,9 мм., 800х600</t>
  </si>
  <si>
    <t>3.217</t>
  </si>
  <si>
    <t>217</t>
  </si>
  <si>
    <t>Врезка из оцинкованной стали б=0,9 мм., 500х700</t>
  </si>
  <si>
    <t>3.218</t>
  </si>
  <si>
    <t>218</t>
  </si>
  <si>
    <t>Врезка из оцинкованной стали б=0,9 мм., 300х900</t>
  </si>
  <si>
    <t>3.219</t>
  </si>
  <si>
    <t>219</t>
  </si>
  <si>
    <t>Врезка из оцинкованной стали б=0,9 мм., 600х600</t>
  </si>
  <si>
    <t>3.220</t>
  </si>
  <si>
    <t>220</t>
  </si>
  <si>
    <t>Врезка из оцинкованной стали б=0,9 мм., 400х900</t>
  </si>
  <si>
    <t>3.221</t>
  </si>
  <si>
    <t>221</t>
  </si>
  <si>
    <t>Врезка из оцинкованной стали б=0,9 мм., 800х500</t>
  </si>
  <si>
    <t>3.222</t>
  </si>
  <si>
    <t>222</t>
  </si>
  <si>
    <t>Врезка из оцинкованной стали б=0,9 мм., 250х700</t>
  </si>
  <si>
    <t>3.223</t>
  </si>
  <si>
    <t>223</t>
  </si>
  <si>
    <t>Врезка из оцинкованной стали б=0,9 мм., 400х200</t>
  </si>
  <si>
    <t>3.224</t>
  </si>
  <si>
    <t>224</t>
  </si>
  <si>
    <t>Врезка из оцинкованной стали б=0,9 мм., 400х200 (применительно к: Врезка из оцинкованной стали б=0,9 мм., 200х400)</t>
  </si>
  <si>
    <t>3.225</t>
  </si>
  <si>
    <t>225</t>
  </si>
  <si>
    <t>Врезка из оцинкованной стали б=0,9 мм., 400х500</t>
  </si>
  <si>
    <t>3.226</t>
  </si>
  <si>
    <t>226</t>
  </si>
  <si>
    <t>Врезка из оцинкованной стали б=0,9 мм., 400х250</t>
  </si>
  <si>
    <t>3.227</t>
  </si>
  <si>
    <t>227</t>
  </si>
  <si>
    <t>Врезка из оцинкованной стали б=0,9 мм.,500х500</t>
  </si>
  <si>
    <t>3.228</t>
  </si>
  <si>
    <t>228</t>
  </si>
  <si>
    <t>Врезка из оцинкованной стали б=0,9 мм., 300х700</t>
  </si>
  <si>
    <t>3.229</t>
  </si>
  <si>
    <t>229</t>
  </si>
  <si>
    <t>Врезка из оцинкованной стали б=0,9 мм., 300х500</t>
  </si>
  <si>
    <t>3.230</t>
  </si>
  <si>
    <t>230</t>
  </si>
  <si>
    <t>Отвод-90° из оцинкованной стали б=0,9мм., 1100х1000</t>
  </si>
  <si>
    <t>3.231</t>
  </si>
  <si>
    <t>231</t>
  </si>
  <si>
    <t>Отвод-90° из оцинкованной стали б=0,9мм., 1150х1000</t>
  </si>
  <si>
    <t>3.232</t>
  </si>
  <si>
    <t>232</t>
  </si>
  <si>
    <t>Отвод-90° из оцинкованной стали б=0,9мм., 800х1250</t>
  </si>
  <si>
    <t>3.233</t>
  </si>
  <si>
    <t>233</t>
  </si>
  <si>
    <t>Изделия фасонные для воздуховодов из оцинкованной стали с шиной и уголками, толщина 1,0 мм, периметр 4400 мм (применительно к: Отвод-20° из оцинкованной стали б=0,9мм., 900х1200)</t>
  </si>
  <si>
    <t>3.234</t>
  </si>
  <si>
    <t>234</t>
  </si>
  <si>
    <t>Отвод-90° из оцинкованной стали б=0,9мм., 900х700</t>
  </si>
  <si>
    <t>3.235</t>
  </si>
  <si>
    <t>235</t>
  </si>
  <si>
    <t>Отвод-90° из оцинкованной стали б=0,9мм., 1000х700</t>
  </si>
  <si>
    <t>3.236</t>
  </si>
  <si>
    <t>236</t>
  </si>
  <si>
    <t>Отвод-90° из оцинкованной стали б=0,9мм., 700х1000</t>
  </si>
  <si>
    <t>3.237</t>
  </si>
  <si>
    <t>237</t>
  </si>
  <si>
    <t>Отвод-10° из оцинкованной стали б=0,9мм., 700х1000</t>
  </si>
  <si>
    <t>3.238</t>
  </si>
  <si>
    <t>238</t>
  </si>
  <si>
    <t>Отвод-20° из оцинкованной стали б=0,9мм., 700х1000</t>
  </si>
  <si>
    <t>3.239</t>
  </si>
  <si>
    <t>239</t>
  </si>
  <si>
    <t>Отвод-90° из оцинкованной стали б=0,9мм. 800х600</t>
  </si>
  <si>
    <t>3.240</t>
  </si>
  <si>
    <t>240</t>
  </si>
  <si>
    <t>Отвод-90° из оцинкованной стали б=0,9мм. 600х800</t>
  </si>
  <si>
    <t>3.241</t>
  </si>
  <si>
    <t>241</t>
  </si>
  <si>
    <t>Отвод-90° из оцинкованной стали б=0,9мм. 550х550</t>
  </si>
  <si>
    <t>3.242</t>
  </si>
  <si>
    <t>242</t>
  </si>
  <si>
    <t>Отвод-90° из оцинкованной стали б=0,9мм. 700х500</t>
  </si>
  <si>
    <t>3.243</t>
  </si>
  <si>
    <t>243</t>
  </si>
  <si>
    <t>Отвод-90° из оцинкованной стали б=0,9мм. 500х400</t>
  </si>
  <si>
    <t>3.244</t>
  </si>
  <si>
    <t>244</t>
  </si>
  <si>
    <t>Отвод-90° из оцинкованной стали б=0,9мм. 400х500</t>
  </si>
  <si>
    <t>3.245</t>
  </si>
  <si>
    <t>245</t>
  </si>
  <si>
    <t>Отвод-90° из оцинкованной стали б=0,9мм. 800х450</t>
  </si>
  <si>
    <t>3.246</t>
  </si>
  <si>
    <t>246</t>
  </si>
  <si>
    <t>Отвод-90° из оцинкованной стали б=0,9мм. 450х800</t>
  </si>
  <si>
    <t>3.247</t>
  </si>
  <si>
    <t>247</t>
  </si>
  <si>
    <t>Отвод-90° из оцинкованной стали б=0,9мм. 400х200</t>
  </si>
  <si>
    <t>3.248</t>
  </si>
  <si>
    <t>248</t>
  </si>
  <si>
    <t>Отвод-90° из оцинкованной стали б=0,9мм. 600х600</t>
  </si>
  <si>
    <t>3.249</t>
  </si>
  <si>
    <t>249</t>
  </si>
  <si>
    <t>Отвод-90° из оцинкованной стали б=0,9мм. 500х500</t>
  </si>
  <si>
    <t>3.250</t>
  </si>
  <si>
    <t>250</t>
  </si>
  <si>
    <t>Отвод-90° из оцинкованной стали б=0,9мм. 800х500</t>
  </si>
  <si>
    <t>3.251</t>
  </si>
  <si>
    <t>251</t>
  </si>
  <si>
    <t>Отвод-90° из оцинкованной стали б=0,9мм. 250х250</t>
  </si>
  <si>
    <t>3.252</t>
  </si>
  <si>
    <t>252</t>
  </si>
  <si>
    <t>Отвод-90° из оцинкованной стали б=0,9мм. 200х200</t>
  </si>
  <si>
    <t>3.253</t>
  </si>
  <si>
    <t>253</t>
  </si>
  <si>
    <t>Отвод-20° из оцинкованной стали б=0,9мм., 600х500</t>
  </si>
  <si>
    <t>3.254</t>
  </si>
  <si>
    <t>254</t>
  </si>
  <si>
    <t>Отвод-20° из оцинкованной стали б=0,9мм., 500х400</t>
  </si>
  <si>
    <t>3.255</t>
  </si>
  <si>
    <t>255</t>
  </si>
  <si>
    <t>Отвод-45° из оцинкованной стали б=0,9мм., 600х500</t>
  </si>
  <si>
    <t>3.256</t>
  </si>
  <si>
    <t>256</t>
  </si>
  <si>
    <t>Отвод-45° из оцинкованной стали б=0,9мм., 450х800</t>
  </si>
  <si>
    <t>3.257</t>
  </si>
  <si>
    <t>257</t>
  </si>
  <si>
    <t>Отвод-45° из оцинкованной стали б=0,9мм., 800х500</t>
  </si>
  <si>
    <t>3.258</t>
  </si>
  <si>
    <t>258</t>
  </si>
  <si>
    <t>Отвод-58° из оцинкованной стали б=0,9мм., 400х400</t>
  </si>
  <si>
    <t>3.259</t>
  </si>
  <si>
    <t>259</t>
  </si>
  <si>
    <t>Отвод-26° из оцинкованной стали б=0,9мм., 450х450</t>
  </si>
  <si>
    <t>3.260</t>
  </si>
  <si>
    <t>260</t>
  </si>
  <si>
    <t>Отвод-19° из оцинкованной стали б=0,9мм., 400х400</t>
  </si>
  <si>
    <t>3.261</t>
  </si>
  <si>
    <t>261</t>
  </si>
  <si>
    <t>ФССЦ-19.1.01.09-0036</t>
  </si>
  <si>
    <t>Изделия фасонные для воздуховодов из оцинкованной стали с шиной и уголками, толщина 1,0 мм, периметр 3800 мм (применительно к: Переход из оцинкованной стали б=0,9 мм., 650х1200/650х1000)</t>
  </si>
  <si>
    <t>3.262</t>
  </si>
  <si>
    <t>262</t>
  </si>
  <si>
    <t>ФССЦ-19.1.01.09-0034</t>
  </si>
  <si>
    <t>Изделия фасонные для воздуховодов из оцинкованной стали с шиной и уголками, толщина 1,0 мм, периметр 3400 мм (применительно к: Переход из оцинкованной стали б=0,9 мм., 1000х700/600х500, 700х1000/500х100)</t>
  </si>
  <si>
    <t>3.263</t>
  </si>
  <si>
    <t>263</t>
  </si>
  <si>
    <t>Изделия фасонные для воздуховодов из оцинкованной стали с шиной и уголками, толщина 1,0 мм, периметр 4400 мм (применительно к: Переход из оцинкованной стали б=0,9 мм.,  900х1200/900х700, 1250х800/500х500)</t>
  </si>
  <si>
    <t>3.264</t>
  </si>
  <si>
    <t>264</t>
  </si>
  <si>
    <t>Переход из оцинкованной стали б=0,9 мм., 1150х100/900х700</t>
  </si>
  <si>
    <t>3.265</t>
  </si>
  <si>
    <t>265</t>
  </si>
  <si>
    <t>Переход из оцинкованной стали б=0,9 мм., 800х600/550х550</t>
  </si>
  <si>
    <t>3.266</t>
  </si>
  <si>
    <t>266</t>
  </si>
  <si>
    <t>Переход из оцинкованной стали б=0,9 мм., 1200х100/1400х850</t>
  </si>
  <si>
    <t>3.267</t>
  </si>
  <si>
    <t>267</t>
  </si>
  <si>
    <t>Переход из оцинкованной стали б=0,9 мм.,  500х700/500х400</t>
  </si>
  <si>
    <t>3.268</t>
  </si>
  <si>
    <t>268</t>
  </si>
  <si>
    <t>Переход из оцинкованной стали б=0,9 мм.,  500х500/500х400</t>
  </si>
  <si>
    <t>3.269</t>
  </si>
  <si>
    <t>269</t>
  </si>
  <si>
    <t>Переход из оцинкованной стали б=0,9 мм.,  600х600/500х500</t>
  </si>
  <si>
    <t>3.270</t>
  </si>
  <si>
    <t>270</t>
  </si>
  <si>
    <t>Переход из оцинкованной стали б=0,9 мм., 500х1000/450х800</t>
  </si>
  <si>
    <t>3.271</t>
  </si>
  <si>
    <t>271</t>
  </si>
  <si>
    <t>Переход из оцинкованной стали б=0,9 мм.,  450хх800/450х700</t>
  </si>
  <si>
    <t>3.272</t>
  </si>
  <si>
    <t>272</t>
  </si>
  <si>
    <t>Переход из оцинкованной стали б=0,9 мм.,  450х700/450х600</t>
  </si>
  <si>
    <t>3.273</t>
  </si>
  <si>
    <t>273</t>
  </si>
  <si>
    <t>Переход из оцинкованной стали б=0,9 мм., 450х600/450х450</t>
  </si>
  <si>
    <t>3.274</t>
  </si>
  <si>
    <t>274</t>
  </si>
  <si>
    <t>ФССЦ-19.1.01.09-0033</t>
  </si>
  <si>
    <t>Изделия фасонные для воздуховодов из оцинкованной стали с шиной и уголками, толщина 1,0 мм, периметр 3200 мм (применительно к: Переход из оцинкованной стали б=0,9 мм.,  900х700/800х600)</t>
  </si>
  <si>
    <t>3.275</t>
  </si>
  <si>
    <t>275</t>
  </si>
  <si>
    <t>ФССЦ-19.1.01.09-0035</t>
  </si>
  <si>
    <t>Изделия фасонные для воздуховодов из оцинкованной стали с шиной и уголками, толщина 1,0 мм, периметр 3600 мм (применительно к: Заглушка из оцинкованной стали б=0,9мм., 1700х100)</t>
  </si>
  <si>
    <t>3.276</t>
  </si>
  <si>
    <t>276</t>
  </si>
  <si>
    <t>Изделия фасонные для воздуховодов из оцинкованной стали с шиной и уголками, толщина 1,0 мм, периметр 3800 мм (применительно к: Заглушка из оцинкованной стали б=0,9 мм., 1800х100)</t>
  </si>
  <si>
    <t>3.277</t>
  </si>
  <si>
    <t>277</t>
  </si>
  <si>
    <t>3.278</t>
  </si>
  <si>
    <t>278</t>
  </si>
  <si>
    <t>Воздуховод из оцинкованной стали б=0,7 мм., 750х1300</t>
  </si>
  <si>
    <t>3.279</t>
  </si>
  <si>
    <t>279</t>
  </si>
  <si>
    <t>Воздуховод из оцинкованной стали б=0,7 мм., 1150х1000</t>
  </si>
  <si>
    <t>3.280</t>
  </si>
  <si>
    <t>280</t>
  </si>
  <si>
    <t>ФССЦ-19.1.01.09-0023</t>
  </si>
  <si>
    <t>Изделия фасонные для воздуховодов из оцинкованной стали с шиной и уголками, толщина 0,7 мм, периметр 3600 мм (применительно к: Заглушка из оцинкованной стали б=0,7 мм., 1100х1000)</t>
  </si>
  <si>
    <t>3.281</t>
  </si>
  <si>
    <t>281</t>
  </si>
  <si>
    <t>Переход из оцинкованной стали б=0,7 мм., 1000х1000/1000х600</t>
  </si>
  <si>
    <t>3.282</t>
  </si>
  <si>
    <t>282</t>
  </si>
  <si>
    <t>Переход из оцинкованной стали б=0,7 мм., 1000х1100</t>
  </si>
  <si>
    <t>3.283</t>
  </si>
  <si>
    <t>283</t>
  </si>
  <si>
    <t>Переход из оцинкованной стали б=0,7 мм., 1000х1000</t>
  </si>
  <si>
    <t>3.284</t>
  </si>
  <si>
    <t>284</t>
  </si>
  <si>
    <t>3.285</t>
  </si>
  <si>
    <t>285</t>
  </si>
  <si>
    <t>Воздуховод из оцинкованной стали б=0,7 мм., 1200х1200</t>
  </si>
  <si>
    <t>3.286</t>
  </si>
  <si>
    <t>286</t>
  </si>
  <si>
    <t>Воздуховод из оцинкованной стали б=0,7 мм., 1150х1200</t>
  </si>
  <si>
    <t>3.287</t>
  </si>
  <si>
    <t>287</t>
  </si>
  <si>
    <t>Изделия фасонные для воздуховодов из оцинкованной стали с шиной и уголками, толщина 0,7 мм, периметр 3600 мм (применительно к: Заглушка из оцинкованной стали б=0,7 мм., 1300х1300, 1600х1100)</t>
  </si>
  <si>
    <t>3.288</t>
  </si>
  <si>
    <t>288</t>
  </si>
  <si>
    <t>Переход из оцинкованной стали б=0,7 мм., 1510х1267/1000х1000</t>
  </si>
  <si>
    <t>3.289</t>
  </si>
  <si>
    <t>289</t>
  </si>
  <si>
    <t>Переход из оцинкованной стали б=0,7 мм., 1300х1300/1000х1000</t>
  </si>
  <si>
    <t>3.290</t>
  </si>
  <si>
    <t>290</t>
  </si>
  <si>
    <t>ФЕР20-01-001-14</t>
  </si>
  <si>
    <t>Прокладка воздуховодов из листовой, оцинкованной стали и алюминия класса Н (нормальные) толщиной: 0,7 мм, периметром до 4000 мм</t>
  </si>
  <si>
    <t>3.291</t>
  </si>
  <si>
    <t>291</t>
  </si>
  <si>
    <t>Воздуховод из оцинкованной стали б=0,7 мм., 650х1200</t>
  </si>
  <si>
    <t>3.292</t>
  </si>
  <si>
    <t>292</t>
  </si>
  <si>
    <t>Воздуховод из оцинкованной стали б=0,7 мм., 900х900</t>
  </si>
  <si>
    <t>3.293</t>
  </si>
  <si>
    <t>293</t>
  </si>
  <si>
    <t>ФЕР20-01-001-13</t>
  </si>
  <si>
    <t>Прокладка воздуховодов из листовой, оцинкованной стали и алюминия класса Н (нормальные) толщиной: 0,7 мм, периметром до 3600 мм</t>
  </si>
  <si>
    <t>3.294</t>
  </si>
  <si>
    <t>294</t>
  </si>
  <si>
    <t>ФССЦ-19.1.01.03-0074</t>
  </si>
  <si>
    <t>Воздуховоды из оцинкованной стали, толщина 0,6 мм, диаметр до 450 мм (применительно к: Воздуховод из оцинкованной стали, б=0.7 мм,  650х1000)</t>
  </si>
  <si>
    <t>3.295</t>
  </si>
  <si>
    <t>295</t>
  </si>
  <si>
    <t>Воздуховод из оцинкованной стали б=0,7 мм., 900х700</t>
  </si>
  <si>
    <t>3.296</t>
  </si>
  <si>
    <t>296</t>
  </si>
  <si>
    <t>Воздуховод из оцинкованной стали б=0,7 мм., 800х800</t>
  </si>
  <si>
    <t>3.297</t>
  </si>
  <si>
    <t>297</t>
  </si>
  <si>
    <t>Воздуховод из оцинкованной стали б=0,7 мм., 1000х600</t>
  </si>
  <si>
    <t>3.298</t>
  </si>
  <si>
    <t>298</t>
  </si>
  <si>
    <t>Врезка из оцинкованной стали б=0,7 мм., 900х600</t>
  </si>
  <si>
    <t>3.299</t>
  </si>
  <si>
    <t>299</t>
  </si>
  <si>
    <t>Врезка из оцинкованной стали б=0,7 мм., 500х1000</t>
  </si>
  <si>
    <t>3.300</t>
  </si>
  <si>
    <t>300</t>
  </si>
  <si>
    <t>Изделия фасонные для воздуховодов из оцинкованной стали с шиной и уголками, толщина 0,7 мм, периметр 3600 мм (применительно к: Врезка из оцинкованной стали б=0,7 мм., 650х1200)</t>
  </si>
  <si>
    <t>3.301</t>
  </si>
  <si>
    <t>301</t>
  </si>
  <si>
    <t>ФССЦ-19.1.01.09-0021</t>
  </si>
  <si>
    <t>Изделия фасонные для воздуховодов из оцинкованной стали с шиной и уголками, толщина 0,7 мм, периметр 3200 мм (применительно к: Заглушка из оцинкованной стали б=0,7 мм., 900х700)</t>
  </si>
  <si>
    <t>3.302</t>
  </si>
  <si>
    <t>302</t>
  </si>
  <si>
    <t>Отвод-90°  из оцинкованной стали б=0,7мм., 800х800</t>
  </si>
  <si>
    <t>3.303</t>
  </si>
  <si>
    <t>303</t>
  </si>
  <si>
    <t>Отвод-21° из оцинкованной стали б=0,7мм., 800х800</t>
  </si>
  <si>
    <t>3.304</t>
  </si>
  <si>
    <t>304</t>
  </si>
  <si>
    <t>Изделия фасонные для воздуховодов из оцинкованной стали с шиной и уголками, толщина 0,7 мм, периметр 3600 мм (применительно к: Отвод-35° из оцинкованной стали б=0,7 мм.,1200х650)</t>
  </si>
  <si>
    <t>3.305</t>
  </si>
  <si>
    <t>305</t>
  </si>
  <si>
    <t>Изделия фасонные для воздуховодов из оцинкованной стали с шиной и уголками, толщина 0,7 мм, периметр 3200 мм (применительно к: Переход из оцинкованной стали б=0,7 мм., 650х1000/650х750, 1000х600/600х600)</t>
  </si>
  <si>
    <t>3.306</t>
  </si>
  <si>
    <t>306</t>
  </si>
  <si>
    <t>ФЕР20-01-001-12</t>
  </si>
  <si>
    <t>Прокладка воздуховодов из листовой, оцинкованной стали и алюминия класса Н (нормальные) толщиной: 0,7 мм, периметром до 3200 мм</t>
  </si>
  <si>
    <t>3.307</t>
  </si>
  <si>
    <t>307</t>
  </si>
  <si>
    <t>Воздуховод из оцинкованной стали, б=0.7 мм,  900х600</t>
  </si>
  <si>
    <t>3.308</t>
  </si>
  <si>
    <t>308</t>
  </si>
  <si>
    <t>Воздуховод из оцинкованной стали, б=0.7 мм,  800х700</t>
  </si>
  <si>
    <t>3.309</t>
  </si>
  <si>
    <t>309</t>
  </si>
  <si>
    <t>Воздуховод из оцинкованной стали, б=0.7 мм,  500х1000</t>
  </si>
  <si>
    <t>3.310</t>
  </si>
  <si>
    <t>310</t>
  </si>
  <si>
    <t>Воздуховод из оцинкованной стали, б=0,7 мм,  600х600</t>
  </si>
  <si>
    <t>3.311</t>
  </si>
  <si>
    <t>311</t>
  </si>
  <si>
    <t>Воздуховод из оцинкованной стали, б=0.7 мм,  500х700</t>
  </si>
  <si>
    <t>3.312</t>
  </si>
  <si>
    <t>312</t>
  </si>
  <si>
    <t>Воздуховод из оцинкованной стали б=0,7 мм., 800х450, 450х800</t>
  </si>
  <si>
    <t>3.313</t>
  </si>
  <si>
    <t>313</t>
  </si>
  <si>
    <t>ФССЦ-19.1.01.03-0038</t>
  </si>
  <si>
    <t>Воздуховоды из оцинкованной стали с шиной и уголками толщиной: 0,7 мм, периметром 2600 мм (применительно к: Воздуховод из оцинкованной стали, б=0.7 мм,  400х900, 500х800)</t>
  </si>
  <si>
    <t>3.314</t>
  </si>
  <si>
    <t>314</t>
  </si>
  <si>
    <t>Воздуховод из оцинкованной стали, б=0.7 мм,  650х750</t>
  </si>
  <si>
    <t>3.315</t>
  </si>
  <si>
    <t>315</t>
  </si>
  <si>
    <t>Воздуховод из оцинкованной стали, б=0.7 мм,  700х700</t>
  </si>
  <si>
    <t>3.316</t>
  </si>
  <si>
    <t>316</t>
  </si>
  <si>
    <t>Воздуховод из оцинкованной стали, б=0.7 мм,  800х600</t>
  </si>
  <si>
    <t>3.317</t>
  </si>
  <si>
    <t>317</t>
  </si>
  <si>
    <t>ФССЦ-19.1.01.09-0015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</si>
  <si>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Заглушка из оцинкованной стали б=0,7 мм., 600х600)</t>
  </si>
  <si>
    <t>3.318</t>
  </si>
  <si>
    <t>318</t>
  </si>
  <si>
    <t>ФССЦ-19.1.01.09-0019</t>
  </si>
  <si>
    <t>Изделия фасонные для воздуховодов из оцинкованной стали с шиной и уголками, толщина 0,7 мм, периметр 2800 мм (применительно к: Заглушка из оцинкованной стали б=0,7 мм., 600х800)</t>
  </si>
  <si>
    <t>3.319</t>
  </si>
  <si>
    <t>319</t>
  </si>
  <si>
    <t>ФССЦ-19.1.01.09-0020</t>
  </si>
  <si>
    <t>Изделия фасонные для воздуховодов из оцинкованной стали с шиной и уголками, толщина 0,7 мм, периметр 3000 мм (применительно к: Отвод-90° из оцинкованной стали б=0,7мм., 900х600)</t>
  </si>
  <si>
    <t>3.320</t>
  </si>
  <si>
    <t>320</t>
  </si>
  <si>
    <t>Изделия фасонные для воздуховодов из оцинкованной стали с шиной и уголками, толщина 0,7 мм, периметр 2800 мм (применительно к: Отвод-90° из оцинкованной стали б=0,7 мм., 750х650)</t>
  </si>
  <si>
    <t>3.321</t>
  </si>
  <si>
    <t>321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</si>
  <si>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Отвод-90° из оцинкованной стали б=0,7 мм.,600х600)</t>
  </si>
  <si>
    <t>3.322</t>
  </si>
  <si>
    <t>322</t>
  </si>
  <si>
    <t>Отвод-10° из оцинкованной стали б=0,7мм., 700х700</t>
  </si>
  <si>
    <t>3.323</t>
  </si>
  <si>
    <t>323</t>
  </si>
  <si>
    <t>Отвод-22°  из оцинкованной стали б=0,7мм., 700х700</t>
  </si>
  <si>
    <t>3.324</t>
  </si>
  <si>
    <t>324</t>
  </si>
  <si>
    <t>Отвод-27° из оцинкованной стали б=0,7мм., 700х700</t>
  </si>
  <si>
    <t>3.325</t>
  </si>
  <si>
    <t>325</t>
  </si>
  <si>
    <t>Отвод-28° из оцинкованной стали б=0,7мм., 700х700</t>
  </si>
  <si>
    <t>3.326</t>
  </si>
  <si>
    <t>326</t>
  </si>
  <si>
    <t>Отвод-30° из оцинкованной стали б=0,7мм., 700х700</t>
  </si>
  <si>
    <t>3.327</t>
  </si>
  <si>
    <t>327</t>
  </si>
  <si>
    <t>Отвод-32° из оцинкованной стали б=0,7мм., 700х700</t>
  </si>
  <si>
    <t>3.328</t>
  </si>
  <si>
    <t>328</t>
  </si>
  <si>
    <t>Отвод-90° из оцинкованной стали б=0,7мм., 700х700</t>
  </si>
  <si>
    <t>3.329</t>
  </si>
  <si>
    <t>329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</si>
  <si>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Переход из оцинкованной стали б=0,7 мм.,  600х600)</t>
  </si>
  <si>
    <t>3.330</t>
  </si>
  <si>
    <t>330</t>
  </si>
  <si>
    <t>Переход из оцинкованной стали б=0,7 мм., 650х750/600х600</t>
  </si>
  <si>
    <t>3.331</t>
  </si>
  <si>
    <t>331</t>
  </si>
  <si>
    <t>Переход из оцинкованной стали б=0,7 мм., 700х700/∅560</t>
  </si>
  <si>
    <t>3.332</t>
  </si>
  <si>
    <t>332</t>
  </si>
  <si>
    <t>Переход из оцинкованной стали б=0,7 мм., 700х700/900х900</t>
  </si>
  <si>
    <t>3.333</t>
  </si>
  <si>
    <t>333</t>
  </si>
  <si>
    <t>Переход из оцинкованной стали б=0,7 мм., 700х700/800х700</t>
  </si>
  <si>
    <t>3.334</t>
  </si>
  <si>
    <t>334</t>
  </si>
  <si>
    <t>Переход из оцинкованной стали б=0,7 мм., 500х900/500х800</t>
  </si>
  <si>
    <t>3.335</t>
  </si>
  <si>
    <t>335</t>
  </si>
  <si>
    <t>Переход из оцинкованной стали б=0,7 мм., 900х600/600х600</t>
  </si>
  <si>
    <t>3.336</t>
  </si>
  <si>
    <t>336</t>
  </si>
  <si>
    <t>ФССЦ-19.1.01.09-0017</t>
  </si>
  <si>
    <t>Изделия фасонные для воздуховодов из оцинкованной стали с шиной и уголками, толщина 0,7 мм, периметр 2500 мм (применительно к: Переход из оцинкованной стали б=0,7 мм.,  800х450/600х400, 800х450/450х800, 800х450/∅ 710)</t>
  </si>
  <si>
    <t>3.337</t>
  </si>
  <si>
    <t>337</t>
  </si>
  <si>
    <t>3.338</t>
  </si>
  <si>
    <t>338</t>
  </si>
  <si>
    <t>Воздуховод из оцинкованной стали б=0,7 мм. 400х400</t>
  </si>
  <si>
    <t>3.339</t>
  </si>
  <si>
    <t>339</t>
  </si>
  <si>
    <t>Воздуховод из оцинкованной стали б=0,7 мм. 500х300</t>
  </si>
  <si>
    <t>3.340</t>
  </si>
  <si>
    <t>340</t>
  </si>
  <si>
    <t>Воздуховод из оцинкованной стали б=0,7 мм., 500х400</t>
  </si>
  <si>
    <t>3.341</t>
  </si>
  <si>
    <t>341</t>
  </si>
  <si>
    <t>Воздуховод из оцинкованной стали б=0,7 мм., 450х450</t>
  </si>
  <si>
    <t>3.342</t>
  </si>
  <si>
    <t>342</t>
  </si>
  <si>
    <t>Воздуховод из оцинкованной стали б=0,7 мм., 550х550</t>
  </si>
  <si>
    <t>343</t>
  </si>
  <si>
    <t>Воздуховод из оцинкованной стали б=0,7 мм., 600х500</t>
  </si>
  <si>
    <t>344</t>
  </si>
  <si>
    <t>Воздуховод из оцинкованной стали б=0,7 мм., 500х500</t>
  </si>
  <si>
    <t>345</t>
  </si>
  <si>
    <t>Воздуховод из оцинкованной стали б=0,7 мм. 600х400</t>
  </si>
  <si>
    <t>346</t>
  </si>
  <si>
    <t>Воздуховод из оцинкованной стали б=0,7 мм., 450х700</t>
  </si>
  <si>
    <t>347</t>
  </si>
  <si>
    <t>Воздуховод из оцинкованной стали б=0,7 мм., 450х600</t>
  </si>
  <si>
    <t>348</t>
  </si>
  <si>
    <t>ФССЦ-19.1.01.09-0010</t>
  </si>
  <si>
    <t>Изделия фасонные для воздуховодов из оцинкованной стали с шиной и уголками, толщина 0,7 мм, периметр 2000 мм (со стороной до 600 мм) (применительно к: Врезка из оцинкованной стали б=0,7 мм., 700х300)</t>
  </si>
  <si>
    <t>349</t>
  </si>
  <si>
    <t>ФССЦ-19.1.01.09-0013</t>
  </si>
  <si>
    <t>Изделия фасонные для воздуховодов из оцинкованной стали с шиной и уголками, толщина 0,7 мм, периметр 2200 мм (со стороной до 600 мм) (применительно к: Заглушка из оцинкованной стали б=0,7 мм.,600х500)</t>
  </si>
  <si>
    <t>350</t>
  </si>
  <si>
    <t>ФССЦ-19.1.01.09-0009</t>
  </si>
  <si>
    <t>Изделия фасонные для воздуховодов из оцинкованной стали с шиной и уголками, толщина 0,7 мм, периметр 1800 мм (применительно к: Заглушка из оцинкованной стали б=0,7 мм.,500х400, 450х450)</t>
  </si>
  <si>
    <t>351</t>
  </si>
  <si>
    <t>ФССЦ-19.1.01.09-0007</t>
  </si>
  <si>
    <t>Изделия фасонные для воздуховодов из оцинкованной стали с шиной и уголками, толщина 0,7 мм, периметр 1600 мм (применительно к: Заглушка из оцинкованной стали б=0,7 мм.,500х300)</t>
  </si>
  <si>
    <t>352</t>
  </si>
  <si>
    <t>Изделия фасонные для воздуховодов из оцинкованной стали с шиной и уголками, толщина 0,7 мм, периметр 2000 мм (со стороной до 600 мм) (применительно к: Переход из оцинкованной стали б=0,7 мм., 600х400х450х450, 700х250)</t>
  </si>
  <si>
    <t>353</t>
  </si>
  <si>
    <t>Изделия фасонные для воздуховодов из оцинкованной стали с шиной и уголками, толщина 0,7 мм, периметр 1800 мм (применительно к: Переход из оцинкованной стали б=0,7 мм.,  450х450/400х400)</t>
  </si>
  <si>
    <t>354</t>
  </si>
  <si>
    <t>Изделия фасонные для воздуховодов из оцинкованной стали с шиной и уголками, толщина 0,7 мм, периметр 1600 мм (применительно к: Переход из оцинкованной стали б=0,7 мм.,  400х400/250х250)</t>
  </si>
  <si>
    <t>355</t>
  </si>
  <si>
    <t>356</t>
  </si>
  <si>
    <t>Воздуховод из оцинкованной стали б=0,7 мм., 400х200</t>
  </si>
  <si>
    <t>357</t>
  </si>
  <si>
    <t>ФССЦ-19.1.01.03-0024</t>
  </si>
  <si>
    <t>Воздуховоды из оцинкованной стали с шиной и уголками толщиной: 0,7 мм, периметром 1300 мм (применительно к: Воздуховод из оцинкованной стали б=0,7 мм., 400х250)</t>
  </si>
  <si>
    <t>358</t>
  </si>
  <si>
    <t>ФССЦ-19.1.01.03-0025</t>
  </si>
  <si>
    <t>Воздуховоды из оцинкованной стали с шиной и уголками толщиной: 0,7 мм, периметром 1400 мм (применительно к: Воздуховод из оцинкованной стали б=0,7 мм., 400х300)</t>
  </si>
  <si>
    <t>359</t>
  </si>
  <si>
    <t>ФССЦ-19.1.01.09-0004</t>
  </si>
  <si>
    <t>Изделия фасонные для воздуховодов из оцинкованной стали с шиной и уголками, толщина 0,7 мм, периметр 1300 мм (применительно к: Заглушка из оцинкованной стали б=0,7 мм.,400х250)</t>
  </si>
  <si>
    <t>360</t>
  </si>
  <si>
    <t>ФССЦ-19.1.01.09-0003</t>
  </si>
  <si>
    <t>Изделия фасонные для воздуховодов из оцинкованной стали с шиной и уголками, толщина 0,7 мм, периметр 1200 мм (применительно к: Заглушка из оцинкованной стали б=0,7 мм.,400х200)</t>
  </si>
  <si>
    <t>361</t>
  </si>
  <si>
    <t>Изделия фасонные для воздуховодов из оцинкованной стали с шиной и уголками, толщина 0,7 мм, периметр 1200 мм (применительно к: Отвод-90° из оцинкованной стали б=0,7мм., 400х200)</t>
  </si>
  <si>
    <t>362</t>
  </si>
  <si>
    <t>Изделия фасонные для воздуховодов из оцинкованной стали с шиной и уголками, толщина 0,7 мм, периметр 1400 мм (применительно к: Отвод-90° из оцинкованной стали б=0,7 мм., 400х300)</t>
  </si>
  <si>
    <t>363</t>
  </si>
  <si>
    <t>Изделия фасонные для воздуховодов из оцинкованной стали с шиной и уголками, толщина 0,7 мм, периметр 1200 мм (применительно к: Переход из оцинкованной стали б=0,7 мм.,  400х200)</t>
  </si>
  <si>
    <t>364</t>
  </si>
  <si>
    <t>365</t>
  </si>
  <si>
    <t>ФССЦ-19.1.01.03-0021</t>
  </si>
  <si>
    <t>Воздуховоды из оцинкованной стали с шиной и уголками толщиной: 0,7 мм, периметром 1000 мм (применительно к: Воздуховод из оцинкованной стали б=0,7 мм., 250х250)</t>
  </si>
  <si>
    <t>366</t>
  </si>
  <si>
    <t>Изделия фасонные для воздуховодов из оцинкованной стали с шиной и уголками, толщина 0,7 мм, периметр 1000 мм (применительно к: Заглушка из оцинкованной стали б=0,7 мм.,200х200)</t>
  </si>
  <si>
    <t>367</t>
  </si>
  <si>
    <t>368</t>
  </si>
  <si>
    <t>ФССЦ-19.1.01.03-0076</t>
  </si>
  <si>
    <t>Воздуховоды из оцинкованной стали, толщина 0,7 мм, диаметр от 500 до 560 мм (применительно к: Воздуховод из оцинкованной стали б=0,7 мм., ∅ 560)</t>
  </si>
  <si>
    <t>369</t>
  </si>
  <si>
    <t>Воздуховоды из оцинкованной стали, толщина 0,7 мм, диаметр от 500 до 560 мм (применительно к: Отвод-45° из оцинкованной стали б=0,7мм., ∅ 560)</t>
  </si>
  <si>
    <t>370</t>
  </si>
  <si>
    <t>371</t>
  </si>
  <si>
    <t>Воздуховод из оцинкованной стали б=0,7 мм., ∅ 450</t>
  </si>
  <si>
    <t>372</t>
  </si>
  <si>
    <t>373</t>
  </si>
  <si>
    <t>Воздуховод из оцинкованной стали б=0,7 мм., ∅ 630</t>
  </si>
  <si>
    <t>374</t>
  </si>
  <si>
    <t>Воздуховод из оцинкованной стали б=0,7 мм., ∅ 710</t>
  </si>
  <si>
    <t>375</t>
  </si>
  <si>
    <t>Воздуховоды из оцинкованной стали, толщина 0,7 мм, диаметр до 800 мм (применительно к: Отвод-45° из оцинкованной стали б=0,7мм., ∅ 630)</t>
  </si>
  <si>
    <t>376</t>
  </si>
  <si>
    <t>ФЕР20-01-001-03</t>
  </si>
  <si>
    <t>Прокладка воздуховодов из листовой, оцинкованной стали и алюминия класса Н (нормальные) толщиной: 0,5 мм, периметром до 1000 мм</t>
  </si>
  <si>
    <t>377</t>
  </si>
  <si>
    <t>Воздуховод из оцинкованной стали б=0,5 мм., 200х200</t>
  </si>
  <si>
    <t>378</t>
  </si>
  <si>
    <t>ФССЦ-19.1.01.09-0027</t>
  </si>
  <si>
    <t>Изделия фасонные для воздуховодов из оцинкованной стали с шиной и уголками, толщина 0,55 мм, периметр 800 мм (применительно к: Отвод-90° из оцинкованной стали б=0,5мм., 200х200, Врезка из оцинкованной стали б=0,5 мм.,200х200)</t>
  </si>
  <si>
    <t>379</t>
  </si>
  <si>
    <t>Болты с гайками и шайбами строительные</t>
  </si>
  <si>
    <t>380</t>
  </si>
  <si>
    <t>381</t>
  </si>
  <si>
    <t>Канат стальной арматурный 1х7, диаметр каната 4,5 мм, диаметр проволоки 1,5 мм</t>
  </si>
  <si>
    <t>382</t>
  </si>
  <si>
    <t>Сталь листовая оцинкованная, толщина 0,8 мм</t>
  </si>
  <si>
    <t>383</t>
  </si>
  <si>
    <t>Болты с гайками и шайбами строительные (применительно к: Болты анкерные)</t>
  </si>
  <si>
    <t>384</t>
  </si>
  <si>
    <t>385</t>
  </si>
  <si>
    <t>386</t>
  </si>
  <si>
    <t>Маты тепло- огнезащита б=30 мм с покрытием из армированной фольги ALU WIRED MAT 105</t>
  </si>
  <si>
    <t>387</t>
  </si>
  <si>
    <t>Лента стальная упаковочная мягкая нормальной точности 0,7х20-50 мм</t>
  </si>
  <si>
    <t>388</t>
  </si>
  <si>
    <t>389</t>
  </si>
  <si>
    <t>390</t>
  </si>
  <si>
    <t>391</t>
  </si>
  <si>
    <t>ФЕР09-03-039-01</t>
  </si>
  <si>
    <t>Монтаж опорных конструкций: для крепления трубопроводов внутри зданий и сооружений массой до 0,1 т</t>
  </si>
  <si>
    <t>392</t>
  </si>
  <si>
    <t>4.1</t>
  </si>
  <si>
    <t>4.2</t>
  </si>
  <si>
    <t>ФССЦ-63.3.01.02-1016</t>
  </si>
  <si>
    <t>Электрообогреватели излучающего типа, тип исполнения настенный, мощность 2 кВт (применительно к: Электроконвектор 2000Вт ЭВУБ-2)</t>
  </si>
  <si>
    <t>4.3</t>
  </si>
  <si>
    <t>ФССЦ-63.3.01.02-1008</t>
  </si>
  <si>
    <t>Электрообогреватели излучающего типа, тип исполнения настенный, мощность 1 кВт (применительно к: Электроконвектор 1000Вт ЭВУБ-1)</t>
  </si>
  <si>
    <t>4.4</t>
  </si>
  <si>
    <t>ФЕР16-02-001-04</t>
  </si>
  <si>
    <t>Прокладка трубопроводов отопления из стальных водогазопроводных неоцинкованных труб диаметром: 32 мм</t>
  </si>
  <si>
    <t>4.5</t>
  </si>
  <si>
    <t>Труба Дн 38х3 (Ду 32) ст20 ГОСТ 10704-91</t>
  </si>
  <si>
    <t>4.6</t>
  </si>
  <si>
    <t>Отвод Ду32 90 гр. Ст20</t>
  </si>
  <si>
    <t>4.7</t>
  </si>
  <si>
    <t>Кран шаровый Ду32 ВР/ВР, стальной Valtec</t>
  </si>
  <si>
    <t>4.8</t>
  </si>
  <si>
    <t>4.9</t>
  </si>
  <si>
    <t>ФССЦ-23.3.06.04-0006</t>
  </si>
  <si>
    <t>Трубы стальные сварные неоцинкованные водогазопроводные с резьбой, легкие, номинальный диаметр 20 мм, толщина стенки 2,5 мм</t>
  </si>
  <si>
    <t>4.10</t>
  </si>
  <si>
    <t>ФССЦ-23.8.04.06-0061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</si>
  <si>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2,5 мм (применительно к: Отвод Ду20 90 гр. Ст20)</t>
  </si>
  <si>
    <t>4.11</t>
  </si>
  <si>
    <t>4.12</t>
  </si>
  <si>
    <t>4.13</t>
  </si>
  <si>
    <t>ФССЦ-23.3.06.04-0008</t>
  </si>
  <si>
    <t>Трубы стальные сварные неоцинкованные водогазопроводные с резьбой, легкие, номинальный диаметр 25 мм, толщина стенки 2,8 мм</t>
  </si>
  <si>
    <t>4.14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</si>
  <si>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2,5 мм (применительно к: Отвод Ду25 90 гр. Ст20)</t>
  </si>
  <si>
    <t>4.15</t>
  </si>
  <si>
    <t>Кран шаровый Ду25, ВР/ВР, стальной Valtec</t>
  </si>
  <si>
    <t>4.16</t>
  </si>
  <si>
    <t>ФЕР16-02-001-01</t>
  </si>
  <si>
    <t>Прокладка трубопроводов отопления из стальных водогазопроводных неоцинкованных труб диаметром: 15 мм</t>
  </si>
  <si>
    <t>4.17</t>
  </si>
  <si>
    <t>ФССЦ-23.3.06.04-0004</t>
  </si>
  <si>
    <t>Трубы стальные сварные водогазопроводные с резьбой черные легкие (неоцинкованные) диаметр условного прохода: 15 мм, толщина стенки 2,5 мм</t>
  </si>
  <si>
    <t>4.18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</si>
  <si>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2,5 мм (применительно к: Отвод Ду15 90 гр. Ст20)</t>
  </si>
  <si>
    <t>4.19</t>
  </si>
  <si>
    <t>4.20</t>
  </si>
  <si>
    <t>4.21</t>
  </si>
  <si>
    <t>Грязевик абонентский вертикальный фланцевый стальной Ду32 в комплекте с фланцами и прокладками</t>
  </si>
  <si>
    <t>4.22</t>
  </si>
  <si>
    <t>4.23</t>
  </si>
  <si>
    <t>Воздухоотводчик НР G1/2" Valtec</t>
  </si>
  <si>
    <t>4.24</t>
  </si>
  <si>
    <t>ФЕРм11-02-022-03</t>
  </si>
  <si>
    <t>Ротаметр, счетчик, преобразователь, устанавливаемые на фланцевых соединениях, диаметр условного прохода: до 32 мм</t>
  </si>
  <si>
    <t>4.25</t>
  </si>
  <si>
    <t>Узел учета тепловой энергии в комплекте с датчиками и соединениями, фланцевый в комплекте с фланцами и прокладками Ду32</t>
  </si>
  <si>
    <t>4.26</t>
  </si>
  <si>
    <t>ФЕР18-06-007-02</t>
  </si>
  <si>
    <t>Установка фильтров диаметром: 32 мм</t>
  </si>
  <si>
    <t>4.27</t>
  </si>
  <si>
    <t>Фильтр грубой очистки ВР/ВР угловой Ду32 ВР/ВР</t>
  </si>
  <si>
    <t>4.28</t>
  </si>
  <si>
    <t>4.29</t>
  </si>
  <si>
    <t>ФССЦ-63.4.01.01-0004</t>
  </si>
  <si>
    <t>Манометр для неагрессивных сред (класс точности 1.5) с резьбовым присоединением марка: МП-3У диаметром 100 мм</t>
  </si>
  <si>
    <t>4.30</t>
  </si>
  <si>
    <t>4.31</t>
  </si>
  <si>
    <t>4.32</t>
  </si>
  <si>
    <t>ФЕР18-07-001-01</t>
  </si>
  <si>
    <t>Установка указателей уровня кранового типа</t>
  </si>
  <si>
    <t>4.33</t>
  </si>
  <si>
    <t>Регулятор перепада давления Ду32 в комплекте с импульсными трубками и соединениями RDT Ду32</t>
  </si>
  <si>
    <t>4.34</t>
  </si>
  <si>
    <t>Вентиль фланцевый стальной Ду20Ру16 в комплекте с фланцами и прокладками</t>
  </si>
  <si>
    <t>4.35</t>
  </si>
  <si>
    <t>Вентиль фланцевый стальной Ду32Ру16 в комплекте с фланцами и прокладками</t>
  </si>
  <si>
    <t>4.36</t>
  </si>
  <si>
    <t>4.37</t>
  </si>
  <si>
    <t>4.38</t>
  </si>
  <si>
    <t>4.39</t>
  </si>
  <si>
    <t>4.40</t>
  </si>
  <si>
    <t>4.41</t>
  </si>
  <si>
    <t>4.42</t>
  </si>
  <si>
    <t>4.43</t>
  </si>
  <si>
    <t>4.44</t>
  </si>
  <si>
    <t>4.45</t>
  </si>
  <si>
    <t>4.46</t>
  </si>
  <si>
    <t>4.47</t>
  </si>
  <si>
    <t>Тепловая изоляция б=50 мм, НГ, цилиндры цилиндры навивные ROCKWOOL 100 Кф</t>
  </si>
  <si>
    <t>4.48</t>
  </si>
  <si>
    <t>4.49</t>
  </si>
  <si>
    <t>Сталь листовая оцинкованная толщиной листа: 0,5 мм</t>
  </si>
  <si>
    <t>4.50</t>
  </si>
  <si>
    <t>4.51</t>
  </si>
  <si>
    <t>Приточная установка производительностью 5650м3/ч; 350Па</t>
  </si>
  <si>
    <t>4.52</t>
  </si>
  <si>
    <t>4.53</t>
  </si>
  <si>
    <t>ФЕР20-01-001-20</t>
  </si>
  <si>
    <t>Прокладка воздуховодов из листовой, оцинкованной стали и алюминия класса Н (нормальные) толщиной: 1,2 мм, диаметром 1400 мм</t>
  </si>
  <si>
    <t>4.54</t>
  </si>
  <si>
    <t>Воздуховоды из оцинкованной стали б=1,2 мм., 500х500</t>
  </si>
  <si>
    <t>4.55</t>
  </si>
  <si>
    <t>4.56</t>
  </si>
  <si>
    <t>Переход из оцинкованной стали б=1,2 мм., 960х910/500х500</t>
  </si>
  <si>
    <t>4.57</t>
  </si>
  <si>
    <t>Врезка из оцинкованной стали б=1,2 мм., 500х500</t>
  </si>
  <si>
    <t>4.58</t>
  </si>
  <si>
    <t>4.59</t>
  </si>
  <si>
    <t>Воздуховоды из оцинкованной стали б=0,7 мм. 500х350</t>
  </si>
  <si>
    <t>4.60</t>
  </si>
  <si>
    <t>Воздуховоды из оцинкованной стали б=1,2 мм.300х250</t>
  </si>
  <si>
    <t>4.61</t>
  </si>
  <si>
    <t>Тройник-90° из оцинкованной стали б=0,7 мм., 500х500/500х500/500х500 мм</t>
  </si>
  <si>
    <t>4.62</t>
  </si>
  <si>
    <t>4.63</t>
  </si>
  <si>
    <t>Врезка из оцинкованной стали б=0,7 мм., 700х250</t>
  </si>
  <si>
    <t>4.64</t>
  </si>
  <si>
    <t>ФССЦ-19.1.01.09-0008</t>
  </si>
  <si>
    <t>Изделия фасонные для воздуховодов из оцинкованной стали с шиной и уголками, толщина 0,7 мм, периметр 1700 мм (применительно к: Переход из оцинкованной стали б=0,7 мм., 500х350/300х250)</t>
  </si>
  <si>
    <t>ФССЦ-19.1.01.09-0002</t>
  </si>
  <si>
    <t>Изделия фасонные для воздуховодов из оцинкованной стали с шиной и уголками, толщина 0,7 мм, периметр 1100 мм (применительно к: Заглушка из оцинкованной стали б=0,7 мм., 300х250)</t>
  </si>
  <si>
    <t>Решетка воздухорасперделительная 1000 м3/ч АДН 700х250</t>
  </si>
  <si>
    <t>ФЕР20-02-010-04</t>
  </si>
  <si>
    <t>Установка зонтов над шахтами из листовой стали прямоугольного сечения периметром: 2000 мм</t>
  </si>
  <si>
    <t>ФССЦ-19.2.02.01-0013</t>
  </si>
  <si>
    <t>Зонты вентиляционных систем из листовой и сортовой стали, прямоугольные, размер шахты 500х500 мм (применительно к: Зонт крышный из оцинкованной стали б=1,2 мм., 500х500)</t>
  </si>
  <si>
    <t>Клапан газоплотный, утепленный с приводом, двумя парами концевиков (для АСУ), 500Х500 КЕДР-С 500х500</t>
  </si>
  <si>
    <t>ФССЦ-19.1.01.03-0001</t>
  </si>
  <si>
    <t>Воздуховоды из оцинкованной стали жесткие спирально-навивные, толщина 0,7 мм, диаметр 355 мм (применительно к: Воздуховод из оцинкованной стали б=0,7 мм., Ø100)</t>
  </si>
  <si>
    <t>ФССЦ-19.2.03.01-0002</t>
  </si>
  <si>
    <t>Решетки вентиляционные алюминиевые штампованные с противомоскитной сеткой, диаметр 125 мм (применительно к: Решетка наружная 100 м3/ч СG 100)</t>
  </si>
  <si>
    <t>ФССЦ-19.1.05.04-0006</t>
  </si>
  <si>
    <t>Диффузоры потолочные пластиковые универсальные, диаметр 100 мм (применительно к: Дифузоры ∅100 ДПУ-М-100)</t>
  </si>
  <si>
    <t>Воздуховоды из листовой стали, толщиной 0,7 мм, диаметр до 800 мм (применительно к: Воздуховод из оцинкованной стали б=0,7 мм., Ø100)</t>
  </si>
  <si>
    <t>ФССЦ-19.1.01.07-0061</t>
  </si>
  <si>
    <t>Врезка прямая из оцинкованной стали, диаметр 100 мм (применительно к: Врезка из оцинкованной стали б=0,7 мм., Ø100)</t>
  </si>
  <si>
    <t>Переход из оцинкованной стали б=1,2мм., 730х730/∅750</t>
  </si>
  <si>
    <t>Переход из оцинкованной стали б=1,2мм., 630х630/650х650</t>
  </si>
  <si>
    <t>Дефлектор д=750 мм</t>
  </si>
  <si>
    <t>Решетка защитная 800х800 БСР 650х650</t>
  </si>
  <si>
    <t>ФЕР20-02-004-08</t>
  </si>
  <si>
    <t>Установка клапанов обратных: периметром до 3200 мм</t>
  </si>
  <si>
    <t>Клапан газоплотный, утепленный с приводом, двумя парами концевиков (для АСУ), КЕДР-С 650х650</t>
  </si>
  <si>
    <t>ФЕРм38-01-006-07</t>
  </si>
  <si>
    <t>Сборка с помощью лебедок ручных (с установкой и снятием их в процессе работы) или вручную (мелких деталей): листовые конструкции массой до 0,5 т (бачки, течки, воронки, желоба, лотки и пр.)</t>
  </si>
  <si>
    <t>ФЕР09-03-039-04</t>
  </si>
  <si>
    <t>Монтаж опорных конструкций: подвесок и хомутов для крепления трубопроводов внутри зданий и сооружений</t>
  </si>
  <si>
    <t>ФССЦ-08.3.05.02-0059</t>
  </si>
  <si>
    <t>Сталь листовая горячекатаная марки Ст3 толщиной: 6-9 мм</t>
  </si>
  <si>
    <t>ФССЦ-23.3.08.01-0023</t>
  </si>
  <si>
    <t>Трубы стальные электросварные квадратного сечения, размер стороны 40 мм, толщина стенки 2 мм</t>
  </si>
  <si>
    <t>ФССЦ-08.3.08.02-0070</t>
  </si>
  <si>
    <t>Сталь угловая равнополочная, марка стали: Ст3пс, шириной полок 50-50 мм</t>
  </si>
  <si>
    <t>ФЕРм08-04-750-01</t>
  </si>
  <si>
    <t>Опорные конструкции на болтовых соединениях (подвесы, консоли, профили, опоры, кронштейны и т.п.)</t>
  </si>
  <si>
    <t>Профиль перфорированный монтажный 40х40х2,5</t>
  </si>
  <si>
    <t>ФССЦ-20.2.08.05-0015</t>
  </si>
  <si>
    <t>Профиль монтажный (применительно к: Профиль перфорированный монтажный 50х50х2,5)</t>
  </si>
  <si>
    <t>Струбцина для подвеса</t>
  </si>
  <si>
    <t>ФССЦ-20.2.03.18-0001</t>
  </si>
  <si>
    <t>Скоба для крепления коробов к строительным конструкциям сейсмостойкая СК-130 (применительно к: Монтажная струбцина)</t>
  </si>
  <si>
    <t>ФССЦ-01.7.15.12-0023</t>
  </si>
  <si>
    <t>Шпильки (Шпилька М8х1000 мм, М10х1000 мм)</t>
  </si>
  <si>
    <t>ФССЦ-01.7.15.05-0022</t>
  </si>
  <si>
    <t>Гайки шестигранные оцинкованные, диаметр резьбы 8 мм</t>
  </si>
  <si>
    <t>ФССЦ-01.7.15.05-0023</t>
  </si>
  <si>
    <t>Гайки шестигранные оцинкованные, диаметр резьбы 10 мм</t>
  </si>
  <si>
    <t>ФССЦ-01.7.15.11-0045</t>
  </si>
  <si>
    <t>Шайбы оцинкованные, диаметр 10 мм</t>
  </si>
  <si>
    <t>ФССЦ-01.7.15.02-0063</t>
  </si>
  <si>
    <t>Болты оцинкованные диаметр 10 мм</t>
  </si>
  <si>
    <t>Анкер забивной М10</t>
  </si>
  <si>
    <t>ФССЦ-23.1.02.06-0013</t>
  </si>
  <si>
    <t>Хомут металлический с шурупом для крепления трубопроводов диаметром: 31-38 мм</t>
  </si>
  <si>
    <t>ФССЦ-23.1.02.06-0011</t>
  </si>
  <si>
    <t>Хомут металлический с шурупом для крепления трубопроводов диаметром: 20-25 мм</t>
  </si>
  <si>
    <t>ФЕРм08-02-152-04</t>
  </si>
  <si>
    <t>Стойка сборных кабельных конструкций (без полок), масса: до 1,6 кг</t>
  </si>
  <si>
    <t>ФССЦ-20.2.03.03-0002</t>
  </si>
  <si>
    <t>Консоль кабельная стальная К-250  (применительно к: Опора консольная)</t>
  </si>
  <si>
    <t>ФЕР46-03-001-01</t>
  </si>
  <si>
    <t>Сверление установками алмазного бурения в железобетонных конструкциях вертикальных отверстий глубиной 200 мм диаметром: 20 мм</t>
  </si>
  <si>
    <t>100 отверстий</t>
  </si>
  <si>
    <t>ФЕР46-03-001-17</t>
  </si>
  <si>
    <t>На каждые 10 мм изменения глубины сверления добавляется или исключается: к расценке 46-03-001-01</t>
  </si>
  <si>
    <t>ФССЦ-01.7.17.09-0062</t>
  </si>
  <si>
    <t>Сверло кольцевое алмазное, диаметр 20 мм</t>
  </si>
  <si>
    <t>5.1</t>
  </si>
  <si>
    <t>5.2</t>
  </si>
  <si>
    <t>5.3</t>
  </si>
  <si>
    <t>5.4</t>
  </si>
  <si>
    <t>Труба Ду 25 Ст20</t>
  </si>
  <si>
    <t>5.5</t>
  </si>
  <si>
    <t>Отвод Ду25 90 гр. Ст20</t>
  </si>
  <si>
    <t>5.6</t>
  </si>
  <si>
    <t>Переход концентрический Ду25Ду20 Ст20</t>
  </si>
  <si>
    <t>5.7</t>
  </si>
  <si>
    <t>5.8</t>
  </si>
  <si>
    <t>Узлы укрупненные монтажные (трубопроводы) из стальных водогазопроводных неоцинкованных труб с гильзами для систем отопления диаметром 20 мм (применительно к: Труба Ду 20 Ст20, Отвод Ду20 90 гр. Ст20, Переход концентрический Ду20хДу15 Ст20)</t>
  </si>
  <si>
    <t>5.9</t>
  </si>
  <si>
    <t>5.10</t>
  </si>
  <si>
    <t>5.11</t>
  </si>
  <si>
    <t>Труба Ду 15 Ст20</t>
  </si>
  <si>
    <t>5.12</t>
  </si>
  <si>
    <t>5.13</t>
  </si>
  <si>
    <t>5.14</t>
  </si>
  <si>
    <t>Воздухоотводчик НР G1/2"</t>
  </si>
  <si>
    <t>5.15</t>
  </si>
  <si>
    <t>5.16</t>
  </si>
  <si>
    <t>ФЕР20-04-001-01</t>
  </si>
  <si>
    <t>Установка агрегатов воздушно-отопительных массой: до 0,25 т</t>
  </si>
  <si>
    <t>5.17</t>
  </si>
  <si>
    <t>Тепловентилятор водяной коррозионностойкий, Qт = 13000 Вт, в комплекте со смесительным узлом, обвязкой и креплением ГРЕЕРС ВС-1320С</t>
  </si>
  <si>
    <t>5.18</t>
  </si>
  <si>
    <t>5.19</t>
  </si>
  <si>
    <t>Узлы укрупненные монтажные (трубопроводы) из стальных водогазопроводных неоцинкованных труб с гильзами для систем отопления диаметром 20 мм (применительно к: Труба Ду 20 Ст20, Отвод Ду20 90 гр. Ст20)</t>
  </si>
  <si>
    <t>5.20</t>
  </si>
  <si>
    <t>5.21</t>
  </si>
  <si>
    <t>5.22</t>
  </si>
  <si>
    <t>5.23</t>
  </si>
  <si>
    <t>5.24</t>
  </si>
  <si>
    <t>5.25</t>
  </si>
  <si>
    <t>5.26</t>
  </si>
  <si>
    <t>5.27</t>
  </si>
  <si>
    <t>5.28</t>
  </si>
  <si>
    <t>5.29</t>
  </si>
  <si>
    <t>5.30</t>
  </si>
  <si>
    <t>5.31</t>
  </si>
  <si>
    <t>ФЕР16-06-006-01</t>
  </si>
  <si>
    <t>Установка узла квартирного счетчика воды</t>
  </si>
  <si>
    <t>100 узлов</t>
  </si>
  <si>
    <t>5.32</t>
  </si>
  <si>
    <t>Узел управления систем отопления и теплоснабжения Е230-0001-8000626652-РД-01-10 04.181-ОВ.ОЛ2</t>
  </si>
  <si>
    <t>5.33</t>
  </si>
  <si>
    <t>5.34</t>
  </si>
  <si>
    <t>5.35</t>
  </si>
  <si>
    <t>Воздушно-тепловая завеса водяная коррозионностойкая, Qт = 32330 Вт, в комплекте со смесительным узлом, обвязкой и креплением КЭВ-75П4050W</t>
  </si>
  <si>
    <t>5.36</t>
  </si>
  <si>
    <t>5.37</t>
  </si>
  <si>
    <t>5.38</t>
  </si>
  <si>
    <t>5.39</t>
  </si>
  <si>
    <t>5.40</t>
  </si>
  <si>
    <t>5.41</t>
  </si>
  <si>
    <t>Узлы укрупненные монтажные (трубопроводы) из стальных водогазопроводных неоцинкованных труб с гильзами для систем отопления диаметром 20 мм (применительно к: Труба Ду 20 Ст20, Отвод Ду20 90 гр. Ст20, Отвод Ду20 45 гр. Ст20)</t>
  </si>
  <si>
    <t>5.42</t>
  </si>
  <si>
    <t>5.43</t>
  </si>
  <si>
    <t>5.44</t>
  </si>
  <si>
    <t>5.45</t>
  </si>
  <si>
    <t>5.46</t>
  </si>
  <si>
    <t>5.47</t>
  </si>
  <si>
    <t>Приточная установка производительностью 63510м3/ч; 795Па В комплекте со смесительным узлом калорифера с резервным циркуляционным насосом Е230-0001-8000626652-РД-01-10 04.181-ОВ.ОЛ1</t>
  </si>
  <si>
    <t>5.48</t>
  </si>
  <si>
    <t>5.49</t>
  </si>
  <si>
    <t>ФЕР20-03-001-02</t>
  </si>
  <si>
    <t>Установка вентиляторов радиальных массой: свыше 0,05 до 0,12 т</t>
  </si>
  <si>
    <t>5.50</t>
  </si>
  <si>
    <t>Вентилятор канальный коррозионностойкий 2075 м3/ч, 270Па; В комплекте с гибкими вставками, виброопорами ВКПН 60-35 4D-3,55</t>
  </si>
  <si>
    <t>5.51</t>
  </si>
  <si>
    <t>Вентилятор радиальный дымоудаления коррозионностойкий 11205 м3/ч, 250Па; В комплекте с гибкими вставками, виброопорами ВРм 6,3 ДУ (РВ6, 4кВт)</t>
  </si>
  <si>
    <t>5.52</t>
  </si>
  <si>
    <t>5.53</t>
  </si>
  <si>
    <t>Клапан дымовой морозо- и коррозионностойкий с приводом, двумя парами концевиков (для ПС и АСУ независимо), 800х700, КПУ-2Н-З-МСК-800*700-2*ф</t>
  </si>
  <si>
    <t>5.54</t>
  </si>
  <si>
    <t>5.55</t>
  </si>
  <si>
    <t>Клапан воздушный ручной коррозионностойкое исп. 600х300, РЕГУЛЯР-Л - 300х600 - К -1*РУЧКА - У3 - 0</t>
  </si>
  <si>
    <t>5.56</t>
  </si>
  <si>
    <t>5.57</t>
  </si>
  <si>
    <t>ФССЦ-19.3.01.02-0064</t>
  </si>
  <si>
    <t>Заслонки воздушные унифицированные ручного управления РК-302-11, размер 400х400 мм (применительно к: Клапан воздушный обратный коррозионностойкое исп. 400х350, Тюльпан-1 - 350х400 - К - 0)</t>
  </si>
  <si>
    <t>5.58</t>
  </si>
  <si>
    <t>5.59</t>
  </si>
  <si>
    <t>Решетка воздухораспределительная 800х700, 1269 м3/ч, АДР 800х700</t>
  </si>
  <si>
    <t>5.60</t>
  </si>
  <si>
    <t>Решетка воздухораспределительная 300х100, 519 м3/ч, АДР 300х100</t>
  </si>
  <si>
    <t>5.61</t>
  </si>
  <si>
    <t>Решетка воздухораспределительная 600х500, 3735 м3/ч, АДР 600х500</t>
  </si>
  <si>
    <t>5.62</t>
  </si>
  <si>
    <t>Решетка воздухораспределительная 400х200, 1269 м3/ч, АДР 400х200</t>
  </si>
  <si>
    <t>5.63</t>
  </si>
  <si>
    <t>5.64</t>
  </si>
  <si>
    <t>Решетка наружная 600х1000, 5075 м3/ч, АРН 600х1000</t>
  </si>
  <si>
    <t>5.65</t>
  </si>
  <si>
    <t>Решетка наружная 750х1200, 9490 м3/ч, АРН 750х1200</t>
  </si>
  <si>
    <t>5.66</t>
  </si>
  <si>
    <t>5.67</t>
  </si>
  <si>
    <t>Воздуховод из оцинкованной стали б=1,2 мм., 600х600</t>
  </si>
  <si>
    <t>5.68</t>
  </si>
  <si>
    <t>Воздуховод из оцинкованной стали б=1,2 мм., 650х600</t>
  </si>
  <si>
    <t>5.69</t>
  </si>
  <si>
    <t>Изделия фасонные для воздуховодов из оцинкованной стали с шиной и уголками, толщина 1,0 мм, периметр 3200 мм (применительно к: Врезка из оцинкованной стали б=1,2 мм., 1000х600)</t>
  </si>
  <si>
    <t>5.70</t>
  </si>
  <si>
    <t>Заглушка из оцинкованной стали б=1,2 мм.,650х600</t>
  </si>
  <si>
    <t>5.71</t>
  </si>
  <si>
    <t>Отвод-90° из оцинкованной стали б=1,2 мм., 600х600</t>
  </si>
  <si>
    <t>5.72</t>
  </si>
  <si>
    <t>Переход из оцинкованной стали б=1,2 мм., 650х600/600х600</t>
  </si>
  <si>
    <t>5.73</t>
  </si>
  <si>
    <t>5.74</t>
  </si>
  <si>
    <t>Воздуховод из оцинкованной стали б=0,7 мм., 600х600</t>
  </si>
  <si>
    <t>5.75</t>
  </si>
  <si>
    <t>ФССЦ-19.1.01.03-0037</t>
  </si>
  <si>
    <t>Воздуховоды из оцинкованной стали с шиной и уголками толщиной: 0,7 мм, периметром 2500 мм (применительно к: Воздуховод из оцинкованной стали б=0,7 мм., 450х800)</t>
  </si>
  <si>
    <t>5.76</t>
  </si>
  <si>
    <t>Воздуховод из оцинкованной стали б= 0,7 мм., 800х700</t>
  </si>
  <si>
    <t>5.77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</si>
  <si>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Врезка из оцинкованной стали б=0,7 мм., 600х600, Заглушка из оцинкованной стали б=0,7 мм.,600х600; Отвод-90° из оцинкованной стали б=0,7 мм., 600х600; Переход из оцинкованной стали б=0,7 мм.,  600х600/750х400, 600х600/600х300)</t>
  </si>
  <si>
    <t>5.78</t>
  </si>
  <si>
    <t>Изделия фасонные для воздуховодов из оцинкованной стали с шиной и уголками, толщина 0,7 мм, периметр 2500 мм (применительно к: Врезка из оцинкованной стали б=0,7 мм., 800х450, Отвод-90° из оцинкованной стали б=0,7 мм., 800х450)</t>
  </si>
  <si>
    <t>5.79</t>
  </si>
  <si>
    <t>Изделия фасонные для воздуховодов из оцинкованной стали с шиной и уголками, толщина 0,7 мм, периметр 3000 мм (применительно к: Заглушка из оцинкованной стали б=0,7 мм.,800х700)</t>
  </si>
  <si>
    <t>5.80</t>
  </si>
  <si>
    <t>Отвод-90° из оцинкованной стали б=0,7 мм., 700х800</t>
  </si>
  <si>
    <t>5.81</t>
  </si>
  <si>
    <t>Отвод-90° из оцинкованной стали б=0,7 мм., 800х700</t>
  </si>
  <si>
    <t>5.82</t>
  </si>
  <si>
    <t>Отвод-45° из оцинкованной стали б=0,7 мм., 700х800</t>
  </si>
  <si>
    <t>5.83</t>
  </si>
  <si>
    <t>Переход из оцинкованной стали б=0,7 мм.,  700х800/Ø630</t>
  </si>
  <si>
    <t>5.84</t>
  </si>
  <si>
    <t>Переход из оцинкованной стали б=0,7 мм.,  800х700/600х600</t>
  </si>
  <si>
    <t>5.85</t>
  </si>
  <si>
    <t>5.86</t>
  </si>
  <si>
    <t>Изделия фасонные для воздуховодов из оцинкованной стали с шиной и уголками, толщина 0,7 мм, периметр 3600 мм (применительно к: Врезка из оцинкованной стали б=0,7 мм., 1200х750)</t>
  </si>
  <si>
    <t>5.87</t>
  </si>
  <si>
    <t>5.88</t>
  </si>
  <si>
    <t>Воздуховод из оцинкованной стали б= 0,7 мм., 750х400</t>
  </si>
  <si>
    <t>5.89</t>
  </si>
  <si>
    <t>Воздуховод из оцинкованной стали б=0,7 мм., 600х300</t>
  </si>
  <si>
    <t>5.90</t>
  </si>
  <si>
    <t>Изделия фасонные для воздуховодов из оцинкованной стали с шиной и уголками, толщина 0,7 мм, периметр 1800 мм (применительно к: Врезка из оцинкованной стали б=0,7 мм., 600х300, Заглушка из оцинкованной стали б=0,7 мм.,600х300; Отвод-45° из оцинкованной стали б=0,7 мм., 600х300; Переход из оцинкованной стали б=0,7 мм.,  600х300/300х300)</t>
  </si>
  <si>
    <t>5.91</t>
  </si>
  <si>
    <t>Изделия фасонные для воздуховодов из оцинкованной стали с шиной и уголками, толщина 0,7 мм, периметр 2200 мм (со стороной до 600 мм) (применительно к: Врезка из оцинкованной стали б=0,7 мм.,600х500)</t>
  </si>
  <si>
    <t>5.92</t>
  </si>
  <si>
    <t>Изделия фасонные для воздуховодов из оцинкованной стали с шиной и уголками, толщина 0,7 мм, периметр 2000 мм (со стороной до 600 мм) (применительно к: Переход из оцинкованной стали б=0,7 мм., 600х350/400х350)</t>
  </si>
  <si>
    <t>5.93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</si>
  <si>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Заглушка из оцинкованной стали б=0,7 мм.,750х400; Отвод-90° из оцинкованной стали б=0,7 мм., 400х750)</t>
  </si>
  <si>
    <t>5.94</t>
  </si>
  <si>
    <t>5.95</t>
  </si>
  <si>
    <t>ФССЦ-19.1.01.03-0022</t>
  </si>
  <si>
    <t>Воздуховоды из оцинкованной стали с шиной и уголками толщиной: 0,7 мм, периметром 1100 мм (применительно к: Воздуховод из оцинкованной стали б=0,7 мм., 300х250)</t>
  </si>
  <si>
    <t>5.96</t>
  </si>
  <si>
    <t>Воздуховод из оцинкованной стали б= 0,7 мм., 400х200</t>
  </si>
  <si>
    <t>5.97</t>
  </si>
  <si>
    <t>Воздуховод из оцинкованной стали б= 0,7 мм., 300х300</t>
  </si>
  <si>
    <t>5.98</t>
  </si>
  <si>
    <t>Воздуховоды из оцинкованной стали с шиной и уголками толщиной: 0,7 мм, периметром 1300 мм (применительно к: Воздуховод из оцинкованной стали б=0,7 мм., 300х350)</t>
  </si>
  <si>
    <t>5.99</t>
  </si>
  <si>
    <t>Воздуховод из оцинкованной стали б= 0,7 мм., 400х350</t>
  </si>
  <si>
    <t>5.100</t>
  </si>
  <si>
    <t>ФССЦ-19.1.01.09-0006</t>
  </si>
  <si>
    <t>Изделия фасонные для воздуховодов из оцинкованной стали с шиной и уголками, толщина 0,7 мм, периметр 1500 мм (применительно к: Заглушка из оцинкованной стали б=0,7 мм.,350х400; Отвод-90° из оцинкованной стали б=0,7 мм., 400х350; Переход из оцинкованной стали б=0,7 мм.,  400х350/300х350)</t>
  </si>
  <si>
    <t>5.101</t>
  </si>
  <si>
    <t>Изделия фасонные для воздуховодов из оцинкованной стали с шиной и уголками, толщина 0,7 мм, периметр 1200 мм (применительно к: Врезка из оцинкованной стали б=0,7 мм., 400х200, Заглушка из оцинкованной стали б=0,7 мм.,300х300)</t>
  </si>
  <si>
    <t>5.102</t>
  </si>
  <si>
    <t>Изделия фасонные для воздуховодов из оцинкованной стали с шиной и уголками, толщина 0,7 мм, периметр 1300 мм (применительно к: Отвод-90° из оцинкованной стали б=0,7 мм., 300х350; Переход из оцинкованной стали б=0,7 мм.,  300х350/300х250)</t>
  </si>
  <si>
    <t>5.103</t>
  </si>
  <si>
    <t>Изделия фасонные для воздуховодов из оцинкованной стали с шиной и уголками, толщина 0,7 мм, периметр 1100 мм (применительно к: Отвод-45° из оцинкованной стали б=0,7 мм., 250х300; Переход из оцинкованной стали б=0,7 мм.,  300х250/200х200)</t>
  </si>
  <si>
    <t>5.104</t>
  </si>
  <si>
    <t>5.105</t>
  </si>
  <si>
    <t>ФССЦ-19.1.01.03-0047</t>
  </si>
  <si>
    <t>Воздуховоды из оцинкованной стали с шиной и уголками толщиной: 0,55 мм, периметром 800 мм (применительно к: Воздуховод из оцинкованной стали б=0,5 мм., 200х200)</t>
  </si>
  <si>
    <t>5.106</t>
  </si>
  <si>
    <t>Изделия фасонные для воздуховодов из оцинкованной стали с шиной и уголками, толщина 0,55 мм, периметр 800 мм (применительно к: Врезка из оцинкованной стали б=0,7 мм., 300х100, Заглушка из оцинкованной стали б=0,5 мм.,200х200)</t>
  </si>
  <si>
    <t>5.107</t>
  </si>
  <si>
    <t>5.108</t>
  </si>
  <si>
    <t>ФССЦ-23.3.06.06-0002</t>
  </si>
  <si>
    <t>Трубы стальные сварные водогазопроводные с резьбой черные усиленные (неоцинкованные), диаметр условного прохода: 20 мм, толщина стенки 3,2 мм</t>
  </si>
  <si>
    <t>5.109</t>
  </si>
  <si>
    <t>ФССЦ-18.1.09.08-1098</t>
  </si>
  <si>
    <t>Кран шаровой для воды и пара стандартный, присоединение ВР-ВР, с размером резьбы 3/4" (применительно к: Кран шаровый Ду20, ВР/ВР, стальной)</t>
  </si>
  <si>
    <t>5.110</t>
  </si>
  <si>
    <t>5.111</t>
  </si>
  <si>
    <t>Маты минераловатные прошивные с покрытием сеткой и кашированные армированной алюминиевой фольгой, марка: "Wired mat 105 ALU" ROCKWOOL, толщиной 50 мм</t>
  </si>
  <si>
    <t>5.112</t>
  </si>
  <si>
    <t>5.113</t>
  </si>
  <si>
    <t>5.114</t>
  </si>
  <si>
    <t>5.115</t>
  </si>
  <si>
    <t>М/конструкции опор КР</t>
  </si>
  <si>
    <t>6.1</t>
  </si>
  <si>
    <t>6.2</t>
  </si>
  <si>
    <t>ФЕРм11-04-003-04</t>
  </si>
  <si>
    <t>Аппарат напольный, масса: до 0,8 т</t>
  </si>
  <si>
    <t>6.3</t>
  </si>
  <si>
    <t>Установка приточная (напольная, уличного исполнения, правая сторона обслуживания) FLNG 20x20.
В составе: вентилятор (с резервированием) 3060 м3/ч, 350 Па, 2,68 кВт, 400В, секция фильтра со вставкой G4, нагреватель (вода 115/70С) 39 кВт, заслонки, гибкие вставки, сервисные секции, комплект автоматики</t>
  </si>
  <si>
    <t>6.4</t>
  </si>
  <si>
    <t>6.5</t>
  </si>
  <si>
    <t>Воздушный клапан 500х200 мм АВК 500х200</t>
  </si>
  <si>
    <t>6.6</t>
  </si>
  <si>
    <t>6.7</t>
  </si>
  <si>
    <t>ОП, п.1.20</t>
  </si>
  <si>
    <t>Затраты на электроэнергию, потребляемую ручным инструментом (в размере 1 % от оплаты труда рабочих, добавляются к сметной стоимости материалов)</t>
  </si>
  <si>
    <t>100 кг</t>
  </si>
  <si>
    <t>6.8</t>
  </si>
  <si>
    <t>Решетка для прямоугольного воздуховода с двумя рядами индивидуально регулируемых жалюзи, 400х250 ПДН 400х250</t>
  </si>
  <si>
    <t>6.9</t>
  </si>
  <si>
    <t>Защитная решетка Ø 500 БСК500</t>
  </si>
  <si>
    <t>6.10</t>
  </si>
  <si>
    <t>6.11</t>
  </si>
  <si>
    <t>ФССЦ-19.1.01.03-0030</t>
  </si>
  <si>
    <t>Воздуховоды из оцинкованной стали с шиной и уголками толщиной: 0,7 мм, периметром 2000 мм (со стороной до 600 мм) (Применительно к: Воздуховоды из оцинкованной стали, класса герметичности В с толщиной δ=0,7 350х600)</t>
  </si>
  <si>
    <t>6.12</t>
  </si>
  <si>
    <t>Врезка из оцинкованной стали толщиной 0,7мм размером 600x350</t>
  </si>
  <si>
    <t>6.13</t>
  </si>
  <si>
    <t>6.14</t>
  </si>
  <si>
    <t>ФССЦ-19.1.01.03-0026</t>
  </si>
  <si>
    <t>Воздуховоды из оцинкованной стали с шиной и уголками толщиной: 0,7 мм, периметром 1500 мм (Применительно к: Воздуховоды из оцинкованной стали, класса герметичности В с толщиной δ=0,7 350х400)</t>
  </si>
  <si>
    <t>6.15</t>
  </si>
  <si>
    <t>Воздуховоды из оцинкованной стали, класса герметичности В с толщиной δ=0,7 500х200</t>
  </si>
  <si>
    <t>6.16</t>
  </si>
  <si>
    <t>Отвод из оцинкованной стали толщиной 0,7мм 45° размером 200x500-200x500</t>
  </si>
  <si>
    <t>6.17</t>
  </si>
  <si>
    <t>Врезка из оцинкованной стали толщиной 0,7мм размером 200x500-200x500</t>
  </si>
  <si>
    <t>6.18</t>
  </si>
  <si>
    <t>Врезка из оцинкованной стали толщиной 0,7мм размером 250x400-250x400</t>
  </si>
  <si>
    <t>6.19</t>
  </si>
  <si>
    <t>Врезка из оцинкованной стали толщиной 0,7мм размером 400x350</t>
  </si>
  <si>
    <t>6.20</t>
  </si>
  <si>
    <t>Заглушка из оцинкованной стали толщиной 0,7мм размером 500x200</t>
  </si>
  <si>
    <t>6.21</t>
  </si>
  <si>
    <t>6.22</t>
  </si>
  <si>
    <t>Воздуховоды из оцинкованной стали, класса герметичности В с толщиной δ=1,2 Ø 500</t>
  </si>
  <si>
    <t>6.23</t>
  </si>
  <si>
    <t>Отвод из оцинкованной стали толщиной 1,2мм 45° размером Ø500-Ø500</t>
  </si>
  <si>
    <t>6.24</t>
  </si>
  <si>
    <t>Отвод из оцинкованной стали толщиной 1,2мм 90° размером Ø500-Ø500</t>
  </si>
  <si>
    <t>6.25</t>
  </si>
  <si>
    <t>Переход из оцинкованной стали толщиной 1,2мм размером размером 350x600-Ø500</t>
  </si>
  <si>
    <t>6.26</t>
  </si>
  <si>
    <t>6.27</t>
  </si>
  <si>
    <t>Воздуховоды из оцинкованной стали, класса герметичности В с толщиной δ=0,7 Ø 500</t>
  </si>
  <si>
    <t>6.28</t>
  </si>
  <si>
    <t>Заглушка из оцинкованной стали толщиной 0,7мм размером Ø 500</t>
  </si>
  <si>
    <t>6.29</t>
  </si>
  <si>
    <t>Отвод из оцинкованной стали толщиной 0,7мм 90° размером Ø500-Ø500</t>
  </si>
  <si>
    <t>6.30</t>
  </si>
  <si>
    <t>Переход из оцинкованной стали толщиной 0,7мм размером Ø500-Ø400</t>
  </si>
  <si>
    <t>6.31</t>
  </si>
  <si>
    <t>6.32</t>
  </si>
  <si>
    <t>Воздуховоды из оцинкованной стали, класса герметичности В с толщиной δ=0,6 Ø 400</t>
  </si>
  <si>
    <t>6.33</t>
  </si>
  <si>
    <t>Переход из оцинкованной стали толщиной 0,6мм размером Ø400-Ø250</t>
  </si>
  <si>
    <t>6.34</t>
  </si>
  <si>
    <t>ФЕР20-01-001-04</t>
  </si>
  <si>
    <t>Прокладка воздуховодов из листовой, оцинкованной стали и алюминия класса Н (нормальные) толщиной: 0,6 мм, диаметром до 250 мм</t>
  </si>
  <si>
    <t>6.35</t>
  </si>
  <si>
    <t>Воздуховоды из оцинкованной стали, класса герметичности В с толщиной δ=0,6 Ø 250</t>
  </si>
  <si>
    <t>6.36</t>
  </si>
  <si>
    <t>Заглушка из оцинкованной стали толщиной 0,6мм размером Ø 250</t>
  </si>
  <si>
    <t>6.37</t>
  </si>
  <si>
    <t>6.38</t>
  </si>
  <si>
    <t>Опорная конструкция для установки оборудования 3500х1100 FM.1204.1000.01</t>
  </si>
  <si>
    <t>6.39</t>
  </si>
  <si>
    <t>Опорная конструкция для воздуховодов FM.1204.1000.02</t>
  </si>
  <si>
    <t>6.40</t>
  </si>
  <si>
    <t>ФССЦ-08.3.04.02-0042</t>
  </si>
  <si>
    <t>Сортовой и фасонный горячекатаный прокат из стали углеродистой обыкновенного качества, квадратный, размером: 21-50 мм, сталь марки Ст3пс (применительно к: Металл сортовой для крепления)</t>
  </si>
  <si>
    <t>6.41</t>
  </si>
  <si>
    <t>ФЕР26-01-008-01</t>
  </si>
  <si>
    <t>Изоляция трубопроводов матами и холстами из супертонкого волокна (стеклянного и базальтового), матами звукопоглощающими</t>
  </si>
  <si>
    <t>6.42</t>
  </si>
  <si>
    <t>Изделия теплоизоляционные из базальтового волокна, толщина 30мм, без обкладки BOS-VENT-30-БО</t>
  </si>
  <si>
    <t>6.43</t>
  </si>
  <si>
    <t>ФЕР26-01-054-01</t>
  </si>
  <si>
    <t>Обертывание поверхности изоляции рулонными материалами насухо с проклейкой швов</t>
  </si>
  <si>
    <t>6.44</t>
  </si>
  <si>
    <t>Рулонный покрывной слой для защиты тепловой изоляции BOS-PROTECTION ФА</t>
  </si>
  <si>
    <t>6.45</t>
  </si>
  <si>
    <t>6.46</t>
  </si>
  <si>
    <t>Вентилятор крышный 1940 м3/ч, 0,18 кВт, 380В VUKOSh-3,55A-4-У1</t>
  </si>
  <si>
    <t>6.47</t>
  </si>
  <si>
    <t>ФЕР20-02-013-03</t>
  </si>
  <si>
    <t>Установка узлов прохода вытяжных вентиляционных шахт диаметром патрубка: до 560 мм</t>
  </si>
  <si>
    <t>6.48</t>
  </si>
  <si>
    <t>6.49</t>
  </si>
  <si>
    <t>Стакан монтажный утепленный с обратным клапаном SV-8-Ко-(I)-У1</t>
  </si>
  <si>
    <t>7.1</t>
  </si>
  <si>
    <t>ФЕР16-05-005-01</t>
  </si>
  <si>
    <t>Установка клапанов редукционных пружинных диаметром: 25 мм</t>
  </si>
  <si>
    <t>7.2</t>
  </si>
  <si>
    <t>Клапан регулятора перепада давления, Ду15 Kvs=4 VFG 2 DN15</t>
  </si>
  <si>
    <t>7.3</t>
  </si>
  <si>
    <t>ФЕРм11-02-001-01</t>
  </si>
  <si>
    <t>Прибор, устанавливаемый на резьбовых соединениях, масса: до 1,5 кг</t>
  </si>
  <si>
    <t>7.4</t>
  </si>
  <si>
    <t>Регулятор перепада давления AFP-R 0,15-1,5</t>
  </si>
  <si>
    <t>7.5</t>
  </si>
  <si>
    <t>7.6</t>
  </si>
  <si>
    <t>Грязевик Ду25 корпус с фланцевым разъемом, патрубки фланцевые, со штуцерами для дренажного крана и воздухоотводчика Тип №4</t>
  </si>
  <si>
    <t>7.7</t>
  </si>
  <si>
    <t>ФЕР18-06-007-01</t>
  </si>
  <si>
    <t>Установка фильтров диаметром: 25 мм</t>
  </si>
  <si>
    <t>7.8</t>
  </si>
  <si>
    <t>Фильтр латунный сетчатый с пробкой, Ду25 FVR-R DN25</t>
  </si>
  <si>
    <t>7.9</t>
  </si>
  <si>
    <t>ФЕРм11-02-022-02</t>
  </si>
  <si>
    <t>Ротаметр, счетчик, преобразователь, устанавливаемые на фланцевых соединениях, диаметр условного прохода: до 20 мм</t>
  </si>
  <si>
    <t>7.10</t>
  </si>
  <si>
    <t>Расходомер фланцевый Ду20. Исполнение с интерфейсом RS-485 ПРЭМ 20 R</t>
  </si>
  <si>
    <t>7.11</t>
  </si>
  <si>
    <t>ФЕР16-05-001-01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</si>
  <si>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</si>
  <si>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7.12</t>
  </si>
  <si>
    <t>Шаровый кран Ду25 BVR-R DN25</t>
  </si>
  <si>
    <t>7.13</t>
  </si>
  <si>
    <t>Шаровый кран Ду15 BVR-R DN15</t>
  </si>
  <si>
    <t>7.14</t>
  </si>
  <si>
    <t>7.15</t>
  </si>
  <si>
    <t>Воздухоотводчик (Tраб. Max=120°C), Ду15 Flexvent DN15</t>
  </si>
  <si>
    <t>7.16</t>
  </si>
  <si>
    <t>7.17</t>
  </si>
  <si>
    <t>Термометр БТ-52.211</t>
  </si>
  <si>
    <t>7.18</t>
  </si>
  <si>
    <t>7.19</t>
  </si>
  <si>
    <t>Манометрический кран Ду15</t>
  </si>
  <si>
    <t>7.20</t>
  </si>
  <si>
    <t>7.21</t>
  </si>
  <si>
    <t>Манометр ТМ-210М2</t>
  </si>
  <si>
    <t>7.22</t>
  </si>
  <si>
    <t>Трубка для манометра на горизонтальном трубопроводе</t>
  </si>
  <si>
    <t>7.23</t>
  </si>
  <si>
    <t>ФЕРм12-12-003-01</t>
  </si>
  <si>
    <t>Арматура фланцевая с электрическим приводом на номинальное давление до 4 МПа, номинальный диаметр: 32 мм</t>
  </si>
  <si>
    <t>7.24</t>
  </si>
  <si>
    <t>Комбинированный балансировочный клапан 0,75 м3/час, Ду20 AQT-R DN20</t>
  </si>
  <si>
    <t>7.25</t>
  </si>
  <si>
    <t>Электропривод для клапана AQT-R, 24В AME 110 NLXR 24 В</t>
  </si>
  <si>
    <t>7.26</t>
  </si>
  <si>
    <t>7.27</t>
  </si>
  <si>
    <t>Ручной балансировочный клапан Ду20 MNT-R DN20</t>
  </si>
  <si>
    <t>7.28</t>
  </si>
  <si>
    <t>ФЕР18-05-001-01</t>
  </si>
  <si>
    <t>Установка насосов центробежных с электродвигателем, масса агрегата: до 0,1 т</t>
  </si>
  <si>
    <t>7.29</t>
  </si>
  <si>
    <t>Насос циркуляционный Basic S 25-4S-180</t>
  </si>
  <si>
    <t>7.30</t>
  </si>
  <si>
    <t>7.31</t>
  </si>
  <si>
    <t>Клапан обратный, Ду20 VT151.05</t>
  </si>
  <si>
    <t>7.32</t>
  </si>
  <si>
    <t>7.33</t>
  </si>
  <si>
    <t>7.34</t>
  </si>
  <si>
    <t>7.35</t>
  </si>
  <si>
    <t>7.36</t>
  </si>
  <si>
    <t>7.37</t>
  </si>
  <si>
    <t>Термоманометр ТМТБ-3</t>
  </si>
  <si>
    <t>7.38</t>
  </si>
  <si>
    <t>7.39</t>
  </si>
  <si>
    <t>ФССЦ-23.3.06.06-0003</t>
  </si>
  <si>
    <t>Трубы стальные сварные водогазопроводные с резьбой черные усиленные (неоцинкованные), диаметр условного прохода: 25 мм, толщина стенки 4 мм (применительно к: труба стальная электросварная прямошовная Ду25)</t>
  </si>
  <si>
    <t>7.40</t>
  </si>
  <si>
    <t>7.41</t>
  </si>
  <si>
    <t>Трубы стальные сварные водогазопроводные с резьбой черные усиленные (неоцинкованные), диаметр условного прохода: 20 мм, толщина стенки 3,2 мм (применительно к: труба стальная электросварная прямошовная Ду20)</t>
  </si>
  <si>
    <t>7.42</t>
  </si>
  <si>
    <t>7.43</t>
  </si>
  <si>
    <t>ФССЦ-23.3.06.06-0001</t>
  </si>
  <si>
    <t>Трубы стальные сварные водогазопроводные с резьбой черные усиленные (неоцинкованные), диаметр условного прохода: 15 мм, толщина стенки 3,2 мм (применительно к: труба стальная электросварная прямошовная Ду15)</t>
  </si>
  <si>
    <t>7.44</t>
  </si>
  <si>
    <t>Опора неподвижная для трубы Ду25 FMPS 25 1/1-80</t>
  </si>
  <si>
    <t>7.45</t>
  </si>
  <si>
    <t>ФССЦ-23.1.02.07-0002</t>
  </si>
  <si>
    <t>Крепления для трубопроводов (кронштейны, планки, хомуты) (применительно к: Металл для крепления трубопроводов)</t>
  </si>
  <si>
    <t>7.46</t>
  </si>
  <si>
    <t>ФССЦ-23.1.02.06-0005</t>
  </si>
  <si>
    <t>Хомут металлический с одним стопорным винтом и резиновым профилем для крепления трубопроводов диаметром: 31-35 мм (применительно к: Хомут трубный 1"-M8)</t>
  </si>
  <si>
    <t>7.47</t>
  </si>
  <si>
    <t>ФССЦ-20.1.02.23-0211</t>
  </si>
  <si>
    <t>Шпилька стальная М8 "Сонет" длиной 1000 мм (применительно к: Шпилька М8х1000)</t>
  </si>
  <si>
    <t>7.48</t>
  </si>
  <si>
    <t>ФЕР26-01-003-01</t>
  </si>
  <si>
    <t>Изоляция трубопроводов цилиндрами и полуцилиндрами из минеральной ваты на синтетическом связующем</t>
  </si>
  <si>
    <t>7.49</t>
  </si>
  <si>
    <t>Цилиндр из минеральной ваты на синтетическом связующем кашированный алюминиевой фольгой, толщиной 40мм 40х025</t>
  </si>
  <si>
    <t>7.50</t>
  </si>
  <si>
    <t>7.51</t>
  </si>
  <si>
    <t>7.52</t>
  </si>
  <si>
    <t>7.53</t>
  </si>
  <si>
    <t>Клапан обратный, Ду25 VT151.06</t>
  </si>
  <si>
    <t>7.54</t>
  </si>
  <si>
    <t>ФЕР16-02-002-03</t>
  </si>
  <si>
    <t>Прокладка трубопроводов водоснабжения из стальных водогазопроводных оцинкованных труб диаметром: 25 мм</t>
  </si>
  <si>
    <t>7.55</t>
  </si>
  <si>
    <t>ФССЦ-23.3.06.02-0003</t>
  </si>
  <si>
    <t>Трубы стальные сварные оцинкованные водогазопроводные с резьбой, обыкновенные, номинальный диаметр 25 мм, толщина стенки 3,2 мм</t>
  </si>
  <si>
    <t>7.56</t>
  </si>
  <si>
    <t>ФЕР16-02-002-01</t>
  </si>
  <si>
    <t>Прокладка трубопроводов водоснабжения из стальных водогазопроводных оцинкованных труб диаметром: 15 мм</t>
  </si>
  <si>
    <t>7.57</t>
  </si>
  <si>
    <t>ФССЦ-23.3.06.02-0001</t>
  </si>
  <si>
    <t>Трубы стальные сварные оцинкованные водогазопроводные с резьбой, обыкновенные, номинальный диаметр 15 мм, толщина стенки 2,8 мм</t>
  </si>
  <si>
    <t>Системы автоматизации - приборы и оборудование</t>
  </si>
  <si>
    <t>8.1</t>
  </si>
  <si>
    <t>8.2</t>
  </si>
  <si>
    <t>8.3</t>
  </si>
  <si>
    <t>Установка приточная (напольная, уличного исполнения, правая сторона обслуживания). 
В составе: вентилятор (с резервированием) 3060 м3/ч, 350 Па, 2,68 кВт, 400В, секция фильтра со вставкой G4, нагреватель (вода 115/70С) 39 кВт, заслонки, гибкие вставки, сервисные секции, комплект автоматики</t>
  </si>
  <si>
    <t>8.4</t>
  </si>
  <si>
    <t>8.5</t>
  </si>
  <si>
    <t>8.6</t>
  </si>
  <si>
    <t>8.7</t>
  </si>
  <si>
    <t>КПУ-ДД-П-Н-1500х1600-
2*ф-MВ220-СН-КК-0-0-0-0-0</t>
  </si>
  <si>
    <t>8.8</t>
  </si>
  <si>
    <t>8.9</t>
  </si>
  <si>
    <t>Шумоглушитель пластинчатый 1500х1600, L=1500мм ГП-2к-160-150/150</t>
  </si>
  <si>
    <t>8.10</t>
  </si>
  <si>
    <t>8.11</t>
  </si>
  <si>
    <t>8.12</t>
  </si>
  <si>
    <t>Дроссель клапан круглый 560 мм ДК560</t>
  </si>
  <si>
    <t>8.13</t>
  </si>
  <si>
    <t>8.14</t>
  </si>
  <si>
    <t>8.15</t>
  </si>
  <si>
    <t>ФЕР20-01-002-22</t>
  </si>
  <si>
    <t>Прокладка воздуховодов из листовой оцинкованной стали и алюминия класса П (плотные) толщиной: 1,4 мм, диаметром 1800 мм</t>
  </si>
  <si>
    <t>8.16</t>
  </si>
  <si>
    <t>ФССЦ-19.1.01.02-0020</t>
  </si>
  <si>
    <t>Воздуховоды из листовой стали, толщиной 1,4 мм, диаметр до 1800 мм</t>
  </si>
  <si>
    <t>8.17</t>
  </si>
  <si>
    <t>ФЕР20-01-002-20</t>
  </si>
  <si>
    <t>Прокладка воздуховодов из листовой оцинкованной стали и алюминия класса П (плотные) толщиной: 1,2 мм, диаметром 1400 мм</t>
  </si>
  <si>
    <t>8.18</t>
  </si>
  <si>
    <t>ФССЦ-19.1.01.02-0017</t>
  </si>
  <si>
    <t>Воздуховоды из листовой стали, толщиной 1,2 мм, диаметр до 1600 мм</t>
  </si>
  <si>
    <t>8.19</t>
  </si>
  <si>
    <t>ФЕР20-01-002-19</t>
  </si>
  <si>
    <t>Прокладка воздуховодов из листовой оцинкованной стали и алюминия класса П (плотные) толщиной: 1,0 мм, диаметром до 1250 мм</t>
  </si>
  <si>
    <t>8.20</t>
  </si>
  <si>
    <t>ФССЦ-19.1.01.02-0016</t>
  </si>
  <si>
    <t>Воздуховоды из листовой стали, толщиной 1,0 мм, диаметр до 1250 мм</t>
  </si>
  <si>
    <t>8.21</t>
  </si>
  <si>
    <t>8.22</t>
  </si>
  <si>
    <t>8.23</t>
  </si>
  <si>
    <t>ФЕР20-01-002-08</t>
  </si>
  <si>
    <t>Прокладка воздуховодов из листовой оцинкованной стали и алюминия класса П (плотные) толщиной: 0,7 мм, диаметром до 800 мм</t>
  </si>
  <si>
    <t>8.24</t>
  </si>
  <si>
    <t>8.25</t>
  </si>
  <si>
    <t>ФЕР20-01-002-07</t>
  </si>
  <si>
    <t>Прокладка воздуховодов из листовой оцинкованной стали и алюминия класса П (плотные) толщиной: 0,7 мм, диаметром от 500 до 560 мм</t>
  </si>
  <si>
    <t>8.26</t>
  </si>
  <si>
    <t>Отвод из оцинкованной стали толщиной 0.7мм 45° размером
560ø-560ø</t>
  </si>
  <si>
    <t>8.27</t>
  </si>
  <si>
    <t>Прокладка воздуховодов из листовой, оцинкованной стали и алюминия класса Н (нормальные) толщиной: 0,7 мм, периметром до 1000 мм (прим. Монтаж отвода)</t>
  </si>
  <si>
    <t>8.28</t>
  </si>
  <si>
    <t>Прокладка воздуховодов из листовой оцинкованной стали и алюминия класса П (плотные) толщиной: 0,9 мм, периметром до 7200 мм (прим. Монтаж отвода)</t>
  </si>
  <si>
    <t>8.29</t>
  </si>
  <si>
    <t>Отвод из оцинкованной стали толщиной 1.2мм 45° размером
1400ø-1400ø</t>
  </si>
  <si>
    <t>8.30</t>
  </si>
  <si>
    <t>8.31</t>
  </si>
  <si>
    <t>Отвод из оцинкованной стали толщиной 0.7мм 90° размером
560ø-560ø</t>
  </si>
  <si>
    <t>8.32</t>
  </si>
  <si>
    <t>8.33</t>
  </si>
  <si>
    <t>Отвод из оцинкованной стали толщиной 1.2мм 90° размером
1500х1600-1500х1600</t>
  </si>
  <si>
    <t>8.34</t>
  </si>
  <si>
    <t>Прокладка воздуховодов из листовой оцинкованной стали и алюминия класса П (плотные) толщиной: 0,7 мм, диаметром до 800 мм (прим. Монтаж переходов)</t>
  </si>
  <si>
    <t>8.35</t>
  </si>
  <si>
    <t>Переход из оцинкованной стали толщиной 0.7мм размером 800ø-
560ø</t>
  </si>
  <si>
    <t>8.36</t>
  </si>
  <si>
    <t>Прокладка воздуховодов из листовой оцинкованной стали и алюминия класса П (плотные) толщиной: 1,0 мм, диаметром от 900 до 1000 мм (прим. Монтаж переходов)</t>
  </si>
  <si>
    <t>8.37</t>
  </si>
  <si>
    <t>8.38</t>
  </si>
  <si>
    <t>Прокладка воздуховодов из листовой оцинкованной стали и алюминия класса П (плотные) толщиной: 1,0 мм, диаметром до 1250 мм (прим. Монтаж переходов)</t>
  </si>
  <si>
    <t>8.39</t>
  </si>
  <si>
    <t>Переход из оцинкованной стали толщиной 1.0мм размером 1120ø-
900ø</t>
  </si>
  <si>
    <t>8.40</t>
  </si>
  <si>
    <t>Переход из оцинкованной стали толщиной 1.0мм размером 1250ø-
1120ø</t>
  </si>
  <si>
    <t>8.41</t>
  </si>
  <si>
    <t>8.42</t>
  </si>
  <si>
    <t>Переход из оцинкованной стали толщиной 1.2мм размером 1400ø-
1250ø</t>
  </si>
  <si>
    <t>8.43</t>
  </si>
  <si>
    <t>8.44</t>
  </si>
  <si>
    <t>Переход из оцинкованной стали толщиной 0.9мм размером
1573x1610-1600x1500</t>
  </si>
  <si>
    <t>8.45</t>
  </si>
  <si>
    <t>Переход из оцинкованной стали толщиной 1.4мм. размером
размером 300x1800-560ø</t>
  </si>
  <si>
    <t>8.46</t>
  </si>
  <si>
    <t>Переход из оцинкованной стали толщиной 1.2мм. размером
размером 1500x1600-1400ø</t>
  </si>
  <si>
    <t>8.47</t>
  </si>
  <si>
    <t>Переход из оцинкованной стали толщиной 0.9мм размером
1573x1810-1600x1500</t>
  </si>
  <si>
    <t>8.48</t>
  </si>
  <si>
    <t>Переход из оцинкованной стали толщиной 0.9мм размером
1573x1610-1800ø</t>
  </si>
  <si>
    <t>8.49</t>
  </si>
  <si>
    <t>Тройник из оцинкованной стали толщиной 0.9мм размером
1500x1600-1500x1600-1500x1600</t>
  </si>
  <si>
    <t>8.50</t>
  </si>
  <si>
    <t>Тройник из оцинкованной стали толщиной 1.4мм размером 1800ø-
1800ø-1500ø</t>
  </si>
  <si>
    <t>8.51</t>
  </si>
  <si>
    <t>Заглушка из оцинкованной стали толщиной 0.9мм размером
300x1800</t>
  </si>
  <si>
    <t>8.52</t>
  </si>
  <si>
    <t>Заглушка из оцинкованной стали толщиной 0.9мм размером
1500x1600</t>
  </si>
  <si>
    <t>8.53</t>
  </si>
  <si>
    <t>Заглушка из оцинкованной стали толщиной 1.4мм размером 1800ø</t>
  </si>
  <si>
    <t>8.54</t>
  </si>
  <si>
    <t>Сетка защитная коушлая 1800 мм</t>
  </si>
  <si>
    <t>8.55</t>
  </si>
  <si>
    <t>8.56</t>
  </si>
  <si>
    <t>8.57</t>
  </si>
  <si>
    <t>8.58</t>
  </si>
  <si>
    <t>8.59</t>
  </si>
  <si>
    <t>ФЕРм38-01-006-06</t>
  </si>
  <si>
    <t>Сборка с помощью лебедок электрических (с установкой и снятием их в процессе работы): стремянки, связи, кронштейны, тормозные конструкции и пр.</t>
  </si>
  <si>
    <t>8.60</t>
  </si>
  <si>
    <t>Опорная конструкция для вертикального воздуховода (шахта) (FM.1104.995.001)</t>
  </si>
  <si>
    <t>8.61</t>
  </si>
  <si>
    <t>Распорка L2000</t>
  </si>
  <si>
    <t>8.62</t>
  </si>
  <si>
    <t>8.63</t>
  </si>
  <si>
    <t>Вентилятор крышный 19030 м3/ч, 5,50 кВт, 380В ( OKRS-6,3C-4-У1 (5,5/1500))</t>
  </si>
  <si>
    <t>8.64</t>
  </si>
  <si>
    <t>8.65</t>
  </si>
  <si>
    <t>8.66</t>
  </si>
  <si>
    <t>ФЕР20-03-001-03</t>
  </si>
  <si>
    <t>Установка вентиляторов радиальных массой: свыше 0,12 до 0,2 т</t>
  </si>
  <si>
    <t>8.67</t>
  </si>
  <si>
    <t>Вентилятор радиальный 7630 м3/ч, 2,20 кВт, 380В  (VR-80-75-5DU-4-1,0Dн-Лев0-400-У1 (2,2/1500)</t>
  </si>
  <si>
    <t>8.68</t>
  </si>
  <si>
    <t>8.69</t>
  </si>
  <si>
    <t>ФССЦ-19.1.01.03-0078</t>
  </si>
  <si>
    <t>Воздуховоды из оцинкованной стали толщиной: 0,7 мм, периметром от 1100 до 1600 мм</t>
  </si>
  <si>
    <t>8.70</t>
  </si>
  <si>
    <t>Отвод из оцинкованной стали толщиной 0,7 мм 90° размером
350х600-350х600</t>
  </si>
  <si>
    <t>8.71</t>
  </si>
  <si>
    <t>Отвод из оцинкованной стали толщиной 0,7 мм 45° размером
350х600-350х600</t>
  </si>
  <si>
    <t>8.72</t>
  </si>
  <si>
    <t>Переход из оцинкованной стали толщиной 0.7мм размером
350х350-350х600</t>
  </si>
  <si>
    <t>8.73</t>
  </si>
  <si>
    <t>Переход из оцинкованной стали толщиной 0.7мм размером 500-
550х550</t>
  </si>
  <si>
    <t>8.74</t>
  </si>
  <si>
    <t>8.75</t>
  </si>
  <si>
    <t>Клапан стеновой нормально закрытый с электроприводом (BelimoКЛАД-3 550х550)</t>
  </si>
  <si>
    <t>8.76</t>
  </si>
  <si>
    <t>8.77</t>
  </si>
  <si>
    <t>Сетка защитная 550х550 мм (БСР-550х550)</t>
  </si>
  <si>
    <t>8.78</t>
  </si>
  <si>
    <t>Сетка защитная 350х600 мм (БСР-550х550)</t>
  </si>
  <si>
    <t>8.79</t>
  </si>
  <si>
    <t>Клапан стеновой нормально закрытый с электроприводом (BelimoКЛАД-3 2000х1300)</t>
  </si>
  <si>
    <t>8.80</t>
  </si>
  <si>
    <t>8.81</t>
  </si>
  <si>
    <t>Сетка защитная 2000х1300 мм (БСР-2000х1300)</t>
  </si>
  <si>
    <t>9.1</t>
  </si>
  <si>
    <t>ФЕРм12-12-006-06</t>
  </si>
  <si>
    <t>Арматура приварная с ручным приводом или без привода водопроводная на номинальное давление до 10 МПа, номинальный диаметр: 40 мм</t>
  </si>
  <si>
    <t>9.2</t>
  </si>
  <si>
    <t>Клапан регулятора перепада давления (VFG 2R DN40)</t>
  </si>
  <si>
    <t>9.3</t>
  </si>
  <si>
    <t>Регулятор перепада давления AFP-R 0,15-1,5 003G1016R</t>
  </si>
  <si>
    <t>9.4</t>
  </si>
  <si>
    <t>ФЕР18-06-002-02</t>
  </si>
  <si>
    <t>Установка грязевиков наружным диаметром патрубков: до 57 мм</t>
  </si>
  <si>
    <t>9.5</t>
  </si>
  <si>
    <t>ФССЦ-23.8.03.11-0007</t>
  </si>
  <si>
    <t>Фланцы приварные встык, марка стали 20, номинальное давление 1,6 МПа, номинальный диаметр 65 мм</t>
  </si>
  <si>
    <t>9.6</t>
  </si>
  <si>
    <t>ФЕР18-06-007-05</t>
  </si>
  <si>
    <t>Установка фильтров диаметром: 65 мм</t>
  </si>
  <si>
    <t>9.7</t>
  </si>
  <si>
    <t>ФССЦ-18.2.08.09-0087</t>
  </si>
  <si>
    <t>Фильтры для очистки воды сетчатые, чугунные, со сливным краном, фланцевые, максимальная температура рабочей среды 120 °C, условное давление 1,6 МПа, диаметр условного прохода 65 мм</t>
  </si>
  <si>
    <t>9.8</t>
  </si>
  <si>
    <t>9.9</t>
  </si>
  <si>
    <t>Расходомер фланцевый Ду32</t>
  </si>
  <si>
    <t>9.10</t>
  </si>
  <si>
    <t>ФЕР16-05-002-01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</si>
  <si>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65 мм</t>
  </si>
  <si>
    <t>9.11</t>
  </si>
  <si>
    <t>Шаровый кран Ду65 Tmax 120C PN25</t>
  </si>
  <si>
    <t>9.12</t>
  </si>
  <si>
    <t>Шаровый кран Ду25 Tmax 120C PN40</t>
  </si>
  <si>
    <t>9.13</t>
  </si>
  <si>
    <t>Шаровый кран Ду15 Tmax 120C PN40</t>
  </si>
  <si>
    <t>9.14</t>
  </si>
  <si>
    <t>9.15</t>
  </si>
  <si>
    <t>Воздухоотводчик (Tраб. Max=120 C), Ду15</t>
  </si>
  <si>
    <t>9.16</t>
  </si>
  <si>
    <t>9.17</t>
  </si>
  <si>
    <t>ФССЦ-63.4.05.01-0001</t>
  </si>
  <si>
    <t>Термометр биметаллический А 5000-63 (0-200 град C)</t>
  </si>
  <si>
    <t>9.18</t>
  </si>
  <si>
    <t>9.19</t>
  </si>
  <si>
    <t>Манометрический кран</t>
  </si>
  <si>
    <t>9.20</t>
  </si>
  <si>
    <t>ФЕРм11-02-042-04</t>
  </si>
  <si>
    <t>Клапан с рычажным приводом регулирующий, диаметр условного прохода: 40; 50 мм</t>
  </si>
  <si>
    <t>9.21</t>
  </si>
  <si>
    <t>Комбинированный балансировочный клапан Ду40</t>
  </si>
  <si>
    <t>9.22</t>
  </si>
  <si>
    <t>Электропривод к балансировочному клапану</t>
  </si>
  <si>
    <t>9.23</t>
  </si>
  <si>
    <t>Ручной балансировочный клапан Ду32</t>
  </si>
  <si>
    <t>9.24</t>
  </si>
  <si>
    <t>ФЕРм11-05-001-01</t>
  </si>
  <si>
    <t>Механизм исполнительный, масса: до 20 кг</t>
  </si>
  <si>
    <t>9.25</t>
  </si>
  <si>
    <t>Насос циркуляционный (MEGA 40-6F 1x230V)</t>
  </si>
  <si>
    <t>9.26</t>
  </si>
  <si>
    <t>ФЕР16-05-001-02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</si>
  <si>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</si>
  <si>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9.27</t>
  </si>
  <si>
    <t>Клапан обратный с латунным золотником Ду32  Valtec</t>
  </si>
  <si>
    <t>9.28</t>
  </si>
  <si>
    <t>9.29</t>
  </si>
  <si>
    <t>9.30</t>
  </si>
  <si>
    <t>9.31</t>
  </si>
  <si>
    <t>9.32</t>
  </si>
  <si>
    <t>9.33</t>
  </si>
  <si>
    <t>9.34</t>
  </si>
  <si>
    <t>9.35</t>
  </si>
  <si>
    <t>9.36</t>
  </si>
  <si>
    <t>ФЕР16-02-005-04</t>
  </si>
  <si>
    <t>Прокладка трубопроводов отопления и водоснабжения из стальных электросварных труб диаметром: 80 мм</t>
  </si>
  <si>
    <t>9.37</t>
  </si>
  <si>
    <t>ФССЦ-23.3.03.02-0047</t>
  </si>
  <si>
    <t>Трубы стальные бесшовные горячедеформированные со снятой фаской из стали марок 15, 20, 35, наружный диаметр 76 мм, толщина стенки 3,5 мм</t>
  </si>
  <si>
    <t>9.38</t>
  </si>
  <si>
    <t>9.39</t>
  </si>
  <si>
    <t>ФССЦ-23.3.06.01-0004</t>
  </si>
  <si>
    <t>Трубы стальные сварные оцинкованные водогазопроводные с резьбой, легкие, номинальный диаметр 32 мм, толщина стенки 2,8 мм</t>
  </si>
  <si>
    <t>9.40</t>
  </si>
  <si>
    <t>ФССЦ-23.3.06.01-0001</t>
  </si>
  <si>
    <t>Трубы стальные сварные оцинкованные водогазопроводные с резьбой, легкие, номинальный диаметр 15 мм, толщина стенки 2,5 мм</t>
  </si>
  <si>
    <t>9.41</t>
  </si>
  <si>
    <t>9.42</t>
  </si>
  <si>
    <t>Цилиндры базальтовые теплоизоляционный BOS-PIPE,
кашированные неармированной фольгой, толщиной 40мм, Двн76</t>
  </si>
  <si>
    <t>9.43</t>
  </si>
  <si>
    <t>9.44</t>
  </si>
  <si>
    <t>Опора неподвижная хомутовая для Ду65</t>
  </si>
  <si>
    <t>9.45</t>
  </si>
  <si>
    <t>Металл для крепления трубопроводов</t>
  </si>
  <si>
    <t>9.46</t>
  </si>
  <si>
    <t>Хомут трубный 1” – М8</t>
  </si>
  <si>
    <t>9.47</t>
  </si>
  <si>
    <t>Шпилька М8х1000</t>
  </si>
  <si>
    <t>9.48</t>
  </si>
  <si>
    <t>9.49</t>
  </si>
  <si>
    <t>Шаровый кран Ду50 Tmax 120C PN25</t>
  </si>
  <si>
    <t>9.50</t>
  </si>
  <si>
    <t>Шаровый кран Ду32 Tmax 120C PN40</t>
  </si>
  <si>
    <t>9.51</t>
  </si>
  <si>
    <t>9.52</t>
  </si>
  <si>
    <t>9.53</t>
  </si>
  <si>
    <t>9.54</t>
  </si>
  <si>
    <t>Клапан обратный с латунным золотником Ду50</t>
  </si>
  <si>
    <t>9.55</t>
  </si>
  <si>
    <t>9.56</t>
  </si>
  <si>
    <t>ФССЦ-23.3.06.01-0006</t>
  </si>
  <si>
    <t>Трубы стальные сварные оцинкованные водогазопроводные с резьбой, легкие, номинальный диаметр 50 мм, толщина стенки 3 мм</t>
  </si>
  <si>
    <t>9.57</t>
  </si>
  <si>
    <t>9.58</t>
  </si>
  <si>
    <t>9.59</t>
  </si>
  <si>
    <t>ФССЦ-23.3.06.01-0003</t>
  </si>
  <si>
    <t>Трубы стальные сварные оцинкованные водогазопроводные с резьбой, легкие, номинальный диаметр 25 мм, толщина стенки 2,8 мм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</si>
  <si>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</si>
  <si>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</si>
  <si>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</si>
  <si>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</si>
  <si>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</si>
  <si>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</si>
  <si>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</si>
  <si>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</si>
  <si>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</si>
  <si>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</si>
  <si>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</si>
  <si>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</si>
  <si>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</si>
  <si>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</si>
  <si>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</si>
  <si>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</si>
  <si>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</si>
  <si>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Термометр (БТ-52.211)</t>
  </si>
  <si>
    <t>10.18</t>
  </si>
  <si>
    <t>10.19</t>
  </si>
  <si>
    <t>Манометр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</si>
  <si>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</si>
  <si>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</si>
  <si>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</si>
  <si>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</si>
  <si>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</si>
  <si>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</si>
  <si>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</si>
  <si>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</si>
  <si>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</si>
  <si>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</si>
  <si>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10.30</t>
  </si>
  <si>
    <t>10.31</t>
  </si>
  <si>
    <t>10.32</t>
  </si>
  <si>
    <t>10.33</t>
  </si>
  <si>
    <t>10.34</t>
  </si>
  <si>
    <t>10.35</t>
  </si>
  <si>
    <t>Термоманометр</t>
  </si>
  <si>
    <t>10.36</t>
  </si>
  <si>
    <t>10.37</t>
  </si>
  <si>
    <t>ФССЦ-23.3.05.02-0016</t>
  </si>
  <si>
    <t>Трубы стальные бесшовные, холоднодеформированные из стали марок 10, 20, 30, 45 (ГОСТ 8734-75, 8733-74), наружным диаметром: 15 мм, толщина стенки 3,0 мм</t>
  </si>
  <si>
    <t>10.38</t>
  </si>
  <si>
    <t>ФССЦ-23.3.05.02-0030</t>
  </si>
  <si>
    <t>Трубы стальные бесшовные, холоднодеформированные из стали марок 10, 20, 30, 45 (ГОСТ 8734-75, 8733-74), наружным диаметром: 20 мм, толщина стенки 3,0 мм</t>
  </si>
  <si>
    <t>10.39</t>
  </si>
  <si>
    <t>10.40</t>
  </si>
  <si>
    <t>ФССЦ-23.3.05.02-0075</t>
  </si>
  <si>
    <t>Трубы стальные бесшовные, холоднодеформированные из стали марок 10, 20, 30, 45 (ГОСТ 8734-75, 8733-74), наружным диаметром: 50 мм, толщина стенки 2,5 мм</t>
  </si>
  <si>
    <t>10.41</t>
  </si>
  <si>
    <t>ФЕР16-02-005-03</t>
  </si>
  <si>
    <t>Прокладка трубопроводов отопления и водоснабжения из стальных электросварных труб диаметром: 65 мм</t>
  </si>
  <si>
    <t>10.42</t>
  </si>
  <si>
    <t>ФССЦ-23.3.03.02-0039</t>
  </si>
  <si>
    <t>Трубы стальные бесшовные, горячедеформированные со снятой фаской из стали марок 15, 20, 25, наружным диаметром: 64 мм, толщина стенки 3,5 мм</t>
  </si>
  <si>
    <t>10.43</t>
  </si>
  <si>
    <t>10.44</t>
  </si>
  <si>
    <t>10.45</t>
  </si>
  <si>
    <t>Цилиндры Базальтовые цилиндры теплоизоляционные кашированные неармированной фольгой (НГ), толщиной 40мм, внутренний диаметр Ду25</t>
  </si>
  <si>
    <t>10.46</t>
  </si>
  <si>
    <t>10.47</t>
  </si>
  <si>
    <t>10.48</t>
  </si>
  <si>
    <t>10.49</t>
  </si>
  <si>
    <t>10.50</t>
  </si>
  <si>
    <t>10.51</t>
  </si>
  <si>
    <t>10.52</t>
  </si>
  <si>
    <t>Шаровый кран Ду32</t>
  </si>
  <si>
    <t>10.53</t>
  </si>
  <si>
    <t>Клапан обратный, Ду32</t>
  </si>
  <si>
    <t>10.54</t>
  </si>
  <si>
    <t>10.55</t>
  </si>
  <si>
    <t>10.56</t>
  </si>
  <si>
    <t>10.57</t>
  </si>
  <si>
    <t>ФЕР18-03-004-08</t>
  </si>
  <si>
    <t>Установка регистров из стальных: сварных труб диаметром нитки 100 мм</t>
  </si>
  <si>
    <t>10.58</t>
  </si>
  <si>
    <t>Регистр из гладких труб, секционный, стальной, Ду200, длинна труб 3,5м, 4 трубы в секции</t>
  </si>
  <si>
    <t>10.59</t>
  </si>
  <si>
    <t>Воздухоотводчик ручной кран Маевского, Ду15</t>
  </si>
  <si>
    <t>10.60</t>
  </si>
  <si>
    <t>10.61</t>
  </si>
  <si>
    <t>ФССЦ-18.1.10.14-0002</t>
  </si>
  <si>
    <t>Кран радиаторный прямой, верхний марка RBM, размером 1/2х1/2</t>
  </si>
  <si>
    <t>10.62</t>
  </si>
  <si>
    <t>ФЕР13-03-004-22</t>
  </si>
  <si>
    <t>Окраска металлических огрунтованных поверхностей: эмалью КО-88 (прим. КО-811)</t>
  </si>
  <si>
    <t>10.63</t>
  </si>
  <si>
    <t>ФССЦ-14.4.04.04-0001</t>
  </si>
  <si>
    <t>Эмаль кремнийорганическая КО-88, термостойкая, серебристая</t>
  </si>
  <si>
    <t>10.64</t>
  </si>
  <si>
    <t>Термостойкая эмаль КО-8111</t>
  </si>
  <si>
    <t>Системы отопления, вентиляции и кондиционирования воздуха.
Система отопления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</si>
  <si>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</si>
  <si>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</si>
  <si>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</si>
  <si>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</si>
  <si>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</si>
  <si>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</si>
  <si>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</si>
  <si>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</si>
  <si>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</si>
  <si>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</si>
  <si>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</si>
  <si>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</si>
  <si>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</si>
  <si>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</si>
  <si>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</si>
  <si>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</si>
  <si>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</si>
  <si>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Термометр биметаллический А 5000-63</t>
  </si>
  <si>
    <t>11.18</t>
  </si>
  <si>
    <t>11.19</t>
  </si>
  <si>
    <t>11.20</t>
  </si>
  <si>
    <t>11.21</t>
  </si>
  <si>
    <t>11.22</t>
  </si>
  <si>
    <t>Комбинированный балансировочный клапан 7,5 м3/час, Ду40</t>
  </si>
  <si>
    <t>11.23</t>
  </si>
  <si>
    <t>Электропривод для клапана AQT-R, 24В</t>
  </si>
  <si>
    <t>11.24</t>
  </si>
  <si>
    <t>Ручной балансировочный клапан Ду50</t>
  </si>
  <si>
    <t>11.25</t>
  </si>
  <si>
    <t>11.26</t>
  </si>
  <si>
    <t>Насос циркуляционный, MEGA 40-6F 1x230V</t>
  </si>
  <si>
    <t>11.27</t>
  </si>
  <si>
    <t>11.28</t>
  </si>
  <si>
    <t>Клапан обратный с латунным золотником Ду32</t>
  </si>
  <si>
    <t>11.29</t>
  </si>
  <si>
    <t>Шаровый кран фланцевый Ду50 Tmax 150C</t>
  </si>
  <si>
    <t>11.30</t>
  </si>
  <si>
    <t>11.31</t>
  </si>
  <si>
    <t>Шаровый кран Ду15 Tmax 120C</t>
  </si>
  <si>
    <t>11.32</t>
  </si>
  <si>
    <t>11.33</t>
  </si>
  <si>
    <t>11.34</t>
  </si>
  <si>
    <t>11.35</t>
  </si>
  <si>
    <t>11.36</t>
  </si>
  <si>
    <t>11.37</t>
  </si>
  <si>
    <t>Воздушно-отопительный агрегат КЭВ-25T3W2</t>
  </si>
  <si>
    <t>11.38</t>
  </si>
  <si>
    <t>ФЕРм11-07-001-03</t>
  </si>
  <si>
    <t>Узел обвязки приборов</t>
  </si>
  <si>
    <t>11.39</t>
  </si>
  <si>
    <t>Узел регулирования (КЭВ-УТМ-4)</t>
  </si>
  <si>
    <t>11.40</t>
  </si>
  <si>
    <t>11.41</t>
  </si>
  <si>
    <t>Регистр из гладких труб L=3м, Ду 150, 4 трубы,ГОСТ10704-91</t>
  </si>
  <si>
    <t>11.42</t>
  </si>
  <si>
    <t>11.43</t>
  </si>
  <si>
    <t>11.44</t>
  </si>
  <si>
    <t>Шаровый кран Ду25 Tmax 120C</t>
  </si>
  <si>
    <t>11.45</t>
  </si>
  <si>
    <t>11.46</t>
  </si>
  <si>
    <t>ФССЦ-23.3.05.01-0034</t>
  </si>
  <si>
    <t>Трубы стальные бесшовные холоднодеформированные из коррозионно-стойкой стали марки 12Х18Н10Т, наружный диаметр 89 мм, толщина стенки 3,5 мм</t>
  </si>
  <si>
    <t>11.47</t>
  </si>
  <si>
    <t>ФССЦ-23.3.05.01-0030</t>
  </si>
  <si>
    <t>Трубы стальные бесшовные холоднодеформированные из коррозионно-стойкой стали марки 12Х18Н10Т, наружный диаметр 76 мм, толщина стенки 3,5 мм</t>
  </si>
  <si>
    <t>11.48</t>
  </si>
  <si>
    <t>11.49</t>
  </si>
  <si>
    <t>ФССЦ-23.3.05.01-0028</t>
  </si>
  <si>
    <t>Трубы стальные бесшовные холоднодеформированные из коррозионно-стойкой стали марки 12Х18Н10Т, наружный диаметр 57 мм, толщина стенки 4,0 мм</t>
  </si>
  <si>
    <t>ФССЦ-23.3.05.01-0020</t>
  </si>
  <si>
    <t>Трубы стальные бесшовные холоднодеформированные из коррозионно-стойкой стали марки 12Х18Н10Т, наружный диаметр 40 мм, толщина стенки 3,0 мм</t>
  </si>
  <si>
    <t>ФССЦ-23.3.05.01-0017</t>
  </si>
  <si>
    <t>Трубы стальные бесшовные холоднодеформированные из коррозионно-стойкой стали марки 12Х18Н10Т, наружный диаметр 32 мм, толщина стенки 3,0 мм</t>
  </si>
  <si>
    <t>ФССЦ-23.3.05.01-0013</t>
  </si>
  <si>
    <t>Трубы стальные бесшовные холоднодеформированные из коррозионно-стойкой стали марки 12Х18Н10Т, наружный диаметр 25 мм, толщина стенки 3,0 мм</t>
  </si>
  <si>
    <t>ФССЦ-23.3.05.01-0008</t>
  </si>
  <si>
    <t>Трубы стальные бесшовные холоднодеформированные из коррозионно-стойкой стали марки 12Х18Н10Т, наружный диаметр 18 мм, толщина стенки 2,5 мм</t>
  </si>
  <si>
    <t>Цилиндры базальтовые теплоизоляционный BOS-PIPE,
кашированные неармированной фольгой, толщиной 40мм, Двн89</t>
  </si>
  <si>
    <t>Цилиндры базальтовые теплоизоляционный BOS-PIPE,
кашированные неармированной фольгой, толщиной 40мм, Двн57</t>
  </si>
  <si>
    <t>Цилиндры базальтовые теплоизоляционный BOS-PIPE,
кашированные неармированной фольгой, толщиной 40мм, Двн42</t>
  </si>
  <si>
    <t>Цилиндры базальтовые теплоизоляционный BOS-PIPE,
кашированные неармированной фольгой, толщиной 40мм, Двн35</t>
  </si>
  <si>
    <t>Цилиндры базальтовые теплоизоляционный BOS-PIPE,
кашированные неармированной фольгой, толщиной 40мм, Двн28</t>
  </si>
  <si>
    <t>Цилиндры базальтовые теплоизоляционный BOS-PIPE, кашированные неармированной фольгой, толщиной 40мм, Двн21</t>
  </si>
  <si>
    <t>Хомут трубный 3” – М8</t>
  </si>
  <si>
    <t>Хомут трубный 2 1/2” – М8</t>
  </si>
  <si>
    <t>Хомут трубный 2” – М8</t>
  </si>
  <si>
    <t>Хомут трубный 1 1/4” – М8</t>
  </si>
  <si>
    <t>Хомут трубный 3/4” – М8</t>
  </si>
  <si>
    <t>Шаровый кран Ду32 Tmax 120C</t>
  </si>
  <si>
    <t>ФЕР23-02-001-01</t>
  </si>
  <si>
    <t>Покрытие битумной мастикой бетонных и железобетонных труб диаметром: 150 мм</t>
  </si>
  <si>
    <t>Мастика «Вектор 1025» антикоррозийная</t>
  </si>
  <si>
    <t>Мастика «Вектор 1214» антикоррозийная</t>
  </si>
  <si>
    <t>12.1</t>
  </si>
  <si>
    <t>12.2</t>
  </si>
  <si>
    <t>12.3</t>
  </si>
  <si>
    <t>12.4</t>
  </si>
  <si>
    <t>ФЕР20-02-006-07</t>
  </si>
  <si>
    <t>Установка заслонок воздушных и клапанов воздушных КВР с электрическим или пневматическим приводом: периметром до 1600 мм</t>
  </si>
  <si>
    <t>12.5</t>
  </si>
  <si>
    <t>Дроссель-клапан  взрывозащищ. коррозионностойкий РЕГУЛЯР 140*1000-ВК-Р</t>
  </si>
  <si>
    <t>12.6</t>
  </si>
  <si>
    <t>Клапан обратный взрывозащищенный серия 5.904-58 АЗЕ 104.000-01</t>
  </si>
  <si>
    <t>12.7</t>
  </si>
  <si>
    <t>Клапан огнезадерживающий взрывозащищенный
коррозионностойкий КПУ-2Н-О-ВК- 2000*1000-2Ф-МЭО220-СН</t>
  </si>
  <si>
    <t>12.8</t>
  </si>
  <si>
    <t>ФЕР20-02-006-06</t>
  </si>
  <si>
    <t>Установка заслонок воздушных и клапанов воздушных КВР с электрическим или пневматическим приводом: периметром до 1000 мм</t>
  </si>
  <si>
    <t>12.9</t>
  </si>
  <si>
    <t>Дроссель-клапан АКВ 400*300</t>
  </si>
  <si>
    <t>12.10</t>
  </si>
  <si>
    <t>12.11</t>
  </si>
  <si>
    <t>Приточный воздухораспределитель 400x300</t>
  </si>
  <si>
    <t>12.12</t>
  </si>
  <si>
    <t>Приточный воздухораспределитель 1000x600 α1 = 45°</t>
  </si>
  <si>
    <t>12.13</t>
  </si>
  <si>
    <t>Решетка наружняя АРН 2000-1500</t>
  </si>
  <si>
    <t>12.14</t>
  </si>
  <si>
    <t>Решетка наружняя АРН 1500-1500</t>
  </si>
  <si>
    <t>12.15</t>
  </si>
  <si>
    <t>12.16</t>
  </si>
  <si>
    <t>Клапан огнезадерживающий взрывозащищенный коррозионностойкий</t>
  </si>
  <si>
    <t>12.17</t>
  </si>
  <si>
    <t>Воздуховод из коррозионностойкой. стали AISI 304 12X18H10T по ГОСТ 5632-2014  толщина 0.7мм</t>
  </si>
  <si>
    <t>12.18</t>
  </si>
  <si>
    <t>Воздуховод из коррозионностойкой. стали 12X18H10T по ГОСТ 5632-2014  толщина 0.7мм</t>
  </si>
  <si>
    <t>12.19</t>
  </si>
  <si>
    <t>12.20</t>
  </si>
  <si>
    <t>Воздуховод из коррозионностойкой. стали
12X18H10T по ГОСТ 5632-2014   толщина 0.7мм</t>
  </si>
  <si>
    <t>12.21</t>
  </si>
  <si>
    <t>Воздуховод из коррозионностойкой. стали 12X18H10T по ГОСТ 5632-2014   толщина 0.7мм</t>
  </si>
  <si>
    <t>12.22</t>
  </si>
  <si>
    <t>Воздуховод из коррозионностойкой. стали
12X18H10T по ГОСТ 5632-2014   толщина 0.9мм</t>
  </si>
  <si>
    <t>12.23</t>
  </si>
  <si>
    <t>Воздуховод из коррозионностойкой. стали 12X18H10T по ГОСТ 5632-2014   толщина 0.9мм</t>
  </si>
  <si>
    <t>12.24</t>
  </si>
  <si>
    <t>12.25</t>
  </si>
  <si>
    <t>12.26</t>
  </si>
  <si>
    <t>Врезка из коррозионностойкой. стали 12X18H10T по ГОСТ 5632-2014  толщина 0.9мм</t>
  </si>
  <si>
    <t>12.27</t>
  </si>
  <si>
    <t>Врезка из коррозионностойкой. стали 12X18H10T по
ГОСТ 5632-2014   толщина 0.9мм</t>
  </si>
  <si>
    <t>12.28</t>
  </si>
  <si>
    <t>Врезка из коррозионностойкой. стали 12X18H10T по ГОСТ 5632-2014   толщина 0.9мм</t>
  </si>
  <si>
    <t>12.29</t>
  </si>
  <si>
    <t>Заглушка из коррозионностойкой. стали 12X18H10T
по ГОСТ 5632-2014   толщина 0.7мм</t>
  </si>
  <si>
    <t>12.30</t>
  </si>
  <si>
    <t>Заглушка из коррозионностойкой. стали 12X18H10T
по ГОСТ 5632-2014 толщина 0.9мм</t>
  </si>
  <si>
    <t>12.31</t>
  </si>
  <si>
    <t>Заглушка из коррозионностойкой. стали 12X18H10T
по ГОСТ 5632-2014  толщина 0.9мм</t>
  </si>
  <si>
    <t>12.32</t>
  </si>
  <si>
    <t>Отвод-90° из коррозионностойкой. стали 12X18H10T
по ГОСТ 5632-2014   толщина 0.9мм</t>
  </si>
  <si>
    <t>12.33</t>
  </si>
  <si>
    <t>12.34</t>
  </si>
  <si>
    <t>12.35</t>
  </si>
  <si>
    <t>Переход из коррозионностойкой. стали 12X18H10T
по ГОСТ 5632-2014 толщина 0.7мм</t>
  </si>
  <si>
    <t>12.36</t>
  </si>
  <si>
    <t>Переход из коррозионностойкой. стали 12X18H10T по ГОСТ 5632-2014   толщина 0.7мм</t>
  </si>
  <si>
    <t>12.37</t>
  </si>
  <si>
    <t>Переход из коррозионностойкой. стали 12X18H10T
по ГОСТ 5632-2014   толщина 0.9мм</t>
  </si>
  <si>
    <t>12.38</t>
  </si>
  <si>
    <t>12.39</t>
  </si>
  <si>
    <t>Переход из коррозионностойкой. стали 12X18H10T по ГОСТ 5632-2014   толщина 0.9мм</t>
  </si>
  <si>
    <t>12.40</t>
  </si>
  <si>
    <t>12.41</t>
  </si>
  <si>
    <t>12.42</t>
  </si>
  <si>
    <t>12.43</t>
  </si>
  <si>
    <t>12.44</t>
  </si>
  <si>
    <t>12.45</t>
  </si>
  <si>
    <t>12.46</t>
  </si>
  <si>
    <t>12.47</t>
  </si>
  <si>
    <t>Установка приточная (блочная, подвесная, правая сторона
обслуживания, без нагрева, коррозионостойким вентилятором, с комплектом автоматики). В составе: вентилятор 41430 м3/ч, 300 Па, 18,5 кВт, 400В, секция фильтра со вставкой G4, заслонки,
гибкие вставки, комплект автоматики</t>
  </si>
  <si>
    <t>12.48</t>
  </si>
  <si>
    <t>12.49</t>
  </si>
  <si>
    <t>Дроссель-клапан  взрывозащищ. коррозионностойкий РЕГУЛЯР 1400*1000-ВК-Р</t>
  </si>
  <si>
    <t>12.50</t>
  </si>
  <si>
    <t>Дроссель-клапан  взрывозащищ. коррозионностойкий</t>
  </si>
  <si>
    <t>12.51</t>
  </si>
  <si>
    <t>Клапан обратный взрывозащищенный серия 5.904-58</t>
  </si>
  <si>
    <t>12.52</t>
  </si>
  <si>
    <t>Дроссель-клапан (коррозионостойкое исполнение)</t>
  </si>
  <si>
    <t>12.53</t>
  </si>
  <si>
    <t>12.54</t>
  </si>
  <si>
    <t>Клапан огнезадерживающий взрывозащищённый коррозионностойкий</t>
  </si>
  <si>
    <t>12.55</t>
  </si>
  <si>
    <t>12.56</t>
  </si>
  <si>
    <t>12.57</t>
  </si>
  <si>
    <t>Решетка наружная АРН 2000-1500</t>
  </si>
  <si>
    <t>Приточный воздухораспределитель α1 = 45° АМР</t>
  </si>
  <si>
    <t>Решетка защитная БСК200</t>
  </si>
  <si>
    <t>Воздуховод из коррозионностойкой. стали
12X18H10T по ГОСТ 5632-2014  толщина 0.58мм</t>
  </si>
  <si>
    <t>Воздуховод из коррозионностойкой. стали
12X18H10T по ГОСТ 5632-2014   толщ. 0.9мм</t>
  </si>
  <si>
    <t>Воздуховод из коррозионностойкой. стали 12X18H10T по ГОСТ 5632-2014  толщина 0.9мм</t>
  </si>
  <si>
    <t>Заглушка из коррозионностойкой. стали 12X18H10T
по ГОСТ 5632-2014  толщина 0.7мм</t>
  </si>
  <si>
    <t>Заглушка из коррозионностойкой. стали 12X18H10T по ГОСТ 5632-2014  толщина 0.9мм</t>
  </si>
  <si>
    <t>Отвод-90° из коррозионностойкой. стали 12X18H10T
по ГОСТ 5632-2014 толщина 0.5мм</t>
  </si>
  <si>
    <t>Отвод-90° из коррозионностойкой. стали 12X18H10T
по ГОСТ 5632-2014  толщина 0.9мм</t>
  </si>
  <si>
    <t>Отвод-90° из коррозионностойкой. стали 12X18H10T по ГОСТ 5632-2014 толщина 0.9мм</t>
  </si>
  <si>
    <t>Переход из коррозионностойкой. стали 12X18H10T
по ГОСТ 5632-2014   толщина 0.7мм</t>
  </si>
  <si>
    <t>Переход из коррозионностойкой. стали 12X18H10T
по ГОСТ 5632-2014  толщина 0.9мм</t>
  </si>
  <si>
    <t>Переход из коррозионностойкой. стали 12X18H10T по ГОСТ 5632-2014  толщина 0.9мм</t>
  </si>
  <si>
    <t>Решетка алюминиевая однорядная регулируемая с клапаном расхода воздуха α1 = 45°</t>
  </si>
  <si>
    <t>Врезка из коррозионностойкой. стали 12X18H10T по
ГОСТ 5632-2014   толщина 0.7мм</t>
  </si>
  <si>
    <t>Заглушка из коррозионностойкой. стали 12X18H10T по ГОСТ 5632-2014   толщина 0.7мм</t>
  </si>
  <si>
    <t>Заглушка из коррозионностойкой. стали 12X18H10T
по ГОСТ 5632-2014 толщина 0.7мм</t>
  </si>
  <si>
    <t>Отвод-45° из коррозионностойкой. стали 12X18H10T
по ГОСТ 5632-2014  толщина 0.7мм</t>
  </si>
  <si>
    <t>Отвод-90° из коррозионностойкой. стали 12X18H10T
по ГОСТ 5632-2014  толщина 0.7мм</t>
  </si>
  <si>
    <t>Отвод-90° из коррозионностойкой. стали 12X18H10T по ГОСТ 5632-2014   толщина 0.7мм</t>
  </si>
  <si>
    <t>Отвод-45° из коррозио-кой. стали 12X18H10T по ГОСТ 5632-2014  затянутый сетко1 40*40 толщ. 0.7мм</t>
  </si>
  <si>
    <t>Переход из коррозионностойкой. стали 12X18H10T по ГОСТ 5632-2014  толщина 0.7мм</t>
  </si>
  <si>
    <t>Переход из коррозионностойкой. стали 12X18H10T
по ГОСТ 5632-2014  толщина 0.7мм</t>
  </si>
  <si>
    <t>ФЕР20-03-001-04</t>
  </si>
  <si>
    <t>Установка вентиляторов радиальных массой: свыше 0,2 до 0,4 т</t>
  </si>
  <si>
    <t>Центробежный вентилятор (коррозионостойкое исполнение) VR-80-75-8- ВК1(IIB)-6-1,1Dн- Лев0-У1 (11/1000) VENTZ</t>
  </si>
  <si>
    <t>Вставка гибкая VGV-560x560-ВК1- У1</t>
  </si>
  <si>
    <t>Вставка гибкая VGV-8-ВК1-У1</t>
  </si>
  <si>
    <t>Козырек двигателя KVR-8-01-У1</t>
  </si>
  <si>
    <t>Комплект виброизоляторов RV-5-У2</t>
  </si>
  <si>
    <t>РешеткаБСР 700х400</t>
  </si>
  <si>
    <t>Врезка из коррозионностойкой. стали 12X18H10T по
ГОСТ 5632-2014 толщина 0.9мм</t>
  </si>
  <si>
    <t>Центробежный вентилятор(коррозионостойкое исполнение) VR-80-75-8- ВК1(IIB)-6-1,1Dн- Лев0-У1 (11/1000) VENTZ</t>
  </si>
  <si>
    <t>Воздуховод из коррозионностойкой. стали
12X18H10T по ГОСТ 5632-2014  толщина 05мм</t>
  </si>
  <si>
    <t>Воздуховод из коррозионностойкой. стали
12X18H10T по ГОСТ 5632-2014  толщина 0.7мм</t>
  </si>
  <si>
    <t>Врезка из коррозионностойкой. стали 12X18H10T по ГОСТ 5632-2014   толщина 0.5мм</t>
  </si>
  <si>
    <t>Врезка из коррозионностойкой. стали 12X18H10T по
ГОСТ 5632-2014  толщина 0.9мм</t>
  </si>
  <si>
    <t>Отвод-90° из коррозионностойкой. стали 12X18H10T
по ГОСТ 5632-2014   толщина 0.7мм</t>
  </si>
  <si>
    <t>Отвод-90° из коррозионностойкой. стали 12X18H10T по ГОСТ 5632-2014 толщина 0.7мм</t>
  </si>
  <si>
    <t>Решетка  защитная БСР 700х400</t>
  </si>
  <si>
    <t>Вставка гибкая KVR-8-01-У1</t>
  </si>
  <si>
    <t>Козырек двигателя RV-5-У2</t>
  </si>
  <si>
    <t>Комплект виброизоляторов АЗЕ 103.000-02</t>
  </si>
  <si>
    <t>Воздуховод из коррозионностойкой. стали 12X18H10T по ГОСТ 5632-2014  600x600 толщина 0.7мм</t>
  </si>
  <si>
    <t>Заглушка из коррозионностойкой. стали 12X18H10T
по ГОСТ 5632-2014   толщина 0.9мм</t>
  </si>
  <si>
    <t>Отвод-90° из коррозионностойкой. стали 12X18H10T по ГОСТ 5632-2014   толщина 0.9мм</t>
  </si>
  <si>
    <t>Переход из коррозионностойкой. стали 12X18H10T
по ГОСТ 5632-2014 0 толщина 0.9мм</t>
  </si>
  <si>
    <t>Осевой вентилятор(коррозионостойкое исполнение) PVO-080E-ВК1(IIB)- 2-У1 (7,5/3000)</t>
  </si>
  <si>
    <t>Комплект виброизоляторов RV-3-У2</t>
  </si>
  <si>
    <t>Комплект монтажных опор MOV-8-У1</t>
  </si>
  <si>
    <t>Клапан обратный взрывозащищенный серия 5.904-58 АЗЕ 101.000-09</t>
  </si>
  <si>
    <t>Решетка защитная БКС800</t>
  </si>
  <si>
    <t>Воздуховод из коррозионностойкой. стали
12X18H10T по ГОСТ 5632-2014  толщина 0.7мм Ду800</t>
  </si>
  <si>
    <t>Отвод-90° из коррозионностойкой. стали 12X18H10T по ГОСТ 5632-2014   толщина 0.7мм Ду800</t>
  </si>
  <si>
    <t>Отвод-45° из коррозионностойкой. стали 12X18H10T по ГОСТ 5632-2014  затянутый сеткой 40*40 Ду800</t>
  </si>
  <si>
    <t>Вентилятор осевой(коррозионостойкое исполнение) PVRO-50x30B-2-К1- У2 (0,37/3000)</t>
  </si>
  <si>
    <t>Вставка гибкая VG-500x300-К1-У1</t>
  </si>
  <si>
    <t>Клапан обратный взрывозащищенный серия 5.904-58 АЗЕ 103.000</t>
  </si>
  <si>
    <t>Клапан огнезадерживающий взрывозащищенный коррозионностойкий КПУ-2Н-О-ВК-400*300-2Ф- МЭО220-СН</t>
  </si>
  <si>
    <t>Решетка защитная БСР 400*200</t>
  </si>
  <si>
    <t>Воздуховод из коррозионностойкой. стали 12X18H10T по ГОСТ 5632-2014   толщина 0.7мм 400х300</t>
  </si>
  <si>
    <t>Воздуховод из коррозионностойкой. стали 12X18H10T по ГОСТ 5632-2014   толщина 0.7мм 400х400</t>
  </si>
  <si>
    <t>Воздуховод из коррозионностойкой. стали 12X18H10T по ГОСТ 5632-2014   толщина 0.7мм 500х300</t>
  </si>
  <si>
    <t>Отвод-90° из коррозионностойкой. стали 12X18H10T по ГОСТ 5632-2014  толщина 0.7мм 400х400</t>
  </si>
  <si>
    <t>Переход из коррозионностойкой. стали 12X18H10T
по ГОСТ 5632-2014   толщина 0.7мм 500х300/400х300</t>
  </si>
  <si>
    <t>Переход из коррозионностойкой. стали 12X18H10T по ГОСТ 5632-2014  толщина 0.7мм 400х400/500х300</t>
  </si>
  <si>
    <t>Вентилятор осевой(коррозионостойкое исполнение) PVO-045B-ВК1(IIB)- 2-У2 (1,1/3000)</t>
  </si>
  <si>
    <t>Вставка гибкая VGV-4,5-ВК1-У1</t>
  </si>
  <si>
    <t>Комплект виброизоляторов RV-1-У2</t>
  </si>
  <si>
    <t>Комплект монтажных опор MOV-4,5-У1</t>
  </si>
  <si>
    <t>Клапан обратный взрывозащищенный серия 5.904-58 АЗЕ 101.000-04</t>
  </si>
  <si>
    <t>Насадка для выброса воздуха 800/1360-1300-1</t>
  </si>
  <si>
    <t>Решетка защитная БКС 450</t>
  </si>
  <si>
    <t>Воздуховод из коррозионностойкой. стали
12X18H10T по ГОСТ 5632-2014   толщина 0.7мм  Ø450</t>
  </si>
  <si>
    <t>Отвод-90° из коррозионностойкой. стали 12X18H10T
по ГОСТ 5632-2014 толщина 0.7мм Ø450</t>
  </si>
  <si>
    <t>Вентилятор осевой(коррозионостойкое исполнение) PVO-040C-ВК1(IIB)- 4-У2 (0,18/1500)</t>
  </si>
  <si>
    <t>Вставка гибкая VGV-4-ВК1-У1</t>
  </si>
  <si>
    <t>Комплект монтажных опор MOV-4-К1-У1</t>
  </si>
  <si>
    <t>Клапан обратный взрывозащищенный серия 5.904-58 АЗЕ 101.000-03</t>
  </si>
  <si>
    <t>Решетка защитная БКС 400</t>
  </si>
  <si>
    <t>Решетка наружная АРН900-400</t>
  </si>
  <si>
    <t>Воздуховод из коррозионностойкой. стали
12X18H10T по ГОСТ 5632-2014  толщина 0.7мм  Ø400</t>
  </si>
  <si>
    <t>Воздуховод из коррозионностойкой. стали 12X18H10T по ГОСТ 5632-2014  толщина 0.7мм  900x400</t>
  </si>
  <si>
    <t>Переход из коррозионностойкой. стали 12X18H10T
по ГОСТ 5632-2014   толщина 0.7мм Ø400/900x400</t>
  </si>
  <si>
    <t>Вентилятор осевой(коррозионостойкое исполнение) PVO-056B-ВК1(IIB)- 2-У2 (1,5/3000)</t>
  </si>
  <si>
    <t>Комплект монтажных опор MOV-5,6-У1</t>
  </si>
  <si>
    <t>Вставка гибкая VGV-5,6-ВК1-У1</t>
  </si>
  <si>
    <t>Клапан обратный взрывозащищенный серия 5.904-58 АЗЕ 101.000-06</t>
  </si>
  <si>
    <t>Решетка защитная БКС 560</t>
  </si>
  <si>
    <t>Воздуховод из коррозионностойкой. стали
12X18H10T по ГОСТ 5632-2014  толщина 0.7мм Ду560</t>
  </si>
  <si>
    <t>Отвод-90° из коррозионностойкой. стали 12X18H10T
по ГОСТ 5632-2014  толщина 0.7мм Ду560</t>
  </si>
  <si>
    <t>Отвод-45° из коррозионностойкой. стали 12X18H10T по ГОСТ 5632-2014  затянутый сеткой 40*40 толщина 0.7мм Ду560</t>
  </si>
  <si>
    <t>Вентилятор осевой(коррозионостойкое исполнение) PVO-063B-ВК1(IIB)- 2-У2 (2,2/3000)</t>
  </si>
  <si>
    <t>Вставка гибкая VGV-6,3-ВК1-У1</t>
  </si>
  <si>
    <t>Комплект монтажных опор MOV-3,6-У1</t>
  </si>
  <si>
    <t>Клапан обратный взрывозащищенный серия 5.904-58 АЗЕ 101.000-07</t>
  </si>
  <si>
    <t>Решетка защитная БСК 630</t>
  </si>
  <si>
    <t>Решетка защитная АРН1500-1000</t>
  </si>
  <si>
    <t>Воздуховод из коррозионностойкой. стали
12X18H10T по ГОСТ 5632-2014  толщина 0.7мм ДУ630</t>
  </si>
  <si>
    <t>Воздуховод из коррозионностойкой. стали 12X18H10T по ГОСТ 5632-2014   толщина 0.9мм 1500х1000</t>
  </si>
  <si>
    <t>Переход из коррозионностойкой. стали 12X18H10T по ГОСТ 5632-2014   толщина 0.9мм 1500х100/ДУ630</t>
  </si>
  <si>
    <t>Вентилятор осевой(коррозионостойкое исполнение) PVO-045H-ВК1(IIB)- 4-У2 (0,55/1500)</t>
  </si>
  <si>
    <t>Комплект монтажных опор MOV-4,5-К1-У1</t>
  </si>
  <si>
    <t>Решетка защитная БСК 450</t>
  </si>
  <si>
    <t>Воздуховод из коррозионностойкой. стали 12X18H10T по ГОСТ 5632-2014  толщина 0.7мм Ду450</t>
  </si>
  <si>
    <t>Отвод-90° из коррозионностойкой. стали 12X18H10T
по ГОСТ 5632-2014   толщина 0.7мм Ду450</t>
  </si>
  <si>
    <t>Отвод-45° из коррозионностойкой. стали 12X18H10T
по ГОСТ 5632-2014   с сеткой 40*40 Ду450</t>
  </si>
  <si>
    <t>Вентилятор осевой(коррозионостойкое исполнение) PVO-050D-ВК1(IIB)- 2-У2 (2,2/3000)</t>
  </si>
  <si>
    <t>Вставка гибкая VGV-5-ВК1-У1</t>
  </si>
  <si>
    <t>Комплект монтажных опор MOV-5-К1-У1</t>
  </si>
  <si>
    <t>Клапан обратный взрывозащищенный серия 5.904-58 АЗЕ 101.000-05</t>
  </si>
  <si>
    <t>Решетка защитная БСК 500</t>
  </si>
  <si>
    <t>Решетка нуружная АРН1400-1000</t>
  </si>
  <si>
    <t>Воздуховод из коррозионностойкой. стали 12X18H10T по ГОСТ 5632-2014 толщина 0.7мм Ду500</t>
  </si>
  <si>
    <t>Переход из коррозионностойкой. стали 12X18H10T
по ГОСТ 5632-2014 толщина 0.9мм Ду500/1400х500</t>
  </si>
  <si>
    <t>Дефлектор Серия 5.904-51 (коррозионостойкое
исполнение) Ду315</t>
  </si>
  <si>
    <t>Узел прохода УП1-01 по серии 5.904- 45(коррозионостойкое исполнение)</t>
  </si>
  <si>
    <t>Решетка переточная АП700*500</t>
  </si>
  <si>
    <t>Клапан взрывозащищенный корозионностойкий КЕДР 2400*1500-КВ</t>
  </si>
  <si>
    <t>Решетка наружная АРН 2400*1500</t>
  </si>
  <si>
    <t>Воздуховод из коррозионностойкой. Стали 12X18H10T по ГОСТ 5632-2014   толщина 0.9мм 2400х1500</t>
  </si>
  <si>
    <t>13.1</t>
  </si>
  <si>
    <t>13.2</t>
  </si>
  <si>
    <t>Регистры из гладких труб Ду80 в 4 ряда (2 шт. заглушки и 6 шт. отводы) L=1000 мм</t>
  </si>
  <si>
    <t>13.3</t>
  </si>
  <si>
    <t>Регистры из гладких труб Ду80 в 4 ряда (2 шт.
заглушки и 6 шт. отводы) L=1500 мм</t>
  </si>
  <si>
    <t>13.4</t>
  </si>
  <si>
    <t>Регистры из гладких труб Ду80 в 4 ряда (2 шт.
заглушки и 6 шт. отводы) L=2000 мм</t>
  </si>
  <si>
    <t>13.5</t>
  </si>
  <si>
    <t>Регистры из гладких труб Ду80 в 4 ряда (2 шт.
заглушки и 6 шт. отводы) L=2500 мм</t>
  </si>
  <si>
    <t>13.6</t>
  </si>
  <si>
    <t>Регистры из гладких труб Ду80 в 4 ряда (2 шт. заглушки и 6 шт. отводы) L=3000 мм</t>
  </si>
  <si>
    <t>13.7</t>
  </si>
  <si>
    <t>13.8</t>
  </si>
  <si>
    <t>13.9</t>
  </si>
  <si>
    <t>ФССЦ-23.3.06.02-0002</t>
  </si>
  <si>
    <t>Трубы стальные сварные оцинкованные водогазопроводные с резьбой, обыкновенные, номинальный диаметр 20 мм, толщина стенки 2,8 мм</t>
  </si>
  <si>
    <t>13.10</t>
  </si>
  <si>
    <t>13.11</t>
  </si>
  <si>
    <t>13.12</t>
  </si>
  <si>
    <t>Монтаж Базальтовые цилиндры теплоизоляционные кашированные неармированной фольгой (НГ), толщиной 30 мм Ø21</t>
  </si>
  <si>
    <t>13.13</t>
  </si>
  <si>
    <t>Монтаж Базальтовые цилиндры теплоизоляционные кашированные неармированной фольгой (НГ), толщиной 30 мм Ø28</t>
  </si>
  <si>
    <t>13.14</t>
  </si>
  <si>
    <t>11	Монтаж Базальтовые цилиндры теплоизоляционные кашированные неармированной фольгой (НГ), толщиной 30 мм Ø35</t>
  </si>
  <si>
    <t>13.15</t>
  </si>
  <si>
    <t>13.16</t>
  </si>
  <si>
    <t>13.17</t>
  </si>
  <si>
    <t>13.18</t>
  </si>
  <si>
    <t>13.19</t>
  </si>
  <si>
    <t>13.20</t>
  </si>
  <si>
    <t>13.21</t>
  </si>
  <si>
    <t>13.22</t>
  </si>
  <si>
    <t>13.23</t>
  </si>
  <si>
    <t>Монтаж Опора неподвижная двухупорная ТС-660.00.00 Ду25</t>
  </si>
  <si>
    <t>13.24</t>
  </si>
  <si>
    <t>13.25</t>
  </si>
  <si>
    <t>Монтаж Узел смесительный с циркуляционным насосом и подводками включен в поставку установки П1</t>
  </si>
  <si>
    <t>копл</t>
  </si>
  <si>
    <t>13.26</t>
  </si>
  <si>
    <t>Монтаж Узел смесительный с циркуляционным насосом и подводками включен в поставку установки П2</t>
  </si>
  <si>
    <t>13.27</t>
  </si>
  <si>
    <t>ФЕР16-02-005-06</t>
  </si>
  <si>
    <t>Прокладка трубопроводов отопления и водоснабжения из стальных электросварных труб диаметром: 125 мм</t>
  </si>
  <si>
    <t>13.28</t>
  </si>
  <si>
    <t>ФССЦ-23.3.05.01-0041</t>
  </si>
  <si>
    <t>Трубы стальные бесшовные холоднодеформированные из коррозионно-стойкой стали марки 12Х18Н10Т, наружный диаметр 130 мм, толщина стенки 4,0 мм</t>
  </si>
  <si>
    <t>13.29</t>
  </si>
  <si>
    <t>13.30</t>
  </si>
  <si>
    <t>13.31</t>
  </si>
  <si>
    <t>13.32</t>
  </si>
  <si>
    <t>Монтаж Базальтовые цилиндры теплоизоляционные кашированные неармированной фольгой (НГ), толщиной 40 мм Ø133</t>
  </si>
  <si>
    <t>13.33</t>
  </si>
  <si>
    <t>Монтаж Базальтовые цилиндры теплоизоляционные кашированные неармированной фольгой (НГ), толщиной 40 мм Ø89</t>
  </si>
  <si>
    <t>13.34</t>
  </si>
  <si>
    <t>13.35</t>
  </si>
  <si>
    <t>13.36</t>
  </si>
  <si>
    <t>13.37</t>
  </si>
  <si>
    <t>13.38</t>
  </si>
  <si>
    <t>13.39</t>
  </si>
  <si>
    <t>13.40</t>
  </si>
  <si>
    <t>13.41</t>
  </si>
  <si>
    <t>13.42</t>
  </si>
  <si>
    <t>Монтаж Опора неподвижная двухупорная ТС-660.00.00-07 Ду125</t>
  </si>
  <si>
    <t>13.43</t>
  </si>
  <si>
    <t>13.44</t>
  </si>
  <si>
    <t>Монтаж Узел смесительный с циркуляционным насосом и подводками включен в поставку установки П3</t>
  </si>
  <si>
    <t>13.45</t>
  </si>
  <si>
    <t>13.46</t>
  </si>
  <si>
    <t>13.47</t>
  </si>
  <si>
    <t>13.48</t>
  </si>
  <si>
    <t>ФССЦ-23.3.06.02-0005</t>
  </si>
  <si>
    <t>Трубы стальные сварные оцинкованные водогазопроводные с резьбой, обыкновенные, номинальный диаметр 40 мм, толщина стенки 3,5 мм</t>
  </si>
  <si>
    <t>13.49</t>
  </si>
  <si>
    <t>Монтаж Труба стальная электросварная прямошовная ГОСТ 10704-91 гр.В ГОСТ 10705-80 из стали B-20 ГОСТ1050-2013 в заводской изоляции из пенополиуретана ППУ-345 45х4,0/140-1-ППУ-ОЦ ГОСТ 30732-2020 толщина изоляции δ=38,5мм</t>
  </si>
  <si>
    <t>13.50</t>
  </si>
  <si>
    <t>ФЕР22-03-001-05</t>
  </si>
  <si>
    <t>Установка фасонных частей стальных сварных диаметром: 100-250 мм</t>
  </si>
  <si>
    <t>13.51</t>
  </si>
  <si>
    <t>Отвод Ст 45х4,0/140-90°-1-ППУ-ОЦ ГОСТ30732-2020/ст20</t>
  </si>
  <si>
    <t>13.52</t>
  </si>
  <si>
    <t>13.53</t>
  </si>
  <si>
    <t>Монтаж Базальтовые цилиндры теплоизоляционные кашированные неармированной фольгой (НГ), толщиной 40 мм Ø48</t>
  </si>
  <si>
    <t>13.54</t>
  </si>
  <si>
    <t>13.55</t>
  </si>
  <si>
    <t>13.56</t>
  </si>
  <si>
    <t>13.57</t>
  </si>
  <si>
    <t>13.58</t>
  </si>
  <si>
    <t>13.59</t>
  </si>
  <si>
    <t>Шаровый кран Ду25</t>
  </si>
  <si>
    <t>13.60</t>
  </si>
  <si>
    <t>13.61</t>
  </si>
  <si>
    <t>13.62</t>
  </si>
  <si>
    <t>13.63</t>
  </si>
  <si>
    <t>13.64</t>
  </si>
  <si>
    <t>Опора неподвижная двухупорная ТС-660.00.00-02 Ду40	Серия 5.903-13, вып.7-95	компл.	4	НО-3,НО-4</t>
  </si>
  <si>
    <t>14.1</t>
  </si>
  <si>
    <t>14.2</t>
  </si>
  <si>
    <t>КСР1-01.7.19.04-0031</t>
  </si>
  <si>
    <t>14.3</t>
  </si>
  <si>
    <t>Приточная установка производительностью 46340 м3/ч; 450 Па
в комплекте с щитом управления с узлами управления
теплоносителем (П1 FLNG 60x80)</t>
  </si>
  <si>
    <t>14.4</t>
  </si>
  <si>
    <t>14.5</t>
  </si>
  <si>
    <t>14.6</t>
  </si>
  <si>
    <t>14.7</t>
  </si>
  <si>
    <t>ФССЦ-18.1.09.08-0002</t>
  </si>
  <si>
    <t>Кран шаровой латунный, номинальный диаметр 15 мм (1/2"), присоединение муфтовое ВР-ВР</t>
  </si>
  <si>
    <t>14.8</t>
  </si>
  <si>
    <t>14.9</t>
  </si>
  <si>
    <t>14.10</t>
  </si>
  <si>
    <t>Воздухораспределитель для прямоугольных воздуховодов (965 х 275 мм - уст.) ПВВ 1000-8</t>
  </si>
  <si>
    <t>14.11</t>
  </si>
  <si>
    <t>14.12</t>
  </si>
  <si>
    <t>14.13</t>
  </si>
  <si>
    <t>КСР1-19.1.01.03-0080</t>
  </si>
  <si>
    <t>Воздуховоды из оцинкованной стали, прямой участок, толщина 0,9 мм, периметр до 7200 мм (применительно к Воздуховод из оцинкованной стали б=0,8 мм., 1200х1200 мм)</t>
  </si>
  <si>
    <t>14.14</t>
  </si>
  <si>
    <t>КСР1-19.1.01.09-0177</t>
  </si>
  <si>
    <t>Изделия фасонные для воздуховодов из оцинкованной стали с шиной и уголками, толщина 0,9 мм, периметр 3200 мм (применительно к Отвод-30° из оцинкованной стали  б=0,8 мм., 1200х1200 мм)</t>
  </si>
  <si>
    <t>14.15</t>
  </si>
  <si>
    <t>КСР1-19.1.01.09-0111</t>
  </si>
  <si>
    <t>Изделия фасонные для воздуховодов из оцинкованной стали с шиной и уголками, толщина 0,9 мм, периметр от 5400 до 7200 мм (применительно к Врезка из оцинкованной стали  б=0,8 мм., 2000х2000/1200х1200 мм )</t>
  </si>
  <si>
    <t>14.16</t>
  </si>
  <si>
    <t>КСР1-19.1.01.09-0179</t>
  </si>
  <si>
    <t>Изделия фасонные для воздуховодов из оцинкованной стали с шиной и уголками, толщина 0,9 мм, периметр 3600 мм (применительно к Отвод-90° из оцинкованной стали  б=0,8 мм., 1200х1200 мм)</t>
  </si>
  <si>
    <t>14.17</t>
  </si>
  <si>
    <t>КСР1-19.1.01.09-0112</t>
  </si>
  <si>
    <t>Изделия фасонные для воздуховодов из оцинкованной стали с шиной и уголками, толщина 0,9 мм, периметр от 3800 до 5200 мм (применительно к Переход из оцинкованной стали  б=0,8 мм., 1200х600/1000х600 мм ; Врезка из оцинкованной стали б=0,8 мм., 1200х1200/1200х600 мм;  Заглушка из оцинкованной стали б=0,8 мм., 1200х1200 мм)</t>
  </si>
  <si>
    <t>14.18</t>
  </si>
  <si>
    <t>14.19</t>
  </si>
  <si>
    <t>14.20</t>
  </si>
  <si>
    <t>Воздуховоды из оцинкованной стали, прямой участок, толщина 0,9 мм, периметр до 7200 мм (применительно к Воздуховод из оцинкованной стали  б=0,8 мм., 1200х600 мм; 1000х600 мм; 800х600 мм)</t>
  </si>
  <si>
    <t>14.21</t>
  </si>
  <si>
    <t>Изделия фасонные для воздуховодов из оцинкованной стали с шиной и уголками, толщина 0,9 мм, периметр 3600 мм (применительно к  Врезка из оцинкованной стали б=0,8 мм., 800х600/965х275мм)</t>
  </si>
  <si>
    <t>14.22</t>
  </si>
  <si>
    <t>Изделия фасонные для воздуховодов из оцинкованной стали с шиной и уголками, толщина 0,9 мм, периметр 3200 мм (применительно кВрезка из оцинкованной стали 
б=0,8 мм., 1000х600/965х275 мм)</t>
  </si>
  <si>
    <t>14.23</t>
  </si>
  <si>
    <t>Изделия фасонные для воздуховодов из оцинкованной стали с шиной и уголками, толщина 0,9 мм, периметр от 3800 до 5200 мм (применительно к Врезка из оцинкованной стали б=0,8 мм., 1200х600/965х275 мм; Переход из оцинкованной стали б=0,8 мм., 1000х600/800х600 мм; Заглушка из оцинкованной стали б=0,8 мм., 800х600 мм)</t>
  </si>
  <si>
    <t>14.24</t>
  </si>
  <si>
    <t>14.25</t>
  </si>
  <si>
    <t>14.26</t>
  </si>
  <si>
    <t>КСР1-19.3.01.13-0055</t>
  </si>
  <si>
    <t>Клапан противопожарный с пружинным приводом в комбинации с тепловым замком, тип КПС-1 (60), размеры 1000х1000 мм (применительно к: Клапан противопожарный с приводом 220 В и обогревом КПУ-1200х1200-НО-(220)-EI60)</t>
  </si>
  <si>
    <t>14.27</t>
  </si>
  <si>
    <t>14.28</t>
  </si>
  <si>
    <t>14.29</t>
  </si>
  <si>
    <t>КСР1-12.2.04.06-0011</t>
  </si>
  <si>
    <t>Маты прошивные из минеральной ваты с покрытием сеткой и кашированные армированной алюминиевой фольгой, плотность 105 кг/м3, теплопроводность не более 0,191 Вт/(м*К), предельная температура изолируемой поверхности от -180 до +750 °C, толщина 30 мм</t>
  </si>
  <si>
    <t>14.30</t>
  </si>
  <si>
    <t>14.31</t>
  </si>
  <si>
    <t>КСР1-08.3.05.05-0051</t>
  </si>
  <si>
    <t>Сталь листовая оцинкованная, толщина 0,5 мм</t>
  </si>
  <si>
    <t>14.32</t>
  </si>
  <si>
    <t>14.33</t>
  </si>
  <si>
    <t>14.34</t>
  </si>
  <si>
    <t>Воздуховоды из оцинкованной стали, прямой участок, толщина 0,9 мм, периметр до 7200 мм (применительно к Воздуховод из оцинкованной стали б=1,0 мм., 2000х2000 мм)</t>
  </si>
  <si>
    <t>14.35</t>
  </si>
  <si>
    <t>Изделия фасонные для воздуховодов из оцинкованной стали с шиной и уголками, толщина 0,9 мм, периметр от 5400 до 7200 мм (применительно к Заглушка из оцинкованной стали  б=0,8 мм., 2000х2000 мм; Врезка из оцинкованной стали 
б=0,8 мм., 2000х2000/1600х1600 мм)</t>
  </si>
  <si>
    <t>14.36</t>
  </si>
  <si>
    <t>ФЕР20-02-003-04</t>
  </si>
  <si>
    <t>Установка решеток жалюзийных стальных: штампованных нерегулируемых (РШ), номер 200, размер 252х252 мм</t>
  </si>
  <si>
    <t>14.37</t>
  </si>
  <si>
    <t>Решетки вентиляционные наружные РН, из оцинкованной стали, размер 1000х1000 мм (применительно к: Решетка вентиляционная наружного исполнения РДГ 1600х1600)</t>
  </si>
  <si>
    <t>14.38</t>
  </si>
  <si>
    <t>КСР1-19.1.01.11-0045</t>
  </si>
  <si>
    <t>Крепления (хомуты) для воздуховодов СТД 205</t>
  </si>
  <si>
    <t>14.39</t>
  </si>
  <si>
    <t>ФССЦ-01.7.19.07-0006</t>
  </si>
  <si>
    <t>Резина техническая листовая прессованная</t>
  </si>
  <si>
    <t>14.40</t>
  </si>
  <si>
    <t>КСР1-01.7.15.01-1594</t>
  </si>
  <si>
    <t>Шпильки анкерные стальные оцинкованные для клеевых анкеров в комплекте с гайкой и шайбой, класс прочности 5.8, наружная резьба М20, длина шпильки 260 мм</t>
  </si>
  <si>
    <t>14.41</t>
  </si>
  <si>
    <t>ФССЦ-14.2.05.06-0004</t>
  </si>
  <si>
    <t>Состав тиксотропный двухкомпонентный на основе метакрилатной смолы для крепления анкеров MasterFlow 920 (380 мл)</t>
  </si>
  <si>
    <t>14.42</t>
  </si>
  <si>
    <t>ФССЦ-01.7.15.04-0048</t>
  </si>
  <si>
    <t>Винты самонарезающие, остроконечные, длина 35 мм (применительно к: Винт самонарезающий 2,5 мм)</t>
  </si>
  <si>
    <t>14.43</t>
  </si>
  <si>
    <t>14.44</t>
  </si>
  <si>
    <t>14.45</t>
  </si>
  <si>
    <t>Приточная установка производительностью 36500 м3/ч; 450 Па
в комплекте с щитом управления с узлами управления
теплоносителем (П2 FLNG 50x80)</t>
  </si>
  <si>
    <t>14.46</t>
  </si>
  <si>
    <t>14.47</t>
  </si>
  <si>
    <t>14.48</t>
  </si>
  <si>
    <t>14.49</t>
  </si>
  <si>
    <t>14.50</t>
  </si>
  <si>
    <t>14.51</t>
  </si>
  <si>
    <t>14.52</t>
  </si>
  <si>
    <t>14.53</t>
  </si>
  <si>
    <t>14.54</t>
  </si>
  <si>
    <t>14.55</t>
  </si>
  <si>
    <t>Воздуховоды из оцинкованной стали, прямой участок, толщина 0,9 мм, периметр до 7200 мм (применительно Воздуховод из оцинкованной стали  б=0,8 мм., 1200х1200 мм)</t>
  </si>
  <si>
    <t>14.56</t>
  </si>
  <si>
    <t>14.57</t>
  </si>
  <si>
    <t>14.58</t>
  </si>
  <si>
    <t>Воздуховоды из оцинкованной стали, прямой участок, толщина 0,9 мм, периметр до 7200 мм (применительно к Воздуховод из оцинкованной стали  б=0,8 мм., 1400х600 мм; 1200х600 мм; 1000х600 мм; 800х800 мм; 600х600 мм)</t>
  </si>
  <si>
    <t>14.59</t>
  </si>
  <si>
    <t>Изделия фасонные для воздуховодов из оцинкованной стали с шиной и уголками, толщина 0,9 мм, периметр от 3800 до 5200 мм(применительно к Отвод-90° из оцинкованной стали 
б=0,8 мм., 1200х1200 мм; Врезка из оцинкованной стали б=0,8 мм., 1200х1200/1400х600 мм;Врезка из оцинкованной стали б=0,8 мм., 1200х1200/1000х600 мм;Врезка из оцинкованной стали б=0,8 мм., 1400х600/965х275 мм; Переход из цинкованной стали б=0,8 мм., 1400х600/1200х600 мм; Переход из оцинкованной стали б=0,8 мм., 1200х600/1000х600 мм</t>
  </si>
  <si>
    <t>Изделия фасонные для воздуховодов из оцинкованной стали с шиной и уголками, толщина 0,9 мм, периметр 3600 мм (применительно к Заглушка из оцинкованной стали  б=0,8 мм., 1200х1200 мм; Врезка из оцинкованной стали б=0,8 мм.,1200х600/965х275 мм</t>
  </si>
  <si>
    <t>Изделия фасонные для воздуховодов из оцинкованной стали с шиной и уголками, толщина 0,9 мм, периметр 3200 мм (применительно к Врезка из оцинкованной стали б=0,8 мм., 1000х600/965х275 мм;Переход из оцинкованной стали б=0,8 мм., 1000х600/800х600 мм)</t>
  </si>
  <si>
    <t>КСР1-19.1.01.09-0175</t>
  </si>
  <si>
    <t>Изделия фасонные для воздуховодов из оцинкованной стали с шиной и уголками, толщина 0,9 мм, периметр 2800 мм (применительно к Заглушка из оцинкованной стали б=0,8 мм., 800х600 мм; Заглушка из оцинкованной стали б=0,8 мм., 600х600 мм; Врезка из оцинкованной стали 
б=0,8 мм., 800х600/965х275 мм)</t>
  </si>
  <si>
    <t>КСР1-19.1.01.09-0172</t>
  </si>
  <si>
    <t>Изделия фасонные для воздуховодов из оцинкованной стали с шиной и уголками, толщина 0,9 мм, периметр 2400 мм (со стороной от 800 мм) (применительно к Врезка из оцинкованной стали б=0,8 мм., 600х600/965х275 мм; Переход из оцинкованной стали б=0,8 мм., 800х600/600х600 мм)</t>
  </si>
  <si>
    <t>Изделия фасонные для воздуховодов из оцинкованной стали с шиной и уголками, толщина 0,9 мм, периметр от 5400 до 7200 мм (применительно к Врезка из оцинкованной стали 
б=0,8 мм., 1200х1200/1200х1200 мм)</t>
  </si>
  <si>
    <t>ФССЦ-64.1.04.04-0073</t>
  </si>
  <si>
    <t>Вентиляторы осевые серии "АКСИПАЛ" тип: FTDA № 071, Р=2,2 кВт (применительно к: Вентилятор канальный, производительность 14470 м3/час, 2,2 КВт)</t>
  </si>
  <si>
    <t>Шкаф управления</t>
  </si>
  <si>
    <t>КСР1-19.3.01.09-0055</t>
  </si>
  <si>
    <t>Клапан обратный общего назначения из листовой и сортовой стали круглого сечения, КОг-4, диаметр 800 мм (д=710 мм)</t>
  </si>
  <si>
    <t>КСР1-19.2.03.08-0028</t>
  </si>
  <si>
    <t>Решетка наружная круглая из оцинкованной стали в рамке для систем вентиляции, внутренний диаметр 710 мм</t>
  </si>
  <si>
    <t>Воздуховоды из оцинкованной стали, толщина 0,7 мм, диаметр до 800 мм (применительно к Воздуховод из оцинкованной стали б=0,8 мм., диам. 710 мм)</t>
  </si>
  <si>
    <t>Воздуховоды из оцинкованной стали, прямой участок, толщина 0,9 мм, периметр до 7200 мм (примениение к Воздуховод из оцинкованной стали б=0,8 мм., 800х800 мм)</t>
  </si>
  <si>
    <t>КСР1-19.1.01.09-0178</t>
  </si>
  <si>
    <t>Изделия фасонные для воздуховодов из оцинкованной стали с шиной и уголками, толщина 0,9 мм, периметр 3400 мм (применительно к Врезка из оцинкованной стали б=0,8 мм., 2000х2000/800х800 мм)</t>
  </si>
  <si>
    <t>Изделия фасонные для воздуховодов из оцинкованной стали с шиной и уголками, толщина 0,9 мм, периметр 3200 мм (применительно к Отвод-90° из оцинкованной стали б=0,8 мм., 800х800 мм; Переход из оцинкованной стали б=0,8 мм., 800х800/ диам. 710 мм)</t>
  </si>
  <si>
    <t>ФЕР20-03-003-02</t>
  </si>
  <si>
    <t>Установка вентиляторов крышных массой: до 0,2 т</t>
  </si>
  <si>
    <t>ФССЦ-64.1.03.03-0047</t>
  </si>
  <si>
    <t>Вентиляторы крышные общего назначения ВКР 6,3, электродвигатель мощностью 5,5 кВт (применительно к: Крышный вентилятор ВКРФ №6,3, 5,5 КВт, 22560 м3/час)</t>
  </si>
  <si>
    <t>ФССЦ-64.1.03.03-0045</t>
  </si>
  <si>
    <t>Вентиляторы крышные общего назначения ВКР 5, электродвигатель мощностью 0,75 кВт применительно Монтаж вентилятора крышного вытяжного В, массой 102 кг ВКРФ №6,3 – 0,75 КВт)</t>
  </si>
  <si>
    <t>КСР1-19.3.01.09-0054</t>
  </si>
  <si>
    <t>Клапан обратный общего назначения из листовой и сортовой стали круглого сечения, КОг-3, диаметр 630 мм (применительно к клапана обратного КВО 600)</t>
  </si>
  <si>
    <t>Клапан обратный общего назначения из листовой и сортовой стали круглого сечения, КОг-4, диаметр 800 мм (д=710 мм) (применительно к клапан обратного КВО 700)</t>
  </si>
  <si>
    <t>Воздуховоды из оцинкованной стали, толщина 0,7 мм, диаметр до 800 мм (применительно к Воздуховод из оцинкованной стали б=0,8 мм., диам. 600 мм-4мп;Воздуховод из оцинкованной стали б=0,8 мм., диам. 710 мм-3мп)</t>
  </si>
  <si>
    <t>КСР1-19.2.03.08-0027</t>
  </si>
  <si>
    <t>Решетка наружная круглая из оцинкованной стали в рамке для систем вентиляции, внутренний диаметр 630 мм (применительно к Монтаж решетки вентиляционной круглой CG600)</t>
  </si>
  <si>
    <t>Решетка наружная круглая из оцинкованной стали в рамке для систем вентиляции, внутренний диаметр 710 мм (применительно к Монтаж решетки вентиляционной круглой CG700)</t>
  </si>
  <si>
    <t>ФЕР20-03-001-05</t>
  </si>
  <si>
    <t>Установка вентиляторов радиальных массой: свыше 0,4 до 0,6 т</t>
  </si>
  <si>
    <t>ФССЦ-64.1.05.01-0075</t>
  </si>
  <si>
    <t>Вентиляторы радиальные взрывозащищенные: ВЦ-14-46-2,5 из алюминиевых сплавов среднего давления взрывозащищенный, тип электродвигателя АИР90L2 (3 кВт, 3000 об/мин.)  (применительно к: Вентилятор радиальный, производительностью 15080 м3/час, 3 КВт)</t>
  </si>
  <si>
    <t>Клапан обратный общего назначения из листовой и сортовой стали круглого сечения, КОг-4, диаметр 800 мм (применительно к Монтаж клапана обратного КВО 800М)</t>
  </si>
  <si>
    <t>Решетки вентиляционные наружные РН, из оцинкованной стали, размер 800х800 мм (применительно к Монтаж решетки вентиляционной круглой CG800)</t>
  </si>
  <si>
    <t>ФССЦ-19.2.03.03-0077</t>
  </si>
  <si>
    <t>Решетки вентиляционные наружные РН, из оцинкованной стали, размер 600х600 мм (применительно к: РДГ 600х600 мм)</t>
  </si>
  <si>
    <t>КСР1-19.1.01.03-0082</t>
  </si>
  <si>
    <t>Воздуховоды из оцинкованной стали, прямой участок, толщина 1,0 мм, диаметр до 1000 мм (применительно к Воздуховод из оцинкованной стали  б=0,8 мм., диам. 800 мм)</t>
  </si>
  <si>
    <t>КСР1-19.1.01.09-0144</t>
  </si>
  <si>
    <t>Изделия фасонные для воздуховодов из оцинкованной стали, толщина 1,0 мм, диаметр 900 мм (д=800 мм) (применительно к Отвод-90° из оцинкованной стали б=0,8 мм., диам. 800 мм)</t>
  </si>
  <si>
    <t>Воздуховоды из оцинкованной стали, прямой участок, толщина 0,9 мм, периметр до 7200 мм (применительно к Воздуховод из оцинкованной стали  б=0,8 мм., 600х600 мм)</t>
  </si>
  <si>
    <t>Изделия фасонные для воздуховодов из оцинкованной стали с шиной и уголками, толщина 0,9 мм, периметр 2400 мм (со стороной от 800 мм) (применительно к Отвод-90° из оцинкованной стали б=0,8 мм., 600х600 мм; Отвод-45° из оцинкованной стали б=0,8 мм., 600х600 мм)</t>
  </si>
  <si>
    <t>КСР1-19.2.03.09-0042</t>
  </si>
  <si>
    <t>Решетка металлическая, размеры 450х450 мм</t>
  </si>
  <si>
    <t>ФССЦ-23.7.01.04-0006</t>
  </si>
  <si>
    <t>Трубопроводы из стальных электросварных труб с гильзами для отопления и водоснабжения, наружный диаметр 133 мм, толщина стенки 4 мм</t>
  </si>
  <si>
    <t>ФССЦ-23.8.03.05-0101</t>
  </si>
  <si>
    <t>Переходы стальные, номинальный диаметр 100-140 мм (применительно к Переход концентрический Ду120хДу100 Ст20)</t>
  </si>
  <si>
    <t>ФССЦ-23.8.04.12-0059</t>
  </si>
  <si>
    <t>Тройники переходные, номинальное давление до 16 МПа, номинальный диаметр 125х100 мм, наружный диаметр и толщина стенки 133х6-108х5 мм (применительно к Тройник Ду120хДу100хДу120)</t>
  </si>
  <si>
    <t>ФЕР16-02-005-05</t>
  </si>
  <si>
    <t>Прокладка трубопроводов отопления и водоснабжения из стальных электросварных труб диаметром: 100 мм</t>
  </si>
  <si>
    <t>КСР1-23.3.06.02-0029</t>
  </si>
  <si>
    <t>Трубы стальные сварные оцинкованные водогазопроводные без резьбы, обыкновенные, номинальный диаметр 100 мм, толщина стенки 4,5 мм</t>
  </si>
  <si>
    <t>КСР1-23.8.04.06-0072</t>
  </si>
  <si>
    <t>Отвод 90° с радиусом кривизны R=1,5 Ду на давление до 16 МПа, номинальный диаметр 100 мм, наружный диаметр 108 мм, толщина стенки 4 мм</t>
  </si>
  <si>
    <t>ФЕР16-02-001-06</t>
  </si>
  <si>
    <t>Прокладка трубопроводов отопления из стальных водогазопроводных неоцинкованных труб диаметром: 50 мм</t>
  </si>
  <si>
    <t>ФССЦ-18.2.07.01-0009</t>
  </si>
  <si>
    <t>Узлы трубопроводов укрупненные монтажные из стальных водогазопроводных оцинкованных труб диаметром 50 мм (применительно к Труба ДУ 57х3,2-9мп; Тройник Ду50хДу25хДу50-2шт; Отвод Ду50 90 гр. Ст20-7шт; Тройник равнопроходной Ду50-4шт)</t>
  </si>
  <si>
    <t>ФССЦ-18.2.07.01-0007</t>
  </si>
  <si>
    <t>Узлы трубопроводов укрупненные монтажные из стальных водогазопроводных оцинкованных труб диаметром 32 мм (применительно к Труба ДУ 34х3,2 -6мп; Отвод Ду25 90 гр. Ст20-6шт)</t>
  </si>
  <si>
    <t>ФЕР13-03-002-04</t>
  </si>
  <si>
    <t>Огрунтовка металлических поверхностей за один раз: грунтовкой ГФ-021</t>
  </si>
  <si>
    <t>ФССЦ-23.8.04.12-0121</t>
  </si>
  <si>
    <t>Тройники равнопроходные, номинальное давление до 16 МПа, номинальный диаметр 100 мм, наружный диаметр и толщина стенки 108х4,0 мм</t>
  </si>
  <si>
    <t>ФССЦ-23.5.02.02-0027</t>
  </si>
  <si>
    <t>Трубы стальные электросварные прямошовные со снятой фаской из стали марок БСт2кп-БСт4кп и БСт2пс-БСт4пс, наружный диаметр 32 мм, толщина стенки 3 мм</t>
  </si>
  <si>
    <t>ФЕР16-02-007-01</t>
  </si>
  <si>
    <t>Установка фланцевых соединений на стальных трубопроводах диаметром: 50 мм</t>
  </si>
  <si>
    <t>соединение</t>
  </si>
  <si>
    <t>ФССЦ-23.8.03.11-0675</t>
  </si>
  <si>
    <t>Фланцы стальные плоские приварные из стали ВСт3сп2, ВСт3сп3, номинальное давление 1,6 МПа, номинальный диаметр 32 мм</t>
  </si>
  <si>
    <t>КСР1-12.2.08.02-0181</t>
  </si>
  <si>
    <t>Цилиндры теплоизоляционные из минеральной ваты на синтетическом связующем, марка 100, диаметр 108 мм, толщина 50 мм</t>
  </si>
  <si>
    <t>ФССЦ-07.2.07.11-0003</t>
  </si>
  <si>
    <t>Опоры скользящие и катковые, крепежные детали, хомуты</t>
  </si>
  <si>
    <t>Монтажная струбцина</t>
  </si>
  <si>
    <t>КСР1-20.2.03.03-1067</t>
  </si>
  <si>
    <t>Консоль кабельная горячеоцинкованная, ширина основания 40 мм, длина основания 125 мм, толщина основания полки 5,0 мм, длина полки 730 мм, рабочая длина полки 700 мм, толщина полки 2,5 мм (применительно к: Укосина для консолей, с комплектом крепления и деталей)</t>
  </si>
  <si>
    <t>КСР1-01.7.15.12-0056</t>
  </si>
  <si>
    <t>Шпильки стальные оцинкованные резьбовые, диаметр резьбы М20, длина 1100-2000 мм</t>
  </si>
  <si>
    <t>ФССЦ-23.1.02.06-0015</t>
  </si>
  <si>
    <t>Хомут металлический с шурупом для крепления трубопроводов диаметром: 48-53 мм</t>
  </si>
  <si>
    <t>ФССЦ-23.1.02.06-0019</t>
  </si>
  <si>
    <t>Хомут металлический с шурупом для крепления трубопроводов диаметром: 108-116 мм</t>
  </si>
  <si>
    <t>Воздуховоды из оцинкованной стали, прямой участок, толщина 1,0 мм, диаметр до 1000 мм</t>
  </si>
  <si>
    <t>Анкер М10х150</t>
  </si>
  <si>
    <t>ФЕРм08-02-155-01</t>
  </si>
  <si>
    <t>Герметизация проходов при вводе кабелей во взрывоопасные помещения уплотнительной массой</t>
  </si>
  <si>
    <t>Заделка противопожарная Стандарт-Электрик СЭ-01</t>
  </si>
  <si>
    <t>15.1</t>
  </si>
  <si>
    <t>15.2</t>
  </si>
  <si>
    <t>Решетка вентиляционная наружного исполнения РДГ 1200х1000</t>
  </si>
  <si>
    <t>15.3</t>
  </si>
  <si>
    <t>Решетка вентиляционная наружного исполнения АДН 1200х1000</t>
  </si>
  <si>
    <t>15.4</t>
  </si>
  <si>
    <t>ФЕР16-02-004-05</t>
  </si>
  <si>
    <t>Прокладка трубопроводов отопления и газоснабжения из стальных бесшовных труб диаметром: 125 мм</t>
  </si>
  <si>
    <t>15.5</t>
  </si>
  <si>
    <t>ФССЦ-23.3.06.04-0033</t>
  </si>
  <si>
    <t>Трубы стальные сварные неоцинкованные водогазопроводные без резьбы, легкие, номинальный диаметр 125 мм, толщина стенки 4 мм</t>
  </si>
  <si>
    <t>15.6</t>
  </si>
  <si>
    <t>ФССЦ-23.8.04.08-0165</t>
  </si>
  <si>
    <t>Переходы стальные концентрические бесшовные приварные, наружный диаметр и толщина стенки 133х4,0-108х4,0 мм (применительно к: Переход концентрический Ду120хДу100 Ст20)</t>
  </si>
  <si>
    <t>15.7</t>
  </si>
  <si>
    <t>ФССЦ-23.8.04.12-0034</t>
  </si>
  <si>
    <t>Тройники переходные диаметром условного прохода: 100/80 мм, и наружным диаметром 122/93 мм (применительно к: Тройник Ду120хДу100хДу120, Ст20)</t>
  </si>
  <si>
    <t>15.8</t>
  </si>
  <si>
    <t>15.9</t>
  </si>
  <si>
    <t>Труба Ду100, ст20</t>
  </si>
  <si>
    <t>15.10</t>
  </si>
  <si>
    <t>ФССЦ-23.8.04.06-0072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</si>
  <si>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4 мм (применительно к: Отвод Ду100 90 гр. Ст20)</t>
  </si>
  <si>
    <t>15.11</t>
  </si>
  <si>
    <t>ФССЦ-23.8.04.12-0019</t>
  </si>
  <si>
    <t>Тройники равнопроходные, номинальный диаметр 110 мм (применительно к: Тройник равнопроходной Ду100, Ст20)</t>
  </si>
  <si>
    <t>15.12</t>
  </si>
  <si>
    <t>15.13</t>
  </si>
  <si>
    <t>Труба Ду50, ст20</t>
  </si>
  <si>
    <t>15.14</t>
  </si>
  <si>
    <t>15.15</t>
  </si>
  <si>
    <t>ФССЦ-23.8.04.12-0031</t>
  </si>
  <si>
    <t>Тройники переходные диаметром условного прохода: 50/40 мм, и наружным диаметром 67/45 мм (применительно к: Тройник Ду40хДу25хДу40, Ст20)</t>
  </si>
  <si>
    <t>15.16</t>
  </si>
  <si>
    <t>Тройники переходные диаметром условного прохода: 50/40 мм, и наружным диаметром 67/45 мм (применительно к: Тройник Ду32хДу25хДу32, Ст20)</t>
  </si>
  <si>
    <t>15.17</t>
  </si>
  <si>
    <t>ФССЦ-23.8.04.12-0015</t>
  </si>
  <si>
    <t>Тройники равнопроходные, номинальный диаметр 50 мм (применительно к: Тройник равнопроходной Ду50, Ст20)</t>
  </si>
  <si>
    <t>15.18</t>
  </si>
  <si>
    <t>15.19</t>
  </si>
  <si>
    <t>Труба ВГП 25, ст20</t>
  </si>
  <si>
    <t>15.20</t>
  </si>
  <si>
    <t>15.21</t>
  </si>
  <si>
    <t>ФССЦ-23.8.04.12-0012</t>
  </si>
  <si>
    <t>Тройники равнопроходные, номинальное давление до 16 МПа, номинальный диаметр 25 мм, наружный диаметр и толщина стенки 33,7х4,5 мм (применительно к: Тройник равнопроходной Ду25, Ст20)</t>
  </si>
  <si>
    <t>15.22</t>
  </si>
  <si>
    <t>15.23</t>
  </si>
  <si>
    <t>Трубы стальные сварные водогазопроводные с резьбой черные легкие (неоцинкованные) диаметр условного прохода: 15 мм, толщина стенки 2,5 мм (применительно к:  Труба ВГП 15, ст20)</t>
  </si>
  <si>
    <t>15.24</t>
  </si>
  <si>
    <t>15.25</t>
  </si>
  <si>
    <t>15.26</t>
  </si>
  <si>
    <t>15.27</t>
  </si>
  <si>
    <t>Эмаль под покраску акриловая КО-88</t>
  </si>
  <si>
    <t>15.28</t>
  </si>
  <si>
    <t>ФЕР16-02-007-04</t>
  </si>
  <si>
    <t>Установка фланцевых соединений на стальных трубопроводах диаметром: 100 мм</t>
  </si>
  <si>
    <t>15.29</t>
  </si>
  <si>
    <t>ФССЦ-23.8.03.12-0032</t>
  </si>
  <si>
    <t>Фланцы стальные приварные в комплекте с прокладками, болтами и гайками, номинальное давление 1,0 МПа, номинальный диаметр 100 мм</t>
  </si>
  <si>
    <t>15.30</t>
  </si>
  <si>
    <t>15.31</t>
  </si>
  <si>
    <t>Тепловой вентилятор 30,6 кВт – тепловая мощность, 3400 
м3/час, 
ВС-2340C А1-А32 ГРЕЕРС компл. 32
0,37 кВт, состав комплекта, помимо крепежа входит:
- тепловентилятор с водяным источником тепла ВС-2340C;
- распределительная коробка типа SW2;
- смесительный узел УСН-6;
- командоконтроллер для двигателей типа АС АМТ
- внешний датчик температуры NTC</t>
  </si>
  <si>
    <t>15.32</t>
  </si>
  <si>
    <t>15.33</t>
  </si>
  <si>
    <t>15.34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</si>
  <si>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4 мм</t>
  </si>
  <si>
    <t>15.35</t>
  </si>
  <si>
    <t>15.36</t>
  </si>
  <si>
    <t>15.37</t>
  </si>
  <si>
    <t>15.38</t>
  </si>
  <si>
    <t>ФССЦ-23.8.04.08-0161</t>
  </si>
  <si>
    <t>Переходы стальные концентрические бесшовные приварные, наружный диаметр и толщина стенки 57х3,0-32х2,0 мм (применительно к: Переход концентрический Ду50хДу40 Ст20)</t>
  </si>
  <si>
    <t>15.39</t>
  </si>
  <si>
    <t>Переходы стальные концентрические бесшовные приварные, наружный диаметр и толщина стенки 57х3,0-32х2,0 мм (применительно к: Переход концентрический Ду50хДу20 Ст20)</t>
  </si>
  <si>
    <t>15.40</t>
  </si>
  <si>
    <t>15.41</t>
  </si>
  <si>
    <t>ФЕР16-02-001-05</t>
  </si>
  <si>
    <t>Прокладка трубопроводов отопления из стальных водогазопроводных неоцинкованных труб диаметром: 40 мм</t>
  </si>
  <si>
    <t>15.42</t>
  </si>
  <si>
    <t>Труба ВГП 40, ст20</t>
  </si>
  <si>
    <t>15.43</t>
  </si>
  <si>
    <t>Переходы стальные концентрические бесшовные приварные, наружный диаметр и толщина стенки 57х3,0-32х2,0 мм (применительно к: Переход концентрический Ду40хДу32 Ст20)</t>
  </si>
  <si>
    <t>15.44</t>
  </si>
  <si>
    <t>ФССЦ-23.8.04.06-0062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</si>
  <si>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 (применительно к: Отвод Ду40 90 гр. Ст20)</t>
  </si>
  <si>
    <t>15.45</t>
  </si>
  <si>
    <t>ФССЦ-23.8.04.12-0014</t>
  </si>
  <si>
    <t>Тройники равнопроходные, номинальный диаметр 40 мм (применительно к: Тройник равнопроходной Ду40, Ст20)</t>
  </si>
  <si>
    <t>15.46</t>
  </si>
  <si>
    <t>Переходы стальные концентрические бесшовные приварные, наружный диаметр и толщина стенки 57х3,0-32х2,0 мм (применительно к:Переход концентрический Ду40хДу20 Ст20)</t>
  </si>
  <si>
    <t>15.47</t>
  </si>
  <si>
    <t>15.48</t>
  </si>
  <si>
    <t>Труба ВГП 32, ст20</t>
  </si>
  <si>
    <t>15.49</t>
  </si>
  <si>
    <t>Переходы стальные концентрические бесшовные приварные, наружный диаметр и толщина стенки 57х3,0-32х2,0 мм (применительно к:Переход концентрический Ду32хДу25 Ст20)</t>
  </si>
  <si>
    <t>15.50</t>
  </si>
  <si>
    <t>Переходы стальные концентрические бесшовные приварные, наружный диаметр и толщина стенки 57х3,0-32х2,0 мм (применительно к: Переход концентрический Ду32хДу20 Ст20)</t>
  </si>
  <si>
    <t>15.51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</si>
  <si>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 (применительно к: Отвод Ду32 90 гр. Ст20)</t>
  </si>
  <si>
    <t>15.52</t>
  </si>
  <si>
    <t>ФССЦ-23.8.04.12-0013</t>
  </si>
  <si>
    <t>Тройники равнопроходные, номинальный диаметр 32 мм</t>
  </si>
  <si>
    <t>15.53</t>
  </si>
  <si>
    <t>15.54</t>
  </si>
  <si>
    <t>15.55</t>
  </si>
  <si>
    <t>ФССЦ-23.8.04.08-0152</t>
  </si>
  <si>
    <t>Переходы концентрические точечные из стали 20, номинальное давление 4,0 МПа, наружный диаметр 32х25 мм (применительно к: Переход концентрический Ду25хДу20 Ст20)</t>
  </si>
  <si>
    <t>15.56</t>
  </si>
  <si>
    <t>ФССЦ-23.8.04.08-0151</t>
  </si>
  <si>
    <t>Переходы концентрические точечные из стали 20, номинальное давление 4,0 МПа, наружный диаметр 32х15 мм (применительно к: Переход концентрический Ду20хДу15 Ст20)</t>
  </si>
  <si>
    <t>15.57</t>
  </si>
  <si>
    <t>15.58</t>
  </si>
  <si>
    <t>15.59</t>
  </si>
  <si>
    <t>15.60</t>
  </si>
  <si>
    <t>Труба ВГП 20, ст20</t>
  </si>
  <si>
    <t>15.61</t>
  </si>
  <si>
    <t>15.62</t>
  </si>
  <si>
    <t>ФССЦ-23.8.04.12-0011</t>
  </si>
  <si>
    <t>Тройники равнопроходные, номинальный диаметр 20 мм (применительно к: Тройник равнопроходной Ду20, Ст20)</t>
  </si>
  <si>
    <t>15.63</t>
  </si>
  <si>
    <t>15.64</t>
  </si>
  <si>
    <t>ЕХ.08.3.05.05-0051</t>
  </si>
  <si>
    <t>Сталь листовая оцинкованная, толщина 0,5мм (применительно к: Лист оцинкованный, 0,5 мм укрывной)</t>
  </si>
  <si>
    <t>Сталь листовая оцинкованная толщиной листа: 0,8 мм</t>
  </si>
  <si>
    <t>ФССЦ-12.2.08.03-0001</t>
  </si>
  <si>
    <t>Конструкции из цилиндров минераловатных на синтетическом связующем с внутренним, диаметр 108-133 мм (применительно к Тепловая изоляция б=30 мм, НГ, цилиндры ProRox PS 970 RU ROCKWOOL, Тепловая изоляция б=340 мм, НГ, цилиндры ProRox PS 970 RU ROCKWOOL, Тепловая изоляция б=60 мм, НГ, цилиндры ProRox PS 970 RU ROCKWOOL)</t>
  </si>
  <si>
    <t>ФССЦ-12.2.08.02-0206</t>
  </si>
  <si>
    <t>Цилиндры теплоизоляционные минераловатные М-100, на синтетическом связующем, простые, диаметр 108 мм, толщина 60 мм (применительно к: Тепловая изоляция б=60 мм, НГ, цилиндры ProRox PS 970 RU ROCKWOOL)</t>
  </si>
  <si>
    <t>ФССЦ-23.3.09.01-0079</t>
  </si>
  <si>
    <t>Трубы электросварные из коррозионностойкой стали 08Х18Н10, наружный диаметр 50,8 мм, толщина стенки 2,0 мм</t>
  </si>
  <si>
    <t>10 м</t>
  </si>
  <si>
    <t>ФССЦ-23.8.04.06-0250</t>
  </si>
  <si>
    <t>Отводы крутоизогнутые бесшовные приварные 90° из стали марок 20 и 09Г2С, наружный диаметр 57 мм, толщина стенки 3,0 мм (применительно к: Отвод Ду50 90 гр. 08Х18Н10)</t>
  </si>
  <si>
    <t>ФССЦ-23.8.03.12-0031</t>
  </si>
  <si>
    <t>Фланцы стальные приварные в комплекте с прокладками, болтами и гайками, номинальное давление 1,0 МПа, номинальный диаметр 50 мм</t>
  </si>
  <si>
    <t>ФССЦ-23.8.03.09-0445</t>
  </si>
  <si>
    <t>Фланцы стальные плоские приварные из стали 12Х18Н9Т, давлением: 2,5 МПа (25 кгс/см2), диаметром 50 мм</t>
  </si>
  <si>
    <t>Тепловая изоляция б=50 мм, НГ, цилиндры ProRox PS 970 RU ROCKWOOL (для трубы д=50мм)</t>
  </si>
  <si>
    <t>ФЕР26-02-030-01</t>
  </si>
  <si>
    <t>Огнезащитное уплотнение пустот конструкций междуэтажных перекрытий, перегородок пастовым составом</t>
  </si>
  <si>
    <t>Стандарт-Электрик СЭ-01</t>
  </si>
  <si>
    <t>Всего с НДС</t>
  </si>
  <si>
    <t>Производство Аммиака и Карбамида, Кингисепп</t>
  </si>
  <si>
    <t xml:space="preserve">Всего </t>
  </si>
  <si>
    <t>Работа</t>
  </si>
  <si>
    <t>Материал</t>
  </si>
  <si>
    <t>На ед.изм., руб. без НДС</t>
  </si>
  <si>
    <t>Всего, руб. без НДС</t>
  </si>
  <si>
    <t xml:space="preserve">Ведомость и стоимость объемов конструктивных решений (элементов) и комплексов (видов) работ  </t>
  </si>
  <si>
    <t>ИТОГО</t>
  </si>
  <si>
    <r>
      <t xml:space="preserve">Ст-ть с лимитированными и непредвиденными затратами                    </t>
    </r>
    <r>
      <rPr>
        <i/>
        <u/>
        <sz val="9"/>
        <color rgb="FF000000"/>
        <rFont val="Arial"/>
        <family val="2"/>
        <charset val="204"/>
      </rPr>
      <t>(ВЗиС-5,2%,ЗУ-2,1%,НР-3%)</t>
    </r>
  </si>
  <si>
    <t xml:space="preserve">Сумма НДС (ставка 20%) </t>
  </si>
  <si>
    <t>8000633006-РД-01-03.04.010-ОВ1</t>
  </si>
  <si>
    <t>1. E230-0001-8000633006-РД-01-03.04.010-ОВ1</t>
  </si>
  <si>
    <t>8000633006-РД-01-03.04.010-ОВ2</t>
  </si>
  <si>
    <t>2. E230-0001-8000633006-РД-01-03.04.010-ОВ2</t>
  </si>
  <si>
    <t>5. E230-0001-8000633006-РД-01-10.04.030-ОВ1</t>
  </si>
  <si>
    <t>8000633006-РД-01-10.04.030-ОВ1</t>
  </si>
  <si>
    <t>6. Е230-001-8000633006-РД-01-10.04.030-ОВ2</t>
  </si>
  <si>
    <t>8000633006-РД-01-10.04.030-ОВ2</t>
  </si>
  <si>
    <t>7.E230-0001-8000571851-РД-01-10.20.010-ОВ</t>
  </si>
  <si>
    <t>8000571851-РД-01-10.20.010-ОВ</t>
  </si>
  <si>
    <t>8. E230-0001-8000626652-РД-01-10.04.180-ОВ</t>
  </si>
  <si>
    <t>8000626652-РД-01-10.04.180-ОВ</t>
  </si>
  <si>
    <t>10. E230-0001-8000626652-РД-01-10.01.161-ОВ</t>
  </si>
  <si>
    <t>8000626652-РД-01-10.01.161-ОВ</t>
  </si>
  <si>
    <t>11. E230-0001-8000626652-РД-01-10.04.100-ОВ</t>
  </si>
  <si>
    <t>8000626652-РД-01-10.04.100-ОВ</t>
  </si>
  <si>
    <t>12. E230-0001-8000626652-РД-01-10.04.130-ОВ</t>
  </si>
  <si>
    <t>8000626652-РД-01-10.04.130-ОВ</t>
  </si>
  <si>
    <t>14. E230-0001-8000633006-РД-01-10.01.021-ОВ1</t>
  </si>
  <si>
    <t>8000633006-РД-01-10.01.021-ОВ1</t>
  </si>
  <si>
    <t>15. E230-0001-8000633006-РД-01-10.01.021-ОВ2</t>
  </si>
  <si>
    <t>8000633006-РД-01-10.01.021-ОВ2</t>
  </si>
  <si>
    <t>16. E230-0001-8000633006-РД-01-10.01.160-ОВ1</t>
  </si>
  <si>
    <t>8000633006-РД-01-10.01.160-ОВ1</t>
  </si>
  <si>
    <t>17. E230-0001-8000633006-РД-01-10.01.160-ОВ2</t>
  </si>
  <si>
    <t>8000633006-РД-01-10.01.160-ОВ2</t>
  </si>
  <si>
    <t>19. E230-0001-8000633006-РД-01-10.04.010-ОВ2</t>
  </si>
  <si>
    <t>8000633006-РД-01-10.04.010-ОВ2</t>
  </si>
  <si>
    <t>13. E230-0001-8000626652-РД-01-10.04.181-ОВ</t>
  </si>
  <si>
    <t>8000626652-РД-01-10.04.181-ОВ.</t>
  </si>
  <si>
    <t>5.116</t>
  </si>
  <si>
    <t>5.117</t>
  </si>
  <si>
    <t>5.118</t>
  </si>
  <si>
    <t>5.119</t>
  </si>
  <si>
    <t>5.120</t>
  </si>
  <si>
    <t>5.121</t>
  </si>
  <si>
    <t>5.122</t>
  </si>
  <si>
    <t>5.123</t>
  </si>
  <si>
    <t>5.124</t>
  </si>
  <si>
    <t>5.125</t>
  </si>
  <si>
    <t>5.126</t>
  </si>
  <si>
    <t>5.127</t>
  </si>
  <si>
    <t>5.128</t>
  </si>
  <si>
    <t>5.129</t>
  </si>
  <si>
    <t>5.130</t>
  </si>
  <si>
    <t>5.131</t>
  </si>
  <si>
    <t>5.132</t>
  </si>
  <si>
    <t>5.133</t>
  </si>
  <si>
    <t>5.134</t>
  </si>
  <si>
    <t>5.135</t>
  </si>
  <si>
    <t>5.136</t>
  </si>
  <si>
    <t>5.137</t>
  </si>
  <si>
    <t>5.138</t>
  </si>
  <si>
    <t>5.139</t>
  </si>
  <si>
    <t>5.140</t>
  </si>
  <si>
    <t>5.141</t>
  </si>
  <si>
    <t>5.142</t>
  </si>
  <si>
    <t>5.143</t>
  </si>
  <si>
    <t>5.144</t>
  </si>
  <si>
    <t>5.145</t>
  </si>
  <si>
    <t>5.146</t>
  </si>
  <si>
    <t>5.147</t>
  </si>
  <si>
    <t>5.148</t>
  </si>
  <si>
    <t>5.149</t>
  </si>
  <si>
    <t>5.150</t>
  </si>
  <si>
    <t>5.151</t>
  </si>
  <si>
    <t>5.152</t>
  </si>
  <si>
    <t>5.153</t>
  </si>
  <si>
    <t>5.154</t>
  </si>
  <si>
    <t>5.155</t>
  </si>
  <si>
    <t>5.156</t>
  </si>
  <si>
    <t>5.157</t>
  </si>
  <si>
    <t>5.158</t>
  </si>
  <si>
    <t>5.159</t>
  </si>
  <si>
    <t>5.160</t>
  </si>
  <si>
    <t>5.161</t>
  </si>
  <si>
    <t>5.162</t>
  </si>
  <si>
    <t>5.163</t>
  </si>
  <si>
    <t>5.164</t>
  </si>
  <si>
    <t>5.165</t>
  </si>
  <si>
    <t>5.166</t>
  </si>
  <si>
    <t>6.50</t>
  </si>
  <si>
    <t>6.51</t>
  </si>
  <si>
    <t>6.52</t>
  </si>
  <si>
    <t>6.53</t>
  </si>
  <si>
    <t>6.54</t>
  </si>
  <si>
    <t>6.55</t>
  </si>
  <si>
    <t>6.56</t>
  </si>
  <si>
    <t>6.57</t>
  </si>
  <si>
    <t>6.58</t>
  </si>
  <si>
    <t>6.59</t>
  </si>
  <si>
    <t>6.60</t>
  </si>
  <si>
    <t>6.61</t>
  </si>
  <si>
    <t>6.62</t>
  </si>
  <si>
    <t>6.63</t>
  </si>
  <si>
    <t>6.64</t>
  </si>
  <si>
    <t>6.65</t>
  </si>
  <si>
    <t>6.66</t>
  </si>
  <si>
    <t>6.67</t>
  </si>
  <si>
    <t>6.68</t>
  </si>
  <si>
    <t>6.69</t>
  </si>
  <si>
    <t>6.70</t>
  </si>
  <si>
    <t>6.71</t>
  </si>
  <si>
    <t>6.72</t>
  </si>
  <si>
    <t>6.73</t>
  </si>
  <si>
    <t>6.74</t>
  </si>
  <si>
    <t>6.75</t>
  </si>
  <si>
    <t>6.76</t>
  </si>
  <si>
    <t>6.77</t>
  </si>
  <si>
    <t>6.78</t>
  </si>
  <si>
    <t>6.79</t>
  </si>
  <si>
    <t>6.80</t>
  </si>
  <si>
    <t>6.81</t>
  </si>
  <si>
    <t>6.82</t>
  </si>
  <si>
    <t>6.83</t>
  </si>
  <si>
    <t>6.84</t>
  </si>
  <si>
    <t>6.85</t>
  </si>
  <si>
    <t>6.86</t>
  </si>
  <si>
    <t>6.87</t>
  </si>
  <si>
    <t>6.88</t>
  </si>
  <si>
    <t>6.89</t>
  </si>
  <si>
    <t>7.58</t>
  </si>
  <si>
    <t>7.59</t>
  </si>
  <si>
    <t>7.60</t>
  </si>
  <si>
    <t>7.61</t>
  </si>
  <si>
    <t>7.62</t>
  </si>
  <si>
    <t>7.63</t>
  </si>
  <si>
    <t>7.64</t>
  </si>
  <si>
    <t>7.65</t>
  </si>
  <si>
    <t>7.66</t>
  </si>
  <si>
    <t>7.67</t>
  </si>
  <si>
    <t>7.68</t>
  </si>
  <si>
    <t>7.69</t>
  </si>
  <si>
    <t>7.70</t>
  </si>
  <si>
    <t>7.71</t>
  </si>
  <si>
    <t>7.72</t>
  </si>
  <si>
    <t>7.73</t>
  </si>
  <si>
    <t>7.74</t>
  </si>
  <si>
    <t>7.75</t>
  </si>
  <si>
    <t>7.76</t>
  </si>
  <si>
    <t>7.77</t>
  </si>
  <si>
    <t>7.78</t>
  </si>
  <si>
    <t>7.79</t>
  </si>
  <si>
    <t>7.80</t>
  </si>
  <si>
    <t>7.81</t>
  </si>
  <si>
    <t>7.82</t>
  </si>
  <si>
    <t>7.83</t>
  </si>
  <si>
    <t>7.84</t>
  </si>
  <si>
    <t>7.85</t>
  </si>
  <si>
    <t>7.86</t>
  </si>
  <si>
    <t>7.87</t>
  </si>
  <si>
    <t>7.88</t>
  </si>
  <si>
    <t>7.89</t>
  </si>
  <si>
    <t>7.90</t>
  </si>
  <si>
    <t>7.91</t>
  </si>
  <si>
    <t>7.92</t>
  </si>
  <si>
    <t>7.93</t>
  </si>
  <si>
    <t>7.94</t>
  </si>
  <si>
    <t>7.95</t>
  </si>
  <si>
    <t>7.96</t>
  </si>
  <si>
    <t>7.97</t>
  </si>
  <si>
    <t>7.98</t>
  </si>
  <si>
    <t>7.99</t>
  </si>
  <si>
    <t>7.100</t>
  </si>
  <si>
    <t>7.101</t>
  </si>
  <si>
    <t>7.102</t>
  </si>
  <si>
    <t>7.103</t>
  </si>
  <si>
    <t>7.104</t>
  </si>
  <si>
    <t>7.105</t>
  </si>
  <si>
    <t>7.106</t>
  </si>
  <si>
    <t>7.107</t>
  </si>
  <si>
    <t>7.108</t>
  </si>
  <si>
    <t>7.109</t>
  </si>
  <si>
    <t>7.110</t>
  </si>
  <si>
    <t>7.111</t>
  </si>
  <si>
    <t>7.112</t>
  </si>
  <si>
    <t>7.113</t>
  </si>
  <si>
    <t>7.114</t>
  </si>
  <si>
    <t>7.115</t>
  </si>
  <si>
    <t>7.116</t>
  </si>
  <si>
    <t>7.117</t>
  </si>
  <si>
    <t>7.118</t>
  </si>
  <si>
    <t>7.119</t>
  </si>
  <si>
    <t>7.120</t>
  </si>
  <si>
    <t>7.121</t>
  </si>
  <si>
    <t>7.122</t>
  </si>
  <si>
    <t>7.123</t>
  </si>
  <si>
    <t>7.124</t>
  </si>
  <si>
    <t>7.125</t>
  </si>
  <si>
    <t>7.126</t>
  </si>
  <si>
    <t>7.127</t>
  </si>
  <si>
    <t>7.128</t>
  </si>
  <si>
    <t>7.129</t>
  </si>
  <si>
    <t>7.130</t>
  </si>
  <si>
    <t>7.131</t>
  </si>
  <si>
    <t>7.132</t>
  </si>
  <si>
    <t>7.133</t>
  </si>
  <si>
    <t>7.134</t>
  </si>
  <si>
    <t>7.135</t>
  </si>
  <si>
    <t>7.136</t>
  </si>
  <si>
    <t>7.137</t>
  </si>
  <si>
    <t>7.138</t>
  </si>
  <si>
    <t>7.139</t>
  </si>
  <si>
    <t>7.140</t>
  </si>
  <si>
    <t>7.141</t>
  </si>
  <si>
    <t>7.142</t>
  </si>
  <si>
    <t>7.143</t>
  </si>
  <si>
    <t>7.144</t>
  </si>
  <si>
    <t>7.145</t>
  </si>
  <si>
    <t>7.146</t>
  </si>
  <si>
    <t>8.82</t>
  </si>
  <si>
    <t>8.83</t>
  </si>
  <si>
    <t>8.84</t>
  </si>
  <si>
    <t>8.85</t>
  </si>
  <si>
    <t>8.86</t>
  </si>
  <si>
    <t>8.87</t>
  </si>
  <si>
    <t>8.88</t>
  </si>
  <si>
    <t>8.89</t>
  </si>
  <si>
    <t>8.90</t>
  </si>
  <si>
    <t>8.91</t>
  </si>
  <si>
    <t>8.92</t>
  </si>
  <si>
    <t>8.93</t>
  </si>
  <si>
    <t>8.94</t>
  </si>
  <si>
    <t>8.95</t>
  </si>
  <si>
    <t>8.96</t>
  </si>
  <si>
    <t>8.97</t>
  </si>
  <si>
    <t>8.98</t>
  </si>
  <si>
    <t>8.99</t>
  </si>
  <si>
    <t>8.100</t>
  </si>
  <si>
    <t>8.101</t>
  </si>
  <si>
    <t>8.102</t>
  </si>
  <si>
    <t>8.103</t>
  </si>
  <si>
    <t>8.104</t>
  </si>
  <si>
    <t>8.105</t>
  </si>
  <si>
    <t>8.106</t>
  </si>
  <si>
    <t>8.107</t>
  </si>
  <si>
    <t>8.108</t>
  </si>
  <si>
    <t>8.109</t>
  </si>
  <si>
    <t>8.110</t>
  </si>
  <si>
    <t>8.111</t>
  </si>
  <si>
    <t>8.112</t>
  </si>
  <si>
    <t>8.113</t>
  </si>
  <si>
    <t>8.114</t>
  </si>
  <si>
    <t>8.115</t>
  </si>
  <si>
    <t>8.116</t>
  </si>
  <si>
    <t>8.117</t>
  </si>
  <si>
    <t>8.118</t>
  </si>
  <si>
    <t>8.119</t>
  </si>
  <si>
    <t>8.120</t>
  </si>
  <si>
    <t>8.121</t>
  </si>
  <si>
    <t>8.122</t>
  </si>
  <si>
    <t>8.123</t>
  </si>
  <si>
    <t>8.124</t>
  </si>
  <si>
    <t>8.125</t>
  </si>
  <si>
    <t>8.126</t>
  </si>
  <si>
    <t>8.127</t>
  </si>
  <si>
    <t>8.128</t>
  </si>
  <si>
    <t>8.129</t>
  </si>
  <si>
    <t>8.130</t>
  </si>
  <si>
    <t>8.131</t>
  </si>
  <si>
    <t>8.132</t>
  </si>
  <si>
    <t>8.133</t>
  </si>
  <si>
    <t>8.134</t>
  </si>
  <si>
    <t>8.135</t>
  </si>
  <si>
    <t>8.136</t>
  </si>
  <si>
    <t>8.137</t>
  </si>
  <si>
    <t>8.138</t>
  </si>
  <si>
    <t>8.139</t>
  </si>
  <si>
    <t>8.140</t>
  </si>
  <si>
    <t>8.141</t>
  </si>
  <si>
    <t>8.142</t>
  </si>
  <si>
    <t>8.143</t>
  </si>
  <si>
    <t>8.144</t>
  </si>
  <si>
    <t>8.145</t>
  </si>
  <si>
    <t>8.146</t>
  </si>
  <si>
    <t>8.147</t>
  </si>
  <si>
    <t>8.148</t>
  </si>
  <si>
    <t>8.149</t>
  </si>
  <si>
    <t>8.150</t>
  </si>
  <si>
    <t>8.151</t>
  </si>
  <si>
    <t>8.152</t>
  </si>
  <si>
    <t>8.153</t>
  </si>
  <si>
    <t>8.154</t>
  </si>
  <si>
    <t>8.155</t>
  </si>
  <si>
    <t>8.156</t>
  </si>
  <si>
    <t>8.157</t>
  </si>
  <si>
    <t>8.158</t>
  </si>
  <si>
    <t>8.159</t>
  </si>
  <si>
    <t>8.160</t>
  </si>
  <si>
    <t>8.161</t>
  </si>
  <si>
    <t>8.162</t>
  </si>
  <si>
    <t>8.163</t>
  </si>
  <si>
    <t>8.164</t>
  </si>
  <si>
    <t>8.165</t>
  </si>
  <si>
    <t>8.166</t>
  </si>
  <si>
    <t>8.167</t>
  </si>
  <si>
    <t>8.168</t>
  </si>
  <si>
    <t>8.169</t>
  </si>
  <si>
    <t>8.170</t>
  </si>
  <si>
    <t>8.171</t>
  </si>
  <si>
    <t>8.172</t>
  </si>
  <si>
    <t>8.173</t>
  </si>
  <si>
    <t>8.174</t>
  </si>
  <si>
    <t>8.175</t>
  </si>
  <si>
    <t>8.176</t>
  </si>
  <si>
    <t>8.177</t>
  </si>
  <si>
    <t>8.178</t>
  </si>
  <si>
    <t>8.179</t>
  </si>
  <si>
    <t>8.180</t>
  </si>
  <si>
    <t>8.181</t>
  </si>
  <si>
    <t>8.182</t>
  </si>
  <si>
    <t>8.183</t>
  </si>
  <si>
    <t>8.184</t>
  </si>
  <si>
    <t>8.185</t>
  </si>
  <si>
    <t>8.186</t>
  </si>
  <si>
    <t>8.187</t>
  </si>
  <si>
    <t>8.188</t>
  </si>
  <si>
    <t>8.189</t>
  </si>
  <si>
    <t>8.190</t>
  </si>
  <si>
    <t>8.191</t>
  </si>
  <si>
    <t>8.192</t>
  </si>
  <si>
    <t>8.193</t>
  </si>
  <si>
    <t>8.194</t>
  </si>
  <si>
    <t>8.195</t>
  </si>
  <si>
    <t>8.196</t>
  </si>
  <si>
    <t>8.197</t>
  </si>
  <si>
    <t>8.198</t>
  </si>
  <si>
    <t>8.199</t>
  </si>
  <si>
    <t>8.200</t>
  </si>
  <si>
    <t>8.201</t>
  </si>
  <si>
    <t>8.202</t>
  </si>
  <si>
    <t>8.203</t>
  </si>
  <si>
    <t>8.204</t>
  </si>
  <si>
    <t>8.205</t>
  </si>
  <si>
    <t>8.206</t>
  </si>
  <si>
    <t>8.207</t>
  </si>
  <si>
    <t>8.208</t>
  </si>
  <si>
    <t>8.209</t>
  </si>
  <si>
    <t>8.210</t>
  </si>
  <si>
    <t>8.211</t>
  </si>
  <si>
    <t>8.212</t>
  </si>
  <si>
    <t>8.213</t>
  </si>
  <si>
    <t>8.214</t>
  </si>
  <si>
    <t>8.215</t>
  </si>
  <si>
    <t>8.216</t>
  </si>
  <si>
    <t>8.217</t>
  </si>
  <si>
    <t>8.218</t>
  </si>
  <si>
    <t>8.219</t>
  </si>
  <si>
    <t>8.220</t>
  </si>
  <si>
    <t>8.221</t>
  </si>
  <si>
    <t>8.222</t>
  </si>
  <si>
    <t>8.223</t>
  </si>
  <si>
    <t>8.224</t>
  </si>
  <si>
    <t>8.225</t>
  </si>
  <si>
    <t>8.226</t>
  </si>
  <si>
    <t>8.227</t>
  </si>
  <si>
    <t>8.228</t>
  </si>
  <si>
    <t>8.229</t>
  </si>
  <si>
    <t>8.230</t>
  </si>
  <si>
    <t>8.231</t>
  </si>
  <si>
    <t>8.232</t>
  </si>
  <si>
    <t>8.233</t>
  </si>
  <si>
    <t>8.234</t>
  </si>
  <si>
    <t>8.235</t>
  </si>
  <si>
    <t>8.236</t>
  </si>
  <si>
    <t>8.237</t>
  </si>
  <si>
    <t>8.238</t>
  </si>
  <si>
    <t>8.239</t>
  </si>
  <si>
    <t>8.240</t>
  </si>
  <si>
    <t>8.241</t>
  </si>
  <si>
    <t>8.242</t>
  </si>
  <si>
    <t>8.243</t>
  </si>
  <si>
    <t>8.244</t>
  </si>
  <si>
    <t>8.245</t>
  </si>
  <si>
    <t>8.246</t>
  </si>
  <si>
    <t>8.247</t>
  </si>
  <si>
    <t>8.248</t>
  </si>
  <si>
    <t>8.249</t>
  </si>
  <si>
    <t>8.250</t>
  </si>
  <si>
    <t>8.251</t>
  </si>
  <si>
    <t>8.252</t>
  </si>
  <si>
    <t>8.253</t>
  </si>
  <si>
    <t>8.254</t>
  </si>
  <si>
    <t>8.255</t>
  </si>
  <si>
    <t>8.256</t>
  </si>
  <si>
    <t>8.257</t>
  </si>
  <si>
    <t>8.258</t>
  </si>
  <si>
    <t>8.259</t>
  </si>
  <si>
    <t>8.260</t>
  </si>
  <si>
    <t>8.261</t>
  </si>
  <si>
    <t>8.262</t>
  </si>
  <si>
    <t>8.263</t>
  </si>
  <si>
    <t>8.264</t>
  </si>
  <si>
    <t>8.265</t>
  </si>
  <si>
    <t>8.266</t>
  </si>
  <si>
    <t>8.267</t>
  </si>
  <si>
    <t>8.268</t>
  </si>
  <si>
    <t>8.269</t>
  </si>
  <si>
    <t>8.270</t>
  </si>
  <si>
    <t>8.271</t>
  </si>
  <si>
    <t>8.272</t>
  </si>
  <si>
    <t>8.273</t>
  </si>
  <si>
    <t>8.274</t>
  </si>
  <si>
    <t>8.275</t>
  </si>
  <si>
    <t>8.276</t>
  </si>
  <si>
    <t>8.277</t>
  </si>
  <si>
    <t>8.278</t>
  </si>
  <si>
    <t>8.279</t>
  </si>
  <si>
    <t>8.280</t>
  </si>
  <si>
    <t>8.281</t>
  </si>
  <si>
    <t>8.282</t>
  </si>
  <si>
    <t>8.283</t>
  </si>
  <si>
    <t>8.284</t>
  </si>
  <si>
    <t>8.285</t>
  </si>
  <si>
    <t>8.286</t>
  </si>
  <si>
    <t>8.287</t>
  </si>
  <si>
    <t>8.288</t>
  </si>
  <si>
    <t>8.289</t>
  </si>
  <si>
    <t>8.290</t>
  </si>
  <si>
    <t>8.291</t>
  </si>
  <si>
    <t>8.292</t>
  </si>
  <si>
    <t>8.293</t>
  </si>
  <si>
    <t>8.294</t>
  </si>
  <si>
    <t>8.295</t>
  </si>
  <si>
    <t>8.296</t>
  </si>
  <si>
    <t>8.297</t>
  </si>
  <si>
    <t>8.298</t>
  </si>
  <si>
    <t>8.299</t>
  </si>
  <si>
    <t>8.300</t>
  </si>
  <si>
    <t>8.301</t>
  </si>
  <si>
    <t>8.302</t>
  </si>
  <si>
    <t>8.303</t>
  </si>
  <si>
    <t>8.304</t>
  </si>
  <si>
    <t>8.305</t>
  </si>
  <si>
    <t>8.306</t>
  </si>
  <si>
    <t>8.307</t>
  </si>
  <si>
    <t>8.308</t>
  </si>
  <si>
    <t>8.309</t>
  </si>
  <si>
    <t>8.310</t>
  </si>
  <si>
    <t>8.311</t>
  </si>
  <si>
    <t>8.312</t>
  </si>
  <si>
    <t>8.313</t>
  </si>
  <si>
    <t>8.314</t>
  </si>
  <si>
    <t>8.315</t>
  </si>
  <si>
    <t>8.316</t>
  </si>
  <si>
    <t>8.317</t>
  </si>
  <si>
    <t>8.318</t>
  </si>
  <si>
    <t>8.319</t>
  </si>
  <si>
    <t>8.320</t>
  </si>
  <si>
    <t>8.321</t>
  </si>
  <si>
    <t>8.322</t>
  </si>
  <si>
    <t>8.323</t>
  </si>
  <si>
    <t>8.324</t>
  </si>
  <si>
    <t>8.325</t>
  </si>
  <si>
    <t>8.326</t>
  </si>
  <si>
    <t>8.327</t>
  </si>
  <si>
    <t>8.328</t>
  </si>
  <si>
    <t>8.329</t>
  </si>
  <si>
    <t>8.330</t>
  </si>
  <si>
    <t>8.331</t>
  </si>
  <si>
    <t>8.332</t>
  </si>
  <si>
    <t>8.333</t>
  </si>
  <si>
    <t>8.334</t>
  </si>
  <si>
    <t>8.335</t>
  </si>
  <si>
    <t>8.336</t>
  </si>
  <si>
    <t>8.337</t>
  </si>
  <si>
    <t>8.338</t>
  </si>
  <si>
    <t>8.339</t>
  </si>
  <si>
    <t>8.340</t>
  </si>
  <si>
    <t>8.341</t>
  </si>
  <si>
    <t>8.342</t>
  </si>
  <si>
    <t>8.343</t>
  </si>
  <si>
    <t>8.344</t>
  </si>
  <si>
    <t>8.345</t>
  </si>
  <si>
    <t>8.346</t>
  </si>
  <si>
    <t>8.347</t>
  </si>
  <si>
    <t>8.348</t>
  </si>
  <si>
    <t>8.349</t>
  </si>
  <si>
    <t>8.350</t>
  </si>
  <si>
    <t>8.351</t>
  </si>
  <si>
    <t>8.352</t>
  </si>
  <si>
    <t>8.353</t>
  </si>
  <si>
    <t>8.354</t>
  </si>
  <si>
    <t>8.355</t>
  </si>
  <si>
    <t>8.356</t>
  </si>
  <si>
    <t>8.357</t>
  </si>
  <si>
    <t>8.358</t>
  </si>
  <si>
    <t>8.359</t>
  </si>
  <si>
    <t>8.360</t>
  </si>
  <si>
    <t>8.361</t>
  </si>
  <si>
    <t>8.362</t>
  </si>
  <si>
    <t>8.363</t>
  </si>
  <si>
    <t>8.364</t>
  </si>
  <si>
    <t>8.365</t>
  </si>
  <si>
    <t>8.366</t>
  </si>
  <si>
    <t>8.367</t>
  </si>
  <si>
    <t>8.368</t>
  </si>
  <si>
    <t>8.369</t>
  </si>
  <si>
    <t>8.370</t>
  </si>
  <si>
    <t>8.371</t>
  </si>
  <si>
    <t>8.372</t>
  </si>
  <si>
    <t>8.373</t>
  </si>
  <si>
    <t>8.374</t>
  </si>
  <si>
    <t>8.375</t>
  </si>
  <si>
    <t>8.376</t>
  </si>
  <si>
    <t>8.377</t>
  </si>
  <si>
    <t>8.378</t>
  </si>
  <si>
    <t>8.379</t>
  </si>
  <si>
    <t>8.380</t>
  </si>
  <si>
    <t>8.381</t>
  </si>
  <si>
    <t>8.382</t>
  </si>
  <si>
    <t>8.383</t>
  </si>
  <si>
    <t>8.384</t>
  </si>
  <si>
    <t>8.385</t>
  </si>
  <si>
    <t>8.386</t>
  </si>
  <si>
    <t>8.387</t>
  </si>
  <si>
    <t>8.388</t>
  </si>
  <si>
    <t>8.389</t>
  </si>
  <si>
    <t>8.390</t>
  </si>
  <si>
    <t>8.391</t>
  </si>
  <si>
    <t>8.392</t>
  </si>
  <si>
    <t>9.60</t>
  </si>
  <si>
    <t>9.61</t>
  </si>
  <si>
    <t>9.62</t>
  </si>
  <si>
    <t>9.63</t>
  </si>
  <si>
    <t>9.64</t>
  </si>
  <si>
    <t>9.65</t>
  </si>
  <si>
    <t>9.66</t>
  </si>
  <si>
    <t>9.67</t>
  </si>
  <si>
    <t>9.68</t>
  </si>
  <si>
    <t>9.69</t>
  </si>
  <si>
    <t>9.70</t>
  </si>
  <si>
    <t>9.71</t>
  </si>
  <si>
    <t>9.72</t>
  </si>
  <si>
    <t>9.73</t>
  </si>
  <si>
    <t>9.74</t>
  </si>
  <si>
    <t>9.75</t>
  </si>
  <si>
    <t>9.76</t>
  </si>
  <si>
    <t>9.77</t>
  </si>
  <si>
    <t>9.78</t>
  </si>
  <si>
    <t>9.79</t>
  </si>
  <si>
    <t>9.80</t>
  </si>
  <si>
    <t>9.81</t>
  </si>
  <si>
    <t>9.82</t>
  </si>
  <si>
    <t>9.83</t>
  </si>
  <si>
    <t>9.84</t>
  </si>
  <si>
    <t>9.85</t>
  </si>
  <si>
    <t>9.86</t>
  </si>
  <si>
    <t>9.87</t>
  </si>
  <si>
    <t>9.88</t>
  </si>
  <si>
    <t>9.89</t>
  </si>
  <si>
    <t>9.90</t>
  </si>
  <si>
    <t>9.91</t>
  </si>
  <si>
    <t>9.92</t>
  </si>
  <si>
    <t>9.93</t>
  </si>
  <si>
    <t>9.94</t>
  </si>
  <si>
    <t>9.95</t>
  </si>
  <si>
    <t>9.96</t>
  </si>
  <si>
    <t>9.97</t>
  </si>
  <si>
    <t>9.98</t>
  </si>
  <si>
    <t>9.99</t>
  </si>
  <si>
    <t>9.100</t>
  </si>
  <si>
    <t>9.101</t>
  </si>
  <si>
    <t>9.102</t>
  </si>
  <si>
    <t>9.103</t>
  </si>
  <si>
    <t>9.104</t>
  </si>
  <si>
    <t>9.105</t>
  </si>
  <si>
    <t>9.106</t>
  </si>
  <si>
    <t>9.107</t>
  </si>
  <si>
    <t>9.108</t>
  </si>
  <si>
    <t>9.109</t>
  </si>
  <si>
    <t>9.110</t>
  </si>
  <si>
    <t>9.111</t>
  </si>
  <si>
    <t>9.112</t>
  </si>
  <si>
    <t>9.113</t>
  </si>
  <si>
    <t>9.114</t>
  </si>
  <si>
    <t>9.115</t>
  </si>
  <si>
    <t>9.116</t>
  </si>
  <si>
    <t>9.117</t>
  </si>
  <si>
    <t>9.118</t>
  </si>
  <si>
    <t>9.119</t>
  </si>
  <si>
    <t>9.120</t>
  </si>
  <si>
    <t>9.121</t>
  </si>
  <si>
    <t>9.122</t>
  </si>
  <si>
    <t>9.123</t>
  </si>
  <si>
    <t>9.124</t>
  </si>
  <si>
    <t>9.125</t>
  </si>
  <si>
    <t>9.126</t>
  </si>
  <si>
    <t>9.127</t>
  </si>
  <si>
    <t>9.128</t>
  </si>
  <si>
    <t>10.65</t>
  </si>
  <si>
    <t>10.66</t>
  </si>
  <si>
    <t>10.67</t>
  </si>
  <si>
    <t>10.68</t>
  </si>
  <si>
    <t>10.69</t>
  </si>
  <si>
    <t>10.70</t>
  </si>
  <si>
    <t>10.71</t>
  </si>
  <si>
    <t>10.72</t>
  </si>
  <si>
    <t>10.73</t>
  </si>
  <si>
    <t>10.74</t>
  </si>
  <si>
    <t>10.75</t>
  </si>
  <si>
    <t>10.76</t>
  </si>
  <si>
    <t>10.77</t>
  </si>
  <si>
    <t>10.78</t>
  </si>
  <si>
    <t>10.79</t>
  </si>
  <si>
    <t>10.80</t>
  </si>
  <si>
    <t>10.81</t>
  </si>
  <si>
    <t>10.82</t>
  </si>
  <si>
    <t>10.83</t>
  </si>
  <si>
    <t>10.84</t>
  </si>
  <si>
    <t>10.85</t>
  </si>
  <si>
    <t>10.86</t>
  </si>
  <si>
    <t>10.87</t>
  </si>
  <si>
    <t>10.88</t>
  </si>
  <si>
    <t>10.89</t>
  </si>
  <si>
    <t>10.90</t>
  </si>
  <si>
    <t>10.91</t>
  </si>
  <si>
    <t>10.92</t>
  </si>
  <si>
    <t>10.93</t>
  </si>
  <si>
    <t>10.94</t>
  </si>
  <si>
    <t>10.95</t>
  </si>
  <si>
    <t>10.96</t>
  </si>
  <si>
    <t>10.97</t>
  </si>
  <si>
    <t>10.98</t>
  </si>
  <si>
    <t>10.99</t>
  </si>
  <si>
    <t>10.100</t>
  </si>
  <si>
    <t>10.101</t>
  </si>
  <si>
    <t>10.102</t>
  </si>
  <si>
    <t>10.103</t>
  </si>
  <si>
    <t>10.104</t>
  </si>
  <si>
    <t>10.105</t>
  </si>
  <si>
    <t>10.106</t>
  </si>
  <si>
    <t>10.107</t>
  </si>
  <si>
    <t>10.108</t>
  </si>
  <si>
    <t>10.109</t>
  </si>
  <si>
    <t>10.110</t>
  </si>
  <si>
    <t>10.111</t>
  </si>
  <si>
    <t>10.112</t>
  </si>
  <si>
    <t>10.113</t>
  </si>
  <si>
    <t>10.114</t>
  </si>
  <si>
    <t>10.115</t>
  </si>
  <si>
    <t>13.65</t>
  </si>
  <si>
    <t>13.66</t>
  </si>
  <si>
    <t>13.67</t>
  </si>
  <si>
    <t>13.68</t>
  </si>
  <si>
    <t>13.69</t>
  </si>
  <si>
    <t>13.70</t>
  </si>
  <si>
    <t>13.71</t>
  </si>
  <si>
    <t>13.72</t>
  </si>
  <si>
    <t>13.73</t>
  </si>
  <si>
    <t>13.74</t>
  </si>
  <si>
    <t>13.75</t>
  </si>
  <si>
    <t>13.76</t>
  </si>
  <si>
    <t>13.77</t>
  </si>
  <si>
    <t>13.78</t>
  </si>
  <si>
    <t>13.79</t>
  </si>
  <si>
    <t>13.80</t>
  </si>
  <si>
    <t>13.81</t>
  </si>
  <si>
    <t>итого, с НДС</t>
  </si>
  <si>
    <t>работа, с НДС</t>
  </si>
  <si>
    <t>оборудование</t>
  </si>
  <si>
    <t>мат.+об., с НДС</t>
  </si>
  <si>
    <t>Оборудование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</si>
</sst>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_ ;[Red]\-#,##0.00\ "/>
    <numFmt numFmtId="165" formatCode="0.0000"/>
    <numFmt numFmtId="166" formatCode="0.000"/>
    <numFmt numFmtId="167" formatCode="0.0"/>
    <numFmt numFmtId="168" formatCode="0.00000"/>
    <numFmt numFmtId="169" formatCode="0.000000"/>
  </numFmts>
  <fonts count="27" x14ac:knownFonts="1">
    <font>
      <sz val="11"/>
      <color rgb="FF000000"/>
      <name val="Calibri"/>
      <charset val="204"/>
    </font>
    <font>
      <sz val="11"/>
      <color rgb="FF000000"/>
      <name val="Arial"/>
      <charset val="204"/>
    </font>
    <font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12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12"/>
      <color rgb="FFC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C00000"/>
      <name val="Arial"/>
      <family val="2"/>
      <charset val="204"/>
    </font>
    <font>
      <b/>
      <sz val="10"/>
      <color rgb="FFC0000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  <font>
      <i/>
      <u/>
      <sz val="9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6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11"/>
      <color rgb="FFC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FF00"/>
      <name val="Calibri"/>
      <family val="2"/>
      <charset val="204"/>
    </font>
    <font>
      <sz val="8"/>
      <name val="Calibri"/>
      <family val="2"/>
      <charset val="204"/>
    </font>
    <font>
      <sz val="11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vertical="center"/>
    </xf>
    <xf numFmtId="49" fontId="8" fillId="0" borderId="1" xfId="0" applyNumberFormat="1" applyFont="1" applyFill="1" applyBorder="1" applyAlignment="1" applyProtection="1">
      <alignment horizontal="center" wrapText="1"/>
    </xf>
    <xf numFmtId="4" fontId="0" fillId="0" borderId="0" xfId="0" applyNumberFormat="1"/>
    <xf numFmtId="0" fontId="14" fillId="0" borderId="7" xfId="0" applyNumberFormat="1" applyFont="1" applyFill="1" applyBorder="1" applyAlignment="1" applyProtection="1">
      <alignment horizontal="center" vertical="center" wrapText="1"/>
    </xf>
    <xf numFmtId="2" fontId="14" fillId="0" borderId="7" xfId="0" applyNumberFormat="1" applyFont="1" applyFill="1" applyBorder="1" applyAlignment="1" applyProtection="1">
      <alignment horizontal="center" vertical="center" wrapText="1"/>
    </xf>
    <xf numFmtId="0" fontId="14" fillId="0" borderId="4" xfId="0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Fill="1" applyBorder="1" applyAlignment="1" applyProtection="1"/>
    <xf numFmtId="0" fontId="17" fillId="0" borderId="0" xfId="0" applyNumberFormat="1" applyFont="1" applyFill="1" applyBorder="1" applyAlignment="1" applyProtection="1">
      <alignment horizontal="center" vertical="top" wrapText="1"/>
    </xf>
    <xf numFmtId="0" fontId="16" fillId="0" borderId="0" xfId="0" applyFont="1"/>
    <xf numFmtId="0" fontId="18" fillId="0" borderId="2" xfId="0" applyNumberFormat="1" applyFont="1" applyFill="1" applyBorder="1" applyAlignment="1" applyProtection="1">
      <alignment horizontal="center" vertical="top"/>
    </xf>
    <xf numFmtId="0" fontId="14" fillId="0" borderId="6" xfId="0" applyNumberFormat="1" applyFont="1" applyFill="1" applyBorder="1" applyAlignment="1" applyProtection="1">
      <alignment horizontal="center" vertical="center" wrapText="1"/>
    </xf>
    <xf numFmtId="0" fontId="14" fillId="0" borderId="9" xfId="0" applyNumberFormat="1" applyFont="1" applyFill="1" applyBorder="1" applyAlignment="1" applyProtection="1">
      <alignment horizontal="center" vertical="center" wrapText="1"/>
    </xf>
    <xf numFmtId="0" fontId="14" fillId="0" borderId="8" xfId="0" applyNumberFormat="1" applyFont="1" applyFill="1" applyBorder="1" applyAlignment="1" applyProtection="1">
      <alignment horizontal="center" vertical="center" wrapText="1"/>
    </xf>
    <xf numFmtId="0" fontId="14" fillId="0" borderId="3" xfId="0" applyNumberFormat="1" applyFont="1" applyFill="1" applyBorder="1" applyAlignment="1" applyProtection="1">
      <alignment horizontal="center" vertical="center" wrapText="1"/>
    </xf>
    <xf numFmtId="2" fontId="14" fillId="0" borderId="8" xfId="0" applyNumberFormat="1" applyFont="1" applyFill="1" applyBorder="1" applyAlignment="1" applyProtection="1">
      <alignment horizontal="center" vertical="center" wrapText="1"/>
    </xf>
    <xf numFmtId="0" fontId="14" fillId="0" borderId="3" xfId="0" applyNumberFormat="1" applyFont="1" applyFill="1" applyBorder="1" applyAlignment="1" applyProtection="1">
      <alignment horizontal="center"/>
    </xf>
    <xf numFmtId="4" fontId="9" fillId="3" borderId="0" xfId="0" applyNumberFormat="1" applyFont="1" applyFill="1"/>
    <xf numFmtId="49" fontId="10" fillId="3" borderId="3" xfId="0" applyNumberFormat="1" applyFont="1" applyFill="1" applyBorder="1" applyAlignment="1" applyProtection="1">
      <alignment horizontal="center" vertical="top"/>
    </xf>
    <xf numFmtId="49" fontId="10" fillId="3" borderId="3" xfId="0" applyNumberFormat="1" applyFont="1" applyFill="1" applyBorder="1" applyAlignment="1" applyProtection="1">
      <alignment horizontal="left" vertical="top" wrapText="1"/>
    </xf>
    <xf numFmtId="0" fontId="10" fillId="3" borderId="3" xfId="0" applyNumberFormat="1" applyFont="1" applyFill="1" applyBorder="1" applyAlignment="1" applyProtection="1">
      <alignment horizontal="center" vertical="top"/>
    </xf>
    <xf numFmtId="1" fontId="10" fillId="3" borderId="3" xfId="0" applyNumberFormat="1" applyFont="1" applyFill="1" applyBorder="1" applyAlignment="1" applyProtection="1">
      <alignment horizontal="center" vertical="top"/>
    </xf>
    <xf numFmtId="164" fontId="10" fillId="3" borderId="3" xfId="0" applyNumberFormat="1" applyFont="1" applyFill="1" applyBorder="1" applyAlignment="1" applyProtection="1">
      <alignment horizontal="right" vertical="top"/>
    </xf>
    <xf numFmtId="49" fontId="2" fillId="4" borderId="3" xfId="0" applyNumberFormat="1" applyFont="1" applyFill="1" applyBorder="1" applyAlignment="1" applyProtection="1">
      <alignment horizontal="center" vertical="top"/>
    </xf>
    <xf numFmtId="49" fontId="2" fillId="4" borderId="3" xfId="0" applyNumberFormat="1" applyFont="1" applyFill="1" applyBorder="1" applyAlignment="1" applyProtection="1">
      <alignment horizontal="left" vertical="top" wrapText="1"/>
    </xf>
    <xf numFmtId="0" fontId="2" fillId="4" borderId="3" xfId="0" applyNumberFormat="1" applyFont="1" applyFill="1" applyBorder="1" applyAlignment="1" applyProtection="1">
      <alignment horizontal="center" vertical="top"/>
    </xf>
    <xf numFmtId="1" fontId="2" fillId="4" borderId="3" xfId="0" applyNumberFormat="1" applyFont="1" applyFill="1" applyBorder="1" applyAlignment="1" applyProtection="1">
      <alignment horizontal="center" vertical="top"/>
    </xf>
    <xf numFmtId="164" fontId="2" fillId="4" borderId="3" xfId="0" applyNumberFormat="1" applyFont="1" applyFill="1" applyBorder="1" applyAlignment="1" applyProtection="1">
      <alignment horizontal="right" vertical="top"/>
    </xf>
    <xf numFmtId="165" fontId="10" fillId="3" borderId="3" xfId="0" applyNumberFormat="1" applyFont="1" applyFill="1" applyBorder="1" applyAlignment="1" applyProtection="1">
      <alignment horizontal="center" vertical="top"/>
    </xf>
    <xf numFmtId="166" fontId="10" fillId="3" borderId="3" xfId="0" applyNumberFormat="1" applyFont="1" applyFill="1" applyBorder="1" applyAlignment="1" applyProtection="1">
      <alignment horizontal="center" vertical="top"/>
    </xf>
    <xf numFmtId="167" fontId="2" fillId="4" borderId="3" xfId="0" applyNumberFormat="1" applyFont="1" applyFill="1" applyBorder="1" applyAlignment="1" applyProtection="1">
      <alignment horizontal="center" vertical="top"/>
    </xf>
    <xf numFmtId="2" fontId="2" fillId="4" borderId="3" xfId="0" applyNumberFormat="1" applyFont="1" applyFill="1" applyBorder="1" applyAlignment="1" applyProtection="1">
      <alignment horizontal="center" vertical="top"/>
    </xf>
    <xf numFmtId="2" fontId="10" fillId="3" borderId="3" xfId="0" applyNumberFormat="1" applyFont="1" applyFill="1" applyBorder="1" applyAlignment="1" applyProtection="1">
      <alignment horizontal="center" vertical="top"/>
    </xf>
    <xf numFmtId="167" fontId="10" fillId="3" borderId="3" xfId="0" applyNumberFormat="1" applyFont="1" applyFill="1" applyBorder="1" applyAlignment="1" applyProtection="1">
      <alignment horizontal="center" vertical="top"/>
    </xf>
    <xf numFmtId="0" fontId="2" fillId="0" borderId="3" xfId="0" applyNumberFormat="1" applyFont="1" applyFill="1" applyBorder="1" applyAlignment="1" applyProtection="1">
      <alignment vertical="top"/>
    </xf>
    <xf numFmtId="0" fontId="6" fillId="4" borderId="3" xfId="0" applyNumberFormat="1" applyFont="1" applyFill="1" applyBorder="1" applyAlignment="1" applyProtection="1">
      <alignment horizontal="right" vertical="top"/>
    </xf>
    <xf numFmtId="0" fontId="6" fillId="4" borderId="3" xfId="0" applyNumberFormat="1" applyFont="1" applyFill="1" applyBorder="1" applyAlignment="1" applyProtection="1">
      <alignment vertical="top"/>
    </xf>
    <xf numFmtId="0" fontId="6" fillId="4" borderId="3" xfId="0" applyNumberFormat="1" applyFont="1" applyFill="1" applyBorder="1" applyAlignment="1" applyProtection="1">
      <alignment horizontal="center" vertical="top"/>
    </xf>
    <xf numFmtId="0" fontId="0" fillId="4" borderId="3" xfId="0" applyFill="1" applyBorder="1"/>
    <xf numFmtId="168" fontId="10" fillId="3" borderId="3" xfId="0" applyNumberFormat="1" applyFont="1" applyFill="1" applyBorder="1" applyAlignment="1" applyProtection="1">
      <alignment horizontal="center" vertical="top"/>
    </xf>
    <xf numFmtId="165" fontId="2" fillId="4" borderId="3" xfId="0" applyNumberFormat="1" applyFont="1" applyFill="1" applyBorder="1" applyAlignment="1" applyProtection="1">
      <alignment horizontal="center" vertical="top"/>
    </xf>
    <xf numFmtId="166" fontId="2" fillId="4" borderId="3" xfId="0" applyNumberFormat="1" applyFont="1" applyFill="1" applyBorder="1" applyAlignment="1" applyProtection="1">
      <alignment horizontal="center" vertical="top"/>
    </xf>
    <xf numFmtId="169" fontId="10" fillId="3" borderId="3" xfId="0" applyNumberFormat="1" applyFont="1" applyFill="1" applyBorder="1" applyAlignment="1" applyProtection="1">
      <alignment horizontal="center" vertical="top"/>
    </xf>
    <xf numFmtId="168" fontId="2" fillId="4" borderId="3" xfId="0" applyNumberFormat="1" applyFont="1" applyFill="1" applyBorder="1" applyAlignment="1" applyProtection="1">
      <alignment horizontal="center" vertical="top"/>
    </xf>
    <xf numFmtId="169" fontId="2" fillId="4" borderId="3" xfId="0" applyNumberFormat="1" applyFont="1" applyFill="1" applyBorder="1" applyAlignment="1" applyProtection="1">
      <alignment horizontal="center" vertical="top"/>
    </xf>
    <xf numFmtId="0" fontId="1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left"/>
    </xf>
    <xf numFmtId="49" fontId="2" fillId="4" borderId="7" xfId="0" applyNumberFormat="1" applyFont="1" applyFill="1" applyBorder="1" applyAlignment="1" applyProtection="1">
      <alignment horizontal="center" vertical="top"/>
    </xf>
    <xf numFmtId="49" fontId="2" fillId="4" borderId="7" xfId="0" applyNumberFormat="1" applyFont="1" applyFill="1" applyBorder="1" applyAlignment="1" applyProtection="1">
      <alignment horizontal="left" vertical="top" wrapText="1"/>
    </xf>
    <xf numFmtId="0" fontId="2" fillId="4" borderId="7" xfId="0" applyNumberFormat="1" applyFont="1" applyFill="1" applyBorder="1" applyAlignment="1" applyProtection="1">
      <alignment horizontal="center" vertical="top"/>
    </xf>
    <xf numFmtId="1" fontId="2" fillId="4" borderId="7" xfId="0" applyNumberFormat="1" applyFont="1" applyFill="1" applyBorder="1" applyAlignment="1" applyProtection="1">
      <alignment horizontal="center" vertical="top"/>
    </xf>
    <xf numFmtId="164" fontId="2" fillId="4" borderId="7" xfId="0" applyNumberFormat="1" applyFont="1" applyFill="1" applyBorder="1" applyAlignment="1" applyProtection="1">
      <alignment horizontal="right" vertical="top"/>
    </xf>
    <xf numFmtId="0" fontId="10" fillId="0" borderId="12" xfId="0" applyNumberFormat="1" applyFont="1" applyFill="1" applyBorder="1" applyAlignment="1" applyProtection="1">
      <alignment vertical="top"/>
    </xf>
    <xf numFmtId="0" fontId="6" fillId="3" borderId="12" xfId="0" applyNumberFormat="1" applyFont="1" applyFill="1" applyBorder="1" applyAlignment="1" applyProtection="1">
      <alignment horizontal="right" vertical="top"/>
    </xf>
    <xf numFmtId="4" fontId="6" fillId="3" borderId="12" xfId="0" applyNumberFormat="1" applyFont="1" applyFill="1" applyBorder="1" applyAlignment="1" applyProtection="1">
      <alignment horizontal="right" vertical="top"/>
    </xf>
    <xf numFmtId="0" fontId="16" fillId="3" borderId="12" xfId="0" applyFont="1" applyFill="1" applyBorder="1"/>
    <xf numFmtId="4" fontId="9" fillId="3" borderId="13" xfId="0" applyNumberFormat="1" applyFont="1" applyFill="1" applyBorder="1"/>
    <xf numFmtId="4" fontId="9" fillId="4" borderId="15" xfId="0" applyNumberFormat="1" applyFont="1" applyFill="1" applyBorder="1" applyAlignment="1" applyProtection="1">
      <alignment horizontal="right" vertical="top"/>
    </xf>
    <xf numFmtId="0" fontId="2" fillId="0" borderId="19" xfId="0" applyNumberFormat="1" applyFont="1" applyFill="1" applyBorder="1" applyAlignment="1" applyProtection="1">
      <alignment vertical="top"/>
    </xf>
    <xf numFmtId="4" fontId="6" fillId="2" borderId="19" xfId="0" applyNumberFormat="1" applyFont="1" applyFill="1" applyBorder="1" applyAlignment="1" applyProtection="1">
      <alignment horizontal="right" vertical="top"/>
    </xf>
    <xf numFmtId="0" fontId="0" fillId="2" borderId="19" xfId="0" applyFill="1" applyBorder="1"/>
    <xf numFmtId="4" fontId="19" fillId="2" borderId="20" xfId="0" applyNumberFormat="1" applyFont="1" applyFill="1" applyBorder="1"/>
    <xf numFmtId="0" fontId="2" fillId="0" borderId="10" xfId="0" applyNumberFormat="1" applyFont="1" applyFill="1" applyBorder="1" applyAlignment="1" applyProtection="1">
      <alignment vertical="top"/>
    </xf>
    <xf numFmtId="0" fontId="6" fillId="4" borderId="10" xfId="0" applyNumberFormat="1" applyFont="1" applyFill="1" applyBorder="1" applyAlignment="1" applyProtection="1">
      <alignment horizontal="right" vertical="top"/>
    </xf>
    <xf numFmtId="0" fontId="6" fillId="4" borderId="10" xfId="0" applyNumberFormat="1" applyFont="1" applyFill="1" applyBorder="1" applyAlignment="1" applyProtection="1">
      <alignment vertical="top"/>
    </xf>
    <xf numFmtId="0" fontId="6" fillId="4" borderId="10" xfId="0" applyNumberFormat="1" applyFont="1" applyFill="1" applyBorder="1" applyAlignment="1" applyProtection="1">
      <alignment horizontal="center" vertical="top"/>
    </xf>
    <xf numFmtId="0" fontId="0" fillId="4" borderId="10" xfId="0" applyFill="1" applyBorder="1"/>
    <xf numFmtId="4" fontId="9" fillId="4" borderId="22" xfId="0" applyNumberFormat="1" applyFont="1" applyFill="1" applyBorder="1" applyAlignment="1" applyProtection="1">
      <alignment horizontal="right" vertical="top"/>
    </xf>
    <xf numFmtId="0" fontId="5" fillId="2" borderId="19" xfId="0" applyNumberFormat="1" applyFont="1" applyFill="1" applyBorder="1" applyAlignment="1" applyProtection="1">
      <alignment horizontal="right" vertical="top"/>
    </xf>
    <xf numFmtId="4" fontId="12" fillId="2" borderId="19" xfId="0" applyNumberFormat="1" applyFont="1" applyFill="1" applyBorder="1" applyAlignment="1" applyProtection="1">
      <alignment horizontal="right" vertical="top"/>
    </xf>
    <xf numFmtId="168" fontId="2" fillId="4" borderId="7" xfId="0" applyNumberFormat="1" applyFont="1" applyFill="1" applyBorder="1" applyAlignment="1" applyProtection="1">
      <alignment horizontal="center" vertical="top"/>
    </xf>
    <xf numFmtId="2" fontId="2" fillId="4" borderId="7" xfId="0" applyNumberFormat="1" applyFont="1" applyFill="1" applyBorder="1" applyAlignment="1" applyProtection="1">
      <alignment horizontal="center" vertical="top"/>
    </xf>
    <xf numFmtId="166" fontId="2" fillId="4" borderId="7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/>
    <xf numFmtId="49" fontId="7" fillId="0" borderId="8" xfId="0" applyNumberFormat="1" applyFont="1" applyFill="1" applyBorder="1" applyAlignment="1" applyProtection="1">
      <alignment horizontal="left"/>
    </xf>
    <xf numFmtId="49" fontId="3" fillId="0" borderId="8" xfId="0" applyNumberFormat="1" applyFont="1" applyFill="1" applyBorder="1" applyAlignment="1" applyProtection="1">
      <alignment horizontal="left"/>
    </xf>
    <xf numFmtId="0" fontId="0" fillId="0" borderId="8" xfId="0" applyBorder="1"/>
    <xf numFmtId="49" fontId="6" fillId="4" borderId="10" xfId="0" applyNumberFormat="1" applyFont="1" applyFill="1" applyBorder="1" applyAlignment="1" applyProtection="1">
      <alignment horizontal="right" vertical="top" wrapText="1"/>
    </xf>
    <xf numFmtId="0" fontId="14" fillId="0" borderId="24" xfId="0" applyNumberFormat="1" applyFont="1" applyFill="1" applyBorder="1" applyAlignment="1" applyProtection="1">
      <alignment horizontal="center" vertical="center" wrapText="1"/>
    </xf>
    <xf numFmtId="0" fontId="14" fillId="0" borderId="25" xfId="0" applyNumberFormat="1" applyFont="1" applyFill="1" applyBorder="1" applyAlignment="1" applyProtection="1">
      <alignment horizontal="center" vertical="center" wrapText="1"/>
    </xf>
    <xf numFmtId="0" fontId="14" fillId="0" borderId="26" xfId="0" applyNumberFormat="1" applyFont="1" applyFill="1" applyBorder="1" applyAlignment="1" applyProtection="1">
      <alignment horizontal="center" vertical="center" wrapText="1"/>
    </xf>
    <xf numFmtId="0" fontId="14" fillId="0" borderId="27" xfId="0" applyNumberFormat="1" applyFont="1" applyFill="1" applyBorder="1" applyAlignment="1" applyProtection="1">
      <alignment horizontal="center" vertical="center" wrapText="1"/>
    </xf>
    <xf numFmtId="0" fontId="14" fillId="0" borderId="28" xfId="0" applyNumberFormat="1" applyFont="1" applyFill="1" applyBorder="1" applyAlignment="1" applyProtection="1">
      <alignment horizontal="center" vertical="center" wrapText="1"/>
    </xf>
    <xf numFmtId="2" fontId="14" fillId="0" borderId="30" xfId="0" applyNumberFormat="1" applyFont="1" applyFill="1" applyBorder="1" applyAlignment="1" applyProtection="1">
      <alignment horizontal="center" vertical="center" wrapText="1"/>
    </xf>
    <xf numFmtId="2" fontId="14" fillId="0" borderId="32" xfId="0" applyNumberFormat="1" applyFont="1" applyFill="1" applyBorder="1" applyAlignment="1" applyProtection="1">
      <alignment horizontal="center" vertical="center" wrapText="1"/>
    </xf>
    <xf numFmtId="0" fontId="14" fillId="0" borderId="15" xfId="0" applyNumberFormat="1" applyFont="1" applyFill="1" applyBorder="1" applyAlignment="1" applyProtection="1">
      <alignment horizontal="center"/>
    </xf>
    <xf numFmtId="4" fontId="10" fillId="3" borderId="15" xfId="0" applyNumberFormat="1" applyFont="1" applyFill="1" applyBorder="1" applyAlignment="1" applyProtection="1">
      <alignment horizontal="right" vertical="top"/>
    </xf>
    <xf numFmtId="4" fontId="2" fillId="4" borderId="15" xfId="0" applyNumberFormat="1" applyFont="1" applyFill="1" applyBorder="1" applyAlignment="1" applyProtection="1">
      <alignment horizontal="right" vertical="top"/>
    </xf>
    <xf numFmtId="4" fontId="2" fillId="4" borderId="30" xfId="0" applyNumberFormat="1" applyFont="1" applyFill="1" applyBorder="1" applyAlignment="1" applyProtection="1">
      <alignment horizontal="right" vertical="top"/>
    </xf>
    <xf numFmtId="0" fontId="1" fillId="0" borderId="17" xfId="0" applyNumberFormat="1" applyFont="1" applyFill="1" applyBorder="1" applyAlignment="1" applyProtection="1"/>
    <xf numFmtId="49" fontId="4" fillId="0" borderId="17" xfId="0" applyNumberFormat="1" applyFont="1" applyFill="1" applyBorder="1" applyAlignment="1" applyProtection="1">
      <alignment horizontal="left"/>
    </xf>
    <xf numFmtId="0" fontId="3" fillId="0" borderId="17" xfId="0" applyNumberFormat="1" applyFont="1" applyFill="1" applyBorder="1" applyAlignment="1" applyProtection="1">
      <alignment horizontal="left"/>
    </xf>
    <xf numFmtId="4" fontId="0" fillId="0" borderId="0" xfId="0" applyNumberFormat="1" applyAlignment="1">
      <alignment horizontal="center" vertical="center"/>
    </xf>
    <xf numFmtId="4" fontId="1" fillId="0" borderId="0" xfId="0" applyNumberFormat="1" applyFont="1" applyFill="1" applyBorder="1" applyAlignment="1" applyProtection="1">
      <alignment horizontal="center" vertical="center"/>
    </xf>
    <xf numFmtId="49" fontId="14" fillId="0" borderId="3" xfId="0" applyNumberFormat="1" applyFont="1" applyFill="1" applyBorder="1" applyAlignment="1" applyProtection="1">
      <alignment horizontal="left"/>
    </xf>
    <xf numFmtId="4" fontId="20" fillId="5" borderId="15" xfId="0" applyNumberFormat="1" applyFont="1" applyFill="1" applyBorder="1" applyAlignment="1" applyProtection="1">
      <alignment horizontal="right" vertical="top"/>
    </xf>
    <xf numFmtId="4" fontId="22" fillId="0" borderId="0" xfId="0" applyNumberFormat="1" applyFont="1" applyAlignment="1">
      <alignment horizontal="center" vertical="center"/>
    </xf>
    <xf numFmtId="0" fontId="22" fillId="0" borderId="0" xfId="0" applyFont="1"/>
    <xf numFmtId="49" fontId="21" fillId="0" borderId="14" xfId="0" applyNumberFormat="1" applyFont="1" applyFill="1" applyBorder="1" applyAlignment="1" applyProtection="1">
      <alignment horizontal="center" vertical="center"/>
    </xf>
    <xf numFmtId="49" fontId="21" fillId="0" borderId="3" xfId="0" applyNumberFormat="1" applyFont="1" applyFill="1" applyBorder="1" applyAlignment="1" applyProtection="1">
      <alignment vertical="top" wrapText="1"/>
    </xf>
    <xf numFmtId="0" fontId="21" fillId="0" borderId="3" xfId="0" applyNumberFormat="1" applyFont="1" applyFill="1" applyBorder="1" applyAlignment="1" applyProtection="1">
      <alignment horizontal="center" vertical="top" wrapText="1"/>
    </xf>
    <xf numFmtId="1" fontId="21" fillId="0" borderId="3" xfId="0" applyNumberFormat="1" applyFont="1" applyFill="1" applyBorder="1" applyAlignment="1" applyProtection="1">
      <alignment horizontal="center" vertical="top"/>
    </xf>
    <xf numFmtId="4" fontId="21" fillId="0" borderId="3" xfId="0" applyNumberFormat="1" applyFont="1" applyFill="1" applyBorder="1" applyAlignment="1" applyProtection="1">
      <alignment horizontal="right" vertical="top"/>
    </xf>
    <xf numFmtId="4" fontId="21" fillId="0" borderId="15" xfId="0" applyNumberFormat="1" applyFont="1" applyFill="1" applyBorder="1" applyAlignment="1" applyProtection="1">
      <alignment horizontal="right" vertical="top"/>
    </xf>
    <xf numFmtId="49" fontId="21" fillId="0" borderId="31" xfId="0" applyNumberFormat="1" applyFont="1" applyFill="1" applyBorder="1" applyAlignment="1" applyProtection="1">
      <alignment horizontal="center" vertical="center"/>
    </xf>
    <xf numFmtId="49" fontId="21" fillId="0" borderId="8" xfId="0" applyNumberFormat="1" applyFont="1" applyFill="1" applyBorder="1" applyAlignment="1" applyProtection="1">
      <alignment vertical="top" wrapText="1"/>
    </xf>
    <xf numFmtId="0" fontId="21" fillId="0" borderId="8" xfId="0" applyNumberFormat="1" applyFont="1" applyFill="1" applyBorder="1" applyAlignment="1" applyProtection="1">
      <alignment horizontal="center" vertical="top" wrapText="1"/>
    </xf>
    <xf numFmtId="1" fontId="21" fillId="0" borderId="8" xfId="0" applyNumberFormat="1" applyFont="1" applyFill="1" applyBorder="1" applyAlignment="1" applyProtection="1">
      <alignment horizontal="center" vertical="top"/>
    </xf>
    <xf numFmtId="4" fontId="21" fillId="0" borderId="8" xfId="0" applyNumberFormat="1" applyFont="1" applyFill="1" applyBorder="1" applyAlignment="1" applyProtection="1">
      <alignment horizontal="right" vertical="top"/>
    </xf>
    <xf numFmtId="4" fontId="21" fillId="0" borderId="32" xfId="0" applyNumberFormat="1" applyFont="1" applyFill="1" applyBorder="1" applyAlignment="1" applyProtection="1">
      <alignment horizontal="right" vertical="top"/>
    </xf>
    <xf numFmtId="2" fontId="21" fillId="0" borderId="8" xfId="0" applyNumberFormat="1" applyFont="1" applyFill="1" applyBorder="1" applyAlignment="1" applyProtection="1">
      <alignment horizontal="center" vertical="top"/>
    </xf>
    <xf numFmtId="167" fontId="21" fillId="0" borderId="8" xfId="0" applyNumberFormat="1" applyFont="1" applyFill="1" applyBorder="1" applyAlignment="1" applyProtection="1">
      <alignment horizontal="center" vertical="top"/>
    </xf>
    <xf numFmtId="49" fontId="21" fillId="5" borderId="4" xfId="0" applyNumberFormat="1" applyFont="1" applyFill="1" applyBorder="1" applyAlignment="1" applyProtection="1">
      <alignment horizontal="left" vertical="top"/>
    </xf>
    <xf numFmtId="49" fontId="21" fillId="5" borderId="5" xfId="0" applyNumberFormat="1" applyFont="1" applyFill="1" applyBorder="1" applyAlignment="1" applyProtection="1">
      <alignment horizontal="left" vertical="top"/>
    </xf>
    <xf numFmtId="49" fontId="21" fillId="5" borderId="6" xfId="0" applyNumberFormat="1" applyFont="1" applyFill="1" applyBorder="1" applyAlignment="1" applyProtection="1">
      <alignment horizontal="left" vertical="top"/>
    </xf>
    <xf numFmtId="49" fontId="21" fillId="5" borderId="8" xfId="0" applyNumberFormat="1" applyFont="1" applyFill="1" applyBorder="1" applyAlignment="1" applyProtection="1">
      <alignment horizontal="left" vertical="top"/>
    </xf>
    <xf numFmtId="49" fontId="21" fillId="5" borderId="8" xfId="0" applyNumberFormat="1" applyFont="1" applyFill="1" applyBorder="1" applyAlignment="1" applyProtection="1">
      <alignment horizontal="left" vertical="center"/>
    </xf>
    <xf numFmtId="0" fontId="24" fillId="0" borderId="0" xfId="0" applyNumberFormat="1" applyFont="1" applyFill="1" applyBorder="1" applyAlignment="1" applyProtection="1">
      <alignment horizontal="center" vertical="center"/>
    </xf>
    <xf numFmtId="0" fontId="25" fillId="0" borderId="23" xfId="0" applyNumberFormat="1" applyFont="1" applyFill="1" applyBorder="1" applyAlignment="1" applyProtection="1">
      <alignment horizontal="center" vertical="center" wrapText="1"/>
    </xf>
    <xf numFmtId="0" fontId="25" fillId="0" borderId="29" xfId="0" applyNumberFormat="1" applyFont="1" applyFill="1" applyBorder="1" applyAlignment="1" applyProtection="1">
      <alignment horizontal="center" vertical="center" wrapText="1"/>
    </xf>
    <xf numFmtId="0" fontId="25" fillId="0" borderId="31" xfId="0" applyNumberFormat="1" applyFont="1" applyFill="1" applyBorder="1" applyAlignment="1" applyProtection="1">
      <alignment horizontal="center" vertical="center" wrapText="1"/>
    </xf>
    <xf numFmtId="0" fontId="25" fillId="0" borderId="14" xfId="0" applyNumberFormat="1" applyFont="1" applyFill="1" applyBorder="1" applyAlignment="1" applyProtection="1">
      <alignment horizontal="center" vertical="center"/>
    </xf>
    <xf numFmtId="49" fontId="26" fillId="3" borderId="14" xfId="0" applyNumberFormat="1" applyFont="1" applyFill="1" applyBorder="1" applyAlignment="1" applyProtection="1">
      <alignment horizontal="center" vertical="center"/>
    </xf>
    <xf numFmtId="49" fontId="26" fillId="4" borderId="14" xfId="0" applyNumberFormat="1" applyFont="1" applyFill="1" applyBorder="1" applyAlignment="1" applyProtection="1">
      <alignment horizontal="center" vertical="center"/>
    </xf>
    <xf numFmtId="49" fontId="26" fillId="4" borderId="33" xfId="0" applyNumberFormat="1" applyFont="1" applyFill="1" applyBorder="1" applyAlignment="1" applyProtection="1">
      <alignment horizontal="center" vertical="center"/>
    </xf>
    <xf numFmtId="0" fontId="26" fillId="0" borderId="11" xfId="0" applyNumberFormat="1" applyFont="1" applyFill="1" applyBorder="1" applyAlignment="1" applyProtection="1">
      <alignment horizontal="center" vertical="center"/>
    </xf>
    <xf numFmtId="0" fontId="26" fillId="0" borderId="21" xfId="0" applyNumberFormat="1" applyFont="1" applyFill="1" applyBorder="1" applyAlignment="1" applyProtection="1">
      <alignment horizontal="center" vertical="center"/>
    </xf>
    <xf numFmtId="0" fontId="26" fillId="0" borderId="18" xfId="0" applyNumberFormat="1" applyFont="1" applyFill="1" applyBorder="1" applyAlignment="1" applyProtection="1">
      <alignment horizontal="center" vertical="center"/>
    </xf>
    <xf numFmtId="0" fontId="26" fillId="4" borderId="21" xfId="0" applyNumberFormat="1" applyFont="1" applyFill="1" applyBorder="1" applyAlignment="1" applyProtection="1">
      <alignment horizontal="center" vertical="center"/>
    </xf>
    <xf numFmtId="0" fontId="24" fillId="0" borderId="31" xfId="0" applyNumberFormat="1" applyFont="1" applyFill="1" applyBorder="1" applyAlignment="1" applyProtection="1">
      <alignment horizontal="center" vertical="center"/>
    </xf>
    <xf numFmtId="0" fontId="24" fillId="0" borderId="14" xfId="0" applyNumberFormat="1" applyFont="1" applyFill="1" applyBorder="1" applyAlignment="1" applyProtection="1">
      <alignment horizontal="center" vertical="center"/>
    </xf>
    <xf numFmtId="0" fontId="24" fillId="0" borderId="16" xfId="0" applyNumberFormat="1" applyFont="1" applyFill="1" applyBorder="1" applyAlignment="1" applyProtection="1">
      <alignment horizontal="center" vertical="center"/>
    </xf>
    <xf numFmtId="4" fontId="9" fillId="4" borderId="0" xfId="0" applyNumberFormat="1" applyFont="1" applyFill="1" applyBorder="1" applyAlignment="1" applyProtection="1"/>
    <xf numFmtId="4" fontId="9" fillId="2" borderId="0" xfId="0" applyNumberFormat="1" applyFont="1" applyFill="1" applyAlignment="1">
      <alignment horizontal="center" vertical="center"/>
    </xf>
    <xf numFmtId="0" fontId="9" fillId="0" borderId="0" xfId="0" applyFont="1"/>
    <xf numFmtId="4" fontId="13" fillId="0" borderId="0" xfId="0" applyNumberFormat="1" applyFont="1" applyAlignment="1">
      <alignment horizontal="center" vertical="center"/>
    </xf>
    <xf numFmtId="49" fontId="11" fillId="4" borderId="14" xfId="0" applyNumberFormat="1" applyFont="1" applyFill="1" applyBorder="1" applyAlignment="1" applyProtection="1">
      <alignment horizontal="center" vertical="center"/>
    </xf>
    <xf numFmtId="49" fontId="11" fillId="4" borderId="3" xfId="0" applyNumberFormat="1" applyFont="1" applyFill="1" applyBorder="1" applyAlignment="1" applyProtection="1">
      <alignment horizontal="center" vertical="top"/>
    </xf>
    <xf numFmtId="49" fontId="11" fillId="4" borderId="3" xfId="0" applyNumberFormat="1" applyFont="1" applyFill="1" applyBorder="1" applyAlignment="1" applyProtection="1">
      <alignment horizontal="left" vertical="top" wrapText="1"/>
    </xf>
    <xf numFmtId="0" fontId="11" fillId="4" borderId="3" xfId="0" applyNumberFormat="1" applyFont="1" applyFill="1" applyBorder="1" applyAlignment="1" applyProtection="1">
      <alignment horizontal="center" vertical="top"/>
    </xf>
    <xf numFmtId="1" fontId="11" fillId="4" borderId="3" xfId="0" applyNumberFormat="1" applyFont="1" applyFill="1" applyBorder="1" applyAlignment="1" applyProtection="1">
      <alignment horizontal="center" vertical="top"/>
    </xf>
    <xf numFmtId="164" fontId="11" fillId="4" borderId="3" xfId="0" applyNumberFormat="1" applyFont="1" applyFill="1" applyBorder="1" applyAlignment="1" applyProtection="1">
      <alignment horizontal="right" vertical="top"/>
    </xf>
    <xf numFmtId="4" fontId="11" fillId="4" borderId="15" xfId="0" applyNumberFormat="1" applyFont="1" applyFill="1" applyBorder="1" applyAlignment="1" applyProtection="1">
      <alignment horizontal="right" vertical="top"/>
    </xf>
    <xf numFmtId="49" fontId="11" fillId="4" borderId="7" xfId="0" applyNumberFormat="1" applyFont="1" applyFill="1" applyBorder="1" applyAlignment="1" applyProtection="1">
      <alignment horizontal="center" vertical="top"/>
    </xf>
    <xf numFmtId="49" fontId="11" fillId="4" borderId="7" xfId="0" applyNumberFormat="1" applyFont="1" applyFill="1" applyBorder="1" applyAlignment="1" applyProtection="1">
      <alignment horizontal="left" vertical="top" wrapText="1"/>
    </xf>
    <xf numFmtId="0" fontId="11" fillId="4" borderId="7" xfId="0" applyNumberFormat="1" applyFont="1" applyFill="1" applyBorder="1" applyAlignment="1" applyProtection="1">
      <alignment horizontal="center" vertical="top"/>
    </xf>
    <xf numFmtId="1" fontId="11" fillId="4" borderId="7" xfId="0" applyNumberFormat="1" applyFont="1" applyFill="1" applyBorder="1" applyAlignment="1" applyProtection="1">
      <alignment horizontal="center" vertical="top"/>
    </xf>
    <xf numFmtId="164" fontId="11" fillId="4" borderId="7" xfId="0" applyNumberFormat="1" applyFont="1" applyFill="1" applyBorder="1" applyAlignment="1" applyProtection="1">
      <alignment horizontal="right" vertical="top"/>
    </xf>
    <xf numFmtId="4" fontId="11" fillId="4" borderId="30" xfId="0" applyNumberFormat="1" applyFont="1" applyFill="1" applyBorder="1" applyAlignment="1" applyProtection="1">
      <alignment horizontal="right" vertical="top"/>
    </xf>
    <xf numFmtId="0" fontId="26" fillId="0" borderId="34" xfId="0" applyNumberFormat="1" applyFont="1" applyFill="1" applyBorder="1" applyAlignment="1" applyProtection="1">
      <alignment horizontal="center" vertical="center"/>
    </xf>
    <xf numFmtId="0" fontId="2" fillId="0" borderId="35" xfId="0" applyNumberFormat="1" applyFont="1" applyFill="1" applyBorder="1" applyAlignment="1" applyProtection="1">
      <alignment vertical="top"/>
    </xf>
    <xf numFmtId="0" fontId="6" fillId="4" borderId="35" xfId="0" applyNumberFormat="1" applyFont="1" applyFill="1" applyBorder="1" applyAlignment="1" applyProtection="1">
      <alignment horizontal="right" vertical="top"/>
    </xf>
    <xf numFmtId="0" fontId="6" fillId="4" borderId="35" xfId="0" applyNumberFormat="1" applyFont="1" applyFill="1" applyBorder="1" applyAlignment="1" applyProtection="1">
      <alignment vertical="top"/>
    </xf>
    <xf numFmtId="0" fontId="6" fillId="4" borderId="35" xfId="0" applyNumberFormat="1" applyFont="1" applyFill="1" applyBorder="1" applyAlignment="1" applyProtection="1">
      <alignment horizontal="center" vertical="top"/>
    </xf>
    <xf numFmtId="0" fontId="0" fillId="4" borderId="35" xfId="0" applyFill="1" applyBorder="1"/>
    <xf numFmtId="4" fontId="9" fillId="4" borderId="36" xfId="0" applyNumberFormat="1" applyFont="1" applyFill="1" applyBorder="1" applyAlignment="1" applyProtection="1">
      <alignment horizontal="right" vertical="top"/>
    </xf>
    <xf numFmtId="0" fontId="26" fillId="0" borderId="14" xfId="0" applyNumberFormat="1" applyFont="1" applyFill="1" applyBorder="1" applyAlignment="1" applyProtection="1">
      <alignment horizontal="center" vertical="center"/>
    </xf>
    <xf numFmtId="0" fontId="26" fillId="5" borderId="14" xfId="0" applyNumberFormat="1" applyFont="1" applyFill="1" applyBorder="1" applyAlignment="1" applyProtection="1">
      <alignment horizontal="center" vertical="center"/>
    </xf>
    <xf numFmtId="0" fontId="26" fillId="5" borderId="34" xfId="0" applyNumberFormat="1" applyFont="1" applyFill="1" applyBorder="1" applyAlignment="1" applyProtection="1">
      <alignment horizontal="center" vertical="center"/>
    </xf>
    <xf numFmtId="4" fontId="19" fillId="5" borderId="20" xfId="0" applyNumberFormat="1" applyFont="1" applyFill="1" applyBorder="1"/>
    <xf numFmtId="4" fontId="19" fillId="5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34C17-561D-452C-88BF-412A93663C4F}">
  <sheetPr>
    <pageSetUpPr fitToPage="1"/>
  </sheetPr>
  <dimension ref="A2:AD1989"/>
  <sheetViews>
    <sheetView tabSelected="1" workbookViewId="0">
      <pane ySplit="10" topLeftCell="A758" activePane="bottomLeft" state="frozen"/>
      <selection pane="bottomLeft" activeCell="J8" sqref="J8:J9"/>
    </sheetView>
  </sheetViews>
  <sheetFormatPr defaultColWidth="9.140625" defaultRowHeight="14.25" customHeight="1" x14ac:dyDescent="0.2"/>
  <cols>
    <col min="1" max="1" width="6.7109375" style="118" customWidth="1"/>
    <col min="2" max="2" width="26" style="8" bestFit="1" customWidth="1"/>
    <col min="3" max="3" width="7" style="8" customWidth="1"/>
    <col min="4" max="4" width="25.85546875" style="8" customWidth="1"/>
    <col min="5" max="5" width="79.5703125" style="8" customWidth="1"/>
    <col min="6" max="6" width="10.5703125" style="8" customWidth="1"/>
    <col min="7" max="7" width="10.140625" style="8" customWidth="1"/>
    <col min="8" max="8" width="15.42578125" style="8" customWidth="1"/>
    <col min="9" max="9" width="17.85546875" style="8" customWidth="1"/>
    <col min="10" max="10" width="17.42578125" style="94" customWidth="1"/>
    <col min="11" max="11" width="16.85546875" style="1" customWidth="1"/>
    <col min="12" max="105" width="5.7109375" style="1" customWidth="1"/>
    <col min="106" max="16384" width="9.140625" style="1"/>
  </cols>
  <sheetData>
    <row r="2" spans="1:13" customFormat="1" ht="20.25" customHeight="1" x14ac:dyDescent="0.25">
      <c r="A2" s="9" t="s">
        <v>3282</v>
      </c>
      <c r="B2" s="9"/>
      <c r="C2" s="9"/>
      <c r="D2" s="9"/>
      <c r="E2" s="9"/>
      <c r="F2" s="9"/>
      <c r="G2" s="9"/>
      <c r="H2" s="10"/>
      <c r="I2" s="10"/>
      <c r="J2" s="93"/>
    </row>
    <row r="4" spans="1:13" customFormat="1" ht="15.75" customHeight="1" x14ac:dyDescent="0.25">
      <c r="A4" s="3" t="s">
        <v>3276</v>
      </c>
      <c r="B4" s="3"/>
      <c r="C4" s="3"/>
      <c r="D4" s="3"/>
      <c r="E4" s="3"/>
      <c r="F4" s="3"/>
      <c r="G4" s="3"/>
      <c r="H4" s="10"/>
      <c r="I4" s="10"/>
      <c r="J4" s="93"/>
    </row>
    <row r="5" spans="1:13" customFormat="1" ht="15" x14ac:dyDescent="0.25">
      <c r="A5" s="11" t="s">
        <v>0</v>
      </c>
      <c r="B5" s="11"/>
      <c r="C5" s="11"/>
      <c r="D5" s="11"/>
      <c r="E5" s="11"/>
      <c r="F5" s="11"/>
      <c r="G5" s="11"/>
      <c r="H5" s="10"/>
      <c r="I5" s="10"/>
      <c r="J5" s="93"/>
    </row>
    <row r="6" spans="1:13" ht="4.5" customHeight="1" thickBot="1" x14ac:dyDescent="0.25"/>
    <row r="7" spans="1:13" customFormat="1" ht="48.75" customHeight="1" x14ac:dyDescent="0.25">
      <c r="A7" s="119" t="s">
        <v>1</v>
      </c>
      <c r="B7" s="79" t="s">
        <v>2</v>
      </c>
      <c r="C7" s="80"/>
      <c r="D7" s="81"/>
      <c r="E7" s="82" t="s">
        <v>3</v>
      </c>
      <c r="F7" s="82" t="s">
        <v>4</v>
      </c>
      <c r="G7" s="82" t="s">
        <v>5</v>
      </c>
      <c r="H7" s="79" t="s">
        <v>3284</v>
      </c>
      <c r="I7" s="83"/>
      <c r="J7" s="93"/>
    </row>
    <row r="8" spans="1:13" customFormat="1" ht="15" customHeight="1" x14ac:dyDescent="0.25">
      <c r="A8" s="120"/>
      <c r="B8" s="5" t="s">
        <v>6</v>
      </c>
      <c r="C8" s="7" t="s">
        <v>7</v>
      </c>
      <c r="D8" s="12"/>
      <c r="E8" s="13"/>
      <c r="F8" s="13"/>
      <c r="G8" s="13"/>
      <c r="H8" s="6" t="s">
        <v>3280</v>
      </c>
      <c r="I8" s="84" t="s">
        <v>3281</v>
      </c>
      <c r="J8" s="18">
        <f>(I83+I172+I519+I587+I757+I851+I1001+I1398+I1531+I1651+I1705+I1767+I1852+I1915+I1984)*1.2</f>
        <v>29264450.960000001</v>
      </c>
      <c r="K8" s="135" t="s">
        <v>3945</v>
      </c>
    </row>
    <row r="9" spans="1:13" customFormat="1" ht="15" x14ac:dyDescent="0.25">
      <c r="A9" s="121"/>
      <c r="B9" s="14"/>
      <c r="C9" s="15" t="s">
        <v>9</v>
      </c>
      <c r="D9" s="15" t="s">
        <v>2</v>
      </c>
      <c r="E9" s="14"/>
      <c r="F9" s="14"/>
      <c r="G9" s="14"/>
      <c r="H9" s="16"/>
      <c r="I9" s="85"/>
      <c r="J9" s="133">
        <f>(I84+I173+I174+I520+I588+I758+I759+I852+I1002+I1003+I1399+I1400+I1532+I1533+I1652+I1653+I1706+I1707+I1768+I1853+I1916+I1917+I1985)*1.2</f>
        <v>129243684.95</v>
      </c>
      <c r="K9" s="135" t="s">
        <v>3947</v>
      </c>
    </row>
    <row r="10" spans="1:13" customFormat="1" ht="15" x14ac:dyDescent="0.25">
      <c r="A10" s="122">
        <v>1</v>
      </c>
      <c r="B10" s="17">
        <v>2</v>
      </c>
      <c r="C10" s="17">
        <v>3</v>
      </c>
      <c r="D10" s="17">
        <v>4</v>
      </c>
      <c r="E10" s="17">
        <v>5</v>
      </c>
      <c r="F10" s="17">
        <v>6</v>
      </c>
      <c r="G10" s="17">
        <v>7</v>
      </c>
      <c r="H10" s="17">
        <v>8</v>
      </c>
      <c r="I10" s="86">
        <v>9</v>
      </c>
      <c r="J10" s="134">
        <f>I1989</f>
        <v>158508135.91</v>
      </c>
      <c r="K10" s="135" t="s">
        <v>3944</v>
      </c>
    </row>
    <row r="11" spans="1:13" customFormat="1" ht="15" x14ac:dyDescent="0.25">
      <c r="A11" s="99" t="s">
        <v>10</v>
      </c>
      <c r="B11" s="113" t="s">
        <v>3287</v>
      </c>
      <c r="C11" s="114"/>
      <c r="D11" s="115"/>
      <c r="E11" s="100" t="s">
        <v>11</v>
      </c>
      <c r="F11" s="101" t="s">
        <v>12</v>
      </c>
      <c r="G11" s="102"/>
      <c r="H11" s="103"/>
      <c r="I11" s="104">
        <f>I85</f>
        <v>2971689.2</v>
      </c>
      <c r="J11" s="93"/>
    </row>
    <row r="12" spans="1:13" customFormat="1" ht="15" x14ac:dyDescent="0.25">
      <c r="A12" s="123" t="s">
        <v>13</v>
      </c>
      <c r="B12" s="19" t="s">
        <v>3286</v>
      </c>
      <c r="C12" s="19" t="s">
        <v>10</v>
      </c>
      <c r="D12" s="19" t="s">
        <v>14</v>
      </c>
      <c r="E12" s="20" t="s">
        <v>15</v>
      </c>
      <c r="F12" s="21" t="s">
        <v>16</v>
      </c>
      <c r="G12" s="22">
        <v>1</v>
      </c>
      <c r="H12" s="23">
        <v>97042.82</v>
      </c>
      <c r="I12" s="87">
        <f>G12*H12</f>
        <v>97042.82</v>
      </c>
      <c r="J12" s="93"/>
      <c r="K12" s="1"/>
      <c r="L12" s="2"/>
    </row>
    <row r="13" spans="1:13" customFormat="1" ht="15" x14ac:dyDescent="0.25">
      <c r="A13" s="123" t="s">
        <v>17</v>
      </c>
      <c r="B13" s="19" t="s">
        <v>3286</v>
      </c>
      <c r="C13" s="19" t="s">
        <v>18</v>
      </c>
      <c r="D13" s="19" t="s">
        <v>19</v>
      </c>
      <c r="E13" s="20" t="s">
        <v>20</v>
      </c>
      <c r="F13" s="21" t="s">
        <v>16</v>
      </c>
      <c r="G13" s="22">
        <v>1</v>
      </c>
      <c r="H13" s="23">
        <v>4085.61</v>
      </c>
      <c r="I13" s="87">
        <f>G13*H13</f>
        <v>4085.61</v>
      </c>
      <c r="J13" s="93"/>
      <c r="K13" s="1"/>
      <c r="L13" s="2"/>
      <c r="M13" s="1"/>
    </row>
    <row r="14" spans="1:13" customFormat="1" ht="45" x14ac:dyDescent="0.25">
      <c r="A14" s="124" t="s">
        <v>21</v>
      </c>
      <c r="B14" s="24" t="s">
        <v>3286</v>
      </c>
      <c r="C14" s="24" t="s">
        <v>22</v>
      </c>
      <c r="D14" s="24" t="s">
        <v>23</v>
      </c>
      <c r="E14" s="25" t="s">
        <v>24</v>
      </c>
      <c r="F14" s="26" t="s">
        <v>16</v>
      </c>
      <c r="G14" s="27">
        <v>1</v>
      </c>
      <c r="H14" s="28">
        <v>0</v>
      </c>
      <c r="I14" s="88">
        <f>G14*H14</f>
        <v>0</v>
      </c>
      <c r="J14" s="93"/>
    </row>
    <row r="15" spans="1:13" customFormat="1" ht="15" x14ac:dyDescent="0.25">
      <c r="A15" s="123" t="s">
        <v>25</v>
      </c>
      <c r="B15" s="19" t="s">
        <v>3286</v>
      </c>
      <c r="C15" s="19" t="s">
        <v>26</v>
      </c>
      <c r="D15" s="19" t="s">
        <v>27</v>
      </c>
      <c r="E15" s="20" t="s">
        <v>28</v>
      </c>
      <c r="F15" s="21" t="s">
        <v>16</v>
      </c>
      <c r="G15" s="22">
        <v>2</v>
      </c>
      <c r="H15" s="23">
        <v>2331.39</v>
      </c>
      <c r="I15" s="87">
        <f>G15*H15</f>
        <v>4662.78</v>
      </c>
      <c r="J15" s="93"/>
    </row>
    <row r="16" spans="1:13" customFormat="1" ht="22.5" x14ac:dyDescent="0.25">
      <c r="A16" s="124" t="s">
        <v>29</v>
      </c>
      <c r="B16" s="24" t="s">
        <v>3286</v>
      </c>
      <c r="C16" s="24" t="s">
        <v>30</v>
      </c>
      <c r="D16" s="24" t="s">
        <v>23</v>
      </c>
      <c r="E16" s="25" t="s">
        <v>31</v>
      </c>
      <c r="F16" s="26" t="s">
        <v>16</v>
      </c>
      <c r="G16" s="27">
        <v>2</v>
      </c>
      <c r="H16" s="28">
        <v>112995.71</v>
      </c>
      <c r="I16" s="88">
        <f>G16*H16</f>
        <v>225991.42</v>
      </c>
      <c r="J16" s="93"/>
    </row>
    <row r="17" spans="1:10" customFormat="1" ht="15" x14ac:dyDescent="0.25">
      <c r="A17" s="123" t="s">
        <v>32</v>
      </c>
      <c r="B17" s="19" t="s">
        <v>3286</v>
      </c>
      <c r="C17" s="19" t="s">
        <v>33</v>
      </c>
      <c r="D17" s="19" t="s">
        <v>34</v>
      </c>
      <c r="E17" s="20" t="s">
        <v>35</v>
      </c>
      <c r="F17" s="21" t="s">
        <v>16</v>
      </c>
      <c r="G17" s="22">
        <v>8</v>
      </c>
      <c r="H17" s="23">
        <v>6518.91</v>
      </c>
      <c r="I17" s="87">
        <f>G17*H17</f>
        <v>52151.28</v>
      </c>
      <c r="J17" s="93"/>
    </row>
    <row r="18" spans="1:10" customFormat="1" ht="15" x14ac:dyDescent="0.25">
      <c r="A18" s="124" t="s">
        <v>36</v>
      </c>
      <c r="B18" s="24" t="s">
        <v>3286</v>
      </c>
      <c r="C18" s="24" t="s">
        <v>37</v>
      </c>
      <c r="D18" s="24" t="s">
        <v>23</v>
      </c>
      <c r="E18" s="25" t="s">
        <v>38</v>
      </c>
      <c r="F18" s="26" t="s">
        <v>16</v>
      </c>
      <c r="G18" s="27">
        <v>1</v>
      </c>
      <c r="H18" s="28">
        <v>1566.3</v>
      </c>
      <c r="I18" s="88">
        <f>G18*H18</f>
        <v>1566.3</v>
      </c>
      <c r="J18" s="93"/>
    </row>
    <row r="19" spans="1:10" customFormat="1" ht="15" x14ac:dyDescent="0.25">
      <c r="A19" s="124" t="s">
        <v>39</v>
      </c>
      <c r="B19" s="24" t="s">
        <v>3286</v>
      </c>
      <c r="C19" s="24" t="s">
        <v>40</v>
      </c>
      <c r="D19" s="24" t="s">
        <v>23</v>
      </c>
      <c r="E19" s="25" t="s">
        <v>41</v>
      </c>
      <c r="F19" s="26" t="s">
        <v>16</v>
      </c>
      <c r="G19" s="27">
        <v>7</v>
      </c>
      <c r="H19" s="28">
        <v>1868.52</v>
      </c>
      <c r="I19" s="88">
        <f>G19*H19</f>
        <v>13079.64</v>
      </c>
      <c r="J19" s="93"/>
    </row>
    <row r="20" spans="1:10" customFormat="1" ht="15" x14ac:dyDescent="0.25">
      <c r="A20" s="123" t="s">
        <v>42</v>
      </c>
      <c r="B20" s="19" t="s">
        <v>3286</v>
      </c>
      <c r="C20" s="19" t="s">
        <v>43</v>
      </c>
      <c r="D20" s="19" t="s">
        <v>44</v>
      </c>
      <c r="E20" s="20" t="s">
        <v>45</v>
      </c>
      <c r="F20" s="21" t="s">
        <v>16</v>
      </c>
      <c r="G20" s="22">
        <v>1</v>
      </c>
      <c r="H20" s="23">
        <v>2467.62</v>
      </c>
      <c r="I20" s="87">
        <f>G20*H20</f>
        <v>2467.62</v>
      </c>
      <c r="J20" s="93"/>
    </row>
    <row r="21" spans="1:10" customFormat="1" ht="15" x14ac:dyDescent="0.25">
      <c r="A21" s="124" t="s">
        <v>46</v>
      </c>
      <c r="B21" s="24" t="s">
        <v>3286</v>
      </c>
      <c r="C21" s="24" t="s">
        <v>47</v>
      </c>
      <c r="D21" s="24" t="s">
        <v>23</v>
      </c>
      <c r="E21" s="25" t="s">
        <v>48</v>
      </c>
      <c r="F21" s="26" t="s">
        <v>16</v>
      </c>
      <c r="G21" s="27">
        <v>1</v>
      </c>
      <c r="H21" s="28">
        <v>4267.1000000000004</v>
      </c>
      <c r="I21" s="88">
        <f>G21*H21</f>
        <v>4267.1000000000004</v>
      </c>
      <c r="J21" s="93"/>
    </row>
    <row r="22" spans="1:10" customFormat="1" ht="22.5" x14ac:dyDescent="0.25">
      <c r="A22" s="123" t="s">
        <v>49</v>
      </c>
      <c r="B22" s="19" t="s">
        <v>3286</v>
      </c>
      <c r="C22" s="19" t="s">
        <v>50</v>
      </c>
      <c r="D22" s="19" t="s">
        <v>51</v>
      </c>
      <c r="E22" s="20" t="s">
        <v>52</v>
      </c>
      <c r="F22" s="21" t="s">
        <v>16</v>
      </c>
      <c r="G22" s="22">
        <v>12</v>
      </c>
      <c r="H22" s="23">
        <v>2149.02</v>
      </c>
      <c r="I22" s="87">
        <f>G22*H22</f>
        <v>25788.240000000002</v>
      </c>
      <c r="J22" s="93"/>
    </row>
    <row r="23" spans="1:10" customFormat="1" ht="15" x14ac:dyDescent="0.25">
      <c r="A23" s="124" t="s">
        <v>53</v>
      </c>
      <c r="B23" s="24" t="s">
        <v>3286</v>
      </c>
      <c r="C23" s="24" t="s">
        <v>54</v>
      </c>
      <c r="D23" s="24" t="s">
        <v>23</v>
      </c>
      <c r="E23" s="25" t="s">
        <v>55</v>
      </c>
      <c r="F23" s="26" t="s">
        <v>16</v>
      </c>
      <c r="G23" s="27">
        <v>12</v>
      </c>
      <c r="H23" s="28">
        <v>16782.560000000001</v>
      </c>
      <c r="I23" s="88">
        <f>G23*H23</f>
        <v>201390.72</v>
      </c>
      <c r="J23" s="93"/>
    </row>
    <row r="24" spans="1:10" customFormat="1" ht="22.5" x14ac:dyDescent="0.25">
      <c r="A24" s="123" t="s">
        <v>56</v>
      </c>
      <c r="B24" s="19" t="s">
        <v>3286</v>
      </c>
      <c r="C24" s="19" t="s">
        <v>57</v>
      </c>
      <c r="D24" s="19" t="s">
        <v>58</v>
      </c>
      <c r="E24" s="20" t="s">
        <v>59</v>
      </c>
      <c r="F24" s="21" t="s">
        <v>60</v>
      </c>
      <c r="G24" s="29">
        <v>0.68420000000000003</v>
      </c>
      <c r="H24" s="23">
        <v>109511.38</v>
      </c>
      <c r="I24" s="87">
        <f>G24*H24</f>
        <v>74927.69</v>
      </c>
      <c r="J24" s="93"/>
    </row>
    <row r="25" spans="1:10" customFormat="1" ht="15" x14ac:dyDescent="0.25">
      <c r="A25" s="124" t="s">
        <v>61</v>
      </c>
      <c r="B25" s="24" t="s">
        <v>3286</v>
      </c>
      <c r="C25" s="24" t="s">
        <v>62</v>
      </c>
      <c r="D25" s="24" t="s">
        <v>63</v>
      </c>
      <c r="E25" s="25" t="s">
        <v>64</v>
      </c>
      <c r="F25" s="26" t="s">
        <v>65</v>
      </c>
      <c r="G25" s="27">
        <v>42</v>
      </c>
      <c r="H25" s="28">
        <v>1187.3599999999999</v>
      </c>
      <c r="I25" s="88">
        <f>G25*H25</f>
        <v>49869.120000000003</v>
      </c>
      <c r="J25" s="93"/>
    </row>
    <row r="26" spans="1:10" customFormat="1" ht="22.5" x14ac:dyDescent="0.25">
      <c r="A26" s="124" t="s">
        <v>66</v>
      </c>
      <c r="B26" s="24" t="s">
        <v>3286</v>
      </c>
      <c r="C26" s="24" t="s">
        <v>67</v>
      </c>
      <c r="D26" s="24" t="s">
        <v>23</v>
      </c>
      <c r="E26" s="25" t="s">
        <v>68</v>
      </c>
      <c r="F26" s="26" t="s">
        <v>16</v>
      </c>
      <c r="G26" s="27">
        <v>1</v>
      </c>
      <c r="H26" s="28">
        <v>6339.28</v>
      </c>
      <c r="I26" s="88">
        <f>G26*H26</f>
        <v>6339.28</v>
      </c>
      <c r="J26" s="93"/>
    </row>
    <row r="27" spans="1:10" customFormat="1" ht="22.5" x14ac:dyDescent="0.25">
      <c r="A27" s="124" t="s">
        <v>69</v>
      </c>
      <c r="B27" s="24" t="s">
        <v>3286</v>
      </c>
      <c r="C27" s="24" t="s">
        <v>70</v>
      </c>
      <c r="D27" s="24" t="s">
        <v>23</v>
      </c>
      <c r="E27" s="25" t="s">
        <v>71</v>
      </c>
      <c r="F27" s="26" t="s">
        <v>16</v>
      </c>
      <c r="G27" s="27">
        <v>6</v>
      </c>
      <c r="H27" s="28">
        <v>3153.53</v>
      </c>
      <c r="I27" s="88">
        <f>G27*H27</f>
        <v>18921.18</v>
      </c>
      <c r="J27" s="93"/>
    </row>
    <row r="28" spans="1:10" customFormat="1" ht="22.5" x14ac:dyDescent="0.25">
      <c r="A28" s="124" t="s">
        <v>72</v>
      </c>
      <c r="B28" s="24" t="s">
        <v>3286</v>
      </c>
      <c r="C28" s="24" t="s">
        <v>73</v>
      </c>
      <c r="D28" s="24" t="s">
        <v>23</v>
      </c>
      <c r="E28" s="25" t="s">
        <v>74</v>
      </c>
      <c r="F28" s="26" t="s">
        <v>16</v>
      </c>
      <c r="G28" s="27">
        <v>1</v>
      </c>
      <c r="H28" s="28">
        <v>27340.720000000001</v>
      </c>
      <c r="I28" s="88">
        <f>G28*H28</f>
        <v>27340.720000000001</v>
      </c>
      <c r="J28" s="93"/>
    </row>
    <row r="29" spans="1:10" customFormat="1" ht="22.5" x14ac:dyDescent="0.25">
      <c r="A29" s="124" t="s">
        <v>75</v>
      </c>
      <c r="B29" s="24" t="s">
        <v>3286</v>
      </c>
      <c r="C29" s="24" t="s">
        <v>76</v>
      </c>
      <c r="D29" s="24" t="s">
        <v>23</v>
      </c>
      <c r="E29" s="25" t="s">
        <v>77</v>
      </c>
      <c r="F29" s="26" t="s">
        <v>16</v>
      </c>
      <c r="G29" s="27">
        <v>2</v>
      </c>
      <c r="H29" s="28">
        <v>21092.65</v>
      </c>
      <c r="I29" s="88">
        <f>G29*H29</f>
        <v>42185.3</v>
      </c>
      <c r="J29" s="93"/>
    </row>
    <row r="30" spans="1:10" customFormat="1" ht="22.5" x14ac:dyDescent="0.25">
      <c r="A30" s="124" t="s">
        <v>78</v>
      </c>
      <c r="B30" s="24" t="s">
        <v>3286</v>
      </c>
      <c r="C30" s="24" t="s">
        <v>79</v>
      </c>
      <c r="D30" s="24" t="s">
        <v>23</v>
      </c>
      <c r="E30" s="25" t="s">
        <v>80</v>
      </c>
      <c r="F30" s="26" t="s">
        <v>16</v>
      </c>
      <c r="G30" s="27">
        <v>1</v>
      </c>
      <c r="H30" s="28">
        <v>7706.15</v>
      </c>
      <c r="I30" s="88">
        <f>G30*H30</f>
        <v>7706.15</v>
      </c>
      <c r="J30" s="93"/>
    </row>
    <row r="31" spans="1:10" customFormat="1" ht="22.5" x14ac:dyDescent="0.25">
      <c r="A31" s="124" t="s">
        <v>81</v>
      </c>
      <c r="B31" s="24" t="s">
        <v>3286</v>
      </c>
      <c r="C31" s="24" t="s">
        <v>82</v>
      </c>
      <c r="D31" s="24" t="s">
        <v>23</v>
      </c>
      <c r="E31" s="25" t="s">
        <v>83</v>
      </c>
      <c r="F31" s="26" t="s">
        <v>16</v>
      </c>
      <c r="G31" s="27">
        <v>1</v>
      </c>
      <c r="H31" s="28">
        <v>11536.01</v>
      </c>
      <c r="I31" s="88">
        <f>G31*H31</f>
        <v>11536.01</v>
      </c>
      <c r="J31" s="93"/>
    </row>
    <row r="32" spans="1:10" customFormat="1" ht="22.5" x14ac:dyDescent="0.25">
      <c r="A32" s="124" t="s">
        <v>84</v>
      </c>
      <c r="B32" s="24" t="s">
        <v>3286</v>
      </c>
      <c r="C32" s="24" t="s">
        <v>85</v>
      </c>
      <c r="D32" s="24" t="s">
        <v>23</v>
      </c>
      <c r="E32" s="25" t="s">
        <v>68</v>
      </c>
      <c r="F32" s="26" t="s">
        <v>16</v>
      </c>
      <c r="G32" s="27">
        <v>1</v>
      </c>
      <c r="H32" s="28">
        <v>6339.28</v>
      </c>
      <c r="I32" s="88">
        <f>G32*H32</f>
        <v>6339.28</v>
      </c>
      <c r="J32" s="93"/>
    </row>
    <row r="33" spans="1:10" customFormat="1" ht="22.5" x14ac:dyDescent="0.25">
      <c r="A33" s="124" t="s">
        <v>86</v>
      </c>
      <c r="B33" s="24" t="s">
        <v>3286</v>
      </c>
      <c r="C33" s="24" t="s">
        <v>87</v>
      </c>
      <c r="D33" s="24" t="s">
        <v>23</v>
      </c>
      <c r="E33" s="25" t="s">
        <v>88</v>
      </c>
      <c r="F33" s="26" t="s">
        <v>16</v>
      </c>
      <c r="G33" s="27">
        <v>1</v>
      </c>
      <c r="H33" s="28">
        <v>3656.2</v>
      </c>
      <c r="I33" s="88">
        <f>G33*H33</f>
        <v>3656.2</v>
      </c>
      <c r="J33" s="93"/>
    </row>
    <row r="34" spans="1:10" customFormat="1" ht="22.5" x14ac:dyDescent="0.25">
      <c r="A34" s="124" t="s">
        <v>89</v>
      </c>
      <c r="B34" s="24" t="s">
        <v>3286</v>
      </c>
      <c r="C34" s="24" t="s">
        <v>90</v>
      </c>
      <c r="D34" s="24" t="s">
        <v>23</v>
      </c>
      <c r="E34" s="25" t="s">
        <v>91</v>
      </c>
      <c r="F34" s="26" t="s">
        <v>16</v>
      </c>
      <c r="G34" s="27">
        <v>1</v>
      </c>
      <c r="H34" s="28">
        <v>2767.45</v>
      </c>
      <c r="I34" s="88">
        <f>G34*H34</f>
        <v>2767.45</v>
      </c>
      <c r="J34" s="93"/>
    </row>
    <row r="35" spans="1:10" customFormat="1" ht="22.5" x14ac:dyDescent="0.25">
      <c r="A35" s="124" t="s">
        <v>92</v>
      </c>
      <c r="B35" s="24" t="s">
        <v>3286</v>
      </c>
      <c r="C35" s="24" t="s">
        <v>93</v>
      </c>
      <c r="D35" s="24" t="s">
        <v>23</v>
      </c>
      <c r="E35" s="25" t="s">
        <v>94</v>
      </c>
      <c r="F35" s="26" t="s">
        <v>16</v>
      </c>
      <c r="G35" s="27">
        <v>1</v>
      </c>
      <c r="H35" s="28">
        <v>757.07</v>
      </c>
      <c r="I35" s="88">
        <f>G35*H35</f>
        <v>757.07</v>
      </c>
      <c r="J35" s="93"/>
    </row>
    <row r="36" spans="1:10" customFormat="1" ht="22.5" x14ac:dyDescent="0.25">
      <c r="A36" s="124" t="s">
        <v>95</v>
      </c>
      <c r="B36" s="24" t="s">
        <v>3286</v>
      </c>
      <c r="C36" s="24" t="s">
        <v>96</v>
      </c>
      <c r="D36" s="24" t="s">
        <v>23</v>
      </c>
      <c r="E36" s="25" t="s">
        <v>97</v>
      </c>
      <c r="F36" s="26" t="s">
        <v>16</v>
      </c>
      <c r="G36" s="27">
        <v>1</v>
      </c>
      <c r="H36" s="28">
        <v>6459.38</v>
      </c>
      <c r="I36" s="88">
        <f>G36*H36</f>
        <v>6459.38</v>
      </c>
      <c r="J36" s="93"/>
    </row>
    <row r="37" spans="1:10" customFormat="1" ht="22.5" x14ac:dyDescent="0.25">
      <c r="A37" s="124" t="s">
        <v>98</v>
      </c>
      <c r="B37" s="24" t="s">
        <v>3286</v>
      </c>
      <c r="C37" s="24" t="s">
        <v>99</v>
      </c>
      <c r="D37" s="24" t="s">
        <v>23</v>
      </c>
      <c r="E37" s="25" t="s">
        <v>77</v>
      </c>
      <c r="F37" s="26" t="s">
        <v>16</v>
      </c>
      <c r="G37" s="27">
        <v>1</v>
      </c>
      <c r="H37" s="28">
        <v>21336.98</v>
      </c>
      <c r="I37" s="88">
        <f>G37*H37</f>
        <v>21336.98</v>
      </c>
      <c r="J37" s="93"/>
    </row>
    <row r="38" spans="1:10" customFormat="1" ht="22.5" x14ac:dyDescent="0.25">
      <c r="A38" s="123" t="s">
        <v>100</v>
      </c>
      <c r="B38" s="19" t="s">
        <v>3286</v>
      </c>
      <c r="C38" s="19" t="s">
        <v>101</v>
      </c>
      <c r="D38" s="19" t="s">
        <v>102</v>
      </c>
      <c r="E38" s="20" t="s">
        <v>103</v>
      </c>
      <c r="F38" s="21" t="s">
        <v>60</v>
      </c>
      <c r="G38" s="30">
        <v>0.64700000000000002</v>
      </c>
      <c r="H38" s="23">
        <v>81336.98</v>
      </c>
      <c r="I38" s="87">
        <f>G38*H38</f>
        <v>52625.03</v>
      </c>
      <c r="J38" s="93"/>
    </row>
    <row r="39" spans="1:10" customFormat="1" ht="15" x14ac:dyDescent="0.25">
      <c r="A39" s="124" t="s">
        <v>104</v>
      </c>
      <c r="B39" s="24" t="s">
        <v>3286</v>
      </c>
      <c r="C39" s="24" t="s">
        <v>105</v>
      </c>
      <c r="D39" s="24" t="s">
        <v>106</v>
      </c>
      <c r="E39" s="25" t="s">
        <v>107</v>
      </c>
      <c r="F39" s="26" t="s">
        <v>65</v>
      </c>
      <c r="G39" s="27">
        <v>50</v>
      </c>
      <c r="H39" s="28">
        <v>1145.48</v>
      </c>
      <c r="I39" s="88">
        <f>G39*H39</f>
        <v>57274</v>
      </c>
      <c r="J39" s="93"/>
    </row>
    <row r="40" spans="1:10" customFormat="1" ht="22.5" x14ac:dyDescent="0.25">
      <c r="A40" s="124" t="s">
        <v>108</v>
      </c>
      <c r="B40" s="24" t="s">
        <v>3286</v>
      </c>
      <c r="C40" s="24" t="s">
        <v>109</v>
      </c>
      <c r="D40" s="24" t="s">
        <v>23</v>
      </c>
      <c r="E40" s="25" t="s">
        <v>97</v>
      </c>
      <c r="F40" s="26" t="s">
        <v>16</v>
      </c>
      <c r="G40" s="27">
        <v>2</v>
      </c>
      <c r="H40" s="28">
        <v>6459.38</v>
      </c>
      <c r="I40" s="88">
        <f>G40*H40</f>
        <v>12918.76</v>
      </c>
      <c r="J40" s="93"/>
    </row>
    <row r="41" spans="1:10" customFormat="1" ht="22.5" x14ac:dyDescent="0.25">
      <c r="A41" s="124" t="s">
        <v>110</v>
      </c>
      <c r="B41" s="24" t="s">
        <v>3286</v>
      </c>
      <c r="C41" s="24" t="s">
        <v>111</v>
      </c>
      <c r="D41" s="24" t="s">
        <v>23</v>
      </c>
      <c r="E41" s="25" t="s">
        <v>112</v>
      </c>
      <c r="F41" s="26" t="s">
        <v>16</v>
      </c>
      <c r="G41" s="27">
        <v>5</v>
      </c>
      <c r="H41" s="28">
        <v>32520.23</v>
      </c>
      <c r="I41" s="88">
        <f>G41*H41</f>
        <v>162601.15</v>
      </c>
      <c r="J41" s="93"/>
    </row>
    <row r="42" spans="1:10" customFormat="1" ht="22.5" x14ac:dyDescent="0.25">
      <c r="A42" s="124" t="s">
        <v>113</v>
      </c>
      <c r="B42" s="24" t="s">
        <v>3286</v>
      </c>
      <c r="C42" s="24" t="s">
        <v>114</v>
      </c>
      <c r="D42" s="24" t="s">
        <v>23</v>
      </c>
      <c r="E42" s="25" t="s">
        <v>115</v>
      </c>
      <c r="F42" s="26" t="s">
        <v>16</v>
      </c>
      <c r="G42" s="27">
        <v>1</v>
      </c>
      <c r="H42" s="28">
        <v>5674.32</v>
      </c>
      <c r="I42" s="88">
        <f>G42*H42</f>
        <v>5674.32</v>
      </c>
      <c r="J42" s="93"/>
    </row>
    <row r="43" spans="1:10" customFormat="1" ht="22.5" x14ac:dyDescent="0.25">
      <c r="A43" s="123" t="s">
        <v>116</v>
      </c>
      <c r="B43" s="19" t="s">
        <v>3286</v>
      </c>
      <c r="C43" s="19" t="s">
        <v>117</v>
      </c>
      <c r="D43" s="19" t="s">
        <v>118</v>
      </c>
      <c r="E43" s="20" t="s">
        <v>119</v>
      </c>
      <c r="F43" s="21" t="s">
        <v>60</v>
      </c>
      <c r="G43" s="29">
        <v>0.2535</v>
      </c>
      <c r="H43" s="23">
        <v>236273.61</v>
      </c>
      <c r="I43" s="87">
        <f>G43*H43</f>
        <v>59895.360000000001</v>
      </c>
      <c r="J43" s="93"/>
    </row>
    <row r="44" spans="1:10" customFormat="1" ht="15" x14ac:dyDescent="0.25">
      <c r="A44" s="124" t="s">
        <v>120</v>
      </c>
      <c r="B44" s="24" t="s">
        <v>3286</v>
      </c>
      <c r="C44" s="24" t="s">
        <v>121</v>
      </c>
      <c r="D44" s="24" t="s">
        <v>122</v>
      </c>
      <c r="E44" s="25" t="s">
        <v>123</v>
      </c>
      <c r="F44" s="26" t="s">
        <v>65</v>
      </c>
      <c r="G44" s="31">
        <v>2.7</v>
      </c>
      <c r="H44" s="28">
        <v>1121.22</v>
      </c>
      <c r="I44" s="88">
        <f>G44*H44</f>
        <v>3027.29</v>
      </c>
      <c r="J44" s="93"/>
    </row>
    <row r="45" spans="1:10" customFormat="1" ht="22.5" x14ac:dyDescent="0.25">
      <c r="A45" s="124" t="s">
        <v>124</v>
      </c>
      <c r="B45" s="24" t="s">
        <v>3286</v>
      </c>
      <c r="C45" s="24" t="s">
        <v>125</v>
      </c>
      <c r="D45" s="24" t="s">
        <v>23</v>
      </c>
      <c r="E45" s="25" t="s">
        <v>126</v>
      </c>
      <c r="F45" s="26" t="s">
        <v>16</v>
      </c>
      <c r="G45" s="27">
        <v>4</v>
      </c>
      <c r="H45" s="28">
        <v>15218.18</v>
      </c>
      <c r="I45" s="88">
        <f>G45*H45</f>
        <v>60872.72</v>
      </c>
      <c r="J45" s="93"/>
    </row>
    <row r="46" spans="1:10" customFormat="1" ht="22.5" x14ac:dyDescent="0.25">
      <c r="A46" s="124" t="s">
        <v>127</v>
      </c>
      <c r="B46" s="24" t="s">
        <v>3286</v>
      </c>
      <c r="C46" s="24" t="s">
        <v>128</v>
      </c>
      <c r="D46" s="24" t="s">
        <v>23</v>
      </c>
      <c r="E46" s="25" t="s">
        <v>94</v>
      </c>
      <c r="F46" s="26" t="s">
        <v>16</v>
      </c>
      <c r="G46" s="27">
        <v>1</v>
      </c>
      <c r="H46" s="28">
        <v>757.07</v>
      </c>
      <c r="I46" s="88">
        <f>G46*H46</f>
        <v>757.07</v>
      </c>
      <c r="J46" s="93"/>
    </row>
    <row r="47" spans="1:10" customFormat="1" ht="22.5" x14ac:dyDescent="0.25">
      <c r="A47" s="124" t="s">
        <v>129</v>
      </c>
      <c r="B47" s="24" t="s">
        <v>3286</v>
      </c>
      <c r="C47" s="24" t="s">
        <v>130</v>
      </c>
      <c r="D47" s="24" t="s">
        <v>23</v>
      </c>
      <c r="E47" s="25" t="s">
        <v>131</v>
      </c>
      <c r="F47" s="26" t="s">
        <v>16</v>
      </c>
      <c r="G47" s="27">
        <v>1</v>
      </c>
      <c r="H47" s="28">
        <v>569.32000000000005</v>
      </c>
      <c r="I47" s="88">
        <f>G47*H47</f>
        <v>569.32000000000005</v>
      </c>
      <c r="J47" s="93"/>
    </row>
    <row r="48" spans="1:10" customFormat="1" ht="22.5" x14ac:dyDescent="0.25">
      <c r="A48" s="123" t="s">
        <v>132</v>
      </c>
      <c r="B48" s="19" t="s">
        <v>3286</v>
      </c>
      <c r="C48" s="19" t="s">
        <v>133</v>
      </c>
      <c r="D48" s="19" t="s">
        <v>134</v>
      </c>
      <c r="E48" s="20" t="s">
        <v>135</v>
      </c>
      <c r="F48" s="21" t="s">
        <v>60</v>
      </c>
      <c r="G48" s="30">
        <v>6.0000000000000001E-3</v>
      </c>
      <c r="H48" s="23">
        <v>211774.46</v>
      </c>
      <c r="I48" s="87">
        <f>G48*H48</f>
        <v>1270.6500000000001</v>
      </c>
      <c r="J48" s="93"/>
    </row>
    <row r="49" spans="1:10" customFormat="1" ht="22.5" x14ac:dyDescent="0.25">
      <c r="A49" s="124" t="s">
        <v>136</v>
      </c>
      <c r="B49" s="24" t="s">
        <v>3286</v>
      </c>
      <c r="C49" s="24" t="s">
        <v>137</v>
      </c>
      <c r="D49" s="24" t="s">
        <v>23</v>
      </c>
      <c r="E49" s="25" t="s">
        <v>138</v>
      </c>
      <c r="F49" s="26" t="s">
        <v>16</v>
      </c>
      <c r="G49" s="27">
        <v>1</v>
      </c>
      <c r="H49" s="28">
        <v>992.35</v>
      </c>
      <c r="I49" s="88">
        <f>G49*H49</f>
        <v>992.35</v>
      </c>
      <c r="J49" s="93"/>
    </row>
    <row r="50" spans="1:10" customFormat="1" ht="22.5" x14ac:dyDescent="0.25">
      <c r="A50" s="123" t="s">
        <v>139</v>
      </c>
      <c r="B50" s="19" t="s">
        <v>3286</v>
      </c>
      <c r="C50" s="19" t="s">
        <v>140</v>
      </c>
      <c r="D50" s="19" t="s">
        <v>141</v>
      </c>
      <c r="E50" s="20" t="s">
        <v>142</v>
      </c>
      <c r="F50" s="21" t="s">
        <v>60</v>
      </c>
      <c r="G50" s="29">
        <v>0.84719999999999995</v>
      </c>
      <c r="H50" s="23">
        <v>128799.31</v>
      </c>
      <c r="I50" s="87">
        <f>G50*H50</f>
        <v>109118.78</v>
      </c>
      <c r="J50" s="93"/>
    </row>
    <row r="51" spans="1:10" customFormat="1" ht="15" x14ac:dyDescent="0.25">
      <c r="A51" s="124" t="s">
        <v>143</v>
      </c>
      <c r="B51" s="24" t="s">
        <v>3286</v>
      </c>
      <c r="C51" s="24" t="s">
        <v>144</v>
      </c>
      <c r="D51" s="24" t="s">
        <v>145</v>
      </c>
      <c r="E51" s="25" t="s">
        <v>146</v>
      </c>
      <c r="F51" s="26" t="s">
        <v>65</v>
      </c>
      <c r="G51" s="32">
        <v>79.48</v>
      </c>
      <c r="H51" s="28">
        <v>826.74</v>
      </c>
      <c r="I51" s="88">
        <f>G51*H51</f>
        <v>65709.3</v>
      </c>
      <c r="J51" s="93"/>
    </row>
    <row r="52" spans="1:10" customFormat="1" ht="22.5" x14ac:dyDescent="0.25">
      <c r="A52" s="124" t="s">
        <v>147</v>
      </c>
      <c r="B52" s="24" t="s">
        <v>3286</v>
      </c>
      <c r="C52" s="24" t="s">
        <v>148</v>
      </c>
      <c r="D52" s="24" t="s">
        <v>23</v>
      </c>
      <c r="E52" s="25" t="s">
        <v>149</v>
      </c>
      <c r="F52" s="26" t="s">
        <v>16</v>
      </c>
      <c r="G52" s="27">
        <v>1</v>
      </c>
      <c r="H52" s="28">
        <v>6035.44</v>
      </c>
      <c r="I52" s="88">
        <f>G52*H52</f>
        <v>6035.44</v>
      </c>
      <c r="J52" s="93"/>
    </row>
    <row r="53" spans="1:10" customFormat="1" ht="22.5" x14ac:dyDescent="0.25">
      <c r="A53" s="124" t="s">
        <v>150</v>
      </c>
      <c r="B53" s="24" t="s">
        <v>3286</v>
      </c>
      <c r="C53" s="24" t="s">
        <v>151</v>
      </c>
      <c r="D53" s="24" t="s">
        <v>23</v>
      </c>
      <c r="E53" s="25" t="s">
        <v>152</v>
      </c>
      <c r="F53" s="26" t="s">
        <v>16</v>
      </c>
      <c r="G53" s="27">
        <v>1</v>
      </c>
      <c r="H53" s="28">
        <v>6601.44</v>
      </c>
      <c r="I53" s="88">
        <f>G53*H53</f>
        <v>6601.44</v>
      </c>
      <c r="J53" s="93"/>
    </row>
    <row r="54" spans="1:10" customFormat="1" ht="22.5" x14ac:dyDescent="0.25">
      <c r="A54" s="124" t="s">
        <v>153</v>
      </c>
      <c r="B54" s="24" t="s">
        <v>3286</v>
      </c>
      <c r="C54" s="24" t="s">
        <v>154</v>
      </c>
      <c r="D54" s="24" t="s">
        <v>23</v>
      </c>
      <c r="E54" s="25" t="s">
        <v>155</v>
      </c>
      <c r="F54" s="26" t="s">
        <v>16</v>
      </c>
      <c r="G54" s="27">
        <v>1</v>
      </c>
      <c r="H54" s="28">
        <v>2484.85</v>
      </c>
      <c r="I54" s="88">
        <f>G54*H54</f>
        <v>2484.85</v>
      </c>
      <c r="J54" s="93"/>
    </row>
    <row r="55" spans="1:10" customFormat="1" ht="22.5" x14ac:dyDescent="0.25">
      <c r="A55" s="124" t="s">
        <v>156</v>
      </c>
      <c r="B55" s="24" t="s">
        <v>3286</v>
      </c>
      <c r="C55" s="24" t="s">
        <v>157</v>
      </c>
      <c r="D55" s="24" t="s">
        <v>23</v>
      </c>
      <c r="E55" s="25" t="s">
        <v>91</v>
      </c>
      <c r="F55" s="26" t="s">
        <v>16</v>
      </c>
      <c r="G55" s="27">
        <v>1</v>
      </c>
      <c r="H55" s="28">
        <v>2767.45</v>
      </c>
      <c r="I55" s="88">
        <f>G55*H55</f>
        <v>2767.45</v>
      </c>
      <c r="J55" s="93"/>
    </row>
    <row r="56" spans="1:10" customFormat="1" ht="22.5" x14ac:dyDescent="0.25">
      <c r="A56" s="123" t="s">
        <v>158</v>
      </c>
      <c r="B56" s="19" t="s">
        <v>3286</v>
      </c>
      <c r="C56" s="19" t="s">
        <v>159</v>
      </c>
      <c r="D56" s="19" t="s">
        <v>160</v>
      </c>
      <c r="E56" s="20" t="s">
        <v>161</v>
      </c>
      <c r="F56" s="21" t="s">
        <v>60</v>
      </c>
      <c r="G56" s="29">
        <v>0.37440000000000001</v>
      </c>
      <c r="H56" s="23">
        <v>156084.29</v>
      </c>
      <c r="I56" s="87">
        <f>G56*H56</f>
        <v>58437.96</v>
      </c>
      <c r="J56" s="93"/>
    </row>
    <row r="57" spans="1:10" customFormat="1" ht="15" x14ac:dyDescent="0.25">
      <c r="A57" s="124" t="s">
        <v>162</v>
      </c>
      <c r="B57" s="24" t="s">
        <v>3286</v>
      </c>
      <c r="C57" s="24" t="s">
        <v>163</v>
      </c>
      <c r="D57" s="24" t="s">
        <v>164</v>
      </c>
      <c r="E57" s="25" t="s">
        <v>165</v>
      </c>
      <c r="F57" s="26" t="s">
        <v>65</v>
      </c>
      <c r="G57" s="31">
        <v>33.200000000000003</v>
      </c>
      <c r="H57" s="28">
        <v>615.22</v>
      </c>
      <c r="I57" s="88">
        <f>G57*H57</f>
        <v>20425.3</v>
      </c>
      <c r="J57" s="93"/>
    </row>
    <row r="58" spans="1:10" customFormat="1" ht="22.5" x14ac:dyDescent="0.25">
      <c r="A58" s="124" t="s">
        <v>166</v>
      </c>
      <c r="B58" s="24" t="s">
        <v>3286</v>
      </c>
      <c r="C58" s="24" t="s">
        <v>167</v>
      </c>
      <c r="D58" s="24" t="s">
        <v>23</v>
      </c>
      <c r="E58" s="25" t="s">
        <v>168</v>
      </c>
      <c r="F58" s="26" t="s">
        <v>16</v>
      </c>
      <c r="G58" s="27">
        <v>1</v>
      </c>
      <c r="H58" s="28">
        <v>3329.92</v>
      </c>
      <c r="I58" s="88">
        <f>G58*H58</f>
        <v>3329.92</v>
      </c>
      <c r="J58" s="93"/>
    </row>
    <row r="59" spans="1:10" customFormat="1" ht="22.5" x14ac:dyDescent="0.25">
      <c r="A59" s="124" t="s">
        <v>169</v>
      </c>
      <c r="B59" s="24" t="s">
        <v>3286</v>
      </c>
      <c r="C59" s="24" t="s">
        <v>170</v>
      </c>
      <c r="D59" s="24" t="s">
        <v>23</v>
      </c>
      <c r="E59" s="25" t="s">
        <v>88</v>
      </c>
      <c r="F59" s="26" t="s">
        <v>16</v>
      </c>
      <c r="G59" s="27">
        <v>1</v>
      </c>
      <c r="H59" s="28">
        <v>3656.2</v>
      </c>
      <c r="I59" s="88">
        <f>G59*H59</f>
        <v>3656.2</v>
      </c>
      <c r="J59" s="93"/>
    </row>
    <row r="60" spans="1:10" customFormat="1" ht="22.5" x14ac:dyDescent="0.25">
      <c r="A60" s="124" t="s">
        <v>171</v>
      </c>
      <c r="B60" s="24" t="s">
        <v>3286</v>
      </c>
      <c r="C60" s="24" t="s">
        <v>172</v>
      </c>
      <c r="D60" s="24" t="s">
        <v>23</v>
      </c>
      <c r="E60" s="25" t="s">
        <v>173</v>
      </c>
      <c r="F60" s="26" t="s">
        <v>16</v>
      </c>
      <c r="G60" s="27">
        <v>1</v>
      </c>
      <c r="H60" s="28">
        <v>1273.73</v>
      </c>
      <c r="I60" s="88">
        <f>G60*H60</f>
        <v>1273.73</v>
      </c>
      <c r="J60" s="93"/>
    </row>
    <row r="61" spans="1:10" customFormat="1" ht="22.5" x14ac:dyDescent="0.25">
      <c r="A61" s="124" t="s">
        <v>174</v>
      </c>
      <c r="B61" s="24" t="s">
        <v>3286</v>
      </c>
      <c r="C61" s="24" t="s">
        <v>175</v>
      </c>
      <c r="D61" s="24" t="s">
        <v>23</v>
      </c>
      <c r="E61" s="25" t="s">
        <v>176</v>
      </c>
      <c r="F61" s="26" t="s">
        <v>16</v>
      </c>
      <c r="G61" s="27">
        <v>1</v>
      </c>
      <c r="H61" s="28">
        <v>1178.19</v>
      </c>
      <c r="I61" s="88">
        <f>G61*H61</f>
        <v>1178.19</v>
      </c>
      <c r="J61" s="93"/>
    </row>
    <row r="62" spans="1:10" customFormat="1" ht="22.5" x14ac:dyDescent="0.25">
      <c r="A62" s="123" t="s">
        <v>177</v>
      </c>
      <c r="B62" s="19" t="s">
        <v>3286</v>
      </c>
      <c r="C62" s="19" t="s">
        <v>178</v>
      </c>
      <c r="D62" s="19" t="s">
        <v>179</v>
      </c>
      <c r="E62" s="20" t="s">
        <v>180</v>
      </c>
      <c r="F62" s="21" t="s">
        <v>60</v>
      </c>
      <c r="G62" s="29">
        <v>0.12189999999999999</v>
      </c>
      <c r="H62" s="23">
        <v>204924.89</v>
      </c>
      <c r="I62" s="87">
        <f>G62*H62</f>
        <v>24980.34</v>
      </c>
      <c r="J62" s="93"/>
    </row>
    <row r="63" spans="1:10" customFormat="1" ht="15" x14ac:dyDescent="0.25">
      <c r="A63" s="124" t="s">
        <v>181</v>
      </c>
      <c r="B63" s="24" t="s">
        <v>3286</v>
      </c>
      <c r="C63" s="24" t="s">
        <v>182</v>
      </c>
      <c r="D63" s="24" t="s">
        <v>183</v>
      </c>
      <c r="E63" s="25" t="s">
        <v>184</v>
      </c>
      <c r="F63" s="26" t="s">
        <v>65</v>
      </c>
      <c r="G63" s="32">
        <v>10.56</v>
      </c>
      <c r="H63" s="28">
        <v>685.49</v>
      </c>
      <c r="I63" s="88">
        <f>G63*H63</f>
        <v>7238.77</v>
      </c>
      <c r="J63" s="93"/>
    </row>
    <row r="64" spans="1:10" customFormat="1" ht="22.5" x14ac:dyDescent="0.25">
      <c r="A64" s="124" t="s">
        <v>185</v>
      </c>
      <c r="B64" s="24" t="s">
        <v>3286</v>
      </c>
      <c r="C64" s="24" t="s">
        <v>186</v>
      </c>
      <c r="D64" s="24" t="s">
        <v>23</v>
      </c>
      <c r="E64" s="25" t="s">
        <v>187</v>
      </c>
      <c r="F64" s="26" t="s">
        <v>16</v>
      </c>
      <c r="G64" s="27">
        <v>1</v>
      </c>
      <c r="H64" s="28">
        <v>3140.14</v>
      </c>
      <c r="I64" s="88">
        <f>G64*H64</f>
        <v>3140.14</v>
      </c>
      <c r="J64" s="93"/>
    </row>
    <row r="65" spans="1:10" customFormat="1" ht="22.5" x14ac:dyDescent="0.25">
      <c r="A65" s="124" t="s">
        <v>188</v>
      </c>
      <c r="B65" s="24" t="s">
        <v>3286</v>
      </c>
      <c r="C65" s="24" t="s">
        <v>189</v>
      </c>
      <c r="D65" s="24" t="s">
        <v>23</v>
      </c>
      <c r="E65" s="25" t="s">
        <v>190</v>
      </c>
      <c r="F65" s="26" t="s">
        <v>16</v>
      </c>
      <c r="G65" s="27">
        <v>1</v>
      </c>
      <c r="H65" s="28">
        <v>1121.81</v>
      </c>
      <c r="I65" s="88">
        <f>G65*H65</f>
        <v>1121.81</v>
      </c>
      <c r="J65" s="93"/>
    </row>
    <row r="66" spans="1:10" customFormat="1" ht="22.5" x14ac:dyDescent="0.25">
      <c r="A66" s="123" t="s">
        <v>191</v>
      </c>
      <c r="B66" s="19" t="s">
        <v>3286</v>
      </c>
      <c r="C66" s="19" t="s">
        <v>192</v>
      </c>
      <c r="D66" s="19" t="s">
        <v>193</v>
      </c>
      <c r="E66" s="20" t="s">
        <v>194</v>
      </c>
      <c r="F66" s="21" t="s">
        <v>60</v>
      </c>
      <c r="G66" s="29">
        <v>0.4163</v>
      </c>
      <c r="H66" s="23">
        <v>204744.37</v>
      </c>
      <c r="I66" s="87">
        <f>G66*H66</f>
        <v>85235.08</v>
      </c>
      <c r="J66" s="93"/>
    </row>
    <row r="67" spans="1:10" customFormat="1" ht="15" x14ac:dyDescent="0.25">
      <c r="A67" s="124" t="s">
        <v>195</v>
      </c>
      <c r="B67" s="24" t="s">
        <v>3286</v>
      </c>
      <c r="C67" s="24" t="s">
        <v>196</v>
      </c>
      <c r="D67" s="24" t="s">
        <v>197</v>
      </c>
      <c r="E67" s="25" t="s">
        <v>198</v>
      </c>
      <c r="F67" s="26" t="s">
        <v>65</v>
      </c>
      <c r="G67" s="32">
        <v>19.79</v>
      </c>
      <c r="H67" s="28">
        <v>652.87</v>
      </c>
      <c r="I67" s="88">
        <f>G67*H67</f>
        <v>12920.3</v>
      </c>
      <c r="J67" s="93"/>
    </row>
    <row r="68" spans="1:10" customFormat="1" ht="22.5" x14ac:dyDescent="0.25">
      <c r="A68" s="124" t="s">
        <v>199</v>
      </c>
      <c r="B68" s="24" t="s">
        <v>3286</v>
      </c>
      <c r="C68" s="24" t="s">
        <v>200</v>
      </c>
      <c r="D68" s="24" t="s">
        <v>23</v>
      </c>
      <c r="E68" s="25" t="s">
        <v>201</v>
      </c>
      <c r="F68" s="26" t="s">
        <v>16</v>
      </c>
      <c r="G68" s="27">
        <v>48</v>
      </c>
      <c r="H68" s="28">
        <v>335.15</v>
      </c>
      <c r="I68" s="88">
        <f>G68*H68</f>
        <v>16087.2</v>
      </c>
      <c r="J68" s="93"/>
    </row>
    <row r="69" spans="1:10" customFormat="1" ht="22.5" x14ac:dyDescent="0.25">
      <c r="A69" s="124" t="s">
        <v>202</v>
      </c>
      <c r="B69" s="24" t="s">
        <v>3286</v>
      </c>
      <c r="C69" s="24" t="s">
        <v>203</v>
      </c>
      <c r="D69" s="24" t="s">
        <v>23</v>
      </c>
      <c r="E69" s="25" t="s">
        <v>204</v>
      </c>
      <c r="F69" s="26" t="s">
        <v>16</v>
      </c>
      <c r="G69" s="27">
        <v>6</v>
      </c>
      <c r="H69" s="28">
        <v>2201.4499999999998</v>
      </c>
      <c r="I69" s="88">
        <f>G69*H69</f>
        <v>13208.7</v>
      </c>
      <c r="J69" s="93"/>
    </row>
    <row r="70" spans="1:10" customFormat="1" ht="22.5" x14ac:dyDescent="0.25">
      <c r="A70" s="124" t="s">
        <v>205</v>
      </c>
      <c r="B70" s="24" t="s">
        <v>3286</v>
      </c>
      <c r="C70" s="24" t="s">
        <v>206</v>
      </c>
      <c r="D70" s="24" t="s">
        <v>23</v>
      </c>
      <c r="E70" s="25" t="s">
        <v>207</v>
      </c>
      <c r="F70" s="26" t="s">
        <v>16</v>
      </c>
      <c r="G70" s="27">
        <v>1</v>
      </c>
      <c r="H70" s="28">
        <v>1213.23</v>
      </c>
      <c r="I70" s="88">
        <f>G70*H70</f>
        <v>1213.23</v>
      </c>
      <c r="J70" s="93"/>
    </row>
    <row r="71" spans="1:10" customFormat="1" ht="22.5" x14ac:dyDescent="0.25">
      <c r="A71" s="124" t="s">
        <v>208</v>
      </c>
      <c r="B71" s="24" t="s">
        <v>3286</v>
      </c>
      <c r="C71" s="24" t="s">
        <v>209</v>
      </c>
      <c r="D71" s="24" t="s">
        <v>23</v>
      </c>
      <c r="E71" s="25" t="s">
        <v>210</v>
      </c>
      <c r="F71" s="26" t="s">
        <v>16</v>
      </c>
      <c r="G71" s="27">
        <v>4</v>
      </c>
      <c r="H71" s="28">
        <v>1121.82</v>
      </c>
      <c r="I71" s="88">
        <f>G71*H71</f>
        <v>4487.28</v>
      </c>
      <c r="J71" s="93"/>
    </row>
    <row r="72" spans="1:10" customFormat="1" ht="15" x14ac:dyDescent="0.25">
      <c r="A72" s="123" t="s">
        <v>211</v>
      </c>
      <c r="B72" s="19" t="s">
        <v>3286</v>
      </c>
      <c r="C72" s="19" t="s">
        <v>212</v>
      </c>
      <c r="D72" s="19" t="s">
        <v>213</v>
      </c>
      <c r="E72" s="20" t="s">
        <v>214</v>
      </c>
      <c r="F72" s="21" t="s">
        <v>16</v>
      </c>
      <c r="G72" s="22">
        <v>1</v>
      </c>
      <c r="H72" s="23">
        <v>3806.95</v>
      </c>
      <c r="I72" s="87">
        <f>G72*H72</f>
        <v>3806.95</v>
      </c>
      <c r="J72" s="93"/>
    </row>
    <row r="73" spans="1:10" customFormat="1" ht="15" x14ac:dyDescent="0.25">
      <c r="A73" s="124" t="s">
        <v>215</v>
      </c>
      <c r="B73" s="24" t="s">
        <v>3286</v>
      </c>
      <c r="C73" s="24" t="s">
        <v>216</v>
      </c>
      <c r="D73" s="24" t="s">
        <v>23</v>
      </c>
      <c r="E73" s="25" t="s">
        <v>217</v>
      </c>
      <c r="F73" s="26" t="s">
        <v>16</v>
      </c>
      <c r="G73" s="27">
        <v>1</v>
      </c>
      <c r="H73" s="28">
        <v>10410.86</v>
      </c>
      <c r="I73" s="88">
        <f>G73*H73</f>
        <v>10410.86</v>
      </c>
      <c r="J73" s="93"/>
    </row>
    <row r="74" spans="1:10" customFormat="1" ht="22.5" x14ac:dyDescent="0.25">
      <c r="A74" s="123" t="s">
        <v>218</v>
      </c>
      <c r="B74" s="19" t="s">
        <v>3286</v>
      </c>
      <c r="C74" s="19" t="s">
        <v>219</v>
      </c>
      <c r="D74" s="19" t="s">
        <v>220</v>
      </c>
      <c r="E74" s="20" t="s">
        <v>221</v>
      </c>
      <c r="F74" s="21" t="s">
        <v>222</v>
      </c>
      <c r="G74" s="33">
        <v>0.15</v>
      </c>
      <c r="H74" s="23">
        <v>26137.200000000001</v>
      </c>
      <c r="I74" s="87">
        <f>G74*H74</f>
        <v>3920.58</v>
      </c>
      <c r="J74" s="93"/>
    </row>
    <row r="75" spans="1:10" customFormat="1" ht="15" x14ac:dyDescent="0.25">
      <c r="A75" s="123" t="s">
        <v>223</v>
      </c>
      <c r="B75" s="19" t="s">
        <v>3286</v>
      </c>
      <c r="C75" s="19" t="s">
        <v>224</v>
      </c>
      <c r="D75" s="19" t="s">
        <v>225</v>
      </c>
      <c r="E75" s="20" t="s">
        <v>226</v>
      </c>
      <c r="F75" s="21" t="s">
        <v>60</v>
      </c>
      <c r="G75" s="33">
        <v>0.05</v>
      </c>
      <c r="H75" s="23">
        <v>253585.04</v>
      </c>
      <c r="I75" s="87">
        <f>G75*H75</f>
        <v>12679.25</v>
      </c>
      <c r="J75" s="93"/>
    </row>
    <row r="76" spans="1:10" customFormat="1" ht="22.5" x14ac:dyDescent="0.25">
      <c r="A76" s="124" t="s">
        <v>227</v>
      </c>
      <c r="B76" s="24" t="s">
        <v>3286</v>
      </c>
      <c r="C76" s="24" t="s">
        <v>228</v>
      </c>
      <c r="D76" s="24" t="s">
        <v>23</v>
      </c>
      <c r="E76" s="25" t="s">
        <v>229</v>
      </c>
      <c r="F76" s="26" t="s">
        <v>65</v>
      </c>
      <c r="G76" s="27">
        <v>5</v>
      </c>
      <c r="H76" s="28">
        <v>559.35</v>
      </c>
      <c r="I76" s="88">
        <f>G76*H76</f>
        <v>2796.75</v>
      </c>
      <c r="J76" s="93"/>
    </row>
    <row r="77" spans="1:10" customFormat="1" ht="15" x14ac:dyDescent="0.25">
      <c r="A77" s="124" t="s">
        <v>230</v>
      </c>
      <c r="B77" s="24" t="s">
        <v>3286</v>
      </c>
      <c r="C77" s="24" t="s">
        <v>231</v>
      </c>
      <c r="D77" s="24" t="s">
        <v>23</v>
      </c>
      <c r="E77" s="25" t="s">
        <v>232</v>
      </c>
      <c r="F77" s="26" t="s">
        <v>65</v>
      </c>
      <c r="G77" s="27">
        <v>5</v>
      </c>
      <c r="H77" s="28">
        <v>719.12</v>
      </c>
      <c r="I77" s="88">
        <f>G77*H77</f>
        <v>3595.6</v>
      </c>
      <c r="J77" s="93"/>
    </row>
    <row r="78" spans="1:10" customFormat="1" ht="15" x14ac:dyDescent="0.25">
      <c r="A78" s="124" t="s">
        <v>233</v>
      </c>
      <c r="B78" s="24" t="s">
        <v>3286</v>
      </c>
      <c r="C78" s="24" t="s">
        <v>234</v>
      </c>
      <c r="D78" s="24" t="s">
        <v>23</v>
      </c>
      <c r="E78" s="25" t="s">
        <v>235</v>
      </c>
      <c r="F78" s="26" t="s">
        <v>236</v>
      </c>
      <c r="G78" s="27">
        <v>320</v>
      </c>
      <c r="H78" s="28">
        <v>2693.35</v>
      </c>
      <c r="I78" s="88">
        <f>G78*H78</f>
        <v>861872</v>
      </c>
      <c r="J78" s="93"/>
    </row>
    <row r="79" spans="1:10" customFormat="1" ht="15" x14ac:dyDescent="0.25">
      <c r="A79" s="123" t="s">
        <v>237</v>
      </c>
      <c r="B79" s="19" t="s">
        <v>3286</v>
      </c>
      <c r="C79" s="19" t="s">
        <v>238</v>
      </c>
      <c r="D79" s="19" t="s">
        <v>239</v>
      </c>
      <c r="E79" s="20" t="s">
        <v>240</v>
      </c>
      <c r="F79" s="21" t="s">
        <v>16</v>
      </c>
      <c r="G79" s="22">
        <v>2</v>
      </c>
      <c r="H79" s="23">
        <v>22602.32</v>
      </c>
      <c r="I79" s="87">
        <f>G79*H79</f>
        <v>45204.639999999999</v>
      </c>
      <c r="J79" s="93"/>
    </row>
    <row r="80" spans="1:10" customFormat="1" ht="15" x14ac:dyDescent="0.25">
      <c r="A80" s="124" t="s">
        <v>241</v>
      </c>
      <c r="B80" s="24" t="s">
        <v>3286</v>
      </c>
      <c r="C80" s="24" t="s">
        <v>242</v>
      </c>
      <c r="D80" s="24" t="s">
        <v>23</v>
      </c>
      <c r="E80" s="25" t="s">
        <v>243</v>
      </c>
      <c r="F80" s="26" t="s">
        <v>16</v>
      </c>
      <c r="G80" s="27">
        <v>2</v>
      </c>
      <c r="H80" s="28">
        <v>0</v>
      </c>
      <c r="I80" s="88">
        <f>G80*H80</f>
        <v>0</v>
      </c>
      <c r="J80" s="93"/>
    </row>
    <row r="81" spans="1:11" customFormat="1" ht="15" x14ac:dyDescent="0.25">
      <c r="A81" s="123" t="s">
        <v>244</v>
      </c>
      <c r="B81" s="19" t="s">
        <v>3286</v>
      </c>
      <c r="C81" s="19" t="s">
        <v>245</v>
      </c>
      <c r="D81" s="19" t="s">
        <v>246</v>
      </c>
      <c r="E81" s="20" t="s">
        <v>247</v>
      </c>
      <c r="F81" s="21" t="s">
        <v>248</v>
      </c>
      <c r="G81" s="34">
        <v>0.2</v>
      </c>
      <c r="H81" s="23">
        <v>41590.410000000003</v>
      </c>
      <c r="I81" s="87">
        <f>G81*H81</f>
        <v>8318.08</v>
      </c>
      <c r="J81" s="93"/>
    </row>
    <row r="82" spans="1:11" customFormat="1" ht="17.25" customHeight="1" thickBot="1" x14ac:dyDescent="0.3">
      <c r="A82" s="125" t="s">
        <v>249</v>
      </c>
      <c r="B82" s="48" t="s">
        <v>3286</v>
      </c>
      <c r="C82" s="48" t="s">
        <v>250</v>
      </c>
      <c r="D82" s="48" t="s">
        <v>23</v>
      </c>
      <c r="E82" s="49" t="s">
        <v>251</v>
      </c>
      <c r="F82" s="50" t="s">
        <v>16</v>
      </c>
      <c r="G82" s="51">
        <v>2</v>
      </c>
      <c r="H82" s="52">
        <v>118659.86</v>
      </c>
      <c r="I82" s="89">
        <f>G82*H82</f>
        <v>237319.72</v>
      </c>
      <c r="J82" s="93"/>
    </row>
    <row r="83" spans="1:11" customFormat="1" ht="15" x14ac:dyDescent="0.25">
      <c r="A83" s="126"/>
      <c r="B83" s="53"/>
      <c r="C83" s="53"/>
      <c r="D83" s="53"/>
      <c r="E83" s="54" t="s">
        <v>3278</v>
      </c>
      <c r="F83" s="55"/>
      <c r="G83" s="55"/>
      <c r="H83" s="56"/>
      <c r="I83" s="57">
        <f>I12+I13+I15+I17+I20+I22+I24+I38+I43+I48+I50+I56+I62+I66+I72+I74+I75+I79+I81</f>
        <v>726618.74</v>
      </c>
      <c r="J83" s="93"/>
    </row>
    <row r="84" spans="1:11" customFormat="1" ht="15.75" thickBot="1" x14ac:dyDescent="0.3">
      <c r="A84" s="127"/>
      <c r="B84" s="63"/>
      <c r="C84" s="63"/>
      <c r="D84" s="63"/>
      <c r="E84" s="64" t="s">
        <v>3279</v>
      </c>
      <c r="F84" s="65"/>
      <c r="G84" s="66"/>
      <c r="H84" s="67"/>
      <c r="I84" s="68">
        <v>2245070.46</v>
      </c>
      <c r="J84" s="93"/>
    </row>
    <row r="85" spans="1:11" customFormat="1" ht="16.5" thickTop="1" thickBot="1" x14ac:dyDescent="0.3">
      <c r="A85" s="128"/>
      <c r="B85" s="59"/>
      <c r="C85" s="59"/>
      <c r="D85" s="59"/>
      <c r="E85" s="69" t="s">
        <v>3277</v>
      </c>
      <c r="F85" s="60"/>
      <c r="G85" s="60"/>
      <c r="H85" s="61"/>
      <c r="I85" s="62">
        <f>I83+I84</f>
        <v>2971689.2</v>
      </c>
      <c r="J85" s="93"/>
      <c r="K85" s="4"/>
    </row>
    <row r="86" spans="1:11" customFormat="1" ht="25.5" x14ac:dyDescent="0.25">
      <c r="A86" s="105" t="s">
        <v>18</v>
      </c>
      <c r="B86" s="117" t="s">
        <v>3289</v>
      </c>
      <c r="C86" s="117"/>
      <c r="D86" s="117"/>
      <c r="E86" s="106" t="s">
        <v>2532</v>
      </c>
      <c r="F86" s="107"/>
      <c r="G86" s="108"/>
      <c r="H86" s="109"/>
      <c r="I86" s="110">
        <f>I175</f>
        <v>3784145.98</v>
      </c>
      <c r="J86" s="93"/>
    </row>
    <row r="87" spans="1:11" customFormat="1" ht="22.5" x14ac:dyDescent="0.25">
      <c r="A87" s="123" t="s">
        <v>253</v>
      </c>
      <c r="B87" s="19" t="s">
        <v>3288</v>
      </c>
      <c r="C87" s="19" t="s">
        <v>10</v>
      </c>
      <c r="D87" s="19" t="s">
        <v>2330</v>
      </c>
      <c r="E87" s="20" t="s">
        <v>2331</v>
      </c>
      <c r="F87" s="21" t="s">
        <v>16</v>
      </c>
      <c r="G87" s="22">
        <v>1</v>
      </c>
      <c r="H87" s="23">
        <v>8000.36</v>
      </c>
      <c r="I87" s="87">
        <f>G87*H87</f>
        <v>8000.36</v>
      </c>
      <c r="J87" s="93"/>
    </row>
    <row r="88" spans="1:11" customFormat="1" ht="15" x14ac:dyDescent="0.25">
      <c r="A88" s="124" t="s">
        <v>257</v>
      </c>
      <c r="B88" s="24" t="s">
        <v>3288</v>
      </c>
      <c r="C88" s="24" t="s">
        <v>18</v>
      </c>
      <c r="D88" s="24" t="s">
        <v>23</v>
      </c>
      <c r="E88" s="25" t="s">
        <v>2333</v>
      </c>
      <c r="F88" s="26" t="s">
        <v>16</v>
      </c>
      <c r="G88" s="27">
        <v>1</v>
      </c>
      <c r="H88" s="28">
        <v>120820.25</v>
      </c>
      <c r="I88" s="88">
        <f>G88*H88</f>
        <v>120820.25</v>
      </c>
      <c r="J88" s="93"/>
    </row>
    <row r="89" spans="1:11" customFormat="1" ht="15" x14ac:dyDescent="0.25">
      <c r="A89" s="123" t="s">
        <v>259</v>
      </c>
      <c r="B89" s="19" t="s">
        <v>3288</v>
      </c>
      <c r="C89" s="19" t="s">
        <v>22</v>
      </c>
      <c r="D89" s="19" t="s">
        <v>2337</v>
      </c>
      <c r="E89" s="20" t="s">
        <v>2338</v>
      </c>
      <c r="F89" s="21" t="s">
        <v>16</v>
      </c>
      <c r="G89" s="22">
        <v>2</v>
      </c>
      <c r="H89" s="23">
        <v>9568.5300000000007</v>
      </c>
      <c r="I89" s="87">
        <f>G89*H89</f>
        <v>19137.060000000001</v>
      </c>
      <c r="J89" s="93"/>
    </row>
    <row r="90" spans="1:11" customFormat="1" ht="22.5" x14ac:dyDescent="0.25">
      <c r="A90" s="124" t="s">
        <v>263</v>
      </c>
      <c r="B90" s="24" t="s">
        <v>3288</v>
      </c>
      <c r="C90" s="24" t="s">
        <v>26</v>
      </c>
      <c r="D90" s="24" t="s">
        <v>2340</v>
      </c>
      <c r="E90" s="25" t="s">
        <v>2341</v>
      </c>
      <c r="F90" s="26" t="s">
        <v>342</v>
      </c>
      <c r="G90" s="27">
        <v>8</v>
      </c>
      <c r="H90" s="28">
        <v>1186.45</v>
      </c>
      <c r="I90" s="88">
        <f>G90*H90</f>
        <v>9491.6</v>
      </c>
      <c r="J90" s="93"/>
    </row>
    <row r="91" spans="1:11" customFormat="1" ht="15" x14ac:dyDescent="0.25">
      <c r="A91" s="123" t="s">
        <v>266</v>
      </c>
      <c r="B91" s="19" t="s">
        <v>3288</v>
      </c>
      <c r="C91" s="19" t="s">
        <v>30</v>
      </c>
      <c r="D91" s="19" t="s">
        <v>2343</v>
      </c>
      <c r="E91" s="20" t="s">
        <v>2344</v>
      </c>
      <c r="F91" s="21" t="s">
        <v>248</v>
      </c>
      <c r="G91" s="22">
        <v>2</v>
      </c>
      <c r="H91" s="23">
        <v>21443.03</v>
      </c>
      <c r="I91" s="87">
        <f>G91*H91</f>
        <v>42886.06</v>
      </c>
      <c r="J91" s="93"/>
    </row>
    <row r="92" spans="1:11" customFormat="1" ht="22.5" x14ac:dyDescent="0.25">
      <c r="A92" s="124" t="s">
        <v>268</v>
      </c>
      <c r="B92" s="24" t="s">
        <v>3288</v>
      </c>
      <c r="C92" s="24" t="s">
        <v>33</v>
      </c>
      <c r="D92" s="24" t="s">
        <v>2346</v>
      </c>
      <c r="E92" s="25" t="s">
        <v>2347</v>
      </c>
      <c r="F92" s="26" t="s">
        <v>16</v>
      </c>
      <c r="G92" s="27">
        <v>2</v>
      </c>
      <c r="H92" s="28">
        <v>18360.13</v>
      </c>
      <c r="I92" s="88">
        <f>G92*H92</f>
        <v>36720.26</v>
      </c>
      <c r="J92" s="93"/>
    </row>
    <row r="93" spans="1:11" customFormat="1" ht="22.5" x14ac:dyDescent="0.25">
      <c r="A93" s="123" t="s">
        <v>271</v>
      </c>
      <c r="B93" s="19" t="s">
        <v>3288</v>
      </c>
      <c r="C93" s="19" t="s">
        <v>37</v>
      </c>
      <c r="D93" s="19" t="s">
        <v>1648</v>
      </c>
      <c r="E93" s="20" t="s">
        <v>1649</v>
      </c>
      <c r="F93" s="21" t="s">
        <v>16</v>
      </c>
      <c r="G93" s="22">
        <v>2</v>
      </c>
      <c r="H93" s="23">
        <v>1427.79</v>
      </c>
      <c r="I93" s="87">
        <f>G93*H93</f>
        <v>2855.58</v>
      </c>
      <c r="J93" s="93"/>
    </row>
    <row r="94" spans="1:11" customFormat="1" ht="15" x14ac:dyDescent="0.25">
      <c r="A94" s="124" t="s">
        <v>274</v>
      </c>
      <c r="B94" s="24" t="s">
        <v>3288</v>
      </c>
      <c r="C94" s="24" t="s">
        <v>40</v>
      </c>
      <c r="D94" s="24" t="s">
        <v>23</v>
      </c>
      <c r="E94" s="25" t="s">
        <v>2350</v>
      </c>
      <c r="F94" s="26" t="s">
        <v>16</v>
      </c>
      <c r="G94" s="27">
        <v>1</v>
      </c>
      <c r="H94" s="28">
        <v>11284.42</v>
      </c>
      <c r="I94" s="88">
        <f>G94*H94</f>
        <v>11284.42</v>
      </c>
      <c r="J94" s="93"/>
    </row>
    <row r="95" spans="1:11" customFormat="1" ht="22.5" x14ac:dyDescent="0.25">
      <c r="A95" s="123" t="s">
        <v>278</v>
      </c>
      <c r="B95" s="19" t="s">
        <v>3288</v>
      </c>
      <c r="C95" s="19" t="s">
        <v>43</v>
      </c>
      <c r="D95" s="19" t="s">
        <v>2352</v>
      </c>
      <c r="E95" s="20" t="s">
        <v>2353</v>
      </c>
      <c r="F95" s="21" t="s">
        <v>16</v>
      </c>
      <c r="G95" s="22">
        <v>16</v>
      </c>
      <c r="H95" s="23">
        <v>1842.88</v>
      </c>
      <c r="I95" s="87">
        <f>G95*H95</f>
        <v>29486.080000000002</v>
      </c>
      <c r="J95" s="93"/>
    </row>
    <row r="96" spans="1:11" customFormat="1" ht="15" x14ac:dyDescent="0.25">
      <c r="A96" s="124" t="s">
        <v>282</v>
      </c>
      <c r="B96" s="24" t="s">
        <v>3288</v>
      </c>
      <c r="C96" s="24" t="s">
        <v>47</v>
      </c>
      <c r="D96" s="24" t="s">
        <v>23</v>
      </c>
      <c r="E96" s="25" t="s">
        <v>2355</v>
      </c>
      <c r="F96" s="26" t="s">
        <v>16</v>
      </c>
      <c r="G96" s="27">
        <v>4</v>
      </c>
      <c r="H96" s="28">
        <v>11284.42</v>
      </c>
      <c r="I96" s="88">
        <f>G96*H96</f>
        <v>45137.68</v>
      </c>
      <c r="J96" s="93"/>
    </row>
    <row r="97" spans="1:10" customFormat="1" ht="15" x14ac:dyDescent="0.25">
      <c r="A97" s="124" t="s">
        <v>285</v>
      </c>
      <c r="B97" s="24" t="s">
        <v>3288</v>
      </c>
      <c r="C97" s="24" t="s">
        <v>50</v>
      </c>
      <c r="D97" s="24" t="s">
        <v>23</v>
      </c>
      <c r="E97" s="25" t="s">
        <v>2357</v>
      </c>
      <c r="F97" s="26" t="s">
        <v>16</v>
      </c>
      <c r="G97" s="27">
        <v>1</v>
      </c>
      <c r="H97" s="28">
        <v>11284.42</v>
      </c>
      <c r="I97" s="88">
        <f>G97*H97</f>
        <v>11284.42</v>
      </c>
      <c r="J97" s="93"/>
    </row>
    <row r="98" spans="1:10" customFormat="1" ht="15" x14ac:dyDescent="0.25">
      <c r="A98" s="124" t="s">
        <v>288</v>
      </c>
      <c r="B98" s="24" t="s">
        <v>3288</v>
      </c>
      <c r="C98" s="24" t="s">
        <v>54</v>
      </c>
      <c r="D98" s="24" t="s">
        <v>23</v>
      </c>
      <c r="E98" s="25" t="s">
        <v>2357</v>
      </c>
      <c r="F98" s="26" t="s">
        <v>16</v>
      </c>
      <c r="G98" s="27">
        <v>6</v>
      </c>
      <c r="H98" s="28">
        <v>11284.42</v>
      </c>
      <c r="I98" s="88">
        <f>G98*H98</f>
        <v>67706.52</v>
      </c>
      <c r="J98" s="93"/>
    </row>
    <row r="99" spans="1:10" customFormat="1" ht="15" x14ac:dyDescent="0.25">
      <c r="A99" s="124" t="s">
        <v>290</v>
      </c>
      <c r="B99" s="24" t="s">
        <v>3288</v>
      </c>
      <c r="C99" s="24" t="s">
        <v>57</v>
      </c>
      <c r="D99" s="24" t="s">
        <v>23</v>
      </c>
      <c r="E99" s="25" t="s">
        <v>2359</v>
      </c>
      <c r="F99" s="26" t="s">
        <v>16</v>
      </c>
      <c r="G99" s="27">
        <v>5</v>
      </c>
      <c r="H99" s="28">
        <v>11284.42</v>
      </c>
      <c r="I99" s="88">
        <f>G99*H99</f>
        <v>56422.1</v>
      </c>
      <c r="J99" s="93"/>
    </row>
    <row r="100" spans="1:10" customFormat="1" ht="22.5" x14ac:dyDescent="0.25">
      <c r="A100" s="123" t="s">
        <v>291</v>
      </c>
      <c r="B100" s="19" t="s">
        <v>3288</v>
      </c>
      <c r="C100" s="19" t="s">
        <v>62</v>
      </c>
      <c r="D100" s="19" t="s">
        <v>2095</v>
      </c>
      <c r="E100" s="20" t="s">
        <v>2096</v>
      </c>
      <c r="F100" s="21" t="s">
        <v>16</v>
      </c>
      <c r="G100" s="22">
        <v>2</v>
      </c>
      <c r="H100" s="23">
        <v>2800.04</v>
      </c>
      <c r="I100" s="87">
        <f>G100*H100</f>
        <v>5600.08</v>
      </c>
      <c r="J100" s="93"/>
    </row>
    <row r="101" spans="1:10" customFormat="1" ht="15" x14ac:dyDescent="0.25">
      <c r="A101" s="124" t="s">
        <v>293</v>
      </c>
      <c r="B101" s="24" t="s">
        <v>3288</v>
      </c>
      <c r="C101" s="24" t="s">
        <v>67</v>
      </c>
      <c r="D101" s="24" t="s">
        <v>23</v>
      </c>
      <c r="E101" s="25" t="s">
        <v>2362</v>
      </c>
      <c r="F101" s="26" t="s">
        <v>16</v>
      </c>
      <c r="G101" s="27">
        <v>2</v>
      </c>
      <c r="H101" s="28">
        <v>11284.42</v>
      </c>
      <c r="I101" s="88">
        <f>G101*H101</f>
        <v>22568.84</v>
      </c>
      <c r="J101" s="93"/>
    </row>
    <row r="102" spans="1:10" customFormat="1" ht="15" x14ac:dyDescent="0.25">
      <c r="A102" s="123" t="s">
        <v>295</v>
      </c>
      <c r="B102" s="19" t="s">
        <v>3288</v>
      </c>
      <c r="C102" s="19" t="s">
        <v>70</v>
      </c>
      <c r="D102" s="19" t="s">
        <v>2077</v>
      </c>
      <c r="E102" s="20" t="s">
        <v>2078</v>
      </c>
      <c r="F102" s="21" t="s">
        <v>16</v>
      </c>
      <c r="G102" s="22">
        <v>26</v>
      </c>
      <c r="H102" s="23">
        <v>1542.95</v>
      </c>
      <c r="I102" s="87">
        <f>G102*H102</f>
        <v>40116.699999999997</v>
      </c>
      <c r="J102" s="93"/>
    </row>
    <row r="103" spans="1:10" customFormat="1" ht="15" x14ac:dyDescent="0.25">
      <c r="A103" s="124" t="s">
        <v>298</v>
      </c>
      <c r="B103" s="24" t="s">
        <v>3288</v>
      </c>
      <c r="C103" s="24" t="s">
        <v>73</v>
      </c>
      <c r="D103" s="24" t="s">
        <v>2365</v>
      </c>
      <c r="E103" s="25" t="s">
        <v>2550</v>
      </c>
      <c r="F103" s="26" t="s">
        <v>16</v>
      </c>
      <c r="G103" s="27">
        <v>2</v>
      </c>
      <c r="H103" s="28">
        <v>0</v>
      </c>
      <c r="I103" s="88">
        <f>G103*H103</f>
        <v>0</v>
      </c>
      <c r="J103" s="93"/>
    </row>
    <row r="104" spans="1:10" customFormat="1" ht="22.5" x14ac:dyDescent="0.25">
      <c r="A104" s="137" t="s">
        <v>300</v>
      </c>
      <c r="B104" s="138" t="s">
        <v>3288</v>
      </c>
      <c r="C104" s="138" t="s">
        <v>76</v>
      </c>
      <c r="D104" s="138" t="s">
        <v>1659</v>
      </c>
      <c r="E104" s="139" t="s">
        <v>1660</v>
      </c>
      <c r="F104" s="140" t="s">
        <v>16</v>
      </c>
      <c r="G104" s="141">
        <v>7</v>
      </c>
      <c r="H104" s="142">
        <v>407.85</v>
      </c>
      <c r="I104" s="143">
        <f>G104*H104</f>
        <v>2854.95</v>
      </c>
      <c r="J104" s="136" t="s">
        <v>3946</v>
      </c>
    </row>
    <row r="105" spans="1:10" customFormat="1" ht="22.5" x14ac:dyDescent="0.25">
      <c r="A105" s="137" t="s">
        <v>301</v>
      </c>
      <c r="B105" s="138" t="s">
        <v>3288</v>
      </c>
      <c r="C105" s="138" t="s">
        <v>79</v>
      </c>
      <c r="D105" s="138" t="s">
        <v>353</v>
      </c>
      <c r="E105" s="139" t="s">
        <v>354</v>
      </c>
      <c r="F105" s="140" t="s">
        <v>342</v>
      </c>
      <c r="G105" s="141">
        <v>3</v>
      </c>
      <c r="H105" s="142">
        <v>1529.66</v>
      </c>
      <c r="I105" s="143">
        <f>G105*H105</f>
        <v>4588.9799999999996</v>
      </c>
      <c r="J105" s="136" t="s">
        <v>3946</v>
      </c>
    </row>
    <row r="106" spans="1:10" customFormat="1" ht="15" x14ac:dyDescent="0.25">
      <c r="A106" s="124" t="s">
        <v>304</v>
      </c>
      <c r="B106" s="24" t="s">
        <v>3288</v>
      </c>
      <c r="C106" s="24" t="s">
        <v>82</v>
      </c>
      <c r="D106" s="24" t="s">
        <v>23</v>
      </c>
      <c r="E106" s="25" t="s">
        <v>2369</v>
      </c>
      <c r="F106" s="26" t="s">
        <v>16</v>
      </c>
      <c r="G106" s="27">
        <v>14</v>
      </c>
      <c r="H106" s="28">
        <v>11284.42</v>
      </c>
      <c r="I106" s="88">
        <f>G106*H106</f>
        <v>157981.88</v>
      </c>
      <c r="J106" s="93"/>
    </row>
    <row r="107" spans="1:10" customFormat="1" ht="15" x14ac:dyDescent="0.25">
      <c r="A107" s="123" t="s">
        <v>307</v>
      </c>
      <c r="B107" s="19" t="s">
        <v>3288</v>
      </c>
      <c r="C107" s="19" t="s">
        <v>85</v>
      </c>
      <c r="D107" s="19" t="s">
        <v>2371</v>
      </c>
      <c r="E107" s="20" t="s">
        <v>2372</v>
      </c>
      <c r="F107" s="21" t="s">
        <v>16</v>
      </c>
      <c r="G107" s="22">
        <v>2</v>
      </c>
      <c r="H107" s="23">
        <v>4853.63</v>
      </c>
      <c r="I107" s="87">
        <f>G107*H107</f>
        <v>9707.26</v>
      </c>
      <c r="J107" s="93"/>
    </row>
    <row r="108" spans="1:10" customFormat="1" ht="15" x14ac:dyDescent="0.25">
      <c r="A108" s="124" t="s">
        <v>308</v>
      </c>
      <c r="B108" s="24" t="s">
        <v>3288</v>
      </c>
      <c r="C108" s="24" t="s">
        <v>87</v>
      </c>
      <c r="D108" s="24" t="s">
        <v>23</v>
      </c>
      <c r="E108" s="25" t="s">
        <v>2556</v>
      </c>
      <c r="F108" s="26" t="s">
        <v>16</v>
      </c>
      <c r="G108" s="27">
        <v>1</v>
      </c>
      <c r="H108" s="28">
        <v>0</v>
      </c>
      <c r="I108" s="88">
        <f>G108*H108</f>
        <v>0</v>
      </c>
      <c r="J108" s="93"/>
    </row>
    <row r="109" spans="1:10" customFormat="1" ht="15" x14ac:dyDescent="0.25">
      <c r="A109" s="124" t="s">
        <v>311</v>
      </c>
      <c r="B109" s="24" t="s">
        <v>3288</v>
      </c>
      <c r="C109" s="24" t="s">
        <v>90</v>
      </c>
      <c r="D109" s="24" t="s">
        <v>23</v>
      </c>
      <c r="E109" s="25" t="s">
        <v>2558</v>
      </c>
      <c r="F109" s="26" t="s">
        <v>16</v>
      </c>
      <c r="G109" s="27">
        <v>1</v>
      </c>
      <c r="H109" s="28">
        <v>0</v>
      </c>
      <c r="I109" s="88">
        <f>G109*H109</f>
        <v>0</v>
      </c>
      <c r="J109" s="93"/>
    </row>
    <row r="110" spans="1:10" customFormat="1" ht="15" x14ac:dyDescent="0.25">
      <c r="A110" s="124" t="s">
        <v>312</v>
      </c>
      <c r="B110" s="24" t="s">
        <v>3288</v>
      </c>
      <c r="C110" s="24" t="s">
        <v>93</v>
      </c>
      <c r="D110" s="24" t="s">
        <v>23</v>
      </c>
      <c r="E110" s="25" t="s">
        <v>2560</v>
      </c>
      <c r="F110" s="26" t="s">
        <v>16</v>
      </c>
      <c r="G110" s="27">
        <v>1</v>
      </c>
      <c r="H110" s="28">
        <v>0</v>
      </c>
      <c r="I110" s="88">
        <f>G110*H110</f>
        <v>0</v>
      </c>
      <c r="J110" s="93"/>
    </row>
    <row r="111" spans="1:10" customFormat="1" ht="15" x14ac:dyDescent="0.25">
      <c r="A111" s="123" t="s">
        <v>313</v>
      </c>
      <c r="B111" s="19" t="s">
        <v>3288</v>
      </c>
      <c r="C111" s="19" t="s">
        <v>96</v>
      </c>
      <c r="D111" s="19" t="s">
        <v>2380</v>
      </c>
      <c r="E111" s="20" t="s">
        <v>2381</v>
      </c>
      <c r="F111" s="21" t="s">
        <v>16</v>
      </c>
      <c r="G111" s="22">
        <v>2</v>
      </c>
      <c r="H111" s="23">
        <v>1464.84</v>
      </c>
      <c r="I111" s="87">
        <f>G111*H111</f>
        <v>2929.68</v>
      </c>
      <c r="J111" s="93"/>
    </row>
    <row r="112" spans="1:10" customFormat="1" ht="15" x14ac:dyDescent="0.25">
      <c r="A112" s="124" t="s">
        <v>316</v>
      </c>
      <c r="B112" s="24" t="s">
        <v>3288</v>
      </c>
      <c r="C112" s="24" t="s">
        <v>99</v>
      </c>
      <c r="D112" s="24" t="s">
        <v>23</v>
      </c>
      <c r="E112" s="25" t="s">
        <v>2563</v>
      </c>
      <c r="F112" s="26" t="s">
        <v>16</v>
      </c>
      <c r="G112" s="27">
        <v>2</v>
      </c>
      <c r="H112" s="28">
        <v>0</v>
      </c>
      <c r="I112" s="88">
        <f>G112*H112</f>
        <v>0</v>
      </c>
      <c r="J112" s="93"/>
    </row>
    <row r="113" spans="1:10" customFormat="1" ht="22.5" x14ac:dyDescent="0.25">
      <c r="A113" s="123" t="s">
        <v>317</v>
      </c>
      <c r="B113" s="19" t="s">
        <v>3288</v>
      </c>
      <c r="C113" s="19" t="s">
        <v>101</v>
      </c>
      <c r="D113" s="19" t="s">
        <v>2385</v>
      </c>
      <c r="E113" s="20" t="s">
        <v>2386</v>
      </c>
      <c r="F113" s="21" t="s">
        <v>16</v>
      </c>
      <c r="G113" s="22">
        <v>7</v>
      </c>
      <c r="H113" s="23">
        <v>2818.06</v>
      </c>
      <c r="I113" s="87">
        <f>G113*H113</f>
        <v>19726.419999999998</v>
      </c>
      <c r="J113" s="93"/>
    </row>
    <row r="114" spans="1:10" customFormat="1" ht="15" x14ac:dyDescent="0.25">
      <c r="A114" s="124" t="s">
        <v>319</v>
      </c>
      <c r="B114" s="24" t="s">
        <v>3288</v>
      </c>
      <c r="C114" s="24" t="s">
        <v>105</v>
      </c>
      <c r="D114" s="24" t="s">
        <v>23</v>
      </c>
      <c r="E114" s="25" t="s">
        <v>2566</v>
      </c>
      <c r="F114" s="26" t="s">
        <v>16</v>
      </c>
      <c r="G114" s="27">
        <v>1</v>
      </c>
      <c r="H114" s="28">
        <v>0</v>
      </c>
      <c r="I114" s="88">
        <f>G114*H114</f>
        <v>0</v>
      </c>
      <c r="J114" s="93"/>
    </row>
    <row r="115" spans="1:10" customFormat="1" ht="15" x14ac:dyDescent="0.25">
      <c r="A115" s="124" t="s">
        <v>321</v>
      </c>
      <c r="B115" s="24" t="s">
        <v>3288</v>
      </c>
      <c r="C115" s="24" t="s">
        <v>109</v>
      </c>
      <c r="D115" s="24" t="s">
        <v>23</v>
      </c>
      <c r="E115" s="25" t="s">
        <v>2568</v>
      </c>
      <c r="F115" s="26" t="s">
        <v>16</v>
      </c>
      <c r="G115" s="27">
        <v>6</v>
      </c>
      <c r="H115" s="28">
        <v>0</v>
      </c>
      <c r="I115" s="88">
        <f>G115*H115</f>
        <v>0</v>
      </c>
      <c r="J115" s="93"/>
    </row>
    <row r="116" spans="1:10" customFormat="1" ht="22.5" x14ac:dyDescent="0.25">
      <c r="A116" s="123" t="s">
        <v>323</v>
      </c>
      <c r="B116" s="19" t="s">
        <v>3288</v>
      </c>
      <c r="C116" s="19" t="s">
        <v>111</v>
      </c>
      <c r="D116" s="19" t="s">
        <v>2095</v>
      </c>
      <c r="E116" s="20" t="s">
        <v>2096</v>
      </c>
      <c r="F116" s="21" t="s">
        <v>16</v>
      </c>
      <c r="G116" s="22">
        <v>1</v>
      </c>
      <c r="H116" s="23">
        <v>2800.04</v>
      </c>
      <c r="I116" s="87">
        <f>G116*H116</f>
        <v>2800.04</v>
      </c>
      <c r="J116" s="93"/>
    </row>
    <row r="117" spans="1:10" customFormat="1" ht="15" x14ac:dyDescent="0.25">
      <c r="A117" s="124" t="s">
        <v>326</v>
      </c>
      <c r="B117" s="24" t="s">
        <v>3288</v>
      </c>
      <c r="C117" s="24" t="s">
        <v>114</v>
      </c>
      <c r="D117" s="24" t="s">
        <v>23</v>
      </c>
      <c r="E117" s="25" t="s">
        <v>2571</v>
      </c>
      <c r="F117" s="26" t="s">
        <v>16</v>
      </c>
      <c r="G117" s="27">
        <v>1</v>
      </c>
      <c r="H117" s="28">
        <v>0</v>
      </c>
      <c r="I117" s="88">
        <f>G117*H117</f>
        <v>0</v>
      </c>
      <c r="J117" s="93"/>
    </row>
    <row r="118" spans="1:10" customFormat="1" ht="22.5" x14ac:dyDescent="0.25">
      <c r="A118" s="123" t="s">
        <v>329</v>
      </c>
      <c r="B118" s="19" t="s">
        <v>3288</v>
      </c>
      <c r="C118" s="19" t="s">
        <v>117</v>
      </c>
      <c r="D118" s="19" t="s">
        <v>2095</v>
      </c>
      <c r="E118" s="20" t="s">
        <v>2096</v>
      </c>
      <c r="F118" s="21" t="s">
        <v>16</v>
      </c>
      <c r="G118" s="22">
        <v>1</v>
      </c>
      <c r="H118" s="23">
        <v>2800.04</v>
      </c>
      <c r="I118" s="87">
        <f>G118*H118</f>
        <v>2800.04</v>
      </c>
      <c r="J118" s="93"/>
    </row>
    <row r="119" spans="1:10" customFormat="1" ht="15" x14ac:dyDescent="0.25">
      <c r="A119" s="124" t="s">
        <v>332</v>
      </c>
      <c r="B119" s="24" t="s">
        <v>3288</v>
      </c>
      <c r="C119" s="24" t="s">
        <v>121</v>
      </c>
      <c r="D119" s="24" t="s">
        <v>23</v>
      </c>
      <c r="E119" s="25" t="s">
        <v>2362</v>
      </c>
      <c r="F119" s="26" t="s">
        <v>16</v>
      </c>
      <c r="G119" s="27">
        <v>1</v>
      </c>
      <c r="H119" s="28">
        <v>0</v>
      </c>
      <c r="I119" s="88">
        <f>G119*H119</f>
        <v>0</v>
      </c>
      <c r="J119" s="93"/>
    </row>
    <row r="120" spans="1:10" customFormat="1" ht="15" x14ac:dyDescent="0.25">
      <c r="A120" s="123" t="s">
        <v>334</v>
      </c>
      <c r="B120" s="19" t="s">
        <v>3288</v>
      </c>
      <c r="C120" s="19" t="s">
        <v>125</v>
      </c>
      <c r="D120" s="19" t="s">
        <v>2077</v>
      </c>
      <c r="E120" s="20" t="s">
        <v>2078</v>
      </c>
      <c r="F120" s="21" t="s">
        <v>16</v>
      </c>
      <c r="G120" s="22">
        <v>4</v>
      </c>
      <c r="H120" s="23">
        <v>1542.95</v>
      </c>
      <c r="I120" s="87">
        <f>G120*H120</f>
        <v>6171.8</v>
      </c>
      <c r="J120" s="93"/>
    </row>
    <row r="121" spans="1:10" customFormat="1" ht="15" x14ac:dyDescent="0.25">
      <c r="A121" s="124" t="s">
        <v>335</v>
      </c>
      <c r="B121" s="24" t="s">
        <v>3288</v>
      </c>
      <c r="C121" s="24" t="s">
        <v>128</v>
      </c>
      <c r="D121" s="24" t="s">
        <v>2365</v>
      </c>
      <c r="E121" s="25" t="s">
        <v>2366</v>
      </c>
      <c r="F121" s="26" t="s">
        <v>16</v>
      </c>
      <c r="G121" s="27">
        <v>4</v>
      </c>
      <c r="H121" s="28">
        <v>0</v>
      </c>
      <c r="I121" s="88">
        <f>G121*H121</f>
        <v>0</v>
      </c>
      <c r="J121" s="93"/>
    </row>
    <row r="122" spans="1:10" customFormat="1" ht="15" x14ac:dyDescent="0.25">
      <c r="A122" s="123" t="s">
        <v>339</v>
      </c>
      <c r="B122" s="19" t="s">
        <v>3288</v>
      </c>
      <c r="C122" s="19" t="s">
        <v>130</v>
      </c>
      <c r="D122" s="19" t="s">
        <v>1805</v>
      </c>
      <c r="E122" s="20" t="s">
        <v>1806</v>
      </c>
      <c r="F122" s="21" t="s">
        <v>16</v>
      </c>
      <c r="G122" s="22">
        <v>4</v>
      </c>
      <c r="H122" s="23">
        <v>13375.94</v>
      </c>
      <c r="I122" s="87">
        <f>G122*H122</f>
        <v>53503.76</v>
      </c>
      <c r="J122" s="93"/>
    </row>
    <row r="123" spans="1:10" customFormat="1" ht="15" x14ac:dyDescent="0.25">
      <c r="A123" s="137" t="s">
        <v>343</v>
      </c>
      <c r="B123" s="138" t="s">
        <v>3288</v>
      </c>
      <c r="C123" s="138" t="s">
        <v>133</v>
      </c>
      <c r="D123" s="138" t="s">
        <v>23</v>
      </c>
      <c r="E123" s="139" t="s">
        <v>2578</v>
      </c>
      <c r="F123" s="140" t="s">
        <v>16</v>
      </c>
      <c r="G123" s="141">
        <v>1</v>
      </c>
      <c r="H123" s="142">
        <v>29457.17</v>
      </c>
      <c r="I123" s="143">
        <f>G123*H123</f>
        <v>29457.17</v>
      </c>
      <c r="J123" s="136" t="s">
        <v>3946</v>
      </c>
    </row>
    <row r="124" spans="1:10" customFormat="1" ht="15" x14ac:dyDescent="0.25">
      <c r="A124" s="123" t="s">
        <v>346</v>
      </c>
      <c r="B124" s="19" t="s">
        <v>3288</v>
      </c>
      <c r="C124" s="19" t="s">
        <v>137</v>
      </c>
      <c r="D124" s="19" t="s">
        <v>2580</v>
      </c>
      <c r="E124" s="20" t="s">
        <v>2581</v>
      </c>
      <c r="F124" s="21" t="s">
        <v>338</v>
      </c>
      <c r="G124" s="22">
        <v>4</v>
      </c>
      <c r="H124" s="23">
        <v>1667.58</v>
      </c>
      <c r="I124" s="87">
        <f>G124*H124</f>
        <v>6670.32</v>
      </c>
      <c r="J124" s="93"/>
    </row>
    <row r="125" spans="1:10" customFormat="1" ht="15" x14ac:dyDescent="0.25">
      <c r="A125" s="124" t="s">
        <v>349</v>
      </c>
      <c r="B125" s="24" t="s">
        <v>3288</v>
      </c>
      <c r="C125" s="24" t="s">
        <v>140</v>
      </c>
      <c r="D125" s="24" t="s">
        <v>23</v>
      </c>
      <c r="E125" s="25" t="s">
        <v>2583</v>
      </c>
      <c r="F125" s="26" t="s">
        <v>16</v>
      </c>
      <c r="G125" s="27">
        <v>4</v>
      </c>
      <c r="H125" s="28">
        <v>26674.65</v>
      </c>
      <c r="I125" s="88">
        <f>G125*H125</f>
        <v>106698.6</v>
      </c>
      <c r="J125" s="93"/>
    </row>
    <row r="126" spans="1:10" customFormat="1" ht="15" x14ac:dyDescent="0.25">
      <c r="A126" s="123" t="s">
        <v>352</v>
      </c>
      <c r="B126" s="19" t="s">
        <v>3288</v>
      </c>
      <c r="C126" s="19" t="s">
        <v>144</v>
      </c>
      <c r="D126" s="19" t="s">
        <v>2514</v>
      </c>
      <c r="E126" s="20" t="s">
        <v>2515</v>
      </c>
      <c r="F126" s="21" t="s">
        <v>262</v>
      </c>
      <c r="G126" s="33">
        <v>0.24</v>
      </c>
      <c r="H126" s="23">
        <v>44885.17</v>
      </c>
      <c r="I126" s="87">
        <f>G126*H126</f>
        <v>10772.44</v>
      </c>
      <c r="J126" s="93"/>
    </row>
    <row r="127" spans="1:10" customFormat="1" ht="15" x14ac:dyDescent="0.25">
      <c r="A127" s="124" t="s">
        <v>355</v>
      </c>
      <c r="B127" s="24" t="s">
        <v>3288</v>
      </c>
      <c r="C127" s="24" t="s">
        <v>148</v>
      </c>
      <c r="D127" s="24" t="s">
        <v>23</v>
      </c>
      <c r="E127" s="25" t="s">
        <v>2586</v>
      </c>
      <c r="F127" s="26" t="s">
        <v>16</v>
      </c>
      <c r="G127" s="27">
        <v>2</v>
      </c>
      <c r="H127" s="28">
        <v>40296.839999999997</v>
      </c>
      <c r="I127" s="88">
        <f>G127*H127</f>
        <v>80593.679999999993</v>
      </c>
      <c r="J127" s="93"/>
    </row>
    <row r="128" spans="1:10" customFormat="1" ht="22.5" x14ac:dyDescent="0.25">
      <c r="A128" s="123" t="s">
        <v>358</v>
      </c>
      <c r="B128" s="19" t="s">
        <v>3288</v>
      </c>
      <c r="C128" s="19" t="s">
        <v>151</v>
      </c>
      <c r="D128" s="19" t="s">
        <v>2095</v>
      </c>
      <c r="E128" s="20" t="s">
        <v>2096</v>
      </c>
      <c r="F128" s="21" t="s">
        <v>16</v>
      </c>
      <c r="G128" s="22">
        <v>6</v>
      </c>
      <c r="H128" s="23">
        <v>2800.04</v>
      </c>
      <c r="I128" s="87">
        <f>G128*H128</f>
        <v>16800.240000000002</v>
      </c>
      <c r="J128" s="93"/>
    </row>
    <row r="129" spans="1:10" customFormat="1" ht="15" x14ac:dyDescent="0.25">
      <c r="A129" s="124" t="s">
        <v>360</v>
      </c>
      <c r="B129" s="24" t="s">
        <v>3288</v>
      </c>
      <c r="C129" s="24" t="s">
        <v>154</v>
      </c>
      <c r="D129" s="24" t="s">
        <v>23</v>
      </c>
      <c r="E129" s="25" t="s">
        <v>2571</v>
      </c>
      <c r="F129" s="26" t="s">
        <v>16</v>
      </c>
      <c r="G129" s="27">
        <v>4</v>
      </c>
      <c r="H129" s="28">
        <v>1233.97</v>
      </c>
      <c r="I129" s="88">
        <f>G129*H129</f>
        <v>4935.88</v>
      </c>
      <c r="J129" s="93"/>
    </row>
    <row r="130" spans="1:10" customFormat="1" ht="15" x14ac:dyDescent="0.25">
      <c r="A130" s="124" t="s">
        <v>363</v>
      </c>
      <c r="B130" s="24" t="s">
        <v>3288</v>
      </c>
      <c r="C130" s="24" t="s">
        <v>157</v>
      </c>
      <c r="D130" s="24" t="s">
        <v>23</v>
      </c>
      <c r="E130" s="25" t="s">
        <v>2590</v>
      </c>
      <c r="F130" s="26" t="s">
        <v>16</v>
      </c>
      <c r="G130" s="27">
        <v>2</v>
      </c>
      <c r="H130" s="28">
        <v>2642.71</v>
      </c>
      <c r="I130" s="88">
        <f>G130*H130</f>
        <v>5285.42</v>
      </c>
      <c r="J130" s="93"/>
    </row>
    <row r="131" spans="1:10" customFormat="1" ht="22.5" x14ac:dyDescent="0.25">
      <c r="A131" s="123" t="s">
        <v>366</v>
      </c>
      <c r="B131" s="19" t="s">
        <v>3288</v>
      </c>
      <c r="C131" s="19" t="s">
        <v>159</v>
      </c>
      <c r="D131" s="19" t="s">
        <v>2398</v>
      </c>
      <c r="E131" s="20" t="s">
        <v>2399</v>
      </c>
      <c r="F131" s="21" t="s">
        <v>262</v>
      </c>
      <c r="G131" s="30">
        <v>0.94799999999999995</v>
      </c>
      <c r="H131" s="23">
        <v>137364.65</v>
      </c>
      <c r="I131" s="87">
        <f>G131*H131</f>
        <v>130221.69</v>
      </c>
      <c r="J131" s="93"/>
    </row>
    <row r="132" spans="1:10" customFormat="1" ht="22.5" x14ac:dyDescent="0.25">
      <c r="A132" s="124" t="s">
        <v>369</v>
      </c>
      <c r="B132" s="24" t="s">
        <v>3288</v>
      </c>
      <c r="C132" s="24" t="s">
        <v>163</v>
      </c>
      <c r="D132" s="24" t="s">
        <v>2593</v>
      </c>
      <c r="E132" s="25" t="s">
        <v>2594</v>
      </c>
      <c r="F132" s="26" t="s">
        <v>265</v>
      </c>
      <c r="G132" s="31">
        <v>1.8</v>
      </c>
      <c r="H132" s="28">
        <v>3849.29</v>
      </c>
      <c r="I132" s="88">
        <f>G132*H132</f>
        <v>6928.72</v>
      </c>
      <c r="J132" s="93"/>
    </row>
    <row r="133" spans="1:10" customFormat="1" ht="22.5" x14ac:dyDescent="0.25">
      <c r="A133" s="124" t="s">
        <v>371</v>
      </c>
      <c r="B133" s="24" t="s">
        <v>3288</v>
      </c>
      <c r="C133" s="24" t="s">
        <v>167</v>
      </c>
      <c r="D133" s="24" t="s">
        <v>2596</v>
      </c>
      <c r="E133" s="25" t="s">
        <v>2597</v>
      </c>
      <c r="F133" s="26" t="s">
        <v>265</v>
      </c>
      <c r="G133" s="27">
        <v>93</v>
      </c>
      <c r="H133" s="28">
        <v>3263.97</v>
      </c>
      <c r="I133" s="88">
        <f>G133*H133</f>
        <v>303549.21000000002</v>
      </c>
      <c r="J133" s="93"/>
    </row>
    <row r="134" spans="1:10" customFormat="1" ht="22.5" x14ac:dyDescent="0.25">
      <c r="A134" s="123" t="s">
        <v>373</v>
      </c>
      <c r="B134" s="19" t="s">
        <v>3288</v>
      </c>
      <c r="C134" s="19" t="s">
        <v>170</v>
      </c>
      <c r="D134" s="19" t="s">
        <v>324</v>
      </c>
      <c r="E134" s="20" t="s">
        <v>325</v>
      </c>
      <c r="F134" s="21" t="s">
        <v>262</v>
      </c>
      <c r="G134" s="33">
        <v>0.36</v>
      </c>
      <c r="H134" s="23">
        <v>103657.73</v>
      </c>
      <c r="I134" s="87">
        <f>G134*H134</f>
        <v>37316.78</v>
      </c>
      <c r="J134" s="93"/>
    </row>
    <row r="135" spans="1:10" customFormat="1" ht="22.5" x14ac:dyDescent="0.25">
      <c r="A135" s="124" t="s">
        <v>375</v>
      </c>
      <c r="B135" s="24" t="s">
        <v>3288</v>
      </c>
      <c r="C135" s="24" t="s">
        <v>172</v>
      </c>
      <c r="D135" s="24" t="s">
        <v>2600</v>
      </c>
      <c r="E135" s="25" t="s">
        <v>2601</v>
      </c>
      <c r="F135" s="26" t="s">
        <v>265</v>
      </c>
      <c r="G135" s="27">
        <v>36</v>
      </c>
      <c r="H135" s="28">
        <v>2757.68</v>
      </c>
      <c r="I135" s="88">
        <f>G135*H135</f>
        <v>99276.479999999996</v>
      </c>
      <c r="J135" s="93"/>
    </row>
    <row r="136" spans="1:10" customFormat="1" ht="22.5" x14ac:dyDescent="0.25">
      <c r="A136" s="123" t="s">
        <v>376</v>
      </c>
      <c r="B136" s="19" t="s">
        <v>3288</v>
      </c>
      <c r="C136" s="19" t="s">
        <v>175</v>
      </c>
      <c r="D136" s="19" t="s">
        <v>260</v>
      </c>
      <c r="E136" s="20" t="s">
        <v>261</v>
      </c>
      <c r="F136" s="21" t="s">
        <v>262</v>
      </c>
      <c r="G136" s="33">
        <v>2.04</v>
      </c>
      <c r="H136" s="23">
        <v>103634.09</v>
      </c>
      <c r="I136" s="87">
        <f>G136*H136</f>
        <v>211413.54</v>
      </c>
      <c r="J136" s="93"/>
    </row>
    <row r="137" spans="1:10" customFormat="1" ht="22.5" x14ac:dyDescent="0.25">
      <c r="A137" s="124" t="s">
        <v>377</v>
      </c>
      <c r="B137" s="24" t="s">
        <v>3288</v>
      </c>
      <c r="C137" s="24" t="s">
        <v>178</v>
      </c>
      <c r="D137" s="24" t="s">
        <v>2602</v>
      </c>
      <c r="E137" s="25" t="s">
        <v>2603</v>
      </c>
      <c r="F137" s="26" t="s">
        <v>265</v>
      </c>
      <c r="G137" s="27">
        <v>19</v>
      </c>
      <c r="H137" s="28">
        <v>1513.44</v>
      </c>
      <c r="I137" s="88">
        <f>G137*H137</f>
        <v>28755.360000000001</v>
      </c>
      <c r="J137" s="93"/>
    </row>
    <row r="138" spans="1:10" customFormat="1" ht="22.5" x14ac:dyDescent="0.25">
      <c r="A138" s="124" t="s">
        <v>378</v>
      </c>
      <c r="B138" s="24" t="s">
        <v>3288</v>
      </c>
      <c r="C138" s="24" t="s">
        <v>182</v>
      </c>
      <c r="D138" s="24" t="s">
        <v>2604</v>
      </c>
      <c r="E138" s="25" t="s">
        <v>2605</v>
      </c>
      <c r="F138" s="26" t="s">
        <v>265</v>
      </c>
      <c r="G138" s="27">
        <v>68</v>
      </c>
      <c r="H138" s="28">
        <v>1208.0999999999999</v>
      </c>
      <c r="I138" s="88">
        <f>G138*H138</f>
        <v>82150.8</v>
      </c>
      <c r="J138" s="93"/>
    </row>
    <row r="139" spans="1:10" customFormat="1" ht="22.5" x14ac:dyDescent="0.25">
      <c r="A139" s="124" t="s">
        <v>379</v>
      </c>
      <c r="B139" s="24" t="s">
        <v>3288</v>
      </c>
      <c r="C139" s="24" t="s">
        <v>186</v>
      </c>
      <c r="D139" s="24" t="s">
        <v>2606</v>
      </c>
      <c r="E139" s="25" t="s">
        <v>2607</v>
      </c>
      <c r="F139" s="26" t="s">
        <v>265</v>
      </c>
      <c r="G139" s="27">
        <v>92</v>
      </c>
      <c r="H139" s="28">
        <v>933.96</v>
      </c>
      <c r="I139" s="88">
        <f>G139*H139</f>
        <v>85924.32</v>
      </c>
      <c r="J139" s="93"/>
    </row>
    <row r="140" spans="1:10" customFormat="1" ht="22.5" x14ac:dyDescent="0.25">
      <c r="A140" s="124" t="s">
        <v>380</v>
      </c>
      <c r="B140" s="24" t="s">
        <v>3288</v>
      </c>
      <c r="C140" s="24" t="s">
        <v>189</v>
      </c>
      <c r="D140" s="24" t="s">
        <v>2608</v>
      </c>
      <c r="E140" s="25" t="s">
        <v>2609</v>
      </c>
      <c r="F140" s="26" t="s">
        <v>265</v>
      </c>
      <c r="G140" s="27">
        <v>25</v>
      </c>
      <c r="H140" s="28">
        <v>576.16</v>
      </c>
      <c r="I140" s="88">
        <f>G140*H140</f>
        <v>14404</v>
      </c>
      <c r="J140" s="93"/>
    </row>
    <row r="141" spans="1:10" customFormat="1" ht="22.5" x14ac:dyDescent="0.25">
      <c r="A141" s="123" t="s">
        <v>383</v>
      </c>
      <c r="B141" s="19" t="s">
        <v>3288</v>
      </c>
      <c r="C141" s="19" t="s">
        <v>192</v>
      </c>
      <c r="D141" s="19" t="s">
        <v>220</v>
      </c>
      <c r="E141" s="20" t="s">
        <v>221</v>
      </c>
      <c r="F141" s="21" t="s">
        <v>222</v>
      </c>
      <c r="G141" s="30">
        <v>3.6059999999999999</v>
      </c>
      <c r="H141" s="23">
        <v>26130.37</v>
      </c>
      <c r="I141" s="87">
        <f>G141*H141</f>
        <v>94226.11</v>
      </c>
      <c r="J141" s="93"/>
    </row>
    <row r="142" spans="1:10" customFormat="1" ht="22.5" x14ac:dyDescent="0.25">
      <c r="A142" s="124" t="s">
        <v>384</v>
      </c>
      <c r="B142" s="24" t="s">
        <v>3288</v>
      </c>
      <c r="C142" s="24" t="s">
        <v>196</v>
      </c>
      <c r="D142" s="24" t="s">
        <v>23</v>
      </c>
      <c r="E142" s="25" t="s">
        <v>2610</v>
      </c>
      <c r="F142" s="26" t="s">
        <v>16</v>
      </c>
      <c r="G142" s="27">
        <v>2</v>
      </c>
      <c r="H142" s="28">
        <v>1262.96</v>
      </c>
      <c r="I142" s="88">
        <f>G142*H142</f>
        <v>2525.92</v>
      </c>
      <c r="J142" s="93"/>
    </row>
    <row r="143" spans="1:10" customFormat="1" ht="22.5" x14ac:dyDescent="0.25">
      <c r="A143" s="124" t="s">
        <v>385</v>
      </c>
      <c r="B143" s="24" t="s">
        <v>3288</v>
      </c>
      <c r="C143" s="24" t="s">
        <v>200</v>
      </c>
      <c r="D143" s="24" t="s">
        <v>23</v>
      </c>
      <c r="E143" s="25" t="s">
        <v>2412</v>
      </c>
      <c r="F143" s="26" t="s">
        <v>16</v>
      </c>
      <c r="G143" s="27">
        <v>102</v>
      </c>
      <c r="H143" s="28">
        <v>1007.45</v>
      </c>
      <c r="I143" s="88">
        <f>G143*H143</f>
        <v>102759.9</v>
      </c>
      <c r="J143" s="93"/>
    </row>
    <row r="144" spans="1:10" customFormat="1" ht="22.5" x14ac:dyDescent="0.25">
      <c r="A144" s="124" t="s">
        <v>386</v>
      </c>
      <c r="B144" s="24" t="s">
        <v>3288</v>
      </c>
      <c r="C144" s="24" t="s">
        <v>203</v>
      </c>
      <c r="D144" s="24" t="s">
        <v>23</v>
      </c>
      <c r="E144" s="25" t="s">
        <v>2611</v>
      </c>
      <c r="F144" s="26" t="s">
        <v>16</v>
      </c>
      <c r="G144" s="27">
        <v>39</v>
      </c>
      <c r="H144" s="28">
        <v>1003.12</v>
      </c>
      <c r="I144" s="88">
        <f>G144*H144</f>
        <v>39121.68</v>
      </c>
      <c r="J144" s="93"/>
    </row>
    <row r="145" spans="1:10" customFormat="1" ht="22.5" x14ac:dyDescent="0.25">
      <c r="A145" s="124" t="s">
        <v>388</v>
      </c>
      <c r="B145" s="24" t="s">
        <v>3288</v>
      </c>
      <c r="C145" s="24" t="s">
        <v>206</v>
      </c>
      <c r="D145" s="24" t="s">
        <v>23</v>
      </c>
      <c r="E145" s="25" t="s">
        <v>2612</v>
      </c>
      <c r="F145" s="26" t="s">
        <v>16</v>
      </c>
      <c r="G145" s="27">
        <v>21</v>
      </c>
      <c r="H145" s="28">
        <v>795.03</v>
      </c>
      <c r="I145" s="88">
        <f>G145*H145</f>
        <v>16695.63</v>
      </c>
      <c r="J145" s="93"/>
    </row>
    <row r="146" spans="1:10" customFormat="1" ht="22.5" x14ac:dyDescent="0.25">
      <c r="A146" s="124" t="s">
        <v>389</v>
      </c>
      <c r="B146" s="24" t="s">
        <v>3288</v>
      </c>
      <c r="C146" s="24" t="s">
        <v>209</v>
      </c>
      <c r="D146" s="24" t="s">
        <v>23</v>
      </c>
      <c r="E146" s="25" t="s">
        <v>2613</v>
      </c>
      <c r="F146" s="26" t="s">
        <v>16</v>
      </c>
      <c r="G146" s="27">
        <v>75</v>
      </c>
      <c r="H146" s="28">
        <v>713.08</v>
      </c>
      <c r="I146" s="88">
        <f>G146*H146</f>
        <v>53481</v>
      </c>
      <c r="J146" s="93"/>
    </row>
    <row r="147" spans="1:10" customFormat="1" ht="22.5" x14ac:dyDescent="0.25">
      <c r="A147" s="124" t="s">
        <v>390</v>
      </c>
      <c r="B147" s="24" t="s">
        <v>3288</v>
      </c>
      <c r="C147" s="24" t="s">
        <v>212</v>
      </c>
      <c r="D147" s="24" t="s">
        <v>23</v>
      </c>
      <c r="E147" s="25" t="s">
        <v>2614</v>
      </c>
      <c r="F147" s="26" t="s">
        <v>16</v>
      </c>
      <c r="G147" s="27">
        <v>101</v>
      </c>
      <c r="H147" s="28">
        <v>11284.42</v>
      </c>
      <c r="I147" s="88">
        <f>G147*H147</f>
        <v>1139726.42</v>
      </c>
      <c r="J147" s="93"/>
    </row>
    <row r="148" spans="1:10" customFormat="1" ht="22.5" x14ac:dyDescent="0.25">
      <c r="A148" s="124" t="s">
        <v>392</v>
      </c>
      <c r="B148" s="24" t="s">
        <v>3288</v>
      </c>
      <c r="C148" s="24" t="s">
        <v>216</v>
      </c>
      <c r="D148" s="24" t="s">
        <v>23</v>
      </c>
      <c r="E148" s="25" t="s">
        <v>2615</v>
      </c>
      <c r="F148" s="26" t="s">
        <v>16</v>
      </c>
      <c r="G148" s="27">
        <v>28</v>
      </c>
      <c r="H148" s="28">
        <v>616.33000000000004</v>
      </c>
      <c r="I148" s="88">
        <f>G148*H148</f>
        <v>17257.240000000002</v>
      </c>
      <c r="J148" s="93"/>
    </row>
    <row r="149" spans="1:10" customFormat="1" ht="22.5" x14ac:dyDescent="0.25">
      <c r="A149" s="123" t="s">
        <v>394</v>
      </c>
      <c r="B149" s="19" t="s">
        <v>3288</v>
      </c>
      <c r="C149" s="19" t="s">
        <v>219</v>
      </c>
      <c r="D149" s="19" t="s">
        <v>1597</v>
      </c>
      <c r="E149" s="20" t="s">
        <v>1598</v>
      </c>
      <c r="F149" s="21" t="s">
        <v>400</v>
      </c>
      <c r="G149" s="43">
        <v>2.1359999999999999E-3</v>
      </c>
      <c r="H149" s="23">
        <v>115059.84</v>
      </c>
      <c r="I149" s="87">
        <f>G149*H149</f>
        <v>245.77</v>
      </c>
      <c r="J149" s="93"/>
    </row>
    <row r="150" spans="1:10" customFormat="1" ht="15" x14ac:dyDescent="0.25">
      <c r="A150" s="124" t="s">
        <v>396</v>
      </c>
      <c r="B150" s="24" t="s">
        <v>3288</v>
      </c>
      <c r="C150" s="24" t="s">
        <v>224</v>
      </c>
      <c r="D150" s="24" t="s">
        <v>23</v>
      </c>
      <c r="E150" s="25" t="s">
        <v>2415</v>
      </c>
      <c r="F150" s="26" t="s">
        <v>16</v>
      </c>
      <c r="G150" s="27">
        <v>6</v>
      </c>
      <c r="H150" s="28">
        <v>617.24</v>
      </c>
      <c r="I150" s="88">
        <f>G150*H150</f>
        <v>3703.44</v>
      </c>
      <c r="J150" s="93"/>
    </row>
    <row r="151" spans="1:10" customFormat="1" ht="15" x14ac:dyDescent="0.25">
      <c r="A151" s="124" t="s">
        <v>397</v>
      </c>
      <c r="B151" s="24" t="s">
        <v>3288</v>
      </c>
      <c r="C151" s="24" t="s">
        <v>228</v>
      </c>
      <c r="D151" s="24" t="s">
        <v>23</v>
      </c>
      <c r="E151" s="25" t="s">
        <v>2417</v>
      </c>
      <c r="F151" s="26" t="s">
        <v>236</v>
      </c>
      <c r="G151" s="27">
        <v>66</v>
      </c>
      <c r="H151" s="28">
        <v>328</v>
      </c>
      <c r="I151" s="88">
        <f>G151*H151</f>
        <v>21648</v>
      </c>
      <c r="J151" s="93"/>
    </row>
    <row r="152" spans="1:10" customFormat="1" ht="15" x14ac:dyDescent="0.25">
      <c r="A152" s="124" t="s">
        <v>401</v>
      </c>
      <c r="B152" s="24" t="s">
        <v>3288</v>
      </c>
      <c r="C152" s="24" t="s">
        <v>231</v>
      </c>
      <c r="D152" s="24" t="s">
        <v>23</v>
      </c>
      <c r="E152" s="25" t="s">
        <v>2616</v>
      </c>
      <c r="F152" s="26" t="s">
        <v>16</v>
      </c>
      <c r="G152" s="27">
        <v>2</v>
      </c>
      <c r="H152" s="28">
        <v>66.45</v>
      </c>
      <c r="I152" s="88">
        <f>G152*H152</f>
        <v>132.9</v>
      </c>
      <c r="J152" s="93"/>
    </row>
    <row r="153" spans="1:10" customFormat="1" ht="15" x14ac:dyDescent="0.25">
      <c r="A153" s="124" t="s">
        <v>405</v>
      </c>
      <c r="B153" s="24" t="s">
        <v>3288</v>
      </c>
      <c r="C153" s="24" t="s">
        <v>234</v>
      </c>
      <c r="D153" s="24" t="s">
        <v>23</v>
      </c>
      <c r="E153" s="25" t="s">
        <v>2421</v>
      </c>
      <c r="F153" s="26" t="s">
        <v>16</v>
      </c>
      <c r="G153" s="27">
        <v>53</v>
      </c>
      <c r="H153" s="28">
        <v>189.57</v>
      </c>
      <c r="I153" s="88">
        <f>G153*H153</f>
        <v>10047.209999999999</v>
      </c>
      <c r="J153" s="93"/>
    </row>
    <row r="154" spans="1:10" customFormat="1" ht="15" x14ac:dyDescent="0.25">
      <c r="A154" s="124" t="s">
        <v>408</v>
      </c>
      <c r="B154" s="24" t="s">
        <v>3288</v>
      </c>
      <c r="C154" s="24" t="s">
        <v>238</v>
      </c>
      <c r="D154" s="24" t="s">
        <v>23</v>
      </c>
      <c r="E154" s="25" t="s">
        <v>2617</v>
      </c>
      <c r="F154" s="26" t="s">
        <v>16</v>
      </c>
      <c r="G154" s="27">
        <v>23</v>
      </c>
      <c r="H154" s="28">
        <v>56.98</v>
      </c>
      <c r="I154" s="88">
        <f>G154*H154</f>
        <v>1310.54</v>
      </c>
      <c r="J154" s="93"/>
    </row>
    <row r="155" spans="1:10" customFormat="1" ht="15" x14ac:dyDescent="0.25">
      <c r="A155" s="124" t="s">
        <v>410</v>
      </c>
      <c r="B155" s="24" t="s">
        <v>3288</v>
      </c>
      <c r="C155" s="24" t="s">
        <v>242</v>
      </c>
      <c r="D155" s="24" t="s">
        <v>23</v>
      </c>
      <c r="E155" s="25" t="s">
        <v>2618</v>
      </c>
      <c r="F155" s="26" t="s">
        <v>16</v>
      </c>
      <c r="G155" s="27">
        <v>11</v>
      </c>
      <c r="H155" s="28">
        <v>42.69</v>
      </c>
      <c r="I155" s="88">
        <f>G155*H155</f>
        <v>469.59</v>
      </c>
      <c r="J155" s="93"/>
    </row>
    <row r="156" spans="1:10" customFormat="1" ht="15" x14ac:dyDescent="0.25">
      <c r="A156" s="124" t="s">
        <v>413</v>
      </c>
      <c r="B156" s="24" t="s">
        <v>3288</v>
      </c>
      <c r="C156" s="24" t="s">
        <v>245</v>
      </c>
      <c r="D156" s="24" t="s">
        <v>23</v>
      </c>
      <c r="E156" s="25" t="s">
        <v>2619</v>
      </c>
      <c r="F156" s="26" t="s">
        <v>16</v>
      </c>
      <c r="G156" s="27">
        <v>6</v>
      </c>
      <c r="H156" s="28">
        <v>33.22</v>
      </c>
      <c r="I156" s="88">
        <f>G156*H156</f>
        <v>199.32</v>
      </c>
      <c r="J156" s="93"/>
    </row>
    <row r="157" spans="1:10" customFormat="1" ht="15" x14ac:dyDescent="0.25">
      <c r="A157" s="124" t="s">
        <v>416</v>
      </c>
      <c r="B157" s="24" t="s">
        <v>3288</v>
      </c>
      <c r="C157" s="24" t="s">
        <v>250</v>
      </c>
      <c r="D157" s="24" t="s">
        <v>23</v>
      </c>
      <c r="E157" s="25" t="s">
        <v>2419</v>
      </c>
      <c r="F157" s="26" t="s">
        <v>16</v>
      </c>
      <c r="G157" s="27">
        <v>34</v>
      </c>
      <c r="H157" s="28">
        <v>28.49</v>
      </c>
      <c r="I157" s="88">
        <f>G157*H157</f>
        <v>968.66</v>
      </c>
      <c r="J157" s="93"/>
    </row>
    <row r="158" spans="1:10" customFormat="1" ht="15" x14ac:dyDescent="0.25">
      <c r="A158" s="124" t="s">
        <v>417</v>
      </c>
      <c r="B158" s="24" t="s">
        <v>3288</v>
      </c>
      <c r="C158" s="24" t="s">
        <v>434</v>
      </c>
      <c r="D158" s="24" t="s">
        <v>23</v>
      </c>
      <c r="E158" s="25" t="s">
        <v>2620</v>
      </c>
      <c r="F158" s="26" t="s">
        <v>16</v>
      </c>
      <c r="G158" s="27">
        <v>46</v>
      </c>
      <c r="H158" s="28">
        <v>25.67</v>
      </c>
      <c r="I158" s="88">
        <f>G158*H158</f>
        <v>1180.82</v>
      </c>
      <c r="J158" s="93"/>
    </row>
    <row r="159" spans="1:10" customFormat="1" ht="22.5" x14ac:dyDescent="0.25">
      <c r="A159" s="123" t="s">
        <v>419</v>
      </c>
      <c r="B159" s="19" t="s">
        <v>3288</v>
      </c>
      <c r="C159" s="19" t="s">
        <v>437</v>
      </c>
      <c r="D159" s="19" t="s">
        <v>2095</v>
      </c>
      <c r="E159" s="20" t="s">
        <v>2096</v>
      </c>
      <c r="F159" s="21" t="s">
        <v>16</v>
      </c>
      <c r="G159" s="22">
        <v>40</v>
      </c>
      <c r="H159" s="23">
        <v>2800.04</v>
      </c>
      <c r="I159" s="87">
        <f>G159*H159</f>
        <v>112001.60000000001</v>
      </c>
      <c r="J159" s="93"/>
    </row>
    <row r="160" spans="1:10" customFormat="1" ht="15" x14ac:dyDescent="0.25">
      <c r="A160" s="124" t="s">
        <v>421</v>
      </c>
      <c r="B160" s="24" t="s">
        <v>3288</v>
      </c>
      <c r="C160" s="24" t="s">
        <v>440</v>
      </c>
      <c r="D160" s="24" t="s">
        <v>23</v>
      </c>
      <c r="E160" s="25" t="s">
        <v>2571</v>
      </c>
      <c r="F160" s="26" t="s">
        <v>16</v>
      </c>
      <c r="G160" s="27">
        <v>20</v>
      </c>
      <c r="H160" s="28">
        <v>1233.97</v>
      </c>
      <c r="I160" s="88">
        <f>G160*H160</f>
        <v>24679.4</v>
      </c>
      <c r="J160" s="93"/>
    </row>
    <row r="161" spans="1:11" customFormat="1" ht="15" x14ac:dyDescent="0.25">
      <c r="A161" s="124" t="s">
        <v>424</v>
      </c>
      <c r="B161" s="24" t="s">
        <v>3288</v>
      </c>
      <c r="C161" s="24" t="s">
        <v>443</v>
      </c>
      <c r="D161" s="24" t="s">
        <v>23</v>
      </c>
      <c r="E161" s="25" t="s">
        <v>2590</v>
      </c>
      <c r="F161" s="26" t="s">
        <v>16</v>
      </c>
      <c r="G161" s="27">
        <v>4</v>
      </c>
      <c r="H161" s="28">
        <v>2642.71</v>
      </c>
      <c r="I161" s="88">
        <f>G161*H161</f>
        <v>10570.84</v>
      </c>
      <c r="J161" s="93"/>
    </row>
    <row r="162" spans="1:11" customFormat="1" ht="15" x14ac:dyDescent="0.25">
      <c r="A162" s="124" t="s">
        <v>426</v>
      </c>
      <c r="B162" s="24" t="s">
        <v>3288</v>
      </c>
      <c r="C162" s="24" t="s">
        <v>449</v>
      </c>
      <c r="D162" s="24" t="s">
        <v>23</v>
      </c>
      <c r="E162" s="25" t="s">
        <v>2362</v>
      </c>
      <c r="F162" s="26" t="s">
        <v>16</v>
      </c>
      <c r="G162" s="27">
        <v>16</v>
      </c>
      <c r="H162" s="28">
        <v>1223.2</v>
      </c>
      <c r="I162" s="88">
        <f>G162*H162</f>
        <v>19571.2</v>
      </c>
      <c r="J162" s="93"/>
    </row>
    <row r="163" spans="1:11" customFormat="1" ht="22.5" x14ac:dyDescent="0.25">
      <c r="A163" s="123" t="s">
        <v>428</v>
      </c>
      <c r="B163" s="19" t="s">
        <v>3288</v>
      </c>
      <c r="C163" s="19" t="s">
        <v>452</v>
      </c>
      <c r="D163" s="19" t="s">
        <v>2385</v>
      </c>
      <c r="E163" s="20" t="s">
        <v>2386</v>
      </c>
      <c r="F163" s="21" t="s">
        <v>16</v>
      </c>
      <c r="G163" s="22">
        <v>3</v>
      </c>
      <c r="H163" s="23">
        <v>2818.07</v>
      </c>
      <c r="I163" s="87">
        <f>G163*H163</f>
        <v>8454.2099999999991</v>
      </c>
      <c r="J163" s="93"/>
    </row>
    <row r="164" spans="1:11" customFormat="1" ht="15" x14ac:dyDescent="0.25">
      <c r="A164" s="124" t="s">
        <v>430</v>
      </c>
      <c r="B164" s="24" t="s">
        <v>3288</v>
      </c>
      <c r="C164" s="24" t="s">
        <v>454</v>
      </c>
      <c r="D164" s="24" t="s">
        <v>23</v>
      </c>
      <c r="E164" s="25" t="s">
        <v>2621</v>
      </c>
      <c r="F164" s="26" t="s">
        <v>16</v>
      </c>
      <c r="G164" s="27">
        <v>2</v>
      </c>
      <c r="H164" s="28">
        <v>4256.93</v>
      </c>
      <c r="I164" s="88">
        <f>G164*H164</f>
        <v>8513.86</v>
      </c>
      <c r="J164" s="93"/>
    </row>
    <row r="165" spans="1:11" customFormat="1" ht="15" x14ac:dyDescent="0.25">
      <c r="A165" s="124" t="s">
        <v>433</v>
      </c>
      <c r="B165" s="24" t="s">
        <v>3288</v>
      </c>
      <c r="C165" s="24" t="s">
        <v>447</v>
      </c>
      <c r="D165" s="24" t="s">
        <v>23</v>
      </c>
      <c r="E165" s="25" t="s">
        <v>2566</v>
      </c>
      <c r="F165" s="26" t="s">
        <v>16</v>
      </c>
      <c r="G165" s="27">
        <v>1</v>
      </c>
      <c r="H165" s="28">
        <v>3273.44</v>
      </c>
      <c r="I165" s="88">
        <f>G165*H165</f>
        <v>3273.44</v>
      </c>
      <c r="J165" s="93"/>
    </row>
    <row r="166" spans="1:11" customFormat="1" ht="22.5" x14ac:dyDescent="0.25">
      <c r="A166" s="123" t="s">
        <v>436</v>
      </c>
      <c r="B166" s="19" t="s">
        <v>3288</v>
      </c>
      <c r="C166" s="19" t="s">
        <v>458</v>
      </c>
      <c r="D166" s="19" t="s">
        <v>260</v>
      </c>
      <c r="E166" s="20" t="s">
        <v>261</v>
      </c>
      <c r="F166" s="21" t="s">
        <v>262</v>
      </c>
      <c r="G166" s="34">
        <v>0.1</v>
      </c>
      <c r="H166" s="23">
        <v>103633.81</v>
      </c>
      <c r="I166" s="87">
        <f>G166*H166</f>
        <v>10363.379999999999</v>
      </c>
      <c r="J166" s="93"/>
    </row>
    <row r="167" spans="1:11" customFormat="1" ht="22.5" x14ac:dyDescent="0.25">
      <c r="A167" s="124" t="s">
        <v>439</v>
      </c>
      <c r="B167" s="24" t="s">
        <v>3288</v>
      </c>
      <c r="C167" s="24" t="s">
        <v>462</v>
      </c>
      <c r="D167" s="24" t="s">
        <v>2439</v>
      </c>
      <c r="E167" s="25" t="s">
        <v>2440</v>
      </c>
      <c r="F167" s="26" t="s">
        <v>265</v>
      </c>
      <c r="G167" s="27">
        <v>4</v>
      </c>
      <c r="H167" s="28">
        <v>317.02999999999997</v>
      </c>
      <c r="I167" s="88">
        <f>G167*H167</f>
        <v>1268.1199999999999</v>
      </c>
      <c r="J167" s="93"/>
    </row>
    <row r="168" spans="1:11" customFormat="1" ht="22.5" x14ac:dyDescent="0.25">
      <c r="A168" s="124" t="s">
        <v>442</v>
      </c>
      <c r="B168" s="24" t="s">
        <v>3288</v>
      </c>
      <c r="C168" s="24" t="s">
        <v>464</v>
      </c>
      <c r="D168" s="24" t="s">
        <v>2405</v>
      </c>
      <c r="E168" s="25" t="s">
        <v>2406</v>
      </c>
      <c r="F168" s="26" t="s">
        <v>265</v>
      </c>
      <c r="G168" s="27">
        <v>6</v>
      </c>
      <c r="H168" s="28">
        <v>404.21</v>
      </c>
      <c r="I168" s="88">
        <f>G168*H168</f>
        <v>2425.2600000000002</v>
      </c>
      <c r="J168" s="93"/>
    </row>
    <row r="169" spans="1:11" customFormat="1" ht="15" x14ac:dyDescent="0.25">
      <c r="A169" s="123" t="s">
        <v>446</v>
      </c>
      <c r="B169" s="19" t="s">
        <v>3288</v>
      </c>
      <c r="C169" s="19" t="s">
        <v>467</v>
      </c>
      <c r="D169" s="19" t="s">
        <v>2622</v>
      </c>
      <c r="E169" s="20" t="s">
        <v>2623</v>
      </c>
      <c r="F169" s="21" t="s">
        <v>262</v>
      </c>
      <c r="G169" s="34">
        <v>0.2</v>
      </c>
      <c r="H169" s="23">
        <v>40194.449999999997</v>
      </c>
      <c r="I169" s="87">
        <f>G169*H169</f>
        <v>8038.89</v>
      </c>
      <c r="J169" s="93"/>
    </row>
    <row r="170" spans="1:11" customFormat="1" ht="15" x14ac:dyDescent="0.25">
      <c r="A170" s="124" t="s">
        <v>448</v>
      </c>
      <c r="B170" s="24" t="s">
        <v>3288</v>
      </c>
      <c r="C170" s="24" t="s">
        <v>469</v>
      </c>
      <c r="D170" s="24" t="s">
        <v>23</v>
      </c>
      <c r="E170" s="25" t="s">
        <v>2624</v>
      </c>
      <c r="F170" s="26" t="s">
        <v>236</v>
      </c>
      <c r="G170" s="27">
        <v>4</v>
      </c>
      <c r="H170" s="28">
        <v>1846.27</v>
      </c>
      <c r="I170" s="88">
        <f>G170*H170</f>
        <v>7385.08</v>
      </c>
      <c r="J170" s="93"/>
    </row>
    <row r="171" spans="1:11" customFormat="1" ht="15.75" thickBot="1" x14ac:dyDescent="0.3">
      <c r="A171" s="124" t="s">
        <v>451</v>
      </c>
      <c r="B171" s="48" t="s">
        <v>3288</v>
      </c>
      <c r="C171" s="48" t="s">
        <v>471</v>
      </c>
      <c r="D171" s="48" t="s">
        <v>23</v>
      </c>
      <c r="E171" s="49" t="s">
        <v>2625</v>
      </c>
      <c r="F171" s="50" t="s">
        <v>16</v>
      </c>
      <c r="G171" s="51">
        <v>4</v>
      </c>
      <c r="H171" s="52">
        <v>2040.77</v>
      </c>
      <c r="I171" s="89">
        <f>G171*H171</f>
        <v>8163.08</v>
      </c>
      <c r="J171" s="93"/>
    </row>
    <row r="172" spans="1:11" customFormat="1" ht="15" x14ac:dyDescent="0.25">
      <c r="A172" s="126"/>
      <c r="B172" s="53"/>
      <c r="C172" s="53"/>
      <c r="D172" s="53"/>
      <c r="E172" s="54" t="s">
        <v>3278</v>
      </c>
      <c r="F172" s="55"/>
      <c r="G172" s="55"/>
      <c r="H172" s="56"/>
      <c r="I172" s="57">
        <v>892245.89</v>
      </c>
      <c r="J172" s="136"/>
    </row>
    <row r="173" spans="1:11" customFormat="1" ht="15" x14ac:dyDescent="0.25">
      <c r="A173" s="157"/>
      <c r="B173" s="35"/>
      <c r="C173" s="35"/>
      <c r="D173" s="35"/>
      <c r="E173" s="36" t="s">
        <v>3279</v>
      </c>
      <c r="F173" s="37"/>
      <c r="G173" s="38"/>
      <c r="H173" s="39"/>
      <c r="I173" s="58">
        <v>2854998.99</v>
      </c>
      <c r="J173" s="93"/>
    </row>
    <row r="174" spans="1:11" customFormat="1" ht="15.75" thickBot="1" x14ac:dyDescent="0.3">
      <c r="A174" s="150"/>
      <c r="B174" s="151"/>
      <c r="C174" s="151"/>
      <c r="D174" s="151"/>
      <c r="E174" s="152" t="s">
        <v>3948</v>
      </c>
      <c r="F174" s="153"/>
      <c r="G174" s="154"/>
      <c r="H174" s="155"/>
      <c r="I174" s="156">
        <f>I123+I105+I104</f>
        <v>36901.1</v>
      </c>
      <c r="J174" s="93"/>
    </row>
    <row r="175" spans="1:11" customFormat="1" ht="16.5" thickTop="1" thickBot="1" x14ac:dyDescent="0.3">
      <c r="A175" s="128"/>
      <c r="B175" s="59"/>
      <c r="C175" s="59"/>
      <c r="D175" s="59"/>
      <c r="E175" s="69" t="s">
        <v>8</v>
      </c>
      <c r="F175" s="70"/>
      <c r="G175" s="70"/>
      <c r="H175" s="61"/>
      <c r="I175" s="62">
        <f>I172+I173+I174</f>
        <v>3784145.98</v>
      </c>
      <c r="J175" s="93"/>
      <c r="K175" s="4"/>
    </row>
    <row r="176" spans="1:11" customFormat="1" ht="15" x14ac:dyDescent="0.25">
      <c r="A176" s="105" t="s">
        <v>22</v>
      </c>
      <c r="B176" s="116" t="s">
        <v>3290</v>
      </c>
      <c r="C176" s="116"/>
      <c r="D176" s="116"/>
      <c r="E176" s="106" t="s">
        <v>252</v>
      </c>
      <c r="F176" s="107"/>
      <c r="G176" s="108"/>
      <c r="H176" s="109"/>
      <c r="I176" s="110">
        <f>I521</f>
        <v>83093101.209999993</v>
      </c>
      <c r="J176" s="93"/>
    </row>
    <row r="177" spans="1:10" customFormat="1" ht="15" x14ac:dyDescent="0.25">
      <c r="A177" s="123" t="s">
        <v>579</v>
      </c>
      <c r="B177" s="19" t="s">
        <v>3291</v>
      </c>
      <c r="C177" s="19" t="s">
        <v>10</v>
      </c>
      <c r="D177" s="19" t="s">
        <v>14</v>
      </c>
      <c r="E177" s="20" t="s">
        <v>15</v>
      </c>
      <c r="F177" s="21" t="s">
        <v>16</v>
      </c>
      <c r="G177" s="22">
        <v>1</v>
      </c>
      <c r="H177" s="23">
        <v>97042.82</v>
      </c>
      <c r="I177" s="87">
        <f>G177*H177</f>
        <v>97042.82</v>
      </c>
      <c r="J177" s="93"/>
    </row>
    <row r="178" spans="1:10" customFormat="1" ht="15" x14ac:dyDescent="0.25">
      <c r="A178" s="123" t="s">
        <v>582</v>
      </c>
      <c r="B178" s="19" t="s">
        <v>3291</v>
      </c>
      <c r="C178" s="19" t="s">
        <v>18</v>
      </c>
      <c r="D178" s="19" t="s">
        <v>19</v>
      </c>
      <c r="E178" s="20" t="s">
        <v>20</v>
      </c>
      <c r="F178" s="21" t="s">
        <v>16</v>
      </c>
      <c r="G178" s="22">
        <v>1</v>
      </c>
      <c r="H178" s="23">
        <v>4085.61</v>
      </c>
      <c r="I178" s="87">
        <f>G178*H178</f>
        <v>4085.61</v>
      </c>
      <c r="J178" s="93"/>
    </row>
    <row r="179" spans="1:10" customFormat="1" ht="45" x14ac:dyDescent="0.25">
      <c r="A179" s="124" t="s">
        <v>585</v>
      </c>
      <c r="B179" s="24" t="s">
        <v>3291</v>
      </c>
      <c r="C179" s="24" t="s">
        <v>22</v>
      </c>
      <c r="D179" s="24" t="s">
        <v>23</v>
      </c>
      <c r="E179" s="25" t="s">
        <v>2188</v>
      </c>
      <c r="F179" s="26" t="s">
        <v>16</v>
      </c>
      <c r="G179" s="27">
        <v>1</v>
      </c>
      <c r="H179" s="28">
        <v>0</v>
      </c>
      <c r="I179" s="88">
        <f>G179*H179</f>
        <v>0</v>
      </c>
      <c r="J179" s="93"/>
    </row>
    <row r="180" spans="1:10" customFormat="1" ht="22.5" x14ac:dyDescent="0.25">
      <c r="A180" s="123" t="s">
        <v>588</v>
      </c>
      <c r="B180" s="19" t="s">
        <v>3291</v>
      </c>
      <c r="C180" s="19" t="s">
        <v>26</v>
      </c>
      <c r="D180" s="19" t="s">
        <v>2630</v>
      </c>
      <c r="E180" s="20" t="s">
        <v>2631</v>
      </c>
      <c r="F180" s="21" t="s">
        <v>16</v>
      </c>
      <c r="G180" s="22">
        <v>4</v>
      </c>
      <c r="H180" s="23">
        <v>2812.77</v>
      </c>
      <c r="I180" s="87">
        <f>G180*H180</f>
        <v>11251.08</v>
      </c>
      <c r="J180" s="93"/>
    </row>
    <row r="181" spans="1:10" customFormat="1" ht="15" x14ac:dyDescent="0.25">
      <c r="A181" s="124" t="s">
        <v>590</v>
      </c>
      <c r="B181" s="24" t="s">
        <v>3291</v>
      </c>
      <c r="C181" s="24" t="s">
        <v>30</v>
      </c>
      <c r="D181" s="24" t="s">
        <v>23</v>
      </c>
      <c r="E181" s="25" t="s">
        <v>2633</v>
      </c>
      <c r="F181" s="26" t="s">
        <v>16</v>
      </c>
      <c r="G181" s="27">
        <v>2</v>
      </c>
      <c r="H181" s="28">
        <v>77795.12</v>
      </c>
      <c r="I181" s="88">
        <f>G181*H181</f>
        <v>155590.24</v>
      </c>
      <c r="J181" s="93"/>
    </row>
    <row r="182" spans="1:10" customFormat="1" ht="15" x14ac:dyDescent="0.25">
      <c r="A182" s="124" t="s">
        <v>593</v>
      </c>
      <c r="B182" s="24" t="s">
        <v>3291</v>
      </c>
      <c r="C182" s="24" t="s">
        <v>33</v>
      </c>
      <c r="D182" s="24" t="s">
        <v>23</v>
      </c>
      <c r="E182" s="25" t="s">
        <v>2635</v>
      </c>
      <c r="F182" s="26" t="s">
        <v>16</v>
      </c>
      <c r="G182" s="27">
        <v>1</v>
      </c>
      <c r="H182" s="28">
        <v>28389.95</v>
      </c>
      <c r="I182" s="88">
        <f>G182*H182</f>
        <v>28389.95</v>
      </c>
      <c r="J182" s="93"/>
    </row>
    <row r="183" spans="1:10" customFormat="1" ht="22.5" x14ac:dyDescent="0.25">
      <c r="A183" s="124" t="s">
        <v>594</v>
      </c>
      <c r="B183" s="24" t="s">
        <v>3291</v>
      </c>
      <c r="C183" s="24" t="s">
        <v>37</v>
      </c>
      <c r="D183" s="24" t="s">
        <v>23</v>
      </c>
      <c r="E183" s="25" t="s">
        <v>2637</v>
      </c>
      <c r="F183" s="26" t="s">
        <v>16</v>
      </c>
      <c r="G183" s="27">
        <v>1</v>
      </c>
      <c r="H183" s="28">
        <v>105499.07</v>
      </c>
      <c r="I183" s="88">
        <f>G183*H183</f>
        <v>105499.07</v>
      </c>
      <c r="J183" s="93"/>
    </row>
    <row r="184" spans="1:10" customFormat="1" ht="22.5" x14ac:dyDescent="0.25">
      <c r="A184" s="123" t="s">
        <v>595</v>
      </c>
      <c r="B184" s="19" t="s">
        <v>3291</v>
      </c>
      <c r="C184" s="19" t="s">
        <v>40</v>
      </c>
      <c r="D184" s="19" t="s">
        <v>2639</v>
      </c>
      <c r="E184" s="20" t="s">
        <v>2640</v>
      </c>
      <c r="F184" s="21" t="s">
        <v>16</v>
      </c>
      <c r="G184" s="22">
        <v>1</v>
      </c>
      <c r="H184" s="23">
        <v>2557.79</v>
      </c>
      <c r="I184" s="87">
        <f>G184*H184</f>
        <v>2557.79</v>
      </c>
      <c r="J184" s="93"/>
    </row>
    <row r="185" spans="1:10" customFormat="1" ht="15" x14ac:dyDescent="0.25">
      <c r="A185" s="124" t="s">
        <v>597</v>
      </c>
      <c r="B185" s="24" t="s">
        <v>3291</v>
      </c>
      <c r="C185" s="24" t="s">
        <v>43</v>
      </c>
      <c r="D185" s="24" t="s">
        <v>23</v>
      </c>
      <c r="E185" s="25" t="s">
        <v>2642</v>
      </c>
      <c r="F185" s="26" t="s">
        <v>16</v>
      </c>
      <c r="G185" s="27">
        <v>1</v>
      </c>
      <c r="H185" s="28">
        <v>10659.53</v>
      </c>
      <c r="I185" s="88">
        <f>G185*H185</f>
        <v>10659.53</v>
      </c>
      <c r="J185" s="93"/>
    </row>
    <row r="186" spans="1:10" customFormat="1" ht="15" x14ac:dyDescent="0.25">
      <c r="A186" s="123" t="s">
        <v>600</v>
      </c>
      <c r="B186" s="19" t="s">
        <v>3291</v>
      </c>
      <c r="C186" s="19" t="s">
        <v>47</v>
      </c>
      <c r="D186" s="19" t="s">
        <v>907</v>
      </c>
      <c r="E186" s="20" t="s">
        <v>908</v>
      </c>
      <c r="F186" s="21" t="s">
        <v>16</v>
      </c>
      <c r="G186" s="22">
        <v>14</v>
      </c>
      <c r="H186" s="23">
        <v>2978.04</v>
      </c>
      <c r="I186" s="87">
        <f>G186*H186</f>
        <v>41692.559999999998</v>
      </c>
      <c r="J186" s="93"/>
    </row>
    <row r="187" spans="1:10" customFormat="1" ht="15" x14ac:dyDescent="0.25">
      <c r="A187" s="124" t="s">
        <v>602</v>
      </c>
      <c r="B187" s="24" t="s">
        <v>3291</v>
      </c>
      <c r="C187" s="24" t="s">
        <v>50</v>
      </c>
      <c r="D187" s="24" t="s">
        <v>23</v>
      </c>
      <c r="E187" s="25" t="s">
        <v>2645</v>
      </c>
      <c r="F187" s="26" t="s">
        <v>16</v>
      </c>
      <c r="G187" s="27">
        <v>1</v>
      </c>
      <c r="H187" s="28">
        <v>712.17</v>
      </c>
      <c r="I187" s="88">
        <f>G187*H187</f>
        <v>712.17</v>
      </c>
      <c r="J187" s="93"/>
    </row>
    <row r="188" spans="1:10" customFormat="1" ht="15" x14ac:dyDescent="0.25">
      <c r="A188" s="124" t="s">
        <v>605</v>
      </c>
      <c r="B188" s="24" t="s">
        <v>3291</v>
      </c>
      <c r="C188" s="24" t="s">
        <v>54</v>
      </c>
      <c r="D188" s="24" t="s">
        <v>23</v>
      </c>
      <c r="E188" s="25" t="s">
        <v>2647</v>
      </c>
      <c r="F188" s="26" t="s">
        <v>16</v>
      </c>
      <c r="G188" s="27">
        <v>10</v>
      </c>
      <c r="H188" s="28">
        <v>14968</v>
      </c>
      <c r="I188" s="88">
        <f>G188*H188</f>
        <v>149680</v>
      </c>
      <c r="J188" s="93"/>
    </row>
    <row r="189" spans="1:10" customFormat="1" ht="15" x14ac:dyDescent="0.25">
      <c r="A189" s="124" t="s">
        <v>607</v>
      </c>
      <c r="B189" s="24" t="s">
        <v>3291</v>
      </c>
      <c r="C189" s="24" t="s">
        <v>57</v>
      </c>
      <c r="D189" s="24" t="s">
        <v>23</v>
      </c>
      <c r="E189" s="25" t="s">
        <v>2649</v>
      </c>
      <c r="F189" s="26" t="s">
        <v>16</v>
      </c>
      <c r="G189" s="27">
        <v>1</v>
      </c>
      <c r="H189" s="28">
        <v>45048.17</v>
      </c>
      <c r="I189" s="88">
        <f>G189*H189</f>
        <v>45048.17</v>
      </c>
      <c r="J189" s="93"/>
    </row>
    <row r="190" spans="1:10" customFormat="1" ht="15" x14ac:dyDescent="0.25">
      <c r="A190" s="124" t="s">
        <v>608</v>
      </c>
      <c r="B190" s="24" t="s">
        <v>3291</v>
      </c>
      <c r="C190" s="24" t="s">
        <v>62</v>
      </c>
      <c r="D190" s="24" t="s">
        <v>23</v>
      </c>
      <c r="E190" s="25" t="s">
        <v>2651</v>
      </c>
      <c r="F190" s="26" t="s">
        <v>16</v>
      </c>
      <c r="G190" s="27">
        <v>2</v>
      </c>
      <c r="H190" s="28">
        <v>30560.99</v>
      </c>
      <c r="I190" s="88">
        <f>G190*H190</f>
        <v>61121.98</v>
      </c>
      <c r="J190" s="93"/>
    </row>
    <row r="191" spans="1:10" customFormat="1" ht="22.5" x14ac:dyDescent="0.25">
      <c r="A191" s="123" t="s">
        <v>609</v>
      </c>
      <c r="B191" s="19" t="s">
        <v>3291</v>
      </c>
      <c r="C191" s="19" t="s">
        <v>67</v>
      </c>
      <c r="D191" s="19" t="s">
        <v>1033</v>
      </c>
      <c r="E191" s="20" t="s">
        <v>1034</v>
      </c>
      <c r="F191" s="21" t="s">
        <v>60</v>
      </c>
      <c r="G191" s="30">
        <v>5.1669999999999998</v>
      </c>
      <c r="H191" s="23">
        <v>99506.36</v>
      </c>
      <c r="I191" s="87">
        <f>G191*H191</f>
        <v>514149.36</v>
      </c>
      <c r="J191" s="93"/>
    </row>
    <row r="192" spans="1:10" customFormat="1" ht="15" x14ac:dyDescent="0.25">
      <c r="A192" s="124" t="s">
        <v>610</v>
      </c>
      <c r="B192" s="24" t="s">
        <v>3291</v>
      </c>
      <c r="C192" s="24" t="s">
        <v>70</v>
      </c>
      <c r="D192" s="24" t="s">
        <v>23</v>
      </c>
      <c r="E192" s="25" t="s">
        <v>2654</v>
      </c>
      <c r="F192" s="26" t="s">
        <v>12</v>
      </c>
      <c r="G192" s="27">
        <v>1</v>
      </c>
      <c r="H192" s="28">
        <v>106648.28</v>
      </c>
      <c r="I192" s="88">
        <f>G192*H192</f>
        <v>106648.28</v>
      </c>
      <c r="J192" s="93"/>
    </row>
    <row r="193" spans="1:10" customFormat="1" ht="15" x14ac:dyDescent="0.25">
      <c r="A193" s="124" t="s">
        <v>611</v>
      </c>
      <c r="B193" s="24" t="s">
        <v>3291</v>
      </c>
      <c r="C193" s="24" t="s">
        <v>73</v>
      </c>
      <c r="D193" s="24" t="s">
        <v>23</v>
      </c>
      <c r="E193" s="25" t="s">
        <v>2656</v>
      </c>
      <c r="F193" s="26" t="s">
        <v>265</v>
      </c>
      <c r="G193" s="27">
        <v>1</v>
      </c>
      <c r="H193" s="28">
        <v>7605.36</v>
      </c>
      <c r="I193" s="88">
        <f>G193*H193</f>
        <v>7605.36</v>
      </c>
      <c r="J193" s="93"/>
    </row>
    <row r="194" spans="1:10" customFormat="1" ht="15" x14ac:dyDescent="0.25">
      <c r="A194" s="124" t="s">
        <v>613</v>
      </c>
      <c r="B194" s="24" t="s">
        <v>3291</v>
      </c>
      <c r="C194" s="24" t="s">
        <v>76</v>
      </c>
      <c r="D194" s="24" t="s">
        <v>23</v>
      </c>
      <c r="E194" s="25" t="s">
        <v>2658</v>
      </c>
      <c r="F194" s="26" t="s">
        <v>265</v>
      </c>
      <c r="G194" s="27">
        <v>16</v>
      </c>
      <c r="H194" s="28">
        <v>17037.57</v>
      </c>
      <c r="I194" s="88">
        <f>G194*H194</f>
        <v>272601.12</v>
      </c>
      <c r="J194" s="93"/>
    </row>
    <row r="195" spans="1:10" customFormat="1" ht="15" x14ac:dyDescent="0.25">
      <c r="A195" s="124" t="s">
        <v>614</v>
      </c>
      <c r="B195" s="24" t="s">
        <v>3291</v>
      </c>
      <c r="C195" s="24" t="s">
        <v>79</v>
      </c>
      <c r="D195" s="24" t="s">
        <v>23</v>
      </c>
      <c r="E195" s="25" t="s">
        <v>2658</v>
      </c>
      <c r="F195" s="26" t="s">
        <v>265</v>
      </c>
      <c r="G195" s="27">
        <v>15</v>
      </c>
      <c r="H195" s="28">
        <v>22966.5</v>
      </c>
      <c r="I195" s="88">
        <f>G195*H195</f>
        <v>344497.5</v>
      </c>
      <c r="J195" s="93"/>
    </row>
    <row r="196" spans="1:10" customFormat="1" ht="22.5" x14ac:dyDescent="0.25">
      <c r="A196" s="124" t="s">
        <v>615</v>
      </c>
      <c r="B196" s="24" t="s">
        <v>3291</v>
      </c>
      <c r="C196" s="24" t="s">
        <v>82</v>
      </c>
      <c r="D196" s="24" t="s">
        <v>23</v>
      </c>
      <c r="E196" s="25" t="s">
        <v>2661</v>
      </c>
      <c r="F196" s="26" t="s">
        <v>265</v>
      </c>
      <c r="G196" s="31">
        <v>4.5</v>
      </c>
      <c r="H196" s="28">
        <v>28376.959999999999</v>
      </c>
      <c r="I196" s="88">
        <f>G196*H196</f>
        <v>127696.32000000001</v>
      </c>
      <c r="J196" s="93"/>
    </row>
    <row r="197" spans="1:10" customFormat="1" ht="15" x14ac:dyDescent="0.25">
      <c r="A197" s="124" t="s">
        <v>616</v>
      </c>
      <c r="B197" s="24" t="s">
        <v>3291</v>
      </c>
      <c r="C197" s="24" t="s">
        <v>85</v>
      </c>
      <c r="D197" s="24" t="s">
        <v>23</v>
      </c>
      <c r="E197" s="25" t="s">
        <v>2663</v>
      </c>
      <c r="F197" s="26" t="s">
        <v>265</v>
      </c>
      <c r="G197" s="27">
        <v>15</v>
      </c>
      <c r="H197" s="28">
        <v>25385.51</v>
      </c>
      <c r="I197" s="88">
        <f>G197*H197</f>
        <v>380782.65</v>
      </c>
      <c r="J197" s="93"/>
    </row>
    <row r="198" spans="1:10" customFormat="1" ht="22.5" x14ac:dyDescent="0.25">
      <c r="A198" s="124" t="s">
        <v>617</v>
      </c>
      <c r="B198" s="24" t="s">
        <v>3291</v>
      </c>
      <c r="C198" s="24" t="s">
        <v>87</v>
      </c>
      <c r="D198" s="24" t="s">
        <v>23</v>
      </c>
      <c r="E198" s="25" t="s">
        <v>2665</v>
      </c>
      <c r="F198" s="26" t="s">
        <v>265</v>
      </c>
      <c r="G198" s="31">
        <v>14.5</v>
      </c>
      <c r="H198" s="28">
        <v>36958.269999999997</v>
      </c>
      <c r="I198" s="88">
        <f>G198*H198</f>
        <v>535894.92000000004</v>
      </c>
      <c r="J198" s="93"/>
    </row>
    <row r="199" spans="1:10" customFormat="1" ht="15" x14ac:dyDescent="0.25">
      <c r="A199" s="124" t="s">
        <v>618</v>
      </c>
      <c r="B199" s="24" t="s">
        <v>3291</v>
      </c>
      <c r="C199" s="24" t="s">
        <v>90</v>
      </c>
      <c r="D199" s="24" t="s">
        <v>23</v>
      </c>
      <c r="E199" s="25" t="s">
        <v>2667</v>
      </c>
      <c r="F199" s="26" t="s">
        <v>265</v>
      </c>
      <c r="G199" s="27">
        <v>23</v>
      </c>
      <c r="H199" s="28">
        <v>41732.86</v>
      </c>
      <c r="I199" s="88">
        <f>G199*H199</f>
        <v>959855.78</v>
      </c>
      <c r="J199" s="93"/>
    </row>
    <row r="200" spans="1:10" customFormat="1" ht="15" x14ac:dyDescent="0.25">
      <c r="A200" s="124" t="s">
        <v>619</v>
      </c>
      <c r="B200" s="24" t="s">
        <v>3291</v>
      </c>
      <c r="C200" s="24" t="s">
        <v>93</v>
      </c>
      <c r="D200" s="24" t="s">
        <v>23</v>
      </c>
      <c r="E200" s="25" t="s">
        <v>2667</v>
      </c>
      <c r="F200" s="26" t="s">
        <v>265</v>
      </c>
      <c r="G200" s="27">
        <v>18</v>
      </c>
      <c r="H200" s="28">
        <v>54885.2</v>
      </c>
      <c r="I200" s="88">
        <f>G200*H200</f>
        <v>987933.6</v>
      </c>
      <c r="J200" s="93"/>
    </row>
    <row r="201" spans="1:10" customFormat="1" ht="15" x14ac:dyDescent="0.25">
      <c r="A201" s="124" t="s">
        <v>620</v>
      </c>
      <c r="B201" s="24" t="s">
        <v>3291</v>
      </c>
      <c r="C201" s="24" t="s">
        <v>96</v>
      </c>
      <c r="D201" s="24" t="s">
        <v>23</v>
      </c>
      <c r="E201" s="25" t="s">
        <v>2667</v>
      </c>
      <c r="F201" s="26" t="s">
        <v>265</v>
      </c>
      <c r="G201" s="27">
        <v>7</v>
      </c>
      <c r="H201" s="28">
        <v>73076.5</v>
      </c>
      <c r="I201" s="88">
        <f>G201*H201</f>
        <v>511535.5</v>
      </c>
      <c r="J201" s="93"/>
    </row>
    <row r="202" spans="1:10" customFormat="1" ht="15" x14ac:dyDescent="0.25">
      <c r="A202" s="124" t="s">
        <v>623</v>
      </c>
      <c r="B202" s="24" t="s">
        <v>3291</v>
      </c>
      <c r="C202" s="24" t="s">
        <v>99</v>
      </c>
      <c r="D202" s="24" t="s">
        <v>23</v>
      </c>
      <c r="E202" s="25" t="s">
        <v>2671</v>
      </c>
      <c r="F202" s="26" t="s">
        <v>12</v>
      </c>
      <c r="G202" s="27">
        <v>3</v>
      </c>
      <c r="H202" s="28">
        <v>77954.69</v>
      </c>
      <c r="I202" s="88">
        <f>G202*H202</f>
        <v>233864.07</v>
      </c>
      <c r="J202" s="93"/>
    </row>
    <row r="203" spans="1:10" customFormat="1" ht="22.5" x14ac:dyDescent="0.25">
      <c r="A203" s="124" t="s">
        <v>625</v>
      </c>
      <c r="B203" s="24" t="s">
        <v>3291</v>
      </c>
      <c r="C203" s="24" t="s">
        <v>101</v>
      </c>
      <c r="D203" s="24" t="s">
        <v>23</v>
      </c>
      <c r="E203" s="25" t="s">
        <v>2673</v>
      </c>
      <c r="F203" s="26" t="s">
        <v>12</v>
      </c>
      <c r="G203" s="27">
        <v>10</v>
      </c>
      <c r="H203" s="28">
        <v>130817.13</v>
      </c>
      <c r="I203" s="88">
        <f>G203*H203</f>
        <v>1308171.3</v>
      </c>
      <c r="J203" s="93"/>
    </row>
    <row r="204" spans="1:10" customFormat="1" ht="15" x14ac:dyDescent="0.25">
      <c r="A204" s="124" t="s">
        <v>627</v>
      </c>
      <c r="B204" s="24" t="s">
        <v>3291</v>
      </c>
      <c r="C204" s="24" t="s">
        <v>105</v>
      </c>
      <c r="D204" s="24" t="s">
        <v>23</v>
      </c>
      <c r="E204" s="25" t="s">
        <v>2675</v>
      </c>
      <c r="F204" s="26" t="s">
        <v>12</v>
      </c>
      <c r="G204" s="27">
        <v>1</v>
      </c>
      <c r="H204" s="28">
        <v>19787.900000000001</v>
      </c>
      <c r="I204" s="88">
        <f>G204*H204</f>
        <v>19787.900000000001</v>
      </c>
      <c r="J204" s="93"/>
    </row>
    <row r="205" spans="1:10" customFormat="1" ht="22.5" x14ac:dyDescent="0.25">
      <c r="A205" s="124" t="s">
        <v>630</v>
      </c>
      <c r="B205" s="24" t="s">
        <v>3291</v>
      </c>
      <c r="C205" s="24" t="s">
        <v>109</v>
      </c>
      <c r="D205" s="24" t="s">
        <v>23</v>
      </c>
      <c r="E205" s="25" t="s">
        <v>2677</v>
      </c>
      <c r="F205" s="26" t="s">
        <v>12</v>
      </c>
      <c r="G205" s="27">
        <v>2</v>
      </c>
      <c r="H205" s="28">
        <v>5461.6</v>
      </c>
      <c r="I205" s="88">
        <f>G205*H205</f>
        <v>10923.2</v>
      </c>
      <c r="J205" s="93"/>
    </row>
    <row r="206" spans="1:10" customFormat="1" ht="22.5" x14ac:dyDescent="0.25">
      <c r="A206" s="124" t="s">
        <v>632</v>
      </c>
      <c r="B206" s="24" t="s">
        <v>3291</v>
      </c>
      <c r="C206" s="24" t="s">
        <v>111</v>
      </c>
      <c r="D206" s="24" t="s">
        <v>23</v>
      </c>
      <c r="E206" s="25" t="s">
        <v>2679</v>
      </c>
      <c r="F206" s="26" t="s">
        <v>12</v>
      </c>
      <c r="G206" s="27">
        <v>1</v>
      </c>
      <c r="H206" s="28">
        <v>24718.74</v>
      </c>
      <c r="I206" s="88">
        <f>G206*H206</f>
        <v>24718.74</v>
      </c>
      <c r="J206" s="93"/>
    </row>
    <row r="207" spans="1:10" customFormat="1" ht="22.5" x14ac:dyDescent="0.25">
      <c r="A207" s="124" t="s">
        <v>634</v>
      </c>
      <c r="B207" s="24" t="s">
        <v>3291</v>
      </c>
      <c r="C207" s="24" t="s">
        <v>114</v>
      </c>
      <c r="D207" s="24" t="s">
        <v>23</v>
      </c>
      <c r="E207" s="25" t="s">
        <v>2681</v>
      </c>
      <c r="F207" s="26" t="s">
        <v>12</v>
      </c>
      <c r="G207" s="27">
        <v>1</v>
      </c>
      <c r="H207" s="28">
        <v>47949.72</v>
      </c>
      <c r="I207" s="88">
        <f>G207*H207</f>
        <v>47949.72</v>
      </c>
      <c r="J207" s="93"/>
    </row>
    <row r="208" spans="1:10" customFormat="1" ht="22.5" x14ac:dyDescent="0.25">
      <c r="A208" s="124" t="s">
        <v>637</v>
      </c>
      <c r="B208" s="24" t="s">
        <v>3291</v>
      </c>
      <c r="C208" s="24" t="s">
        <v>117</v>
      </c>
      <c r="D208" s="24" t="s">
        <v>23</v>
      </c>
      <c r="E208" s="25" t="s">
        <v>2683</v>
      </c>
      <c r="F208" s="26" t="s">
        <v>12</v>
      </c>
      <c r="G208" s="27">
        <v>1</v>
      </c>
      <c r="H208" s="28">
        <v>74529.34</v>
      </c>
      <c r="I208" s="88">
        <f>G208*H208</f>
        <v>74529.34</v>
      </c>
      <c r="J208" s="93"/>
    </row>
    <row r="209" spans="1:10" customFormat="1" ht="22.5" x14ac:dyDescent="0.25">
      <c r="A209" s="124" t="s">
        <v>639</v>
      </c>
      <c r="B209" s="24" t="s">
        <v>3291</v>
      </c>
      <c r="C209" s="24" t="s">
        <v>121</v>
      </c>
      <c r="D209" s="24" t="s">
        <v>23</v>
      </c>
      <c r="E209" s="25" t="s">
        <v>2683</v>
      </c>
      <c r="F209" s="26" t="s">
        <v>12</v>
      </c>
      <c r="G209" s="27">
        <v>1</v>
      </c>
      <c r="H209" s="28">
        <v>73839.42</v>
      </c>
      <c r="I209" s="88">
        <f>G209*H209</f>
        <v>73839.42</v>
      </c>
      <c r="J209" s="93"/>
    </row>
    <row r="210" spans="1:10" customFormat="1" ht="22.5" x14ac:dyDescent="0.25">
      <c r="A210" s="124" t="s">
        <v>641</v>
      </c>
      <c r="B210" s="24" t="s">
        <v>3291</v>
      </c>
      <c r="C210" s="24" t="s">
        <v>125</v>
      </c>
      <c r="D210" s="24" t="s">
        <v>23</v>
      </c>
      <c r="E210" s="25" t="s">
        <v>2683</v>
      </c>
      <c r="F210" s="26" t="s">
        <v>12</v>
      </c>
      <c r="G210" s="27">
        <v>1</v>
      </c>
      <c r="H210" s="28">
        <v>161358.1</v>
      </c>
      <c r="I210" s="88">
        <f>G210*H210</f>
        <v>161358.1</v>
      </c>
      <c r="J210" s="93"/>
    </row>
    <row r="211" spans="1:10" customFormat="1" ht="22.5" x14ac:dyDescent="0.25">
      <c r="A211" s="124" t="s">
        <v>644</v>
      </c>
      <c r="B211" s="24" t="s">
        <v>3291</v>
      </c>
      <c r="C211" s="24" t="s">
        <v>128</v>
      </c>
      <c r="D211" s="24" t="s">
        <v>23</v>
      </c>
      <c r="E211" s="25" t="s">
        <v>2687</v>
      </c>
      <c r="F211" s="26" t="s">
        <v>12</v>
      </c>
      <c r="G211" s="27">
        <v>2</v>
      </c>
      <c r="H211" s="28">
        <v>13118.91</v>
      </c>
      <c r="I211" s="88">
        <f>G211*H211</f>
        <v>26237.82</v>
      </c>
      <c r="J211" s="93"/>
    </row>
    <row r="212" spans="1:10" customFormat="1" ht="15" x14ac:dyDescent="0.25">
      <c r="A212" s="124" t="s">
        <v>646</v>
      </c>
      <c r="B212" s="24" t="s">
        <v>3291</v>
      </c>
      <c r="C212" s="24" t="s">
        <v>130</v>
      </c>
      <c r="D212" s="24" t="s">
        <v>23</v>
      </c>
      <c r="E212" s="25" t="s">
        <v>2689</v>
      </c>
      <c r="F212" s="26" t="s">
        <v>12</v>
      </c>
      <c r="G212" s="27">
        <v>2</v>
      </c>
      <c r="H212" s="28">
        <v>15422.65</v>
      </c>
      <c r="I212" s="88">
        <f>G212*H212</f>
        <v>30845.3</v>
      </c>
      <c r="J212" s="93"/>
    </row>
    <row r="213" spans="1:10" customFormat="1" ht="22.5" x14ac:dyDescent="0.25">
      <c r="A213" s="124" t="s">
        <v>648</v>
      </c>
      <c r="B213" s="24" t="s">
        <v>3291</v>
      </c>
      <c r="C213" s="24" t="s">
        <v>133</v>
      </c>
      <c r="D213" s="24" t="s">
        <v>23</v>
      </c>
      <c r="E213" s="25" t="s">
        <v>2691</v>
      </c>
      <c r="F213" s="26" t="s">
        <v>12</v>
      </c>
      <c r="G213" s="27">
        <v>2</v>
      </c>
      <c r="H213" s="28">
        <v>21885.06</v>
      </c>
      <c r="I213" s="88">
        <f>G213*H213</f>
        <v>43770.12</v>
      </c>
      <c r="J213" s="93"/>
    </row>
    <row r="214" spans="1:10" customFormat="1" ht="22.5" x14ac:dyDescent="0.25">
      <c r="A214" s="124" t="s">
        <v>650</v>
      </c>
      <c r="B214" s="24" t="s">
        <v>3291</v>
      </c>
      <c r="C214" s="24" t="s">
        <v>137</v>
      </c>
      <c r="D214" s="24" t="s">
        <v>23</v>
      </c>
      <c r="E214" s="25" t="s">
        <v>2691</v>
      </c>
      <c r="F214" s="26" t="s">
        <v>12</v>
      </c>
      <c r="G214" s="27">
        <v>2</v>
      </c>
      <c r="H214" s="28">
        <v>29997.82</v>
      </c>
      <c r="I214" s="88">
        <f>G214*H214</f>
        <v>59995.64</v>
      </c>
      <c r="J214" s="93"/>
    </row>
    <row r="215" spans="1:10" customFormat="1" ht="15" x14ac:dyDescent="0.25">
      <c r="A215" s="124" t="s">
        <v>651</v>
      </c>
      <c r="B215" s="24" t="s">
        <v>3291</v>
      </c>
      <c r="C215" s="24" t="s">
        <v>140</v>
      </c>
      <c r="D215" s="24" t="s">
        <v>23</v>
      </c>
      <c r="E215" s="25" t="s">
        <v>2694</v>
      </c>
      <c r="F215" s="26" t="s">
        <v>12</v>
      </c>
      <c r="G215" s="27">
        <v>1</v>
      </c>
      <c r="H215" s="28">
        <v>43506.05</v>
      </c>
      <c r="I215" s="88">
        <f>G215*H215</f>
        <v>43506.05</v>
      </c>
      <c r="J215" s="93"/>
    </row>
    <row r="216" spans="1:10" customFormat="1" ht="15" x14ac:dyDescent="0.25">
      <c r="A216" s="124" t="s">
        <v>652</v>
      </c>
      <c r="B216" s="24" t="s">
        <v>3291</v>
      </c>
      <c r="C216" s="24" t="s">
        <v>144</v>
      </c>
      <c r="D216" s="24" t="s">
        <v>23</v>
      </c>
      <c r="E216" s="25" t="s">
        <v>2694</v>
      </c>
      <c r="F216" s="26" t="s">
        <v>12</v>
      </c>
      <c r="G216" s="27">
        <v>2</v>
      </c>
      <c r="H216" s="28">
        <v>69656.179999999993</v>
      </c>
      <c r="I216" s="88">
        <f>G216*H216</f>
        <v>139312.35999999999</v>
      </c>
      <c r="J216" s="93"/>
    </row>
    <row r="217" spans="1:10" customFormat="1" ht="22.5" x14ac:dyDescent="0.25">
      <c r="A217" s="123" t="s">
        <v>653</v>
      </c>
      <c r="B217" s="19" t="s">
        <v>3291</v>
      </c>
      <c r="C217" s="19" t="s">
        <v>148</v>
      </c>
      <c r="D217" s="19" t="s">
        <v>220</v>
      </c>
      <c r="E217" s="20" t="s">
        <v>221</v>
      </c>
      <c r="F217" s="21" t="s">
        <v>222</v>
      </c>
      <c r="G217" s="34">
        <v>2.7</v>
      </c>
      <c r="H217" s="23">
        <v>26130.59</v>
      </c>
      <c r="I217" s="87">
        <f>G217*H217</f>
        <v>70552.59</v>
      </c>
      <c r="J217" s="93"/>
    </row>
    <row r="218" spans="1:10" customFormat="1" ht="22.5" x14ac:dyDescent="0.25">
      <c r="A218" s="124" t="s">
        <v>656</v>
      </c>
      <c r="B218" s="24" t="s">
        <v>3291</v>
      </c>
      <c r="C218" s="24" t="s">
        <v>151</v>
      </c>
      <c r="D218" s="24" t="s">
        <v>23</v>
      </c>
      <c r="E218" s="25" t="s">
        <v>229</v>
      </c>
      <c r="F218" s="26" t="s">
        <v>65</v>
      </c>
      <c r="G218" s="27">
        <v>90</v>
      </c>
      <c r="H218" s="28">
        <v>793.32</v>
      </c>
      <c r="I218" s="88">
        <f>G218*H218</f>
        <v>71398.8</v>
      </c>
      <c r="J218" s="93"/>
    </row>
    <row r="219" spans="1:10" customFormat="1" ht="15" x14ac:dyDescent="0.25">
      <c r="A219" s="124" t="s">
        <v>659</v>
      </c>
      <c r="B219" s="24" t="s">
        <v>3291</v>
      </c>
      <c r="C219" s="24" t="s">
        <v>154</v>
      </c>
      <c r="D219" s="24" t="s">
        <v>23</v>
      </c>
      <c r="E219" s="25" t="s">
        <v>232</v>
      </c>
      <c r="F219" s="26" t="s">
        <v>65</v>
      </c>
      <c r="G219" s="27">
        <v>100</v>
      </c>
      <c r="H219" s="28">
        <v>719.12</v>
      </c>
      <c r="I219" s="88">
        <f>G219*H219</f>
        <v>71912</v>
      </c>
      <c r="J219" s="93"/>
    </row>
    <row r="220" spans="1:10" customFormat="1" ht="15" x14ac:dyDescent="0.25">
      <c r="A220" s="124" t="s">
        <v>660</v>
      </c>
      <c r="B220" s="24" t="s">
        <v>3291</v>
      </c>
      <c r="C220" s="24" t="s">
        <v>157</v>
      </c>
      <c r="D220" s="24" t="s">
        <v>23</v>
      </c>
      <c r="E220" s="25" t="s">
        <v>235</v>
      </c>
      <c r="F220" s="26" t="s">
        <v>236</v>
      </c>
      <c r="G220" s="27">
        <v>120</v>
      </c>
      <c r="H220" s="28">
        <v>2693.35</v>
      </c>
      <c r="I220" s="88">
        <f>G220*H220</f>
        <v>323202</v>
      </c>
      <c r="J220" s="93"/>
    </row>
    <row r="221" spans="1:10" customFormat="1" ht="15" x14ac:dyDescent="0.25">
      <c r="A221" s="123" t="s">
        <v>662</v>
      </c>
      <c r="B221" s="19" t="s">
        <v>3291</v>
      </c>
      <c r="C221" s="19" t="s">
        <v>159</v>
      </c>
      <c r="D221" s="19" t="s">
        <v>14</v>
      </c>
      <c r="E221" s="20" t="s">
        <v>15</v>
      </c>
      <c r="F221" s="21" t="s">
        <v>16</v>
      </c>
      <c r="G221" s="22">
        <v>1</v>
      </c>
      <c r="H221" s="23">
        <v>97042.82</v>
      </c>
      <c r="I221" s="87">
        <f>G221*H221</f>
        <v>97042.82</v>
      </c>
      <c r="J221" s="93"/>
    </row>
    <row r="222" spans="1:10" customFormat="1" ht="15" x14ac:dyDescent="0.25">
      <c r="A222" s="123" t="s">
        <v>663</v>
      </c>
      <c r="B222" s="19" t="s">
        <v>3291</v>
      </c>
      <c r="C222" s="19" t="s">
        <v>163</v>
      </c>
      <c r="D222" s="19" t="s">
        <v>19</v>
      </c>
      <c r="E222" s="20" t="s">
        <v>20</v>
      </c>
      <c r="F222" s="21" t="s">
        <v>16</v>
      </c>
      <c r="G222" s="22">
        <v>1</v>
      </c>
      <c r="H222" s="23">
        <v>4085.61</v>
      </c>
      <c r="I222" s="87">
        <f>G222*H222</f>
        <v>4085.61</v>
      </c>
      <c r="J222" s="93"/>
    </row>
    <row r="223" spans="1:10" customFormat="1" ht="45" x14ac:dyDescent="0.25">
      <c r="A223" s="124" t="s">
        <v>664</v>
      </c>
      <c r="B223" s="24" t="s">
        <v>3291</v>
      </c>
      <c r="C223" s="24" t="s">
        <v>167</v>
      </c>
      <c r="D223" s="24" t="s">
        <v>23</v>
      </c>
      <c r="E223" s="25" t="s">
        <v>2703</v>
      </c>
      <c r="F223" s="26" t="s">
        <v>16</v>
      </c>
      <c r="G223" s="27">
        <v>1</v>
      </c>
      <c r="H223" s="28">
        <v>0</v>
      </c>
      <c r="I223" s="88">
        <f>G223*H223</f>
        <v>0</v>
      </c>
      <c r="J223" s="93"/>
    </row>
    <row r="224" spans="1:10" customFormat="1" ht="22.5" x14ac:dyDescent="0.25">
      <c r="A224" s="123" t="s">
        <v>666</v>
      </c>
      <c r="B224" s="19" t="s">
        <v>3291</v>
      </c>
      <c r="C224" s="19" t="s">
        <v>170</v>
      </c>
      <c r="D224" s="19" t="s">
        <v>2630</v>
      </c>
      <c r="E224" s="20" t="s">
        <v>2631</v>
      </c>
      <c r="F224" s="21" t="s">
        <v>16</v>
      </c>
      <c r="G224" s="22">
        <v>7</v>
      </c>
      <c r="H224" s="23">
        <v>2812.78</v>
      </c>
      <c r="I224" s="87">
        <f>G224*H224</f>
        <v>19689.46</v>
      </c>
      <c r="J224" s="93"/>
    </row>
    <row r="225" spans="1:10" customFormat="1" ht="15" x14ac:dyDescent="0.25">
      <c r="A225" s="124" t="s">
        <v>668</v>
      </c>
      <c r="B225" s="24" t="s">
        <v>3291</v>
      </c>
      <c r="C225" s="24" t="s">
        <v>172</v>
      </c>
      <c r="D225" s="24" t="s">
        <v>23</v>
      </c>
      <c r="E225" s="25" t="s">
        <v>2706</v>
      </c>
      <c r="F225" s="26" t="s">
        <v>16</v>
      </c>
      <c r="G225" s="27">
        <v>2</v>
      </c>
      <c r="H225" s="28">
        <v>77795.12</v>
      </c>
      <c r="I225" s="88">
        <f>G225*H225</f>
        <v>155590.24</v>
      </c>
      <c r="J225" s="93"/>
    </row>
    <row r="226" spans="1:10" customFormat="1" ht="15" x14ac:dyDescent="0.25">
      <c r="A226" s="124" t="s">
        <v>670</v>
      </c>
      <c r="B226" s="24" t="s">
        <v>3291</v>
      </c>
      <c r="C226" s="24" t="s">
        <v>175</v>
      </c>
      <c r="D226" s="24" t="s">
        <v>23</v>
      </c>
      <c r="E226" s="25" t="s">
        <v>2708</v>
      </c>
      <c r="F226" s="26" t="s">
        <v>12</v>
      </c>
      <c r="G226" s="27">
        <v>2</v>
      </c>
      <c r="H226" s="28">
        <v>78642.5</v>
      </c>
      <c r="I226" s="88">
        <f>G226*H226</f>
        <v>157285</v>
      </c>
      <c r="J226" s="93"/>
    </row>
    <row r="227" spans="1:10" customFormat="1" ht="15" x14ac:dyDescent="0.25">
      <c r="A227" s="124" t="s">
        <v>672</v>
      </c>
      <c r="B227" s="24" t="s">
        <v>3291</v>
      </c>
      <c r="C227" s="24" t="s">
        <v>178</v>
      </c>
      <c r="D227" s="24" t="s">
        <v>23</v>
      </c>
      <c r="E227" s="25" t="s">
        <v>2710</v>
      </c>
      <c r="F227" s="26" t="s">
        <v>12</v>
      </c>
      <c r="G227" s="27">
        <v>1</v>
      </c>
      <c r="H227" s="28">
        <v>28699.22</v>
      </c>
      <c r="I227" s="88">
        <f>G227*H227</f>
        <v>28699.22</v>
      </c>
      <c r="J227" s="93"/>
    </row>
    <row r="228" spans="1:10" customFormat="1" ht="15" x14ac:dyDescent="0.25">
      <c r="A228" s="124" t="s">
        <v>675</v>
      </c>
      <c r="B228" s="24" t="s">
        <v>3291</v>
      </c>
      <c r="C228" s="24" t="s">
        <v>182</v>
      </c>
      <c r="D228" s="24" t="s">
        <v>23</v>
      </c>
      <c r="E228" s="25" t="s">
        <v>2712</v>
      </c>
      <c r="F228" s="26" t="s">
        <v>12</v>
      </c>
      <c r="G228" s="27">
        <v>1</v>
      </c>
      <c r="H228" s="28">
        <v>2386.6999999999998</v>
      </c>
      <c r="I228" s="88">
        <f>G228*H228</f>
        <v>2386.6999999999998</v>
      </c>
      <c r="J228" s="93"/>
    </row>
    <row r="229" spans="1:10" customFormat="1" ht="15" x14ac:dyDescent="0.25">
      <c r="A229" s="124" t="s">
        <v>677</v>
      </c>
      <c r="B229" s="24" t="s">
        <v>3291</v>
      </c>
      <c r="C229" s="24" t="s">
        <v>186</v>
      </c>
      <c r="D229" s="24" t="s">
        <v>23</v>
      </c>
      <c r="E229" s="25" t="s">
        <v>2710</v>
      </c>
      <c r="F229" s="26" t="s">
        <v>12</v>
      </c>
      <c r="G229" s="27">
        <v>1</v>
      </c>
      <c r="H229" s="28">
        <v>12366.47</v>
      </c>
      <c r="I229" s="88">
        <f>G229*H229</f>
        <v>12366.47</v>
      </c>
      <c r="J229" s="93"/>
    </row>
    <row r="230" spans="1:10" customFormat="1" ht="15" x14ac:dyDescent="0.25">
      <c r="A230" s="124" t="s">
        <v>680</v>
      </c>
      <c r="B230" s="24" t="s">
        <v>3291</v>
      </c>
      <c r="C230" s="24" t="s">
        <v>189</v>
      </c>
      <c r="D230" s="24" t="s">
        <v>23</v>
      </c>
      <c r="E230" s="25" t="s">
        <v>2715</v>
      </c>
      <c r="F230" s="26" t="s">
        <v>12</v>
      </c>
      <c r="G230" s="27">
        <v>1</v>
      </c>
      <c r="H230" s="28">
        <v>60247.43</v>
      </c>
      <c r="I230" s="88">
        <f>G230*H230</f>
        <v>60247.43</v>
      </c>
      <c r="J230" s="93"/>
    </row>
    <row r="231" spans="1:10" customFormat="1" ht="15" x14ac:dyDescent="0.25">
      <c r="A231" s="124" t="s">
        <v>682</v>
      </c>
      <c r="B231" s="24" t="s">
        <v>3291</v>
      </c>
      <c r="C231" s="24" t="s">
        <v>192</v>
      </c>
      <c r="D231" s="24" t="s">
        <v>23</v>
      </c>
      <c r="E231" s="25" t="s">
        <v>2654</v>
      </c>
      <c r="F231" s="26" t="s">
        <v>12</v>
      </c>
      <c r="G231" s="27">
        <v>1</v>
      </c>
      <c r="H231" s="28">
        <v>106648.28</v>
      </c>
      <c r="I231" s="88">
        <f>G231*H231</f>
        <v>106648.28</v>
      </c>
      <c r="J231" s="93"/>
    </row>
    <row r="232" spans="1:10" customFormat="1" ht="15" x14ac:dyDescent="0.25">
      <c r="A232" s="123" t="s">
        <v>684</v>
      </c>
      <c r="B232" s="19" t="s">
        <v>3291</v>
      </c>
      <c r="C232" s="19" t="s">
        <v>196</v>
      </c>
      <c r="D232" s="19" t="s">
        <v>907</v>
      </c>
      <c r="E232" s="20" t="s">
        <v>908</v>
      </c>
      <c r="F232" s="21" t="s">
        <v>16</v>
      </c>
      <c r="G232" s="22">
        <v>3</v>
      </c>
      <c r="H232" s="23">
        <v>2978.04</v>
      </c>
      <c r="I232" s="87">
        <f>G232*H232</f>
        <v>8934.1200000000008</v>
      </c>
      <c r="J232" s="93"/>
    </row>
    <row r="233" spans="1:10" customFormat="1" ht="15" x14ac:dyDescent="0.25">
      <c r="A233" s="124" t="s">
        <v>686</v>
      </c>
      <c r="B233" s="24" t="s">
        <v>3291</v>
      </c>
      <c r="C233" s="24" t="s">
        <v>200</v>
      </c>
      <c r="D233" s="24" t="s">
        <v>23</v>
      </c>
      <c r="E233" s="25" t="s">
        <v>2719</v>
      </c>
      <c r="F233" s="26" t="s">
        <v>12</v>
      </c>
      <c r="G233" s="27">
        <v>1</v>
      </c>
      <c r="H233" s="28">
        <v>45538.97</v>
      </c>
      <c r="I233" s="88">
        <f>G233*H233</f>
        <v>45538.97</v>
      </c>
      <c r="J233" s="93"/>
    </row>
    <row r="234" spans="1:10" customFormat="1" ht="15" x14ac:dyDescent="0.25">
      <c r="A234" s="124" t="s">
        <v>689</v>
      </c>
      <c r="B234" s="24" t="s">
        <v>3291</v>
      </c>
      <c r="C234" s="24" t="s">
        <v>203</v>
      </c>
      <c r="D234" s="24" t="s">
        <v>23</v>
      </c>
      <c r="E234" s="25" t="s">
        <v>2719</v>
      </c>
      <c r="F234" s="26" t="s">
        <v>12</v>
      </c>
      <c r="G234" s="27">
        <v>2</v>
      </c>
      <c r="H234" s="28">
        <v>30893.93</v>
      </c>
      <c r="I234" s="88">
        <f>G234*H234</f>
        <v>61787.86</v>
      </c>
      <c r="J234" s="93"/>
    </row>
    <row r="235" spans="1:10" customFormat="1" ht="15" x14ac:dyDescent="0.25">
      <c r="A235" s="123" t="s">
        <v>691</v>
      </c>
      <c r="B235" s="19" t="s">
        <v>3291</v>
      </c>
      <c r="C235" s="19" t="s">
        <v>206</v>
      </c>
      <c r="D235" s="19" t="s">
        <v>44</v>
      </c>
      <c r="E235" s="20" t="s">
        <v>45</v>
      </c>
      <c r="F235" s="21" t="s">
        <v>16</v>
      </c>
      <c r="G235" s="22">
        <v>11</v>
      </c>
      <c r="H235" s="23">
        <v>2467.61</v>
      </c>
      <c r="I235" s="87">
        <f>G235*H235</f>
        <v>27143.71</v>
      </c>
      <c r="J235" s="93"/>
    </row>
    <row r="236" spans="1:10" customFormat="1" ht="15" x14ac:dyDescent="0.25">
      <c r="A236" s="124" t="s">
        <v>694</v>
      </c>
      <c r="B236" s="24" t="s">
        <v>3291</v>
      </c>
      <c r="C236" s="24" t="s">
        <v>209</v>
      </c>
      <c r="D236" s="24" t="s">
        <v>23</v>
      </c>
      <c r="E236" s="25" t="s">
        <v>2720</v>
      </c>
      <c r="F236" s="26" t="s">
        <v>12</v>
      </c>
      <c r="G236" s="27">
        <v>10</v>
      </c>
      <c r="H236" s="28">
        <v>15131.1</v>
      </c>
      <c r="I236" s="88">
        <f>G236*H236</f>
        <v>151311</v>
      </c>
      <c r="J236" s="93"/>
    </row>
    <row r="237" spans="1:10" customFormat="1" ht="15" x14ac:dyDescent="0.25">
      <c r="A237" s="124" t="s">
        <v>696</v>
      </c>
      <c r="B237" s="24" t="s">
        <v>3291</v>
      </c>
      <c r="C237" s="24" t="s">
        <v>212</v>
      </c>
      <c r="D237" s="24" t="s">
        <v>23</v>
      </c>
      <c r="E237" s="25" t="s">
        <v>2721</v>
      </c>
      <c r="F237" s="26" t="s">
        <v>12</v>
      </c>
      <c r="G237" s="27">
        <v>1</v>
      </c>
      <c r="H237" s="28">
        <v>457.26</v>
      </c>
      <c r="I237" s="88">
        <f>G237*H237</f>
        <v>457.26</v>
      </c>
      <c r="J237" s="93"/>
    </row>
    <row r="238" spans="1:10" customFormat="1" ht="22.5" x14ac:dyDescent="0.25">
      <c r="A238" s="123" t="s">
        <v>698</v>
      </c>
      <c r="B238" s="19" t="s">
        <v>3291</v>
      </c>
      <c r="C238" s="19" t="s">
        <v>216</v>
      </c>
      <c r="D238" s="19" t="s">
        <v>1033</v>
      </c>
      <c r="E238" s="20" t="s">
        <v>1034</v>
      </c>
      <c r="F238" s="21" t="s">
        <v>60</v>
      </c>
      <c r="G238" s="40">
        <v>4.7188400000000001</v>
      </c>
      <c r="H238" s="23">
        <v>99506.03</v>
      </c>
      <c r="I238" s="87">
        <f>G238*H238</f>
        <v>469553.03</v>
      </c>
      <c r="J238" s="93"/>
    </row>
    <row r="239" spans="1:10" customFormat="1" ht="22.5" x14ac:dyDescent="0.25">
      <c r="A239" s="124" t="s">
        <v>699</v>
      </c>
      <c r="B239" s="24" t="s">
        <v>3291</v>
      </c>
      <c r="C239" s="24" t="s">
        <v>219</v>
      </c>
      <c r="D239" s="24" t="s">
        <v>23</v>
      </c>
      <c r="E239" s="25" t="s">
        <v>2722</v>
      </c>
      <c r="F239" s="26" t="s">
        <v>265</v>
      </c>
      <c r="G239" s="27">
        <v>3</v>
      </c>
      <c r="H239" s="28">
        <v>3788.99</v>
      </c>
      <c r="I239" s="88">
        <f>G239*H239</f>
        <v>11366.97</v>
      </c>
      <c r="J239" s="93"/>
    </row>
    <row r="240" spans="1:10" customFormat="1" ht="22.5" x14ac:dyDescent="0.25">
      <c r="A240" s="124" t="s">
        <v>701</v>
      </c>
      <c r="B240" s="24" t="s">
        <v>3291</v>
      </c>
      <c r="C240" s="24" t="s">
        <v>224</v>
      </c>
      <c r="D240" s="24" t="s">
        <v>23</v>
      </c>
      <c r="E240" s="25" t="s">
        <v>2661</v>
      </c>
      <c r="F240" s="26" t="s">
        <v>265</v>
      </c>
      <c r="G240" s="27">
        <v>16</v>
      </c>
      <c r="H240" s="28">
        <v>17037.57</v>
      </c>
      <c r="I240" s="88">
        <f>G240*H240</f>
        <v>272601.12</v>
      </c>
      <c r="J240" s="93"/>
    </row>
    <row r="241" spans="1:10" customFormat="1" ht="22.5" x14ac:dyDescent="0.25">
      <c r="A241" s="124" t="s">
        <v>703</v>
      </c>
      <c r="B241" s="24" t="s">
        <v>3291</v>
      </c>
      <c r="C241" s="24" t="s">
        <v>228</v>
      </c>
      <c r="D241" s="24" t="s">
        <v>23</v>
      </c>
      <c r="E241" s="25" t="s">
        <v>2661</v>
      </c>
      <c r="F241" s="26" t="s">
        <v>265</v>
      </c>
      <c r="G241" s="27">
        <v>15</v>
      </c>
      <c r="H241" s="28">
        <v>22966.5</v>
      </c>
      <c r="I241" s="88">
        <f>G241*H241</f>
        <v>344497.5</v>
      </c>
      <c r="J241" s="93"/>
    </row>
    <row r="242" spans="1:10" customFormat="1" ht="15" x14ac:dyDescent="0.25">
      <c r="A242" s="124" t="s">
        <v>705</v>
      </c>
      <c r="B242" s="24" t="s">
        <v>3291</v>
      </c>
      <c r="C242" s="24" t="s">
        <v>231</v>
      </c>
      <c r="D242" s="24" t="s">
        <v>23</v>
      </c>
      <c r="E242" s="25" t="s">
        <v>2667</v>
      </c>
      <c r="F242" s="26" t="s">
        <v>265</v>
      </c>
      <c r="G242" s="27">
        <v>6</v>
      </c>
      <c r="H242" s="28">
        <v>29873.09</v>
      </c>
      <c r="I242" s="88">
        <f>G242*H242</f>
        <v>179238.54</v>
      </c>
      <c r="J242" s="93"/>
    </row>
    <row r="243" spans="1:10" customFormat="1" ht="22.5" x14ac:dyDescent="0.25">
      <c r="A243" s="124" t="s">
        <v>708</v>
      </c>
      <c r="B243" s="24" t="s">
        <v>3291</v>
      </c>
      <c r="C243" s="24" t="s">
        <v>234</v>
      </c>
      <c r="D243" s="24" t="s">
        <v>23</v>
      </c>
      <c r="E243" s="25" t="s">
        <v>2723</v>
      </c>
      <c r="F243" s="26" t="s">
        <v>265</v>
      </c>
      <c r="G243" s="27">
        <v>15</v>
      </c>
      <c r="H243" s="28">
        <v>40115.72</v>
      </c>
      <c r="I243" s="88">
        <f>G243*H243</f>
        <v>601735.80000000005</v>
      </c>
      <c r="J243" s="93"/>
    </row>
    <row r="244" spans="1:10" customFormat="1" ht="15" x14ac:dyDescent="0.25">
      <c r="A244" s="124" t="s">
        <v>711</v>
      </c>
      <c r="B244" s="24" t="s">
        <v>3291</v>
      </c>
      <c r="C244" s="24" t="s">
        <v>238</v>
      </c>
      <c r="D244" s="24" t="s">
        <v>23</v>
      </c>
      <c r="E244" s="25" t="s">
        <v>2667</v>
      </c>
      <c r="F244" s="26" t="s">
        <v>265</v>
      </c>
      <c r="G244" s="27">
        <v>15</v>
      </c>
      <c r="H244" s="28">
        <v>36958.269999999997</v>
      </c>
      <c r="I244" s="88">
        <f>G244*H244</f>
        <v>554374.05000000005</v>
      </c>
      <c r="J244" s="93"/>
    </row>
    <row r="245" spans="1:10" customFormat="1" ht="15" x14ac:dyDescent="0.25">
      <c r="A245" s="124" t="s">
        <v>714</v>
      </c>
      <c r="B245" s="24" t="s">
        <v>3291</v>
      </c>
      <c r="C245" s="24" t="s">
        <v>242</v>
      </c>
      <c r="D245" s="24" t="s">
        <v>23</v>
      </c>
      <c r="E245" s="25" t="s">
        <v>2667</v>
      </c>
      <c r="F245" s="26" t="s">
        <v>265</v>
      </c>
      <c r="G245" s="27">
        <v>17</v>
      </c>
      <c r="H245" s="28">
        <v>41732.86</v>
      </c>
      <c r="I245" s="88">
        <f>G245*H245</f>
        <v>709458.62</v>
      </c>
      <c r="J245" s="93"/>
    </row>
    <row r="246" spans="1:10" customFormat="1" ht="22.5" x14ac:dyDescent="0.25">
      <c r="A246" s="124" t="s">
        <v>716</v>
      </c>
      <c r="B246" s="24" t="s">
        <v>3291</v>
      </c>
      <c r="C246" s="24" t="s">
        <v>245</v>
      </c>
      <c r="D246" s="24" t="s">
        <v>23</v>
      </c>
      <c r="E246" s="25" t="s">
        <v>2723</v>
      </c>
      <c r="F246" s="26" t="s">
        <v>265</v>
      </c>
      <c r="G246" s="27">
        <v>13</v>
      </c>
      <c r="H246" s="28">
        <v>54885.2</v>
      </c>
      <c r="I246" s="88">
        <f>G246*H246</f>
        <v>713507.6</v>
      </c>
      <c r="J246" s="93"/>
    </row>
    <row r="247" spans="1:10" customFormat="1" ht="15" x14ac:dyDescent="0.25">
      <c r="A247" s="124" t="s">
        <v>717</v>
      </c>
      <c r="B247" s="24" t="s">
        <v>3291</v>
      </c>
      <c r="C247" s="24" t="s">
        <v>250</v>
      </c>
      <c r="D247" s="24" t="s">
        <v>23</v>
      </c>
      <c r="E247" s="25" t="s">
        <v>2724</v>
      </c>
      <c r="F247" s="26" t="s">
        <v>265</v>
      </c>
      <c r="G247" s="27">
        <v>7</v>
      </c>
      <c r="H247" s="28">
        <v>73076.5</v>
      </c>
      <c r="I247" s="88">
        <f>G247*H247</f>
        <v>511535.5</v>
      </c>
      <c r="J247" s="93"/>
    </row>
    <row r="248" spans="1:10" customFormat="1" ht="15" x14ac:dyDescent="0.25">
      <c r="A248" s="124" t="s">
        <v>718</v>
      </c>
      <c r="B248" s="24" t="s">
        <v>3291</v>
      </c>
      <c r="C248" s="24" t="s">
        <v>431</v>
      </c>
      <c r="D248" s="24" t="s">
        <v>23</v>
      </c>
      <c r="E248" s="25" t="s">
        <v>2675</v>
      </c>
      <c r="F248" s="26" t="s">
        <v>12</v>
      </c>
      <c r="G248" s="27">
        <v>2</v>
      </c>
      <c r="H248" s="28">
        <v>77954.69</v>
      </c>
      <c r="I248" s="88">
        <f>G248*H248</f>
        <v>155909.38</v>
      </c>
      <c r="J248" s="93"/>
    </row>
    <row r="249" spans="1:10" customFormat="1" ht="22.5" x14ac:dyDescent="0.25">
      <c r="A249" s="124" t="s">
        <v>719</v>
      </c>
      <c r="B249" s="24" t="s">
        <v>3291</v>
      </c>
      <c r="C249" s="24" t="s">
        <v>434</v>
      </c>
      <c r="D249" s="24" t="s">
        <v>23</v>
      </c>
      <c r="E249" s="25" t="s">
        <v>2673</v>
      </c>
      <c r="F249" s="26" t="s">
        <v>12</v>
      </c>
      <c r="G249" s="27">
        <v>10</v>
      </c>
      <c r="H249" s="28">
        <v>130817.13</v>
      </c>
      <c r="I249" s="88">
        <f>G249*H249</f>
        <v>1308171.3</v>
      </c>
      <c r="J249" s="93"/>
    </row>
    <row r="250" spans="1:10" customFormat="1" ht="22.5" x14ac:dyDescent="0.25">
      <c r="A250" s="124" t="s">
        <v>721</v>
      </c>
      <c r="B250" s="24" t="s">
        <v>3291</v>
      </c>
      <c r="C250" s="24" t="s">
        <v>437</v>
      </c>
      <c r="D250" s="24" t="s">
        <v>23</v>
      </c>
      <c r="E250" s="25" t="s">
        <v>2673</v>
      </c>
      <c r="F250" s="26" t="s">
        <v>12</v>
      </c>
      <c r="G250" s="27">
        <v>1</v>
      </c>
      <c r="H250" s="28">
        <v>19787.900000000001</v>
      </c>
      <c r="I250" s="88">
        <f>G250*H250</f>
        <v>19787.900000000001</v>
      </c>
      <c r="J250" s="93"/>
    </row>
    <row r="251" spans="1:10" customFormat="1" ht="22.5" x14ac:dyDescent="0.25">
      <c r="A251" s="124" t="s">
        <v>723</v>
      </c>
      <c r="B251" s="24" t="s">
        <v>3291</v>
      </c>
      <c r="C251" s="24" t="s">
        <v>440</v>
      </c>
      <c r="D251" s="24" t="s">
        <v>23</v>
      </c>
      <c r="E251" s="25" t="s">
        <v>2673</v>
      </c>
      <c r="F251" s="26" t="s">
        <v>12</v>
      </c>
      <c r="G251" s="27">
        <v>1</v>
      </c>
      <c r="H251" s="28">
        <v>77954.69</v>
      </c>
      <c r="I251" s="88">
        <f>G251*H251</f>
        <v>77954.69</v>
      </c>
      <c r="J251" s="93"/>
    </row>
    <row r="252" spans="1:10" customFormat="1" ht="22.5" x14ac:dyDescent="0.25">
      <c r="A252" s="124" t="s">
        <v>725</v>
      </c>
      <c r="B252" s="24" t="s">
        <v>3291</v>
      </c>
      <c r="C252" s="24" t="s">
        <v>443</v>
      </c>
      <c r="D252" s="24" t="s">
        <v>23</v>
      </c>
      <c r="E252" s="25" t="s">
        <v>2725</v>
      </c>
      <c r="F252" s="26" t="s">
        <v>12</v>
      </c>
      <c r="G252" s="27">
        <v>2</v>
      </c>
      <c r="H252" s="28">
        <v>5461.6</v>
      </c>
      <c r="I252" s="88">
        <f>G252*H252</f>
        <v>10923.2</v>
      </c>
      <c r="J252" s="93"/>
    </row>
    <row r="253" spans="1:10" customFormat="1" ht="15" x14ac:dyDescent="0.25">
      <c r="A253" s="124" t="s">
        <v>728</v>
      </c>
      <c r="B253" s="24" t="s">
        <v>3291</v>
      </c>
      <c r="C253" s="24" t="s">
        <v>449</v>
      </c>
      <c r="D253" s="24" t="s">
        <v>23</v>
      </c>
      <c r="E253" s="25" t="s">
        <v>2726</v>
      </c>
      <c r="F253" s="26" t="s">
        <v>12</v>
      </c>
      <c r="G253" s="27">
        <v>1</v>
      </c>
      <c r="H253" s="28">
        <v>24718.74</v>
      </c>
      <c r="I253" s="88">
        <f>G253*H253</f>
        <v>24718.74</v>
      </c>
      <c r="J253" s="93"/>
    </row>
    <row r="254" spans="1:10" customFormat="1" ht="22.5" x14ac:dyDescent="0.25">
      <c r="A254" s="124" t="s">
        <v>730</v>
      </c>
      <c r="B254" s="24" t="s">
        <v>3291</v>
      </c>
      <c r="C254" s="24" t="s">
        <v>452</v>
      </c>
      <c r="D254" s="24" t="s">
        <v>23</v>
      </c>
      <c r="E254" s="25" t="s">
        <v>2681</v>
      </c>
      <c r="F254" s="26" t="s">
        <v>12</v>
      </c>
      <c r="G254" s="27">
        <v>1</v>
      </c>
      <c r="H254" s="28">
        <v>47949.72</v>
      </c>
      <c r="I254" s="88">
        <f>G254*H254</f>
        <v>47949.72</v>
      </c>
      <c r="J254" s="93"/>
    </row>
    <row r="255" spans="1:10" customFormat="1" ht="22.5" x14ac:dyDescent="0.25">
      <c r="A255" s="124" t="s">
        <v>732</v>
      </c>
      <c r="B255" s="24" t="s">
        <v>3291</v>
      </c>
      <c r="C255" s="24" t="s">
        <v>454</v>
      </c>
      <c r="D255" s="24" t="s">
        <v>23</v>
      </c>
      <c r="E255" s="25" t="s">
        <v>2727</v>
      </c>
      <c r="F255" s="26" t="s">
        <v>12</v>
      </c>
      <c r="G255" s="27">
        <v>1</v>
      </c>
      <c r="H255" s="28">
        <v>2737.95</v>
      </c>
      <c r="I255" s="88">
        <f>G255*H255</f>
        <v>2737.95</v>
      </c>
      <c r="J255" s="93"/>
    </row>
    <row r="256" spans="1:10" customFormat="1" ht="22.5" x14ac:dyDescent="0.25">
      <c r="A256" s="124" t="s">
        <v>735</v>
      </c>
      <c r="B256" s="24" t="s">
        <v>3291</v>
      </c>
      <c r="C256" s="24" t="s">
        <v>447</v>
      </c>
      <c r="D256" s="24" t="s">
        <v>23</v>
      </c>
      <c r="E256" s="25" t="s">
        <v>2728</v>
      </c>
      <c r="F256" s="26" t="s">
        <v>12</v>
      </c>
      <c r="G256" s="27">
        <v>1</v>
      </c>
      <c r="H256" s="28">
        <v>74529.34</v>
      </c>
      <c r="I256" s="88">
        <f>G256*H256</f>
        <v>74529.34</v>
      </c>
      <c r="J256" s="93"/>
    </row>
    <row r="257" spans="1:10" customFormat="1" ht="15" x14ac:dyDescent="0.25">
      <c r="A257" s="124" t="s">
        <v>737</v>
      </c>
      <c r="B257" s="24" t="s">
        <v>3291</v>
      </c>
      <c r="C257" s="24" t="s">
        <v>458</v>
      </c>
      <c r="D257" s="24" t="s">
        <v>23</v>
      </c>
      <c r="E257" s="25" t="s">
        <v>2729</v>
      </c>
      <c r="F257" s="26" t="s">
        <v>12</v>
      </c>
      <c r="G257" s="27">
        <v>1</v>
      </c>
      <c r="H257" s="28">
        <v>73839.42</v>
      </c>
      <c r="I257" s="88">
        <f>G257*H257</f>
        <v>73839.42</v>
      </c>
      <c r="J257" s="93"/>
    </row>
    <row r="258" spans="1:10" customFormat="1" ht="22.5" x14ac:dyDescent="0.25">
      <c r="A258" s="124" t="s">
        <v>740</v>
      </c>
      <c r="B258" s="24" t="s">
        <v>3291</v>
      </c>
      <c r="C258" s="24" t="s">
        <v>462</v>
      </c>
      <c r="D258" s="24" t="s">
        <v>23</v>
      </c>
      <c r="E258" s="25" t="s">
        <v>2728</v>
      </c>
      <c r="F258" s="26" t="s">
        <v>12</v>
      </c>
      <c r="G258" s="27">
        <v>1</v>
      </c>
      <c r="H258" s="28">
        <v>161358.1</v>
      </c>
      <c r="I258" s="88">
        <f>G258*H258</f>
        <v>161358.1</v>
      </c>
      <c r="J258" s="93"/>
    </row>
    <row r="259" spans="1:10" customFormat="1" ht="22.5" x14ac:dyDescent="0.25">
      <c r="A259" s="124" t="s">
        <v>743</v>
      </c>
      <c r="B259" s="24" t="s">
        <v>3291</v>
      </c>
      <c r="C259" s="24" t="s">
        <v>464</v>
      </c>
      <c r="D259" s="24" t="s">
        <v>23</v>
      </c>
      <c r="E259" s="25" t="s">
        <v>2730</v>
      </c>
      <c r="F259" s="26" t="s">
        <v>12</v>
      </c>
      <c r="G259" s="27">
        <v>2</v>
      </c>
      <c r="H259" s="28">
        <v>13118.91</v>
      </c>
      <c r="I259" s="88">
        <f>G259*H259</f>
        <v>26237.82</v>
      </c>
      <c r="J259" s="93"/>
    </row>
    <row r="260" spans="1:10" customFormat="1" ht="22.5" x14ac:dyDescent="0.25">
      <c r="A260" s="124" t="s">
        <v>745</v>
      </c>
      <c r="B260" s="24" t="s">
        <v>3291</v>
      </c>
      <c r="C260" s="24" t="s">
        <v>467</v>
      </c>
      <c r="D260" s="24" t="s">
        <v>23</v>
      </c>
      <c r="E260" s="25" t="s">
        <v>2731</v>
      </c>
      <c r="F260" s="26" t="s">
        <v>12</v>
      </c>
      <c r="G260" s="27">
        <v>2</v>
      </c>
      <c r="H260" s="28">
        <v>18349.97</v>
      </c>
      <c r="I260" s="88">
        <f>G260*H260</f>
        <v>36699.94</v>
      </c>
      <c r="J260" s="93"/>
    </row>
    <row r="261" spans="1:10" customFormat="1" ht="22.5" x14ac:dyDescent="0.25">
      <c r="A261" s="124" t="s">
        <v>748</v>
      </c>
      <c r="B261" s="24" t="s">
        <v>3291</v>
      </c>
      <c r="C261" s="24" t="s">
        <v>469</v>
      </c>
      <c r="D261" s="24" t="s">
        <v>23</v>
      </c>
      <c r="E261" s="25" t="s">
        <v>2691</v>
      </c>
      <c r="F261" s="26" t="s">
        <v>12</v>
      </c>
      <c r="G261" s="27">
        <v>2</v>
      </c>
      <c r="H261" s="28">
        <v>21885.06</v>
      </c>
      <c r="I261" s="88">
        <f>G261*H261</f>
        <v>43770.12</v>
      </c>
      <c r="J261" s="93"/>
    </row>
    <row r="262" spans="1:10" customFormat="1" ht="22.5" x14ac:dyDescent="0.25">
      <c r="A262" s="124" t="s">
        <v>750</v>
      </c>
      <c r="B262" s="24" t="s">
        <v>3291</v>
      </c>
      <c r="C262" s="24" t="s">
        <v>471</v>
      </c>
      <c r="D262" s="24" t="s">
        <v>23</v>
      </c>
      <c r="E262" s="25" t="s">
        <v>2691</v>
      </c>
      <c r="F262" s="26" t="s">
        <v>12</v>
      </c>
      <c r="G262" s="27">
        <v>2</v>
      </c>
      <c r="H262" s="28">
        <v>29997.82</v>
      </c>
      <c r="I262" s="88">
        <f>G262*H262</f>
        <v>59995.64</v>
      </c>
      <c r="J262" s="93"/>
    </row>
    <row r="263" spans="1:10" customFormat="1" ht="15" x14ac:dyDescent="0.25">
      <c r="A263" s="124" t="s">
        <v>753</v>
      </c>
      <c r="B263" s="24" t="s">
        <v>3291</v>
      </c>
      <c r="C263" s="24" t="s">
        <v>473</v>
      </c>
      <c r="D263" s="24" t="s">
        <v>23</v>
      </c>
      <c r="E263" s="25" t="s">
        <v>2732</v>
      </c>
      <c r="F263" s="26" t="s">
        <v>12</v>
      </c>
      <c r="G263" s="27">
        <v>1</v>
      </c>
      <c r="H263" s="28">
        <v>43506.05</v>
      </c>
      <c r="I263" s="88">
        <f>G263*H263</f>
        <v>43506.05</v>
      </c>
      <c r="J263" s="93"/>
    </row>
    <row r="264" spans="1:10" customFormat="1" ht="22.5" x14ac:dyDescent="0.25">
      <c r="A264" s="124" t="s">
        <v>755</v>
      </c>
      <c r="B264" s="24" t="s">
        <v>3291</v>
      </c>
      <c r="C264" s="24" t="s">
        <v>476</v>
      </c>
      <c r="D264" s="24" t="s">
        <v>23</v>
      </c>
      <c r="E264" s="25" t="s">
        <v>2731</v>
      </c>
      <c r="F264" s="26" t="s">
        <v>12</v>
      </c>
      <c r="G264" s="27">
        <v>1</v>
      </c>
      <c r="H264" s="28">
        <v>43506.05</v>
      </c>
      <c r="I264" s="88">
        <f>G264*H264</f>
        <v>43506.05</v>
      </c>
      <c r="J264" s="93"/>
    </row>
    <row r="265" spans="1:10" customFormat="1" ht="15" x14ac:dyDescent="0.25">
      <c r="A265" s="124" t="s">
        <v>758</v>
      </c>
      <c r="B265" s="24" t="s">
        <v>3291</v>
      </c>
      <c r="C265" s="24" t="s">
        <v>478</v>
      </c>
      <c r="D265" s="24" t="s">
        <v>23</v>
      </c>
      <c r="E265" s="25" t="s">
        <v>2732</v>
      </c>
      <c r="F265" s="26" t="s">
        <v>12</v>
      </c>
      <c r="G265" s="27">
        <v>2</v>
      </c>
      <c r="H265" s="28">
        <v>69656.179999999993</v>
      </c>
      <c r="I265" s="88">
        <f>G265*H265</f>
        <v>139312.35999999999</v>
      </c>
      <c r="J265" s="93"/>
    </row>
    <row r="266" spans="1:10" customFormat="1" ht="22.5" x14ac:dyDescent="0.25">
      <c r="A266" s="123" t="s">
        <v>760</v>
      </c>
      <c r="B266" s="19" t="s">
        <v>3291</v>
      </c>
      <c r="C266" s="19" t="s">
        <v>480</v>
      </c>
      <c r="D266" s="19" t="s">
        <v>220</v>
      </c>
      <c r="E266" s="20" t="s">
        <v>221</v>
      </c>
      <c r="F266" s="21" t="s">
        <v>222</v>
      </c>
      <c r="G266" s="34">
        <v>2.7</v>
      </c>
      <c r="H266" s="23">
        <v>26130.59</v>
      </c>
      <c r="I266" s="87">
        <f>G266*H266</f>
        <v>70552.59</v>
      </c>
      <c r="J266" s="93"/>
    </row>
    <row r="267" spans="1:10" customFormat="1" ht="22.5" x14ac:dyDescent="0.25">
      <c r="A267" s="124" t="s">
        <v>763</v>
      </c>
      <c r="B267" s="24" t="s">
        <v>3291</v>
      </c>
      <c r="C267" s="24" t="s">
        <v>481</v>
      </c>
      <c r="D267" s="24" t="s">
        <v>23</v>
      </c>
      <c r="E267" s="25" t="s">
        <v>229</v>
      </c>
      <c r="F267" s="26" t="s">
        <v>65</v>
      </c>
      <c r="G267" s="27">
        <v>90</v>
      </c>
      <c r="H267" s="28">
        <v>793.32</v>
      </c>
      <c r="I267" s="88">
        <f>G267*H267</f>
        <v>71398.8</v>
      </c>
      <c r="J267" s="93"/>
    </row>
    <row r="268" spans="1:10" customFormat="1" ht="15" x14ac:dyDescent="0.25">
      <c r="A268" s="124" t="s">
        <v>766</v>
      </c>
      <c r="B268" s="24" t="s">
        <v>3291</v>
      </c>
      <c r="C268" s="24" t="s">
        <v>483</v>
      </c>
      <c r="D268" s="24" t="s">
        <v>23</v>
      </c>
      <c r="E268" s="25" t="s">
        <v>232</v>
      </c>
      <c r="F268" s="26" t="s">
        <v>65</v>
      </c>
      <c r="G268" s="27">
        <v>100</v>
      </c>
      <c r="H268" s="28">
        <v>719.12</v>
      </c>
      <c r="I268" s="88">
        <f>G268*H268</f>
        <v>71912</v>
      </c>
      <c r="J268" s="93"/>
    </row>
    <row r="269" spans="1:10" customFormat="1" ht="15" x14ac:dyDescent="0.25">
      <c r="A269" s="124" t="s">
        <v>768</v>
      </c>
      <c r="B269" s="24" t="s">
        <v>3291</v>
      </c>
      <c r="C269" s="24" t="s">
        <v>487</v>
      </c>
      <c r="D269" s="24" t="s">
        <v>23</v>
      </c>
      <c r="E269" s="25" t="s">
        <v>235</v>
      </c>
      <c r="F269" s="26" t="s">
        <v>236</v>
      </c>
      <c r="G269" s="27">
        <v>120</v>
      </c>
      <c r="H269" s="28">
        <v>2693.35</v>
      </c>
      <c r="I269" s="88">
        <f>G269*H269</f>
        <v>323202</v>
      </c>
      <c r="J269" s="93"/>
    </row>
    <row r="270" spans="1:10" customFormat="1" ht="15" x14ac:dyDescent="0.25">
      <c r="A270" s="123" t="s">
        <v>769</v>
      </c>
      <c r="B270" s="19" t="s">
        <v>3291</v>
      </c>
      <c r="C270" s="19" t="s">
        <v>489</v>
      </c>
      <c r="D270" s="19" t="s">
        <v>14</v>
      </c>
      <c r="E270" s="20" t="s">
        <v>15</v>
      </c>
      <c r="F270" s="21" t="s">
        <v>16</v>
      </c>
      <c r="G270" s="22">
        <v>1</v>
      </c>
      <c r="H270" s="23">
        <v>97042.82</v>
      </c>
      <c r="I270" s="87">
        <f>G270*H270</f>
        <v>97042.82</v>
      </c>
      <c r="J270" s="93"/>
    </row>
    <row r="271" spans="1:10" customFormat="1" ht="15" x14ac:dyDescent="0.25">
      <c r="A271" s="123" t="s">
        <v>772</v>
      </c>
      <c r="B271" s="19" t="s">
        <v>3291</v>
      </c>
      <c r="C271" s="19" t="s">
        <v>493</v>
      </c>
      <c r="D271" s="19" t="s">
        <v>19</v>
      </c>
      <c r="E271" s="20" t="s">
        <v>20</v>
      </c>
      <c r="F271" s="21" t="s">
        <v>16</v>
      </c>
      <c r="G271" s="22">
        <v>1</v>
      </c>
      <c r="H271" s="23">
        <v>4085.61</v>
      </c>
      <c r="I271" s="87">
        <f>G271*H271</f>
        <v>4085.61</v>
      </c>
      <c r="J271" s="93"/>
    </row>
    <row r="272" spans="1:10" customFormat="1" ht="45" x14ac:dyDescent="0.25">
      <c r="A272" s="124" t="s">
        <v>775</v>
      </c>
      <c r="B272" s="24" t="s">
        <v>3291</v>
      </c>
      <c r="C272" s="24" t="s">
        <v>497</v>
      </c>
      <c r="D272" s="24" t="s">
        <v>23</v>
      </c>
      <c r="E272" s="25" t="s">
        <v>2703</v>
      </c>
      <c r="F272" s="26" t="s">
        <v>16</v>
      </c>
      <c r="G272" s="27">
        <v>1</v>
      </c>
      <c r="H272" s="28">
        <v>0</v>
      </c>
      <c r="I272" s="88">
        <f>G272*H272</f>
        <v>0</v>
      </c>
      <c r="J272" s="93"/>
    </row>
    <row r="273" spans="1:10" customFormat="1" ht="22.5" x14ac:dyDescent="0.25">
      <c r="A273" s="123" t="s">
        <v>777</v>
      </c>
      <c r="B273" s="19" t="s">
        <v>3291</v>
      </c>
      <c r="C273" s="19" t="s">
        <v>499</v>
      </c>
      <c r="D273" s="19" t="s">
        <v>2630</v>
      </c>
      <c r="E273" s="20" t="s">
        <v>2631</v>
      </c>
      <c r="F273" s="21" t="s">
        <v>16</v>
      </c>
      <c r="G273" s="22">
        <v>1</v>
      </c>
      <c r="H273" s="23">
        <v>2812.79</v>
      </c>
      <c r="I273" s="87">
        <f>G273*H273</f>
        <v>2812.79</v>
      </c>
      <c r="J273" s="93"/>
    </row>
    <row r="274" spans="1:10" customFormat="1" ht="15" x14ac:dyDescent="0.25">
      <c r="A274" s="124" t="s">
        <v>780</v>
      </c>
      <c r="B274" s="24" t="s">
        <v>3291</v>
      </c>
      <c r="C274" s="24" t="s">
        <v>503</v>
      </c>
      <c r="D274" s="24" t="s">
        <v>23</v>
      </c>
      <c r="E274" s="25" t="s">
        <v>2654</v>
      </c>
      <c r="F274" s="26" t="s">
        <v>12</v>
      </c>
      <c r="G274" s="27">
        <v>1</v>
      </c>
      <c r="H274" s="28">
        <v>106648.28</v>
      </c>
      <c r="I274" s="88">
        <f>G274*H274</f>
        <v>106648.28</v>
      </c>
      <c r="J274" s="93"/>
    </row>
    <row r="275" spans="1:10" customFormat="1" ht="15" x14ac:dyDescent="0.25">
      <c r="A275" s="123" t="s">
        <v>783</v>
      </c>
      <c r="B275" s="19" t="s">
        <v>3291</v>
      </c>
      <c r="C275" s="19" t="s">
        <v>506</v>
      </c>
      <c r="D275" s="19" t="s">
        <v>44</v>
      </c>
      <c r="E275" s="20" t="s">
        <v>45</v>
      </c>
      <c r="F275" s="21" t="s">
        <v>16</v>
      </c>
      <c r="G275" s="22">
        <v>12</v>
      </c>
      <c r="H275" s="23">
        <v>2467.61</v>
      </c>
      <c r="I275" s="87">
        <f>G275*H275</f>
        <v>29611.32</v>
      </c>
      <c r="J275" s="93"/>
    </row>
    <row r="276" spans="1:10" customFormat="1" ht="15" x14ac:dyDescent="0.25">
      <c r="A276" s="124" t="s">
        <v>786</v>
      </c>
      <c r="B276" s="24" t="s">
        <v>3291</v>
      </c>
      <c r="C276" s="24" t="s">
        <v>509</v>
      </c>
      <c r="D276" s="24" t="s">
        <v>23</v>
      </c>
      <c r="E276" s="25" t="s">
        <v>2733</v>
      </c>
      <c r="F276" s="26" t="s">
        <v>12</v>
      </c>
      <c r="G276" s="27">
        <v>4</v>
      </c>
      <c r="H276" s="28">
        <v>6084.17</v>
      </c>
      <c r="I276" s="88">
        <f>G276*H276</f>
        <v>24336.68</v>
      </c>
      <c r="J276" s="93"/>
    </row>
    <row r="277" spans="1:10" customFormat="1" ht="22.5" x14ac:dyDescent="0.25">
      <c r="A277" s="123" t="s">
        <v>789</v>
      </c>
      <c r="B277" s="19" t="s">
        <v>3291</v>
      </c>
      <c r="C277" s="19" t="s">
        <v>511</v>
      </c>
      <c r="D277" s="19" t="s">
        <v>1033</v>
      </c>
      <c r="E277" s="20" t="s">
        <v>1034</v>
      </c>
      <c r="F277" s="21" t="s">
        <v>60</v>
      </c>
      <c r="G277" s="29">
        <v>0.72050000000000003</v>
      </c>
      <c r="H277" s="23">
        <v>99506.36</v>
      </c>
      <c r="I277" s="87">
        <f>G277*H277</f>
        <v>71694.33</v>
      </c>
      <c r="J277" s="93"/>
    </row>
    <row r="278" spans="1:10" customFormat="1" ht="15" x14ac:dyDescent="0.25">
      <c r="A278" s="124" t="s">
        <v>792</v>
      </c>
      <c r="B278" s="24" t="s">
        <v>3291</v>
      </c>
      <c r="C278" s="24" t="s">
        <v>514</v>
      </c>
      <c r="D278" s="24" t="s">
        <v>23</v>
      </c>
      <c r="E278" s="25" t="s">
        <v>2663</v>
      </c>
      <c r="F278" s="26" t="s">
        <v>265</v>
      </c>
      <c r="G278" s="27">
        <v>5</v>
      </c>
      <c r="H278" s="28">
        <v>7605.37</v>
      </c>
      <c r="I278" s="88">
        <f>G278*H278</f>
        <v>38026.85</v>
      </c>
      <c r="J278" s="93"/>
    </row>
    <row r="279" spans="1:10" customFormat="1" ht="15" x14ac:dyDescent="0.25">
      <c r="A279" s="124" t="s">
        <v>795</v>
      </c>
      <c r="B279" s="24" t="s">
        <v>3291</v>
      </c>
      <c r="C279" s="24" t="s">
        <v>515</v>
      </c>
      <c r="D279" s="24" t="s">
        <v>23</v>
      </c>
      <c r="E279" s="25" t="s">
        <v>2658</v>
      </c>
      <c r="F279" s="26" t="s">
        <v>265</v>
      </c>
      <c r="G279" s="27">
        <v>4</v>
      </c>
      <c r="H279" s="28">
        <v>13251.2</v>
      </c>
      <c r="I279" s="88">
        <f>G279*H279</f>
        <v>53004.800000000003</v>
      </c>
      <c r="J279" s="93"/>
    </row>
    <row r="280" spans="1:10" customFormat="1" ht="15" x14ac:dyDescent="0.25">
      <c r="A280" s="124" t="s">
        <v>797</v>
      </c>
      <c r="B280" s="24" t="s">
        <v>3291</v>
      </c>
      <c r="C280" s="24" t="s">
        <v>518</v>
      </c>
      <c r="D280" s="24" t="s">
        <v>23</v>
      </c>
      <c r="E280" s="25" t="s">
        <v>2658</v>
      </c>
      <c r="F280" s="26" t="s">
        <v>265</v>
      </c>
      <c r="G280" s="27">
        <v>1</v>
      </c>
      <c r="H280" s="28">
        <v>15464.53</v>
      </c>
      <c r="I280" s="88">
        <f>G280*H280</f>
        <v>15464.53</v>
      </c>
      <c r="J280" s="93"/>
    </row>
    <row r="281" spans="1:10" customFormat="1" ht="15" x14ac:dyDescent="0.25">
      <c r="A281" s="124" t="s">
        <v>799</v>
      </c>
      <c r="B281" s="24" t="s">
        <v>3291</v>
      </c>
      <c r="C281" s="24" t="s">
        <v>800</v>
      </c>
      <c r="D281" s="24" t="s">
        <v>23</v>
      </c>
      <c r="E281" s="25" t="s">
        <v>2658</v>
      </c>
      <c r="F281" s="26" t="s">
        <v>265</v>
      </c>
      <c r="G281" s="27">
        <v>3</v>
      </c>
      <c r="H281" s="28">
        <v>15775.51</v>
      </c>
      <c r="I281" s="88">
        <f>G281*H281</f>
        <v>47326.53</v>
      </c>
      <c r="J281" s="93"/>
    </row>
    <row r="282" spans="1:10" customFormat="1" ht="15" x14ac:dyDescent="0.25">
      <c r="A282" s="124" t="s">
        <v>802</v>
      </c>
      <c r="B282" s="24" t="s">
        <v>3291</v>
      </c>
      <c r="C282" s="24" t="s">
        <v>803</v>
      </c>
      <c r="D282" s="24" t="s">
        <v>23</v>
      </c>
      <c r="E282" s="25" t="s">
        <v>2663</v>
      </c>
      <c r="F282" s="26" t="s">
        <v>265</v>
      </c>
      <c r="G282" s="27">
        <v>8</v>
      </c>
      <c r="H282" s="28">
        <v>18736.36</v>
      </c>
      <c r="I282" s="88">
        <f>G282*H282</f>
        <v>149890.88</v>
      </c>
      <c r="J282" s="93"/>
    </row>
    <row r="283" spans="1:10" customFormat="1" ht="15" x14ac:dyDescent="0.25">
      <c r="A283" s="124" t="s">
        <v>805</v>
      </c>
      <c r="B283" s="24" t="s">
        <v>3291</v>
      </c>
      <c r="C283" s="24" t="s">
        <v>521</v>
      </c>
      <c r="D283" s="24" t="s">
        <v>23</v>
      </c>
      <c r="E283" s="25" t="s">
        <v>2663</v>
      </c>
      <c r="F283" s="26" t="s">
        <v>265</v>
      </c>
      <c r="G283" s="27">
        <v>4</v>
      </c>
      <c r="H283" s="28">
        <v>25385.52</v>
      </c>
      <c r="I283" s="88">
        <f>G283*H283</f>
        <v>101542.08</v>
      </c>
      <c r="J283" s="93"/>
    </row>
    <row r="284" spans="1:10" customFormat="1" ht="22.5" x14ac:dyDescent="0.25">
      <c r="A284" s="124" t="s">
        <v>807</v>
      </c>
      <c r="B284" s="24" t="s">
        <v>3291</v>
      </c>
      <c r="C284" s="24" t="s">
        <v>525</v>
      </c>
      <c r="D284" s="24" t="s">
        <v>23</v>
      </c>
      <c r="E284" s="25" t="s">
        <v>2734</v>
      </c>
      <c r="F284" s="26" t="s">
        <v>12</v>
      </c>
      <c r="G284" s="27">
        <v>4</v>
      </c>
      <c r="H284" s="28">
        <v>15208.92</v>
      </c>
      <c r="I284" s="88">
        <f>G284*H284</f>
        <v>60835.68</v>
      </c>
      <c r="J284" s="93"/>
    </row>
    <row r="285" spans="1:10" customFormat="1" ht="15" x14ac:dyDescent="0.25">
      <c r="A285" s="124" t="s">
        <v>809</v>
      </c>
      <c r="B285" s="24" t="s">
        <v>3291</v>
      </c>
      <c r="C285" s="24" t="s">
        <v>528</v>
      </c>
      <c r="D285" s="24" t="s">
        <v>23</v>
      </c>
      <c r="E285" s="25" t="s">
        <v>2735</v>
      </c>
      <c r="F285" s="26" t="s">
        <v>12</v>
      </c>
      <c r="G285" s="27">
        <v>1</v>
      </c>
      <c r="H285" s="28">
        <v>3027.68</v>
      </c>
      <c r="I285" s="88">
        <f>G285*H285</f>
        <v>3027.68</v>
      </c>
      <c r="J285" s="93"/>
    </row>
    <row r="286" spans="1:10" customFormat="1" ht="22.5" x14ac:dyDescent="0.25">
      <c r="A286" s="124" t="s">
        <v>812</v>
      </c>
      <c r="B286" s="24" t="s">
        <v>3291</v>
      </c>
      <c r="C286" s="24" t="s">
        <v>530</v>
      </c>
      <c r="D286" s="24" t="s">
        <v>23</v>
      </c>
      <c r="E286" s="25" t="s">
        <v>2736</v>
      </c>
      <c r="F286" s="26" t="s">
        <v>12</v>
      </c>
      <c r="G286" s="27">
        <v>1</v>
      </c>
      <c r="H286" s="28">
        <v>9765.9500000000007</v>
      </c>
      <c r="I286" s="88">
        <f>G286*H286</f>
        <v>9765.9500000000007</v>
      </c>
      <c r="J286" s="93"/>
    </row>
    <row r="287" spans="1:10" customFormat="1" ht="22.5" x14ac:dyDescent="0.25">
      <c r="A287" s="124" t="s">
        <v>814</v>
      </c>
      <c r="B287" s="24" t="s">
        <v>3291</v>
      </c>
      <c r="C287" s="24" t="s">
        <v>533</v>
      </c>
      <c r="D287" s="24" t="s">
        <v>23</v>
      </c>
      <c r="E287" s="25" t="s">
        <v>2737</v>
      </c>
      <c r="F287" s="26" t="s">
        <v>12</v>
      </c>
      <c r="G287" s="27">
        <v>1</v>
      </c>
      <c r="H287" s="28">
        <v>23176.61</v>
      </c>
      <c r="I287" s="88">
        <f>G287*H287</f>
        <v>23176.61</v>
      </c>
      <c r="J287" s="93"/>
    </row>
    <row r="288" spans="1:10" customFormat="1" ht="22.5" x14ac:dyDescent="0.25">
      <c r="A288" s="124" t="s">
        <v>815</v>
      </c>
      <c r="B288" s="24" t="s">
        <v>3291</v>
      </c>
      <c r="C288" s="24" t="s">
        <v>535</v>
      </c>
      <c r="D288" s="24" t="s">
        <v>23</v>
      </c>
      <c r="E288" s="25" t="s">
        <v>2738</v>
      </c>
      <c r="F288" s="26" t="s">
        <v>12</v>
      </c>
      <c r="G288" s="27">
        <v>2</v>
      </c>
      <c r="H288" s="28">
        <v>17685.32</v>
      </c>
      <c r="I288" s="88">
        <f>G288*H288</f>
        <v>35370.639999999999</v>
      </c>
      <c r="J288" s="93"/>
    </row>
    <row r="289" spans="1:10" customFormat="1" ht="15" x14ac:dyDescent="0.25">
      <c r="A289" s="124" t="s">
        <v>818</v>
      </c>
      <c r="B289" s="24" t="s">
        <v>3291</v>
      </c>
      <c r="C289" s="24" t="s">
        <v>539</v>
      </c>
      <c r="D289" s="24" t="s">
        <v>23</v>
      </c>
      <c r="E289" s="25" t="s">
        <v>2739</v>
      </c>
      <c r="F289" s="26" t="s">
        <v>12</v>
      </c>
      <c r="G289" s="27">
        <v>1</v>
      </c>
      <c r="H289" s="28">
        <v>22465.55</v>
      </c>
      <c r="I289" s="88">
        <f>G289*H289</f>
        <v>22465.55</v>
      </c>
      <c r="J289" s="93"/>
    </row>
    <row r="290" spans="1:10" customFormat="1" ht="22.5" x14ac:dyDescent="0.25">
      <c r="A290" s="124" t="s">
        <v>820</v>
      </c>
      <c r="B290" s="24" t="s">
        <v>3291</v>
      </c>
      <c r="C290" s="24" t="s">
        <v>542</v>
      </c>
      <c r="D290" s="24" t="s">
        <v>23</v>
      </c>
      <c r="E290" s="25" t="s">
        <v>2738</v>
      </c>
      <c r="F290" s="26" t="s">
        <v>12</v>
      </c>
      <c r="G290" s="27">
        <v>3</v>
      </c>
      <c r="H290" s="28">
        <v>23176.61</v>
      </c>
      <c r="I290" s="88">
        <f>G290*H290</f>
        <v>69529.83</v>
      </c>
      <c r="J290" s="93"/>
    </row>
    <row r="291" spans="1:10" customFormat="1" ht="15" x14ac:dyDescent="0.25">
      <c r="A291" s="124" t="s">
        <v>822</v>
      </c>
      <c r="B291" s="24" t="s">
        <v>3291</v>
      </c>
      <c r="C291" s="24" t="s">
        <v>545</v>
      </c>
      <c r="D291" s="24" t="s">
        <v>23</v>
      </c>
      <c r="E291" s="25" t="s">
        <v>2740</v>
      </c>
      <c r="F291" s="26" t="s">
        <v>12</v>
      </c>
      <c r="G291" s="27">
        <v>1</v>
      </c>
      <c r="H291" s="28">
        <v>15854.54</v>
      </c>
      <c r="I291" s="88">
        <f>G291*H291</f>
        <v>15854.54</v>
      </c>
      <c r="J291" s="93"/>
    </row>
    <row r="292" spans="1:10" customFormat="1" ht="15" x14ac:dyDescent="0.25">
      <c r="A292" s="124" t="s">
        <v>825</v>
      </c>
      <c r="B292" s="24" t="s">
        <v>3291</v>
      </c>
      <c r="C292" s="24" t="s">
        <v>548</v>
      </c>
      <c r="D292" s="24" t="s">
        <v>23</v>
      </c>
      <c r="E292" s="25" t="s">
        <v>2741</v>
      </c>
      <c r="F292" s="26" t="s">
        <v>12</v>
      </c>
      <c r="G292" s="27">
        <v>1</v>
      </c>
      <c r="H292" s="28">
        <v>11501.47</v>
      </c>
      <c r="I292" s="88">
        <f>G292*H292</f>
        <v>11501.47</v>
      </c>
      <c r="J292" s="93"/>
    </row>
    <row r="293" spans="1:10" customFormat="1" ht="22.5" x14ac:dyDescent="0.25">
      <c r="A293" s="124" t="s">
        <v>827</v>
      </c>
      <c r="B293" s="24" t="s">
        <v>3291</v>
      </c>
      <c r="C293" s="24" t="s">
        <v>552</v>
      </c>
      <c r="D293" s="24" t="s">
        <v>23</v>
      </c>
      <c r="E293" s="25" t="s">
        <v>2730</v>
      </c>
      <c r="F293" s="26" t="s">
        <v>12</v>
      </c>
      <c r="G293" s="27">
        <v>1</v>
      </c>
      <c r="H293" s="28">
        <v>10202.07</v>
      </c>
      <c r="I293" s="88">
        <f>G293*H293</f>
        <v>10202.07</v>
      </c>
      <c r="J293" s="93"/>
    </row>
    <row r="294" spans="1:10" customFormat="1" ht="15" x14ac:dyDescent="0.25">
      <c r="A294" s="124" t="s">
        <v>828</v>
      </c>
      <c r="B294" s="24" t="s">
        <v>3291</v>
      </c>
      <c r="C294" s="24" t="s">
        <v>555</v>
      </c>
      <c r="D294" s="24" t="s">
        <v>23</v>
      </c>
      <c r="E294" s="25" t="s">
        <v>2741</v>
      </c>
      <c r="F294" s="26" t="s">
        <v>12</v>
      </c>
      <c r="G294" s="27">
        <v>1</v>
      </c>
      <c r="H294" s="28">
        <v>1610.99</v>
      </c>
      <c r="I294" s="88">
        <f>G294*H294</f>
        <v>1610.99</v>
      </c>
      <c r="J294" s="93"/>
    </row>
    <row r="295" spans="1:10" customFormat="1" ht="22.5" x14ac:dyDescent="0.25">
      <c r="A295" s="124" t="s">
        <v>830</v>
      </c>
      <c r="B295" s="24" t="s">
        <v>3291</v>
      </c>
      <c r="C295" s="24" t="s">
        <v>559</v>
      </c>
      <c r="D295" s="24" t="s">
        <v>23</v>
      </c>
      <c r="E295" s="25" t="s">
        <v>2742</v>
      </c>
      <c r="F295" s="26" t="s">
        <v>12</v>
      </c>
      <c r="G295" s="27">
        <v>1</v>
      </c>
      <c r="H295" s="28">
        <v>21688.639999999999</v>
      </c>
      <c r="I295" s="88">
        <f>G295*H295</f>
        <v>21688.639999999999</v>
      </c>
      <c r="J295" s="93"/>
    </row>
    <row r="296" spans="1:10" customFormat="1" ht="22.5" x14ac:dyDescent="0.25">
      <c r="A296" s="123" t="s">
        <v>832</v>
      </c>
      <c r="B296" s="19" t="s">
        <v>3291</v>
      </c>
      <c r="C296" s="19" t="s">
        <v>561</v>
      </c>
      <c r="D296" s="19" t="s">
        <v>220</v>
      </c>
      <c r="E296" s="20" t="s">
        <v>221</v>
      </c>
      <c r="F296" s="21" t="s">
        <v>222</v>
      </c>
      <c r="G296" s="34">
        <v>1.2</v>
      </c>
      <c r="H296" s="23">
        <v>26130.87</v>
      </c>
      <c r="I296" s="87">
        <f>G296*H296</f>
        <v>31357.040000000001</v>
      </c>
      <c r="J296" s="93"/>
    </row>
    <row r="297" spans="1:10" customFormat="1" ht="22.5" x14ac:dyDescent="0.25">
      <c r="A297" s="124" t="s">
        <v>834</v>
      </c>
      <c r="B297" s="24" t="s">
        <v>3291</v>
      </c>
      <c r="C297" s="24" t="s">
        <v>563</v>
      </c>
      <c r="D297" s="24" t="s">
        <v>23</v>
      </c>
      <c r="E297" s="25" t="s">
        <v>229</v>
      </c>
      <c r="F297" s="26" t="s">
        <v>65</v>
      </c>
      <c r="G297" s="27">
        <v>40</v>
      </c>
      <c r="H297" s="28">
        <v>793.32</v>
      </c>
      <c r="I297" s="88">
        <f>G297*H297</f>
        <v>31732.799999999999</v>
      </c>
      <c r="J297" s="93"/>
    </row>
    <row r="298" spans="1:10" customFormat="1" ht="15" x14ac:dyDescent="0.25">
      <c r="A298" s="124" t="s">
        <v>836</v>
      </c>
      <c r="B298" s="24" t="s">
        <v>3291</v>
      </c>
      <c r="C298" s="24" t="s">
        <v>565</v>
      </c>
      <c r="D298" s="24" t="s">
        <v>23</v>
      </c>
      <c r="E298" s="25" t="s">
        <v>232</v>
      </c>
      <c r="F298" s="26" t="s">
        <v>65</v>
      </c>
      <c r="G298" s="27">
        <v>100</v>
      </c>
      <c r="H298" s="28">
        <v>719.12</v>
      </c>
      <c r="I298" s="88">
        <f>G298*H298</f>
        <v>71912</v>
      </c>
      <c r="J298" s="93"/>
    </row>
    <row r="299" spans="1:10" customFormat="1" ht="15" x14ac:dyDescent="0.25">
      <c r="A299" s="124" t="s">
        <v>838</v>
      </c>
      <c r="B299" s="24" t="s">
        <v>3291</v>
      </c>
      <c r="C299" s="24" t="s">
        <v>569</v>
      </c>
      <c r="D299" s="24" t="s">
        <v>23</v>
      </c>
      <c r="E299" s="25" t="s">
        <v>235</v>
      </c>
      <c r="F299" s="26" t="s">
        <v>236</v>
      </c>
      <c r="G299" s="27">
        <v>120</v>
      </c>
      <c r="H299" s="28">
        <v>2693.35</v>
      </c>
      <c r="I299" s="88">
        <f>G299*H299</f>
        <v>323202</v>
      </c>
      <c r="J299" s="93"/>
    </row>
    <row r="300" spans="1:10" customFormat="1" ht="15" x14ac:dyDescent="0.25">
      <c r="A300" s="123" t="s">
        <v>840</v>
      </c>
      <c r="B300" s="19" t="s">
        <v>3291</v>
      </c>
      <c r="C300" s="19" t="s">
        <v>571</v>
      </c>
      <c r="D300" s="19" t="s">
        <v>2743</v>
      </c>
      <c r="E300" s="20" t="s">
        <v>2744</v>
      </c>
      <c r="F300" s="21" t="s">
        <v>16</v>
      </c>
      <c r="G300" s="22">
        <v>2</v>
      </c>
      <c r="H300" s="23">
        <v>18131.490000000002</v>
      </c>
      <c r="I300" s="87">
        <f>G300*H300</f>
        <v>36262.980000000003</v>
      </c>
      <c r="J300" s="93"/>
    </row>
    <row r="301" spans="1:10" customFormat="1" ht="22.5" x14ac:dyDescent="0.25">
      <c r="A301" s="124" t="s">
        <v>842</v>
      </c>
      <c r="B301" s="24" t="s">
        <v>3291</v>
      </c>
      <c r="C301" s="24" t="s">
        <v>572</v>
      </c>
      <c r="D301" s="24" t="s">
        <v>23</v>
      </c>
      <c r="E301" s="25" t="s">
        <v>2745</v>
      </c>
      <c r="F301" s="26" t="s">
        <v>16</v>
      </c>
      <c r="G301" s="27">
        <v>1</v>
      </c>
      <c r="H301" s="28">
        <v>0</v>
      </c>
      <c r="I301" s="88">
        <f>G301*H301</f>
        <v>0</v>
      </c>
      <c r="J301" s="93"/>
    </row>
    <row r="302" spans="1:10" customFormat="1" ht="15" x14ac:dyDescent="0.25">
      <c r="A302" s="124" t="s">
        <v>844</v>
      </c>
      <c r="B302" s="24" t="s">
        <v>3291</v>
      </c>
      <c r="C302" s="24" t="s">
        <v>574</v>
      </c>
      <c r="D302" s="24" t="s">
        <v>23</v>
      </c>
      <c r="E302" s="25" t="s">
        <v>2746</v>
      </c>
      <c r="F302" s="26" t="s">
        <v>12</v>
      </c>
      <c r="G302" s="27">
        <v>1</v>
      </c>
      <c r="H302" s="28">
        <v>0</v>
      </c>
      <c r="I302" s="88">
        <f>G302*H302</f>
        <v>0</v>
      </c>
      <c r="J302" s="93"/>
    </row>
    <row r="303" spans="1:10" customFormat="1" ht="15" x14ac:dyDescent="0.25">
      <c r="A303" s="124" t="s">
        <v>846</v>
      </c>
      <c r="B303" s="24" t="s">
        <v>3291</v>
      </c>
      <c r="C303" s="24" t="s">
        <v>576</v>
      </c>
      <c r="D303" s="24" t="s">
        <v>23</v>
      </c>
      <c r="E303" s="25" t="s">
        <v>2747</v>
      </c>
      <c r="F303" s="26" t="s">
        <v>12</v>
      </c>
      <c r="G303" s="27">
        <v>1</v>
      </c>
      <c r="H303" s="28">
        <v>0</v>
      </c>
      <c r="I303" s="88">
        <f>G303*H303</f>
        <v>0</v>
      </c>
      <c r="J303" s="93"/>
    </row>
    <row r="304" spans="1:10" customFormat="1" ht="15" x14ac:dyDescent="0.25">
      <c r="A304" s="124" t="s">
        <v>848</v>
      </c>
      <c r="B304" s="24" t="s">
        <v>3291</v>
      </c>
      <c r="C304" s="24" t="s">
        <v>461</v>
      </c>
      <c r="D304" s="24" t="s">
        <v>23</v>
      </c>
      <c r="E304" s="25" t="s">
        <v>2748</v>
      </c>
      <c r="F304" s="26" t="s">
        <v>12</v>
      </c>
      <c r="G304" s="27">
        <v>1</v>
      </c>
      <c r="H304" s="28">
        <v>0</v>
      </c>
      <c r="I304" s="88">
        <f>G304*H304</f>
        <v>0</v>
      </c>
      <c r="J304" s="93"/>
    </row>
    <row r="305" spans="1:10" customFormat="1" ht="15" x14ac:dyDescent="0.25">
      <c r="A305" s="124" t="s">
        <v>850</v>
      </c>
      <c r="B305" s="24" t="s">
        <v>3291</v>
      </c>
      <c r="C305" s="24" t="s">
        <v>398</v>
      </c>
      <c r="D305" s="24" t="s">
        <v>23</v>
      </c>
      <c r="E305" s="25" t="s">
        <v>2749</v>
      </c>
      <c r="F305" s="26" t="s">
        <v>12</v>
      </c>
      <c r="G305" s="27">
        <v>1</v>
      </c>
      <c r="H305" s="28">
        <v>0</v>
      </c>
      <c r="I305" s="88">
        <f>G305*H305</f>
        <v>0</v>
      </c>
      <c r="J305" s="93"/>
    </row>
    <row r="306" spans="1:10" customFormat="1" ht="22.5" x14ac:dyDescent="0.25">
      <c r="A306" s="123" t="s">
        <v>853</v>
      </c>
      <c r="B306" s="19" t="s">
        <v>3291</v>
      </c>
      <c r="C306" s="19" t="s">
        <v>468</v>
      </c>
      <c r="D306" s="19" t="s">
        <v>2630</v>
      </c>
      <c r="E306" s="20" t="s">
        <v>2631</v>
      </c>
      <c r="F306" s="21" t="s">
        <v>16</v>
      </c>
      <c r="G306" s="22">
        <v>6</v>
      </c>
      <c r="H306" s="23">
        <v>2812.77</v>
      </c>
      <c r="I306" s="87">
        <f>G306*H306</f>
        <v>16876.62</v>
      </c>
      <c r="J306" s="93"/>
    </row>
    <row r="307" spans="1:10" customFormat="1" ht="15" x14ac:dyDescent="0.25">
      <c r="A307" s="124" t="s">
        <v>854</v>
      </c>
      <c r="B307" s="24" t="s">
        <v>3291</v>
      </c>
      <c r="C307" s="24" t="s">
        <v>477</v>
      </c>
      <c r="D307" s="24" t="s">
        <v>23</v>
      </c>
      <c r="E307" s="25" t="s">
        <v>2710</v>
      </c>
      <c r="F307" s="26" t="s">
        <v>12</v>
      </c>
      <c r="G307" s="27">
        <v>1</v>
      </c>
      <c r="H307" s="28">
        <v>21327.72</v>
      </c>
      <c r="I307" s="88">
        <f>G307*H307</f>
        <v>21327.72</v>
      </c>
      <c r="J307" s="93"/>
    </row>
    <row r="308" spans="1:10" customFormat="1" ht="15" x14ac:dyDescent="0.25">
      <c r="A308" s="124" t="s">
        <v>857</v>
      </c>
      <c r="B308" s="24" t="s">
        <v>3291</v>
      </c>
      <c r="C308" s="24" t="s">
        <v>486</v>
      </c>
      <c r="D308" s="24" t="s">
        <v>23</v>
      </c>
      <c r="E308" s="25" t="s">
        <v>2708</v>
      </c>
      <c r="F308" s="26" t="s">
        <v>12</v>
      </c>
      <c r="G308" s="27">
        <v>4</v>
      </c>
      <c r="H308" s="28">
        <v>30905.7</v>
      </c>
      <c r="I308" s="88">
        <f>G308*H308</f>
        <v>123622.8</v>
      </c>
      <c r="J308" s="93"/>
    </row>
    <row r="309" spans="1:10" customFormat="1" ht="15" x14ac:dyDescent="0.25">
      <c r="A309" s="124" t="s">
        <v>859</v>
      </c>
      <c r="B309" s="24" t="s">
        <v>3291</v>
      </c>
      <c r="C309" s="24" t="s">
        <v>496</v>
      </c>
      <c r="D309" s="24" t="s">
        <v>23</v>
      </c>
      <c r="E309" s="25" t="s">
        <v>2654</v>
      </c>
      <c r="F309" s="26" t="s">
        <v>12</v>
      </c>
      <c r="G309" s="27">
        <v>1</v>
      </c>
      <c r="H309" s="28">
        <v>140306.12</v>
      </c>
      <c r="I309" s="88">
        <f>G309*H309</f>
        <v>140306.12</v>
      </c>
      <c r="J309" s="93"/>
    </row>
    <row r="310" spans="1:10" customFormat="1" ht="15" x14ac:dyDescent="0.25">
      <c r="A310" s="123" t="s">
        <v>861</v>
      </c>
      <c r="B310" s="19" t="s">
        <v>3291</v>
      </c>
      <c r="C310" s="19" t="s">
        <v>502</v>
      </c>
      <c r="D310" s="19" t="s">
        <v>44</v>
      </c>
      <c r="E310" s="20" t="s">
        <v>45</v>
      </c>
      <c r="F310" s="21" t="s">
        <v>16</v>
      </c>
      <c r="G310" s="22">
        <v>4</v>
      </c>
      <c r="H310" s="23">
        <v>2467.61</v>
      </c>
      <c r="I310" s="87">
        <f>G310*H310</f>
        <v>9870.44</v>
      </c>
      <c r="J310" s="93"/>
    </row>
    <row r="311" spans="1:10" customFormat="1" ht="15" x14ac:dyDescent="0.25">
      <c r="A311" s="124" t="s">
        <v>863</v>
      </c>
      <c r="B311" s="24" t="s">
        <v>3291</v>
      </c>
      <c r="C311" s="24" t="s">
        <v>524</v>
      </c>
      <c r="D311" s="24" t="s">
        <v>23</v>
      </c>
      <c r="E311" s="25" t="s">
        <v>2750</v>
      </c>
      <c r="F311" s="26" t="s">
        <v>12</v>
      </c>
      <c r="G311" s="27">
        <v>4</v>
      </c>
      <c r="H311" s="28">
        <v>2217.16</v>
      </c>
      <c r="I311" s="88">
        <f>G311*H311</f>
        <v>8868.64</v>
      </c>
      <c r="J311" s="93"/>
    </row>
    <row r="312" spans="1:10" customFormat="1" ht="22.5" x14ac:dyDescent="0.25">
      <c r="A312" s="123" t="s">
        <v>866</v>
      </c>
      <c r="B312" s="19" t="s">
        <v>3291</v>
      </c>
      <c r="C312" s="19" t="s">
        <v>529</v>
      </c>
      <c r="D312" s="19" t="s">
        <v>1033</v>
      </c>
      <c r="E312" s="20" t="s">
        <v>1034</v>
      </c>
      <c r="F312" s="21" t="s">
        <v>60</v>
      </c>
      <c r="G312" s="40">
        <v>2.7601200000000001</v>
      </c>
      <c r="H312" s="23">
        <v>99505.98</v>
      </c>
      <c r="I312" s="87">
        <f>G312*H312</f>
        <v>274648.45</v>
      </c>
      <c r="J312" s="93"/>
    </row>
    <row r="313" spans="1:10" customFormat="1" ht="22.5" x14ac:dyDescent="0.25">
      <c r="A313" s="124" t="s">
        <v>869</v>
      </c>
      <c r="B313" s="24" t="s">
        <v>3291</v>
      </c>
      <c r="C313" s="24" t="s">
        <v>538</v>
      </c>
      <c r="D313" s="24" t="s">
        <v>23</v>
      </c>
      <c r="E313" s="25" t="s">
        <v>2661</v>
      </c>
      <c r="F313" s="26" t="s">
        <v>265</v>
      </c>
      <c r="G313" s="31">
        <v>1.5</v>
      </c>
      <c r="H313" s="28">
        <v>18035.59</v>
      </c>
      <c r="I313" s="88">
        <f>G313*H313</f>
        <v>27053.39</v>
      </c>
      <c r="J313" s="93"/>
    </row>
    <row r="314" spans="1:10" customFormat="1" ht="15" x14ac:dyDescent="0.25">
      <c r="A314" s="124" t="s">
        <v>872</v>
      </c>
      <c r="B314" s="24" t="s">
        <v>3291</v>
      </c>
      <c r="C314" s="24" t="s">
        <v>551</v>
      </c>
      <c r="D314" s="24" t="s">
        <v>23</v>
      </c>
      <c r="E314" s="25" t="s">
        <v>2663</v>
      </c>
      <c r="F314" s="26" t="s">
        <v>265</v>
      </c>
      <c r="G314" s="31">
        <v>1.5</v>
      </c>
      <c r="H314" s="28">
        <v>20161.509999999998</v>
      </c>
      <c r="I314" s="88">
        <f>G314*H314</f>
        <v>30242.27</v>
      </c>
      <c r="J314" s="93"/>
    </row>
    <row r="315" spans="1:10" customFormat="1" ht="15" x14ac:dyDescent="0.25">
      <c r="A315" s="124" t="s">
        <v>874</v>
      </c>
      <c r="B315" s="24" t="s">
        <v>3291</v>
      </c>
      <c r="C315" s="24" t="s">
        <v>558</v>
      </c>
      <c r="D315" s="24" t="s">
        <v>23</v>
      </c>
      <c r="E315" s="25" t="s">
        <v>2663</v>
      </c>
      <c r="F315" s="26" t="s">
        <v>265</v>
      </c>
      <c r="G315" s="27">
        <v>59</v>
      </c>
      <c r="H315" s="28">
        <v>18668</v>
      </c>
      <c r="I315" s="88">
        <f>G315*H315</f>
        <v>1101412</v>
      </c>
      <c r="J315" s="93"/>
    </row>
    <row r="316" spans="1:10" customFormat="1" ht="15" x14ac:dyDescent="0.25">
      <c r="A316" s="124" t="s">
        <v>876</v>
      </c>
      <c r="B316" s="24" t="s">
        <v>3291</v>
      </c>
      <c r="C316" s="24" t="s">
        <v>568</v>
      </c>
      <c r="D316" s="24" t="s">
        <v>23</v>
      </c>
      <c r="E316" s="25" t="s">
        <v>2663</v>
      </c>
      <c r="F316" s="26" t="s">
        <v>265</v>
      </c>
      <c r="G316" s="31">
        <v>23.5</v>
      </c>
      <c r="H316" s="28">
        <v>27177.52</v>
      </c>
      <c r="I316" s="88">
        <f>G316*H316</f>
        <v>638671.72</v>
      </c>
      <c r="J316" s="93"/>
    </row>
    <row r="317" spans="1:10" customFormat="1" ht="15" x14ac:dyDescent="0.25">
      <c r="A317" s="124" t="s">
        <v>878</v>
      </c>
      <c r="B317" s="24" t="s">
        <v>3291</v>
      </c>
      <c r="C317" s="24" t="s">
        <v>575</v>
      </c>
      <c r="D317" s="24" t="s">
        <v>23</v>
      </c>
      <c r="E317" s="25" t="s">
        <v>2667</v>
      </c>
      <c r="F317" s="26" t="s">
        <v>265</v>
      </c>
      <c r="G317" s="27">
        <v>3</v>
      </c>
      <c r="H317" s="28">
        <v>47471.11</v>
      </c>
      <c r="I317" s="88">
        <f>G317*H317</f>
        <v>142413.32999999999</v>
      </c>
      <c r="J317" s="93"/>
    </row>
    <row r="318" spans="1:10" customFormat="1" ht="15" x14ac:dyDescent="0.25">
      <c r="A318" s="124" t="s">
        <v>881</v>
      </c>
      <c r="B318" s="24" t="s">
        <v>3291</v>
      </c>
      <c r="C318" s="24" t="s">
        <v>372</v>
      </c>
      <c r="D318" s="24" t="s">
        <v>23</v>
      </c>
      <c r="E318" s="25" t="s">
        <v>2667</v>
      </c>
      <c r="F318" s="26" t="s">
        <v>265</v>
      </c>
      <c r="G318" s="31">
        <v>1.5</v>
      </c>
      <c r="H318" s="28">
        <v>41113.31</v>
      </c>
      <c r="I318" s="88">
        <f>G318*H318</f>
        <v>61669.97</v>
      </c>
      <c r="J318" s="93"/>
    </row>
    <row r="319" spans="1:10" customFormat="1" ht="15" x14ac:dyDescent="0.25">
      <c r="A319" s="124" t="s">
        <v>883</v>
      </c>
      <c r="B319" s="24" t="s">
        <v>3291</v>
      </c>
      <c r="C319" s="24" t="s">
        <v>374</v>
      </c>
      <c r="D319" s="24" t="s">
        <v>23</v>
      </c>
      <c r="E319" s="25" t="s">
        <v>2667</v>
      </c>
      <c r="F319" s="26" t="s">
        <v>265</v>
      </c>
      <c r="G319" s="27">
        <v>8</v>
      </c>
      <c r="H319" s="28">
        <v>43734.78</v>
      </c>
      <c r="I319" s="88">
        <f>G319*H319</f>
        <v>349878.24</v>
      </c>
      <c r="J319" s="93"/>
    </row>
    <row r="320" spans="1:10" customFormat="1" ht="22.5" x14ac:dyDescent="0.25">
      <c r="A320" s="124" t="s">
        <v>885</v>
      </c>
      <c r="B320" s="24" t="s">
        <v>3291</v>
      </c>
      <c r="C320" s="24" t="s">
        <v>393</v>
      </c>
      <c r="D320" s="24" t="s">
        <v>23</v>
      </c>
      <c r="E320" s="25" t="s">
        <v>2734</v>
      </c>
      <c r="F320" s="26" t="s">
        <v>12</v>
      </c>
      <c r="G320" s="27">
        <v>2</v>
      </c>
      <c r="H320" s="28">
        <v>19361.75</v>
      </c>
      <c r="I320" s="88">
        <f>G320*H320</f>
        <v>38723.5</v>
      </c>
      <c r="J320" s="93"/>
    </row>
    <row r="321" spans="1:10" customFormat="1" ht="22.5" x14ac:dyDescent="0.25">
      <c r="A321" s="124" t="s">
        <v>887</v>
      </c>
      <c r="B321" s="24" t="s">
        <v>3291</v>
      </c>
      <c r="C321" s="24" t="s">
        <v>395</v>
      </c>
      <c r="D321" s="24" t="s">
        <v>23</v>
      </c>
      <c r="E321" s="25" t="s">
        <v>2751</v>
      </c>
      <c r="F321" s="26" t="s">
        <v>12</v>
      </c>
      <c r="G321" s="27">
        <v>1</v>
      </c>
      <c r="H321" s="28">
        <v>31298.34</v>
      </c>
      <c r="I321" s="88">
        <f>G321*H321</f>
        <v>31298.34</v>
      </c>
      <c r="J321" s="93"/>
    </row>
    <row r="322" spans="1:10" customFormat="1" ht="22.5" x14ac:dyDescent="0.25">
      <c r="A322" s="124" t="s">
        <v>889</v>
      </c>
      <c r="B322" s="24" t="s">
        <v>3291</v>
      </c>
      <c r="C322" s="24" t="s">
        <v>275</v>
      </c>
      <c r="D322" s="24" t="s">
        <v>23</v>
      </c>
      <c r="E322" s="25" t="s">
        <v>2683</v>
      </c>
      <c r="F322" s="26" t="s">
        <v>12</v>
      </c>
      <c r="G322" s="27">
        <v>2</v>
      </c>
      <c r="H322" s="28">
        <v>57596.87</v>
      </c>
      <c r="I322" s="88">
        <f>G322*H322</f>
        <v>115193.74</v>
      </c>
      <c r="J322" s="93"/>
    </row>
    <row r="323" spans="1:10" customFormat="1" ht="15" x14ac:dyDescent="0.25">
      <c r="A323" s="124" t="s">
        <v>891</v>
      </c>
      <c r="B323" s="24" t="s">
        <v>3291</v>
      </c>
      <c r="C323" s="24" t="s">
        <v>279</v>
      </c>
      <c r="D323" s="24" t="s">
        <v>23</v>
      </c>
      <c r="E323" s="25" t="s">
        <v>2739</v>
      </c>
      <c r="F323" s="26" t="s">
        <v>12</v>
      </c>
      <c r="G323" s="27">
        <v>4</v>
      </c>
      <c r="H323" s="28">
        <v>16562.09</v>
      </c>
      <c r="I323" s="88">
        <f>G323*H323</f>
        <v>66248.36</v>
      </c>
      <c r="J323" s="93"/>
    </row>
    <row r="324" spans="1:10" customFormat="1" ht="22.5" x14ac:dyDescent="0.25">
      <c r="A324" s="124" t="s">
        <v>892</v>
      </c>
      <c r="B324" s="24" t="s">
        <v>3291</v>
      </c>
      <c r="C324" s="24" t="s">
        <v>402</v>
      </c>
      <c r="D324" s="24" t="s">
        <v>23</v>
      </c>
      <c r="E324" s="25" t="s">
        <v>2738</v>
      </c>
      <c r="F324" s="26" t="s">
        <v>12</v>
      </c>
      <c r="G324" s="27">
        <v>2</v>
      </c>
      <c r="H324" s="28">
        <v>21441.99</v>
      </c>
      <c r="I324" s="88">
        <f>G324*H324</f>
        <v>42883.98</v>
      </c>
      <c r="J324" s="93"/>
    </row>
    <row r="325" spans="1:10" customFormat="1" ht="15" x14ac:dyDescent="0.25">
      <c r="A325" s="124" t="s">
        <v>894</v>
      </c>
      <c r="B325" s="24" t="s">
        <v>3291</v>
      </c>
      <c r="C325" s="24" t="s">
        <v>895</v>
      </c>
      <c r="D325" s="24" t="s">
        <v>23</v>
      </c>
      <c r="E325" s="25" t="s">
        <v>2689</v>
      </c>
      <c r="F325" s="26" t="s">
        <v>12</v>
      </c>
      <c r="G325" s="27">
        <v>1</v>
      </c>
      <c r="H325" s="28">
        <v>15164.32</v>
      </c>
      <c r="I325" s="88">
        <f>G325*H325</f>
        <v>15164.32</v>
      </c>
      <c r="J325" s="93"/>
    </row>
    <row r="326" spans="1:10" customFormat="1" ht="15" x14ac:dyDescent="0.25">
      <c r="A326" s="124" t="s">
        <v>898</v>
      </c>
      <c r="B326" s="24" t="s">
        <v>3291</v>
      </c>
      <c r="C326" s="24" t="s">
        <v>899</v>
      </c>
      <c r="D326" s="24" t="s">
        <v>23</v>
      </c>
      <c r="E326" s="25" t="s">
        <v>2732</v>
      </c>
      <c r="F326" s="26" t="s">
        <v>12</v>
      </c>
      <c r="G326" s="27">
        <v>1</v>
      </c>
      <c r="H326" s="28">
        <v>21714.51</v>
      </c>
      <c r="I326" s="88">
        <f>G326*H326</f>
        <v>21714.51</v>
      </c>
      <c r="J326" s="93"/>
    </row>
    <row r="327" spans="1:10" customFormat="1" ht="15" x14ac:dyDescent="0.25">
      <c r="A327" s="124" t="s">
        <v>901</v>
      </c>
      <c r="B327" s="24" t="s">
        <v>3291</v>
      </c>
      <c r="C327" s="24" t="s">
        <v>902</v>
      </c>
      <c r="D327" s="24" t="s">
        <v>23</v>
      </c>
      <c r="E327" s="25" t="s">
        <v>2732</v>
      </c>
      <c r="F327" s="26" t="s">
        <v>12</v>
      </c>
      <c r="G327" s="27">
        <v>1</v>
      </c>
      <c r="H327" s="28">
        <v>26638.91</v>
      </c>
      <c r="I327" s="88">
        <f>G327*H327</f>
        <v>26638.91</v>
      </c>
      <c r="J327" s="93"/>
    </row>
    <row r="328" spans="1:10" customFormat="1" ht="15" x14ac:dyDescent="0.25">
      <c r="A328" s="124" t="s">
        <v>905</v>
      </c>
      <c r="B328" s="24" t="s">
        <v>3291</v>
      </c>
      <c r="C328" s="24" t="s">
        <v>906</v>
      </c>
      <c r="D328" s="24" t="s">
        <v>23</v>
      </c>
      <c r="E328" s="25" t="s">
        <v>2732</v>
      </c>
      <c r="F328" s="26" t="s">
        <v>12</v>
      </c>
      <c r="G328" s="27">
        <v>1</v>
      </c>
      <c r="H328" s="28">
        <v>29144.5</v>
      </c>
      <c r="I328" s="88">
        <f>G328*H328</f>
        <v>29144.5</v>
      </c>
      <c r="J328" s="93"/>
    </row>
    <row r="329" spans="1:10" customFormat="1" ht="22.5" x14ac:dyDescent="0.25">
      <c r="A329" s="124" t="s">
        <v>909</v>
      </c>
      <c r="B329" s="24" t="s">
        <v>3291</v>
      </c>
      <c r="C329" s="24" t="s">
        <v>910</v>
      </c>
      <c r="D329" s="24" t="s">
        <v>23</v>
      </c>
      <c r="E329" s="25" t="s">
        <v>2691</v>
      </c>
      <c r="F329" s="26" t="s">
        <v>12</v>
      </c>
      <c r="G329" s="27">
        <v>1</v>
      </c>
      <c r="H329" s="28">
        <v>32193.24</v>
      </c>
      <c r="I329" s="88">
        <f>G329*H329</f>
        <v>32193.24</v>
      </c>
      <c r="J329" s="93"/>
    </row>
    <row r="330" spans="1:10" customFormat="1" ht="22.5" x14ac:dyDescent="0.25">
      <c r="A330" s="124" t="s">
        <v>913</v>
      </c>
      <c r="B330" s="24" t="s">
        <v>3291</v>
      </c>
      <c r="C330" s="24" t="s">
        <v>914</v>
      </c>
      <c r="D330" s="24" t="s">
        <v>23</v>
      </c>
      <c r="E330" s="25" t="s">
        <v>2731</v>
      </c>
      <c r="F330" s="26" t="s">
        <v>12</v>
      </c>
      <c r="G330" s="27">
        <v>1</v>
      </c>
      <c r="H330" s="28">
        <v>34494.35</v>
      </c>
      <c r="I330" s="88">
        <f>G330*H330</f>
        <v>34494.35</v>
      </c>
      <c r="J330" s="93"/>
    </row>
    <row r="331" spans="1:10" customFormat="1" ht="15" x14ac:dyDescent="0.25">
      <c r="A331" s="124" t="s">
        <v>915</v>
      </c>
      <c r="B331" s="24" t="s">
        <v>3291</v>
      </c>
      <c r="C331" s="24" t="s">
        <v>916</v>
      </c>
      <c r="D331" s="24" t="s">
        <v>23</v>
      </c>
      <c r="E331" s="25" t="s">
        <v>235</v>
      </c>
      <c r="F331" s="26" t="s">
        <v>236</v>
      </c>
      <c r="G331" s="27">
        <v>110</v>
      </c>
      <c r="H331" s="28">
        <v>2693.35</v>
      </c>
      <c r="I331" s="88">
        <f>G331*H331</f>
        <v>296268.5</v>
      </c>
      <c r="J331" s="93"/>
    </row>
    <row r="332" spans="1:10" customFormat="1" ht="15" x14ac:dyDescent="0.25">
      <c r="A332" s="123" t="s">
        <v>918</v>
      </c>
      <c r="B332" s="19" t="s">
        <v>3291</v>
      </c>
      <c r="C332" s="19" t="s">
        <v>919</v>
      </c>
      <c r="D332" s="19" t="s">
        <v>2743</v>
      </c>
      <c r="E332" s="20" t="s">
        <v>2744</v>
      </c>
      <c r="F332" s="21" t="s">
        <v>16</v>
      </c>
      <c r="G332" s="22">
        <v>1</v>
      </c>
      <c r="H332" s="23">
        <v>18131.47</v>
      </c>
      <c r="I332" s="87">
        <f>G332*H332</f>
        <v>18131.47</v>
      </c>
      <c r="J332" s="93"/>
    </row>
    <row r="333" spans="1:10" customFormat="1" ht="22.5" x14ac:dyDescent="0.25">
      <c r="A333" s="124" t="s">
        <v>921</v>
      </c>
      <c r="B333" s="24" t="s">
        <v>3291</v>
      </c>
      <c r="C333" s="24" t="s">
        <v>922</v>
      </c>
      <c r="D333" s="24" t="s">
        <v>23</v>
      </c>
      <c r="E333" s="25" t="s">
        <v>2752</v>
      </c>
      <c r="F333" s="26" t="s">
        <v>16</v>
      </c>
      <c r="G333" s="27">
        <v>4</v>
      </c>
      <c r="H333" s="28">
        <v>0</v>
      </c>
      <c r="I333" s="88">
        <f>G333*H333</f>
        <v>0</v>
      </c>
      <c r="J333" s="93"/>
    </row>
    <row r="334" spans="1:10" customFormat="1" ht="15" x14ac:dyDescent="0.25">
      <c r="A334" s="124" t="s">
        <v>924</v>
      </c>
      <c r="B334" s="24" t="s">
        <v>3291</v>
      </c>
      <c r="C334" s="24" t="s">
        <v>925</v>
      </c>
      <c r="D334" s="24" t="s">
        <v>23</v>
      </c>
      <c r="E334" s="25" t="s">
        <v>2746</v>
      </c>
      <c r="F334" s="26" t="s">
        <v>12</v>
      </c>
      <c r="G334" s="27">
        <v>1</v>
      </c>
      <c r="H334" s="28">
        <v>0</v>
      </c>
      <c r="I334" s="88">
        <f>G334*H334</f>
        <v>0</v>
      </c>
      <c r="J334" s="93"/>
    </row>
    <row r="335" spans="1:10" customFormat="1" ht="15" x14ac:dyDescent="0.25">
      <c r="A335" s="124" t="s">
        <v>927</v>
      </c>
      <c r="B335" s="24" t="s">
        <v>3291</v>
      </c>
      <c r="C335" s="24" t="s">
        <v>928</v>
      </c>
      <c r="D335" s="24" t="s">
        <v>23</v>
      </c>
      <c r="E335" s="25" t="s">
        <v>2747</v>
      </c>
      <c r="F335" s="26" t="s">
        <v>12</v>
      </c>
      <c r="G335" s="27">
        <v>1</v>
      </c>
      <c r="H335" s="28">
        <v>0</v>
      </c>
      <c r="I335" s="88">
        <f>G335*H335</f>
        <v>0</v>
      </c>
      <c r="J335" s="93"/>
    </row>
    <row r="336" spans="1:10" customFormat="1" ht="15" x14ac:dyDescent="0.25">
      <c r="A336" s="124" t="s">
        <v>931</v>
      </c>
      <c r="B336" s="24" t="s">
        <v>3291</v>
      </c>
      <c r="C336" s="24" t="s">
        <v>932</v>
      </c>
      <c r="D336" s="24" t="s">
        <v>23</v>
      </c>
      <c r="E336" s="25" t="s">
        <v>2748</v>
      </c>
      <c r="F336" s="26" t="s">
        <v>12</v>
      </c>
      <c r="G336" s="27">
        <v>1</v>
      </c>
      <c r="H336" s="28">
        <v>0</v>
      </c>
      <c r="I336" s="88">
        <f>G336*H336</f>
        <v>0</v>
      </c>
      <c r="J336" s="93"/>
    </row>
    <row r="337" spans="1:10" customFormat="1" ht="15" x14ac:dyDescent="0.25">
      <c r="A337" s="124" t="s">
        <v>934</v>
      </c>
      <c r="B337" s="24" t="s">
        <v>3291</v>
      </c>
      <c r="C337" s="24" t="s">
        <v>935</v>
      </c>
      <c r="D337" s="24" t="s">
        <v>23</v>
      </c>
      <c r="E337" s="25" t="s">
        <v>2749</v>
      </c>
      <c r="F337" s="26" t="s">
        <v>12</v>
      </c>
      <c r="G337" s="27">
        <v>1</v>
      </c>
      <c r="H337" s="28">
        <v>0</v>
      </c>
      <c r="I337" s="88">
        <f>G337*H337</f>
        <v>0</v>
      </c>
      <c r="J337" s="93"/>
    </row>
    <row r="338" spans="1:10" customFormat="1" ht="22.5" x14ac:dyDescent="0.25">
      <c r="A338" s="123" t="s">
        <v>938</v>
      </c>
      <c r="B338" s="19" t="s">
        <v>3291</v>
      </c>
      <c r="C338" s="19" t="s">
        <v>939</v>
      </c>
      <c r="D338" s="19" t="s">
        <v>2630</v>
      </c>
      <c r="E338" s="20" t="s">
        <v>2631</v>
      </c>
      <c r="F338" s="21" t="s">
        <v>16</v>
      </c>
      <c r="G338" s="22">
        <v>7</v>
      </c>
      <c r="H338" s="23">
        <v>2812.78</v>
      </c>
      <c r="I338" s="87">
        <f>G338*H338</f>
        <v>19689.46</v>
      </c>
      <c r="J338" s="93"/>
    </row>
    <row r="339" spans="1:10" customFormat="1" ht="15" x14ac:dyDescent="0.25">
      <c r="A339" s="124" t="s">
        <v>941</v>
      </c>
      <c r="B339" s="24" t="s">
        <v>3291</v>
      </c>
      <c r="C339" s="24" t="s">
        <v>942</v>
      </c>
      <c r="D339" s="24" t="s">
        <v>23</v>
      </c>
      <c r="E339" s="25" t="s">
        <v>2708</v>
      </c>
      <c r="F339" s="26" t="s">
        <v>12</v>
      </c>
      <c r="G339" s="27">
        <v>4</v>
      </c>
      <c r="H339" s="28">
        <v>233004.62</v>
      </c>
      <c r="I339" s="88">
        <f>G339*H339</f>
        <v>932018.48</v>
      </c>
      <c r="J339" s="93"/>
    </row>
    <row r="340" spans="1:10" customFormat="1" ht="15" x14ac:dyDescent="0.25">
      <c r="A340" s="124" t="s">
        <v>944</v>
      </c>
      <c r="B340" s="24" t="s">
        <v>3291</v>
      </c>
      <c r="C340" s="24" t="s">
        <v>945</v>
      </c>
      <c r="D340" s="24" t="s">
        <v>23</v>
      </c>
      <c r="E340" s="25" t="s">
        <v>2712</v>
      </c>
      <c r="F340" s="26" t="s">
        <v>12</v>
      </c>
      <c r="G340" s="27">
        <v>1</v>
      </c>
      <c r="H340" s="28">
        <v>21293.4</v>
      </c>
      <c r="I340" s="88">
        <f>G340*H340</f>
        <v>21293.4</v>
      </c>
      <c r="J340" s="93"/>
    </row>
    <row r="341" spans="1:10" customFormat="1" ht="15" x14ac:dyDescent="0.25">
      <c r="A341" s="124" t="s">
        <v>946</v>
      </c>
      <c r="B341" s="24" t="s">
        <v>3291</v>
      </c>
      <c r="C341" s="24" t="s">
        <v>947</v>
      </c>
      <c r="D341" s="24" t="s">
        <v>23</v>
      </c>
      <c r="E341" s="25" t="s">
        <v>2710</v>
      </c>
      <c r="F341" s="26" t="s">
        <v>12</v>
      </c>
      <c r="G341" s="27">
        <v>1</v>
      </c>
      <c r="H341" s="28">
        <v>160794.01999999999</v>
      </c>
      <c r="I341" s="88">
        <f>G341*H341</f>
        <v>160794.01999999999</v>
      </c>
      <c r="J341" s="93"/>
    </row>
    <row r="342" spans="1:10" customFormat="1" ht="15" x14ac:dyDescent="0.25">
      <c r="A342" s="124" t="s">
        <v>949</v>
      </c>
      <c r="B342" s="24" t="s">
        <v>3291</v>
      </c>
      <c r="C342" s="24" t="s">
        <v>950</v>
      </c>
      <c r="D342" s="24" t="s">
        <v>23</v>
      </c>
      <c r="E342" s="25" t="s">
        <v>2654</v>
      </c>
      <c r="F342" s="26" t="s">
        <v>12</v>
      </c>
      <c r="G342" s="27">
        <v>1</v>
      </c>
      <c r="H342" s="28">
        <v>1057798.44</v>
      </c>
      <c r="I342" s="88">
        <f>G342*H342</f>
        <v>1057798.44</v>
      </c>
      <c r="J342" s="93"/>
    </row>
    <row r="343" spans="1:10" customFormat="1" ht="22.5" x14ac:dyDescent="0.25">
      <c r="A343" s="123" t="s">
        <v>952</v>
      </c>
      <c r="B343" s="19" t="s">
        <v>3291</v>
      </c>
      <c r="C343" s="19" t="s">
        <v>953</v>
      </c>
      <c r="D343" s="19" t="s">
        <v>1033</v>
      </c>
      <c r="E343" s="20" t="s">
        <v>1034</v>
      </c>
      <c r="F343" s="21" t="s">
        <v>60</v>
      </c>
      <c r="G343" s="40">
        <v>4.6447799999999999</v>
      </c>
      <c r="H343" s="23">
        <v>99506.31</v>
      </c>
      <c r="I343" s="87">
        <f>G343*H343</f>
        <v>462184.92</v>
      </c>
      <c r="J343" s="93"/>
    </row>
    <row r="344" spans="1:10" customFormat="1" ht="22.5" x14ac:dyDescent="0.25">
      <c r="A344" s="124" t="s">
        <v>955</v>
      </c>
      <c r="B344" s="24" t="s">
        <v>3291</v>
      </c>
      <c r="C344" s="24" t="s">
        <v>956</v>
      </c>
      <c r="D344" s="24" t="s">
        <v>23</v>
      </c>
      <c r="E344" s="25" t="s">
        <v>2753</v>
      </c>
      <c r="F344" s="26" t="s">
        <v>265</v>
      </c>
      <c r="G344" s="31">
        <v>7.5</v>
      </c>
      <c r="H344" s="28">
        <v>33803.730000000003</v>
      </c>
      <c r="I344" s="88">
        <f>G344*H344</f>
        <v>253527.98</v>
      </c>
      <c r="J344" s="93"/>
    </row>
    <row r="345" spans="1:10" customFormat="1" ht="22.5" x14ac:dyDescent="0.25">
      <c r="A345" s="124" t="s">
        <v>958</v>
      </c>
      <c r="B345" s="24" t="s">
        <v>3291</v>
      </c>
      <c r="C345" s="24" t="s">
        <v>959</v>
      </c>
      <c r="D345" s="24" t="s">
        <v>23</v>
      </c>
      <c r="E345" s="25" t="s">
        <v>2754</v>
      </c>
      <c r="F345" s="26" t="s">
        <v>265</v>
      </c>
      <c r="G345" s="31">
        <v>1.5</v>
      </c>
      <c r="H345" s="28">
        <v>135974.20000000001</v>
      </c>
      <c r="I345" s="88">
        <f>G345*H345</f>
        <v>203961.3</v>
      </c>
      <c r="J345" s="93"/>
    </row>
    <row r="346" spans="1:10" customFormat="1" ht="22.5" x14ac:dyDescent="0.25">
      <c r="A346" s="124" t="s">
        <v>961</v>
      </c>
      <c r="B346" s="24" t="s">
        <v>3291</v>
      </c>
      <c r="C346" s="24" t="s">
        <v>962</v>
      </c>
      <c r="D346" s="24" t="s">
        <v>23</v>
      </c>
      <c r="E346" s="25" t="s">
        <v>2661</v>
      </c>
      <c r="F346" s="26" t="s">
        <v>265</v>
      </c>
      <c r="G346" s="31">
        <v>1.5</v>
      </c>
      <c r="H346" s="28">
        <v>152002.20000000001</v>
      </c>
      <c r="I346" s="88">
        <f>G346*H346</f>
        <v>228003.3</v>
      </c>
      <c r="J346" s="93"/>
    </row>
    <row r="347" spans="1:10" customFormat="1" ht="22.5" x14ac:dyDescent="0.25">
      <c r="A347" s="124" t="s">
        <v>964</v>
      </c>
      <c r="B347" s="24" t="s">
        <v>3291</v>
      </c>
      <c r="C347" s="24" t="s">
        <v>965</v>
      </c>
      <c r="D347" s="24" t="s">
        <v>23</v>
      </c>
      <c r="E347" s="25" t="s">
        <v>2661</v>
      </c>
      <c r="F347" s="26" t="s">
        <v>265</v>
      </c>
      <c r="G347" s="27">
        <v>87</v>
      </c>
      <c r="H347" s="28">
        <v>140742.04</v>
      </c>
      <c r="I347" s="88">
        <f>G347*H347</f>
        <v>12244557.48</v>
      </c>
      <c r="J347" s="93"/>
    </row>
    <row r="348" spans="1:10" customFormat="1" ht="22.5" x14ac:dyDescent="0.25">
      <c r="A348" s="124" t="s">
        <v>967</v>
      </c>
      <c r="B348" s="24" t="s">
        <v>3291</v>
      </c>
      <c r="C348" s="24" t="s">
        <v>968</v>
      </c>
      <c r="D348" s="24" t="s">
        <v>23</v>
      </c>
      <c r="E348" s="25" t="s">
        <v>2661</v>
      </c>
      <c r="F348" s="26" t="s">
        <v>265</v>
      </c>
      <c r="G348" s="27">
        <v>30</v>
      </c>
      <c r="H348" s="28">
        <v>204897.46</v>
      </c>
      <c r="I348" s="88">
        <f>G348*H348</f>
        <v>6146923.7999999998</v>
      </c>
      <c r="J348" s="93"/>
    </row>
    <row r="349" spans="1:10" customFormat="1" ht="22.5" x14ac:dyDescent="0.25">
      <c r="A349" s="124" t="s">
        <v>970</v>
      </c>
      <c r="B349" s="24" t="s">
        <v>3291</v>
      </c>
      <c r="C349" s="24" t="s">
        <v>971</v>
      </c>
      <c r="D349" s="24" t="s">
        <v>23</v>
      </c>
      <c r="E349" s="25" t="s">
        <v>2661</v>
      </c>
      <c r="F349" s="26" t="s">
        <v>265</v>
      </c>
      <c r="G349" s="27">
        <v>2</v>
      </c>
      <c r="H349" s="28">
        <v>226478.48</v>
      </c>
      <c r="I349" s="88">
        <f>G349*H349</f>
        <v>452956.96</v>
      </c>
      <c r="J349" s="93"/>
    </row>
    <row r="350" spans="1:10" customFormat="1" ht="15" x14ac:dyDescent="0.25">
      <c r="A350" s="124" t="s">
        <v>973</v>
      </c>
      <c r="B350" s="24" t="s">
        <v>3291</v>
      </c>
      <c r="C350" s="24" t="s">
        <v>974</v>
      </c>
      <c r="D350" s="24" t="s">
        <v>23</v>
      </c>
      <c r="E350" s="25" t="s">
        <v>2667</v>
      </c>
      <c r="F350" s="26" t="s">
        <v>265</v>
      </c>
      <c r="G350" s="27">
        <v>34</v>
      </c>
      <c r="H350" s="28">
        <v>329725.65999999997</v>
      </c>
      <c r="I350" s="88">
        <f>G350*H350</f>
        <v>11210672.439999999</v>
      </c>
      <c r="J350" s="93"/>
    </row>
    <row r="351" spans="1:10" customFormat="1" ht="15" x14ac:dyDescent="0.25">
      <c r="A351" s="124" t="s">
        <v>977</v>
      </c>
      <c r="B351" s="24" t="s">
        <v>3291</v>
      </c>
      <c r="C351" s="24" t="s">
        <v>978</v>
      </c>
      <c r="D351" s="24" t="s">
        <v>23</v>
      </c>
      <c r="E351" s="25" t="s">
        <v>2755</v>
      </c>
      <c r="F351" s="26" t="s">
        <v>12</v>
      </c>
      <c r="G351" s="27">
        <v>1</v>
      </c>
      <c r="H351" s="28">
        <v>5172.05</v>
      </c>
      <c r="I351" s="88">
        <f>G351*H351</f>
        <v>5172.05</v>
      </c>
      <c r="J351" s="93"/>
    </row>
    <row r="352" spans="1:10" customFormat="1" ht="22.5" x14ac:dyDescent="0.25">
      <c r="A352" s="124" t="s">
        <v>981</v>
      </c>
      <c r="B352" s="24" t="s">
        <v>3291</v>
      </c>
      <c r="C352" s="24" t="s">
        <v>982</v>
      </c>
      <c r="D352" s="24" t="s">
        <v>23</v>
      </c>
      <c r="E352" s="25" t="s">
        <v>2734</v>
      </c>
      <c r="F352" s="26" t="s">
        <v>12</v>
      </c>
      <c r="G352" s="27">
        <v>2</v>
      </c>
      <c r="H352" s="28">
        <v>145972.70000000001</v>
      </c>
      <c r="I352" s="88">
        <f>G352*H352</f>
        <v>291945.40000000002</v>
      </c>
      <c r="J352" s="93"/>
    </row>
    <row r="353" spans="1:10" customFormat="1" ht="22.5" x14ac:dyDescent="0.25">
      <c r="A353" s="124" t="s">
        <v>985</v>
      </c>
      <c r="B353" s="24" t="s">
        <v>3291</v>
      </c>
      <c r="C353" s="24" t="s">
        <v>986</v>
      </c>
      <c r="D353" s="24" t="s">
        <v>23</v>
      </c>
      <c r="E353" s="25" t="s">
        <v>2756</v>
      </c>
      <c r="F353" s="26" t="s">
        <v>12</v>
      </c>
      <c r="G353" s="27">
        <v>1</v>
      </c>
      <c r="H353" s="28">
        <v>235964.55</v>
      </c>
      <c r="I353" s="88">
        <f>G353*H353</f>
        <v>235964.55</v>
      </c>
      <c r="J353" s="93"/>
    </row>
    <row r="354" spans="1:10" customFormat="1" ht="22.5" x14ac:dyDescent="0.25">
      <c r="A354" s="124" t="s">
        <v>988</v>
      </c>
      <c r="B354" s="24" t="s">
        <v>3291</v>
      </c>
      <c r="C354" s="24" t="s">
        <v>989</v>
      </c>
      <c r="D354" s="24" t="s">
        <v>23</v>
      </c>
      <c r="E354" s="25" t="s">
        <v>2683</v>
      </c>
      <c r="F354" s="26" t="s">
        <v>12</v>
      </c>
      <c r="G354" s="27">
        <v>3</v>
      </c>
      <c r="H354" s="28">
        <v>434235.31</v>
      </c>
      <c r="I354" s="88">
        <f>G354*H354</f>
        <v>1302705.93</v>
      </c>
      <c r="J354" s="93"/>
    </row>
    <row r="355" spans="1:10" customFormat="1" ht="22.5" x14ac:dyDescent="0.25">
      <c r="A355" s="124" t="s">
        <v>991</v>
      </c>
      <c r="B355" s="24" t="s">
        <v>3291</v>
      </c>
      <c r="C355" s="24" t="s">
        <v>992</v>
      </c>
      <c r="D355" s="24" t="s">
        <v>23</v>
      </c>
      <c r="E355" s="25" t="s">
        <v>2757</v>
      </c>
      <c r="F355" s="26" t="s">
        <v>12</v>
      </c>
      <c r="G355" s="27">
        <v>4</v>
      </c>
      <c r="H355" s="28">
        <v>124865.45</v>
      </c>
      <c r="I355" s="88">
        <f>G355*H355</f>
        <v>499461.8</v>
      </c>
      <c r="J355" s="93"/>
    </row>
    <row r="356" spans="1:10" customFormat="1" ht="15" x14ac:dyDescent="0.25">
      <c r="A356" s="124" t="s">
        <v>994</v>
      </c>
      <c r="B356" s="24" t="s">
        <v>3291</v>
      </c>
      <c r="C356" s="24" t="s">
        <v>995</v>
      </c>
      <c r="D356" s="24" t="s">
        <v>23</v>
      </c>
      <c r="E356" s="25" t="s">
        <v>2758</v>
      </c>
      <c r="F356" s="26" t="s">
        <v>12</v>
      </c>
      <c r="G356" s="27">
        <v>2</v>
      </c>
      <c r="H356" s="28">
        <v>161655.49</v>
      </c>
      <c r="I356" s="88">
        <f>G356*H356</f>
        <v>323310.98</v>
      </c>
      <c r="J356" s="93"/>
    </row>
    <row r="357" spans="1:10" customFormat="1" ht="22.5" x14ac:dyDescent="0.25">
      <c r="A357" s="124" t="s">
        <v>997</v>
      </c>
      <c r="B357" s="24" t="s">
        <v>3291</v>
      </c>
      <c r="C357" s="24" t="s">
        <v>998</v>
      </c>
      <c r="D357" s="24" t="s">
        <v>23</v>
      </c>
      <c r="E357" s="25" t="s">
        <v>2730</v>
      </c>
      <c r="F357" s="26" t="s">
        <v>12</v>
      </c>
      <c r="G357" s="27">
        <v>2</v>
      </c>
      <c r="H357" s="28">
        <v>114327.33</v>
      </c>
      <c r="I357" s="88">
        <f>G357*H357</f>
        <v>228654.66</v>
      </c>
      <c r="J357" s="93"/>
    </row>
    <row r="358" spans="1:10" customFormat="1" ht="15" x14ac:dyDescent="0.25">
      <c r="A358" s="124" t="s">
        <v>1000</v>
      </c>
      <c r="B358" s="24" t="s">
        <v>3291</v>
      </c>
      <c r="C358" s="24" t="s">
        <v>1001</v>
      </c>
      <c r="D358" s="24" t="s">
        <v>23</v>
      </c>
      <c r="E358" s="25" t="s">
        <v>2689</v>
      </c>
      <c r="F358" s="26" t="s">
        <v>12</v>
      </c>
      <c r="G358" s="27">
        <v>2</v>
      </c>
      <c r="H358" s="28">
        <v>138993.12</v>
      </c>
      <c r="I358" s="88">
        <f>G358*H358</f>
        <v>277986.24</v>
      </c>
      <c r="J358" s="93"/>
    </row>
    <row r="359" spans="1:10" customFormat="1" ht="15" x14ac:dyDescent="0.25">
      <c r="A359" s="124" t="s">
        <v>1003</v>
      </c>
      <c r="B359" s="24" t="s">
        <v>3291</v>
      </c>
      <c r="C359" s="24" t="s">
        <v>1004</v>
      </c>
      <c r="D359" s="24" t="s">
        <v>23</v>
      </c>
      <c r="E359" s="25" t="s">
        <v>2694</v>
      </c>
      <c r="F359" s="26" t="s">
        <v>12</v>
      </c>
      <c r="G359" s="27">
        <v>1</v>
      </c>
      <c r="H359" s="28">
        <v>242711.76</v>
      </c>
      <c r="I359" s="88">
        <f>G359*H359</f>
        <v>242711.76</v>
      </c>
      <c r="J359" s="93"/>
    </row>
    <row r="360" spans="1:10" customFormat="1" ht="15" x14ac:dyDescent="0.25">
      <c r="A360" s="124" t="s">
        <v>1006</v>
      </c>
      <c r="B360" s="24" t="s">
        <v>3291</v>
      </c>
      <c r="C360" s="24" t="s">
        <v>1007</v>
      </c>
      <c r="D360" s="24" t="s">
        <v>23</v>
      </c>
      <c r="E360" s="25" t="s">
        <v>2694</v>
      </c>
      <c r="F360" s="26" t="s">
        <v>12</v>
      </c>
      <c r="G360" s="27">
        <v>1</v>
      </c>
      <c r="H360" s="28">
        <v>260060.72</v>
      </c>
      <c r="I360" s="88">
        <f>G360*H360</f>
        <v>260060.72</v>
      </c>
      <c r="J360" s="93"/>
    </row>
    <row r="361" spans="1:10" customFormat="1" ht="15" x14ac:dyDescent="0.25">
      <c r="A361" s="123" t="s">
        <v>1009</v>
      </c>
      <c r="B361" s="19" t="s">
        <v>3291</v>
      </c>
      <c r="C361" s="19" t="s">
        <v>1010</v>
      </c>
      <c r="D361" s="19" t="s">
        <v>44</v>
      </c>
      <c r="E361" s="20" t="s">
        <v>45</v>
      </c>
      <c r="F361" s="21" t="s">
        <v>16</v>
      </c>
      <c r="G361" s="22">
        <v>5</v>
      </c>
      <c r="H361" s="23">
        <v>2467.61</v>
      </c>
      <c r="I361" s="87">
        <f>G361*H361</f>
        <v>12338.05</v>
      </c>
      <c r="J361" s="93"/>
    </row>
    <row r="362" spans="1:10" customFormat="1" ht="15" x14ac:dyDescent="0.25">
      <c r="A362" s="124" t="s">
        <v>1012</v>
      </c>
      <c r="B362" s="24" t="s">
        <v>3291</v>
      </c>
      <c r="C362" s="24" t="s">
        <v>1013</v>
      </c>
      <c r="D362" s="24" t="s">
        <v>23</v>
      </c>
      <c r="E362" s="25" t="s">
        <v>2721</v>
      </c>
      <c r="F362" s="26" t="s">
        <v>12</v>
      </c>
      <c r="G362" s="27">
        <v>1</v>
      </c>
      <c r="H362" s="28">
        <v>4079.64</v>
      </c>
      <c r="I362" s="88">
        <f>G362*H362</f>
        <v>4079.64</v>
      </c>
      <c r="J362" s="93"/>
    </row>
    <row r="363" spans="1:10" customFormat="1" ht="15" x14ac:dyDescent="0.25">
      <c r="A363" s="124" t="s">
        <v>1015</v>
      </c>
      <c r="B363" s="24" t="s">
        <v>3291</v>
      </c>
      <c r="C363" s="24" t="s">
        <v>1016</v>
      </c>
      <c r="D363" s="24" t="s">
        <v>23</v>
      </c>
      <c r="E363" s="25" t="s">
        <v>2759</v>
      </c>
      <c r="F363" s="26" t="s">
        <v>12</v>
      </c>
      <c r="G363" s="27">
        <v>4</v>
      </c>
      <c r="H363" s="28">
        <v>16715.509999999998</v>
      </c>
      <c r="I363" s="88">
        <f>G363*H363</f>
        <v>66862.039999999994</v>
      </c>
      <c r="J363" s="93"/>
    </row>
    <row r="364" spans="1:10" customFormat="1" ht="15" x14ac:dyDescent="0.25">
      <c r="A364" s="124" t="s">
        <v>1018</v>
      </c>
      <c r="B364" s="24" t="s">
        <v>3291</v>
      </c>
      <c r="C364" s="24" t="s">
        <v>1019</v>
      </c>
      <c r="D364" s="24" t="s">
        <v>23</v>
      </c>
      <c r="E364" s="25" t="s">
        <v>235</v>
      </c>
      <c r="F364" s="26" t="s">
        <v>236</v>
      </c>
      <c r="G364" s="27">
        <v>140</v>
      </c>
      <c r="H364" s="28">
        <v>3187.16</v>
      </c>
      <c r="I364" s="88">
        <f>G364*H364</f>
        <v>446202.4</v>
      </c>
      <c r="J364" s="93"/>
    </row>
    <row r="365" spans="1:10" customFormat="1" ht="15" x14ac:dyDescent="0.25">
      <c r="A365" s="123" t="s">
        <v>1021</v>
      </c>
      <c r="B365" s="19" t="s">
        <v>3291</v>
      </c>
      <c r="C365" s="19" t="s">
        <v>1022</v>
      </c>
      <c r="D365" s="19" t="s">
        <v>2743</v>
      </c>
      <c r="E365" s="20" t="s">
        <v>2744</v>
      </c>
      <c r="F365" s="21" t="s">
        <v>16</v>
      </c>
      <c r="G365" s="22">
        <v>2</v>
      </c>
      <c r="H365" s="23">
        <v>18131.490000000002</v>
      </c>
      <c r="I365" s="87">
        <f>G365*H365</f>
        <v>36262.980000000003</v>
      </c>
      <c r="J365" s="93"/>
    </row>
    <row r="366" spans="1:10" customFormat="1" ht="22.5" x14ac:dyDescent="0.25">
      <c r="A366" s="124" t="s">
        <v>1024</v>
      </c>
      <c r="B366" s="24" t="s">
        <v>3291</v>
      </c>
      <c r="C366" s="24" t="s">
        <v>1025</v>
      </c>
      <c r="D366" s="24" t="s">
        <v>23</v>
      </c>
      <c r="E366" s="25" t="s">
        <v>2752</v>
      </c>
      <c r="F366" s="26" t="s">
        <v>16</v>
      </c>
      <c r="G366" s="27">
        <v>2</v>
      </c>
      <c r="H366" s="28">
        <v>0</v>
      </c>
      <c r="I366" s="88">
        <f>G366*H366</f>
        <v>0</v>
      </c>
      <c r="J366" s="93"/>
    </row>
    <row r="367" spans="1:10" customFormat="1" ht="15" x14ac:dyDescent="0.25">
      <c r="A367" s="124" t="s">
        <v>1028</v>
      </c>
      <c r="B367" s="24" t="s">
        <v>3291</v>
      </c>
      <c r="C367" s="24" t="s">
        <v>1029</v>
      </c>
      <c r="D367" s="24" t="s">
        <v>23</v>
      </c>
      <c r="E367" s="25" t="s">
        <v>2747</v>
      </c>
      <c r="F367" s="26" t="s">
        <v>12</v>
      </c>
      <c r="G367" s="27">
        <v>1</v>
      </c>
      <c r="H367" s="28">
        <v>0</v>
      </c>
      <c r="I367" s="88">
        <f>G367*H367</f>
        <v>0</v>
      </c>
      <c r="J367" s="93"/>
    </row>
    <row r="368" spans="1:10" customFormat="1" ht="15" x14ac:dyDescent="0.25">
      <c r="A368" s="124" t="s">
        <v>1031</v>
      </c>
      <c r="B368" s="24" t="s">
        <v>3291</v>
      </c>
      <c r="C368" s="24" t="s">
        <v>1032</v>
      </c>
      <c r="D368" s="24" t="s">
        <v>23</v>
      </c>
      <c r="E368" s="25" t="s">
        <v>2760</v>
      </c>
      <c r="F368" s="26" t="s">
        <v>12</v>
      </c>
      <c r="G368" s="27">
        <v>1</v>
      </c>
      <c r="H368" s="28">
        <v>0</v>
      </c>
      <c r="I368" s="88">
        <f>G368*H368</f>
        <v>0</v>
      </c>
      <c r="J368" s="93"/>
    </row>
    <row r="369" spans="1:10" customFormat="1" ht="15" x14ac:dyDescent="0.25">
      <c r="A369" s="124" t="s">
        <v>1035</v>
      </c>
      <c r="B369" s="24" t="s">
        <v>3291</v>
      </c>
      <c r="C369" s="24" t="s">
        <v>1036</v>
      </c>
      <c r="D369" s="24" t="s">
        <v>23</v>
      </c>
      <c r="E369" s="25" t="s">
        <v>2761</v>
      </c>
      <c r="F369" s="26" t="s">
        <v>12</v>
      </c>
      <c r="G369" s="27">
        <v>1</v>
      </c>
      <c r="H369" s="28">
        <v>0</v>
      </c>
      <c r="I369" s="88">
        <f>G369*H369</f>
        <v>0</v>
      </c>
      <c r="J369" s="93"/>
    </row>
    <row r="370" spans="1:10" customFormat="1" ht="15" x14ac:dyDescent="0.25">
      <c r="A370" s="124" t="s">
        <v>1038</v>
      </c>
      <c r="B370" s="24" t="s">
        <v>3291</v>
      </c>
      <c r="C370" s="24" t="s">
        <v>1039</v>
      </c>
      <c r="D370" s="24" t="s">
        <v>23</v>
      </c>
      <c r="E370" s="25" t="s">
        <v>2762</v>
      </c>
      <c r="F370" s="26" t="s">
        <v>12</v>
      </c>
      <c r="G370" s="27">
        <v>1</v>
      </c>
      <c r="H370" s="28">
        <v>0</v>
      </c>
      <c r="I370" s="88">
        <f>G370*H370</f>
        <v>0</v>
      </c>
      <c r="J370" s="93"/>
    </row>
    <row r="371" spans="1:10" customFormat="1" ht="22.5" x14ac:dyDescent="0.25">
      <c r="A371" s="123" t="s">
        <v>1041</v>
      </c>
      <c r="B371" s="19" t="s">
        <v>3291</v>
      </c>
      <c r="C371" s="19" t="s">
        <v>1042</v>
      </c>
      <c r="D371" s="19" t="s">
        <v>2630</v>
      </c>
      <c r="E371" s="20" t="s">
        <v>2631</v>
      </c>
      <c r="F371" s="21" t="s">
        <v>16</v>
      </c>
      <c r="G371" s="22">
        <v>1</v>
      </c>
      <c r="H371" s="23">
        <v>2812.79</v>
      </c>
      <c r="I371" s="87">
        <f>G371*H371</f>
        <v>2812.79</v>
      </c>
      <c r="J371" s="93"/>
    </row>
    <row r="372" spans="1:10" customFormat="1" ht="15" x14ac:dyDescent="0.25">
      <c r="A372" s="124" t="s">
        <v>1044</v>
      </c>
      <c r="B372" s="24" t="s">
        <v>3291</v>
      </c>
      <c r="C372" s="24" t="s">
        <v>1045</v>
      </c>
      <c r="D372" s="24" t="s">
        <v>23</v>
      </c>
      <c r="E372" s="25" t="s">
        <v>2710</v>
      </c>
      <c r="F372" s="26" t="s">
        <v>12</v>
      </c>
      <c r="G372" s="27">
        <v>1</v>
      </c>
      <c r="H372" s="28">
        <v>241191.08</v>
      </c>
      <c r="I372" s="88">
        <f>G372*H372</f>
        <v>241191.08</v>
      </c>
      <c r="J372" s="93"/>
    </row>
    <row r="373" spans="1:10" customFormat="1" ht="22.5" x14ac:dyDescent="0.25">
      <c r="A373" s="123" t="s">
        <v>1047</v>
      </c>
      <c r="B373" s="19" t="s">
        <v>3291</v>
      </c>
      <c r="C373" s="19" t="s">
        <v>1048</v>
      </c>
      <c r="D373" s="19" t="s">
        <v>1033</v>
      </c>
      <c r="E373" s="20" t="s">
        <v>1034</v>
      </c>
      <c r="F373" s="21" t="s">
        <v>60</v>
      </c>
      <c r="G373" s="40">
        <v>1.8486800000000001</v>
      </c>
      <c r="H373" s="23">
        <v>99506.82</v>
      </c>
      <c r="I373" s="87">
        <f>G373*H373</f>
        <v>183956.27</v>
      </c>
      <c r="J373" s="93"/>
    </row>
    <row r="374" spans="1:10" customFormat="1" ht="22.5" x14ac:dyDescent="0.25">
      <c r="A374" s="124" t="s">
        <v>1050</v>
      </c>
      <c r="B374" s="24" t="s">
        <v>3291</v>
      </c>
      <c r="C374" s="24" t="s">
        <v>1051</v>
      </c>
      <c r="D374" s="24" t="s">
        <v>23</v>
      </c>
      <c r="E374" s="25" t="s">
        <v>2661</v>
      </c>
      <c r="F374" s="26" t="s">
        <v>265</v>
      </c>
      <c r="G374" s="31">
        <v>1.5</v>
      </c>
      <c r="H374" s="28">
        <v>135974.20000000001</v>
      </c>
      <c r="I374" s="88">
        <f>G374*H374</f>
        <v>203961.3</v>
      </c>
      <c r="J374" s="93"/>
    </row>
    <row r="375" spans="1:10" customFormat="1" ht="15" x14ac:dyDescent="0.25">
      <c r="A375" s="124" t="s">
        <v>1054</v>
      </c>
      <c r="B375" s="24" t="s">
        <v>3291</v>
      </c>
      <c r="C375" s="24" t="s">
        <v>1055</v>
      </c>
      <c r="D375" s="24" t="s">
        <v>23</v>
      </c>
      <c r="E375" s="25" t="s">
        <v>2763</v>
      </c>
      <c r="F375" s="26" t="s">
        <v>265</v>
      </c>
      <c r="G375" s="31">
        <v>1.5</v>
      </c>
      <c r="H375" s="28">
        <v>152002.20000000001</v>
      </c>
      <c r="I375" s="88">
        <f>G375*H375</f>
        <v>228003.3</v>
      </c>
      <c r="J375" s="93"/>
    </row>
    <row r="376" spans="1:10" customFormat="1" ht="15" x14ac:dyDescent="0.25">
      <c r="A376" s="124" t="s">
        <v>1058</v>
      </c>
      <c r="B376" s="24" t="s">
        <v>3291</v>
      </c>
      <c r="C376" s="24" t="s">
        <v>1059</v>
      </c>
      <c r="D376" s="24" t="s">
        <v>23</v>
      </c>
      <c r="E376" s="25" t="s">
        <v>2667</v>
      </c>
      <c r="F376" s="26" t="s">
        <v>265</v>
      </c>
      <c r="G376" s="31">
        <v>15.5</v>
      </c>
      <c r="H376" s="28">
        <v>329725.67</v>
      </c>
      <c r="I376" s="88">
        <f>G376*H376</f>
        <v>5110747.8899999997</v>
      </c>
      <c r="J376" s="93"/>
    </row>
    <row r="377" spans="1:10" customFormat="1" ht="15" x14ac:dyDescent="0.25">
      <c r="A377" s="124" t="s">
        <v>1061</v>
      </c>
      <c r="B377" s="24" t="s">
        <v>3291</v>
      </c>
      <c r="C377" s="24" t="s">
        <v>1062</v>
      </c>
      <c r="D377" s="24" t="s">
        <v>23</v>
      </c>
      <c r="E377" s="25" t="s">
        <v>2667</v>
      </c>
      <c r="F377" s="26" t="s">
        <v>265</v>
      </c>
      <c r="G377" s="31">
        <v>17.5</v>
      </c>
      <c r="H377" s="28">
        <v>489662.04</v>
      </c>
      <c r="I377" s="88">
        <f>G377*H377</f>
        <v>8569085.6999999993</v>
      </c>
      <c r="J377" s="93"/>
    </row>
    <row r="378" spans="1:10" customFormat="1" ht="22.5" x14ac:dyDescent="0.25">
      <c r="A378" s="124" t="s">
        <v>1064</v>
      </c>
      <c r="B378" s="24" t="s">
        <v>3291</v>
      </c>
      <c r="C378" s="24" t="s">
        <v>1065</v>
      </c>
      <c r="D378" s="24" t="s">
        <v>23</v>
      </c>
      <c r="E378" s="25" t="s">
        <v>2673</v>
      </c>
      <c r="F378" s="26" t="s">
        <v>12</v>
      </c>
      <c r="G378" s="27">
        <v>1</v>
      </c>
      <c r="H378" s="28">
        <v>235964.55</v>
      </c>
      <c r="I378" s="88">
        <f>G378*H378</f>
        <v>235964.55</v>
      </c>
      <c r="J378" s="93"/>
    </row>
    <row r="379" spans="1:10" customFormat="1" ht="22.5" x14ac:dyDescent="0.25">
      <c r="A379" s="124" t="s">
        <v>1067</v>
      </c>
      <c r="B379" s="24" t="s">
        <v>3291</v>
      </c>
      <c r="C379" s="24" t="s">
        <v>1068</v>
      </c>
      <c r="D379" s="24" t="s">
        <v>23</v>
      </c>
      <c r="E379" s="25" t="s">
        <v>2764</v>
      </c>
      <c r="F379" s="26" t="s">
        <v>12</v>
      </c>
      <c r="G379" s="27">
        <v>1</v>
      </c>
      <c r="H379" s="28">
        <v>220530.43</v>
      </c>
      <c r="I379" s="88">
        <f>G379*H379</f>
        <v>220530.43</v>
      </c>
      <c r="J379" s="93"/>
    </row>
    <row r="380" spans="1:10" customFormat="1" ht="15" x14ac:dyDescent="0.25">
      <c r="A380" s="124" t="s">
        <v>1070</v>
      </c>
      <c r="B380" s="24" t="s">
        <v>3291</v>
      </c>
      <c r="C380" s="24" t="s">
        <v>1071</v>
      </c>
      <c r="D380" s="24" t="s">
        <v>23</v>
      </c>
      <c r="E380" s="25" t="s">
        <v>2765</v>
      </c>
      <c r="F380" s="26" t="s">
        <v>12</v>
      </c>
      <c r="G380" s="27">
        <v>2</v>
      </c>
      <c r="H380" s="28">
        <v>434235.31</v>
      </c>
      <c r="I380" s="88">
        <f>G380*H380</f>
        <v>868470.62</v>
      </c>
      <c r="J380" s="93"/>
    </row>
    <row r="381" spans="1:10" customFormat="1" ht="22.5" x14ac:dyDescent="0.25">
      <c r="A381" s="124" t="s">
        <v>1073</v>
      </c>
      <c r="B381" s="24" t="s">
        <v>3291</v>
      </c>
      <c r="C381" s="24" t="s">
        <v>1074</v>
      </c>
      <c r="D381" s="24" t="s">
        <v>23</v>
      </c>
      <c r="E381" s="25" t="s">
        <v>2683</v>
      </c>
      <c r="F381" s="26" t="s">
        <v>12</v>
      </c>
      <c r="G381" s="27">
        <v>1</v>
      </c>
      <c r="H381" s="28">
        <v>664918.77</v>
      </c>
      <c r="I381" s="88">
        <f>G381*H381</f>
        <v>664918.77</v>
      </c>
      <c r="J381" s="93"/>
    </row>
    <row r="382" spans="1:10" customFormat="1" ht="22.5" x14ac:dyDescent="0.25">
      <c r="A382" s="124" t="s">
        <v>1076</v>
      </c>
      <c r="B382" s="24" t="s">
        <v>3291</v>
      </c>
      <c r="C382" s="24" t="s">
        <v>1077</v>
      </c>
      <c r="D382" s="24" t="s">
        <v>23</v>
      </c>
      <c r="E382" s="25" t="s">
        <v>2766</v>
      </c>
      <c r="F382" s="26" t="s">
        <v>12</v>
      </c>
      <c r="G382" s="27">
        <v>1</v>
      </c>
      <c r="H382" s="28">
        <v>242711.76</v>
      </c>
      <c r="I382" s="88">
        <f>G382*H382</f>
        <v>242711.76</v>
      </c>
      <c r="J382" s="93"/>
    </row>
    <row r="383" spans="1:10" customFormat="1" ht="15" x14ac:dyDescent="0.25">
      <c r="A383" s="124" t="s">
        <v>1079</v>
      </c>
      <c r="B383" s="24" t="s">
        <v>3291</v>
      </c>
      <c r="C383" s="24" t="s">
        <v>1080</v>
      </c>
      <c r="D383" s="24" t="s">
        <v>23</v>
      </c>
      <c r="E383" s="25" t="s">
        <v>2694</v>
      </c>
      <c r="F383" s="26" t="s">
        <v>12</v>
      </c>
      <c r="G383" s="27">
        <v>1</v>
      </c>
      <c r="H383" s="28">
        <v>260060.72</v>
      </c>
      <c r="I383" s="88">
        <f>G383*H383</f>
        <v>260060.72</v>
      </c>
      <c r="J383" s="93"/>
    </row>
    <row r="384" spans="1:10" customFormat="1" ht="15" x14ac:dyDescent="0.25">
      <c r="A384" s="124" t="s">
        <v>1081</v>
      </c>
      <c r="B384" s="24" t="s">
        <v>3291</v>
      </c>
      <c r="C384" s="24" t="s">
        <v>1082</v>
      </c>
      <c r="D384" s="24" t="s">
        <v>23</v>
      </c>
      <c r="E384" s="25" t="s">
        <v>235</v>
      </c>
      <c r="F384" s="26" t="s">
        <v>236</v>
      </c>
      <c r="G384" s="27">
        <v>45</v>
      </c>
      <c r="H384" s="28">
        <v>3187.16</v>
      </c>
      <c r="I384" s="88">
        <f>G384*H384</f>
        <v>143422.20000000001</v>
      </c>
      <c r="J384" s="93"/>
    </row>
    <row r="385" spans="1:10" customFormat="1" ht="15" x14ac:dyDescent="0.25">
      <c r="A385" s="123" t="s">
        <v>1084</v>
      </c>
      <c r="B385" s="19" t="s">
        <v>3291</v>
      </c>
      <c r="C385" s="19" t="s">
        <v>1085</v>
      </c>
      <c r="D385" s="19" t="s">
        <v>2300</v>
      </c>
      <c r="E385" s="20" t="s">
        <v>2301</v>
      </c>
      <c r="F385" s="21" t="s">
        <v>16</v>
      </c>
      <c r="G385" s="22">
        <v>3</v>
      </c>
      <c r="H385" s="23">
        <v>15649.14</v>
      </c>
      <c r="I385" s="87">
        <f>G385*H385</f>
        <v>46947.42</v>
      </c>
      <c r="J385" s="93"/>
    </row>
    <row r="386" spans="1:10" customFormat="1" ht="15" x14ac:dyDescent="0.25">
      <c r="A386" s="124" t="s">
        <v>1087</v>
      </c>
      <c r="B386" s="24" t="s">
        <v>3291</v>
      </c>
      <c r="C386" s="24" t="s">
        <v>1088</v>
      </c>
      <c r="D386" s="24" t="s">
        <v>23</v>
      </c>
      <c r="E386" s="25" t="s">
        <v>2767</v>
      </c>
      <c r="F386" s="26" t="s">
        <v>16</v>
      </c>
      <c r="G386" s="27">
        <v>3</v>
      </c>
      <c r="H386" s="28">
        <v>0</v>
      </c>
      <c r="I386" s="88">
        <f>G386*H386</f>
        <v>0</v>
      </c>
      <c r="J386" s="93"/>
    </row>
    <row r="387" spans="1:10" customFormat="1" ht="15" x14ac:dyDescent="0.25">
      <c r="A387" s="124" t="s">
        <v>1090</v>
      </c>
      <c r="B387" s="24" t="s">
        <v>3291</v>
      </c>
      <c r="C387" s="24" t="s">
        <v>1091</v>
      </c>
      <c r="D387" s="24" t="s">
        <v>23</v>
      </c>
      <c r="E387" s="25" t="s">
        <v>2747</v>
      </c>
      <c r="F387" s="26" t="s">
        <v>16</v>
      </c>
      <c r="G387" s="27">
        <v>6</v>
      </c>
      <c r="H387" s="28">
        <v>0</v>
      </c>
      <c r="I387" s="88">
        <f>G387*H387</f>
        <v>0</v>
      </c>
      <c r="J387" s="93"/>
    </row>
    <row r="388" spans="1:10" customFormat="1" ht="15" x14ac:dyDescent="0.25">
      <c r="A388" s="124" t="s">
        <v>1093</v>
      </c>
      <c r="B388" s="24" t="s">
        <v>3291</v>
      </c>
      <c r="C388" s="24" t="s">
        <v>1094</v>
      </c>
      <c r="D388" s="24" t="s">
        <v>23</v>
      </c>
      <c r="E388" s="25" t="s">
        <v>2768</v>
      </c>
      <c r="F388" s="26" t="s">
        <v>16</v>
      </c>
      <c r="G388" s="27">
        <v>3</v>
      </c>
      <c r="H388" s="28">
        <v>0</v>
      </c>
      <c r="I388" s="88">
        <f>G388*H388</f>
        <v>0</v>
      </c>
      <c r="J388" s="93"/>
    </row>
    <row r="389" spans="1:10" customFormat="1" ht="15" x14ac:dyDescent="0.25">
      <c r="A389" s="124" t="s">
        <v>1096</v>
      </c>
      <c r="B389" s="24" t="s">
        <v>3291</v>
      </c>
      <c r="C389" s="24" t="s">
        <v>1097</v>
      </c>
      <c r="D389" s="24" t="s">
        <v>23</v>
      </c>
      <c r="E389" s="25" t="s">
        <v>2769</v>
      </c>
      <c r="F389" s="26" t="s">
        <v>16</v>
      </c>
      <c r="G389" s="27">
        <v>3</v>
      </c>
      <c r="H389" s="28">
        <v>0</v>
      </c>
      <c r="I389" s="88">
        <f>G389*H389</f>
        <v>0</v>
      </c>
      <c r="J389" s="93"/>
    </row>
    <row r="390" spans="1:10" customFormat="1" ht="22.5" x14ac:dyDescent="0.25">
      <c r="A390" s="123" t="s">
        <v>1099</v>
      </c>
      <c r="B390" s="19" t="s">
        <v>3291</v>
      </c>
      <c r="C390" s="19" t="s">
        <v>1100</v>
      </c>
      <c r="D390" s="19" t="s">
        <v>2630</v>
      </c>
      <c r="E390" s="20" t="s">
        <v>2631</v>
      </c>
      <c r="F390" s="21" t="s">
        <v>16</v>
      </c>
      <c r="G390" s="22">
        <v>1</v>
      </c>
      <c r="H390" s="23">
        <v>2812.79</v>
      </c>
      <c r="I390" s="87">
        <f>G390*H390</f>
        <v>2812.79</v>
      </c>
      <c r="J390" s="93"/>
    </row>
    <row r="391" spans="1:10" customFormat="1" ht="15" x14ac:dyDescent="0.25">
      <c r="A391" s="124" t="s">
        <v>1103</v>
      </c>
      <c r="B391" s="24" t="s">
        <v>3291</v>
      </c>
      <c r="C391" s="24" t="s">
        <v>1104</v>
      </c>
      <c r="D391" s="24" t="s">
        <v>23</v>
      </c>
      <c r="E391" s="25" t="s">
        <v>2770</v>
      </c>
      <c r="F391" s="26" t="s">
        <v>16</v>
      </c>
      <c r="G391" s="27">
        <v>1</v>
      </c>
      <c r="H391" s="28">
        <v>33795.57</v>
      </c>
      <c r="I391" s="88">
        <f>G391*H391</f>
        <v>33795.57</v>
      </c>
      <c r="J391" s="93"/>
    </row>
    <row r="392" spans="1:10" customFormat="1" ht="15" x14ac:dyDescent="0.25">
      <c r="A392" s="123" t="s">
        <v>1106</v>
      </c>
      <c r="B392" s="19" t="s">
        <v>3291</v>
      </c>
      <c r="C392" s="19" t="s">
        <v>1107</v>
      </c>
      <c r="D392" s="19" t="s">
        <v>44</v>
      </c>
      <c r="E392" s="20" t="s">
        <v>45</v>
      </c>
      <c r="F392" s="21" t="s">
        <v>16</v>
      </c>
      <c r="G392" s="22">
        <v>3</v>
      </c>
      <c r="H392" s="23">
        <v>2467.62</v>
      </c>
      <c r="I392" s="87">
        <f>G392*H392</f>
        <v>7402.86</v>
      </c>
      <c r="J392" s="93"/>
    </row>
    <row r="393" spans="1:10" customFormat="1" ht="15" x14ac:dyDescent="0.25">
      <c r="A393" s="124" t="s">
        <v>1109</v>
      </c>
      <c r="B393" s="24" t="s">
        <v>3291</v>
      </c>
      <c r="C393" s="24" t="s">
        <v>1110</v>
      </c>
      <c r="D393" s="24" t="s">
        <v>23</v>
      </c>
      <c r="E393" s="25" t="s">
        <v>2771</v>
      </c>
      <c r="F393" s="26" t="s">
        <v>16</v>
      </c>
      <c r="G393" s="27">
        <v>3</v>
      </c>
      <c r="H393" s="28">
        <v>9513.65</v>
      </c>
      <c r="I393" s="88">
        <f>G393*H393</f>
        <v>28540.95</v>
      </c>
      <c r="J393" s="93"/>
    </row>
    <row r="394" spans="1:10" customFormat="1" ht="22.5" x14ac:dyDescent="0.25">
      <c r="A394" s="123" t="s">
        <v>1112</v>
      </c>
      <c r="B394" s="19" t="s">
        <v>3291</v>
      </c>
      <c r="C394" s="19" t="s">
        <v>1113</v>
      </c>
      <c r="D394" s="19" t="s">
        <v>160</v>
      </c>
      <c r="E394" s="20" t="s">
        <v>161</v>
      </c>
      <c r="F394" s="21" t="s">
        <v>60</v>
      </c>
      <c r="G394" s="29">
        <v>0.67859999999999998</v>
      </c>
      <c r="H394" s="23">
        <v>156086.57999999999</v>
      </c>
      <c r="I394" s="87">
        <f>G394*H394</f>
        <v>105920.35</v>
      </c>
      <c r="J394" s="93"/>
    </row>
    <row r="395" spans="1:10" customFormat="1" ht="22.5" x14ac:dyDescent="0.25">
      <c r="A395" s="124" t="s">
        <v>1115</v>
      </c>
      <c r="B395" s="24" t="s">
        <v>3291</v>
      </c>
      <c r="C395" s="24" t="s">
        <v>1116</v>
      </c>
      <c r="D395" s="24" t="s">
        <v>23</v>
      </c>
      <c r="E395" s="25" t="s">
        <v>2772</v>
      </c>
      <c r="F395" s="26" t="s">
        <v>265</v>
      </c>
      <c r="G395" s="27">
        <v>18</v>
      </c>
      <c r="H395" s="28">
        <v>17841.259999999998</v>
      </c>
      <c r="I395" s="88">
        <f>G395*H395</f>
        <v>321142.68</v>
      </c>
      <c r="J395" s="93"/>
    </row>
    <row r="396" spans="1:10" customFormat="1" ht="15" x14ac:dyDescent="0.25">
      <c r="A396" s="124" t="s">
        <v>1118</v>
      </c>
      <c r="B396" s="24" t="s">
        <v>3291</v>
      </c>
      <c r="C396" s="24" t="s">
        <v>1119</v>
      </c>
      <c r="D396" s="24" t="s">
        <v>23</v>
      </c>
      <c r="E396" s="25" t="s">
        <v>2773</v>
      </c>
      <c r="F396" s="26" t="s">
        <v>16</v>
      </c>
      <c r="G396" s="27">
        <v>6</v>
      </c>
      <c r="H396" s="28">
        <v>38902.800000000003</v>
      </c>
      <c r="I396" s="88">
        <f>G396*H396</f>
        <v>233416.8</v>
      </c>
      <c r="J396" s="93"/>
    </row>
    <row r="397" spans="1:10" customFormat="1" ht="22.5" x14ac:dyDescent="0.25">
      <c r="A397" s="124" t="s">
        <v>1121</v>
      </c>
      <c r="B397" s="24" t="s">
        <v>3291</v>
      </c>
      <c r="C397" s="24" t="s">
        <v>1122</v>
      </c>
      <c r="D397" s="24" t="s">
        <v>23</v>
      </c>
      <c r="E397" s="25" t="s">
        <v>2774</v>
      </c>
      <c r="F397" s="26" t="s">
        <v>16</v>
      </c>
      <c r="G397" s="27">
        <v>3</v>
      </c>
      <c r="H397" s="28">
        <v>38902.800000000003</v>
      </c>
      <c r="I397" s="88">
        <f>G397*H397</f>
        <v>116708.4</v>
      </c>
      <c r="J397" s="93"/>
    </row>
    <row r="398" spans="1:10" customFormat="1" ht="15" x14ac:dyDescent="0.25">
      <c r="A398" s="124" t="s">
        <v>1124</v>
      </c>
      <c r="B398" s="24" t="s">
        <v>3291</v>
      </c>
      <c r="C398" s="24" t="s">
        <v>1125</v>
      </c>
      <c r="D398" s="24" t="s">
        <v>23</v>
      </c>
      <c r="E398" s="25" t="s">
        <v>235</v>
      </c>
      <c r="F398" s="26" t="s">
        <v>236</v>
      </c>
      <c r="G398" s="27">
        <v>30</v>
      </c>
      <c r="H398" s="28">
        <v>3187.16</v>
      </c>
      <c r="I398" s="88">
        <f>G398*H398</f>
        <v>95614.8</v>
      </c>
      <c r="J398" s="93"/>
    </row>
    <row r="399" spans="1:10" customFormat="1" ht="15" x14ac:dyDescent="0.25">
      <c r="A399" s="123" t="s">
        <v>1127</v>
      </c>
      <c r="B399" s="19" t="s">
        <v>3291</v>
      </c>
      <c r="C399" s="19" t="s">
        <v>1128</v>
      </c>
      <c r="D399" s="19" t="s">
        <v>2300</v>
      </c>
      <c r="E399" s="20" t="s">
        <v>2301</v>
      </c>
      <c r="F399" s="21" t="s">
        <v>16</v>
      </c>
      <c r="G399" s="22">
        <v>1</v>
      </c>
      <c r="H399" s="23">
        <v>15649.15</v>
      </c>
      <c r="I399" s="87">
        <f>G399*H399</f>
        <v>15649.15</v>
      </c>
      <c r="J399" s="93"/>
    </row>
    <row r="400" spans="1:10" customFormat="1" ht="15" x14ac:dyDescent="0.25">
      <c r="A400" s="124" t="s">
        <v>1130</v>
      </c>
      <c r="B400" s="24" t="s">
        <v>3291</v>
      </c>
      <c r="C400" s="24" t="s">
        <v>1131</v>
      </c>
      <c r="D400" s="24" t="s">
        <v>23</v>
      </c>
      <c r="E400" s="25" t="s">
        <v>2775</v>
      </c>
      <c r="F400" s="26" t="s">
        <v>16</v>
      </c>
      <c r="G400" s="27">
        <v>1</v>
      </c>
      <c r="H400" s="28">
        <v>0</v>
      </c>
      <c r="I400" s="88">
        <f>G400*H400</f>
        <v>0</v>
      </c>
      <c r="J400" s="93"/>
    </row>
    <row r="401" spans="1:10" customFormat="1" ht="15" x14ac:dyDescent="0.25">
      <c r="A401" s="124" t="s">
        <v>1133</v>
      </c>
      <c r="B401" s="24" t="s">
        <v>3291</v>
      </c>
      <c r="C401" s="24" t="s">
        <v>1134</v>
      </c>
      <c r="D401" s="24" t="s">
        <v>23</v>
      </c>
      <c r="E401" s="25" t="s">
        <v>2776</v>
      </c>
      <c r="F401" s="26" t="s">
        <v>16</v>
      </c>
      <c r="G401" s="27">
        <v>2</v>
      </c>
      <c r="H401" s="28">
        <v>0</v>
      </c>
      <c r="I401" s="88">
        <f>G401*H401</f>
        <v>0</v>
      </c>
      <c r="J401" s="93"/>
    </row>
    <row r="402" spans="1:10" customFormat="1" ht="22.5" x14ac:dyDescent="0.25">
      <c r="A402" s="123" t="s">
        <v>1136</v>
      </c>
      <c r="B402" s="19" t="s">
        <v>3291</v>
      </c>
      <c r="C402" s="19" t="s">
        <v>1137</v>
      </c>
      <c r="D402" s="19" t="s">
        <v>2630</v>
      </c>
      <c r="E402" s="20" t="s">
        <v>2631</v>
      </c>
      <c r="F402" s="21" t="s">
        <v>16</v>
      </c>
      <c r="G402" s="22">
        <v>1</v>
      </c>
      <c r="H402" s="23">
        <v>2812.79</v>
      </c>
      <c r="I402" s="87">
        <f>G402*H402</f>
        <v>2812.79</v>
      </c>
      <c r="J402" s="93"/>
    </row>
    <row r="403" spans="1:10" customFormat="1" ht="15" x14ac:dyDescent="0.25">
      <c r="A403" s="124" t="s">
        <v>1139</v>
      </c>
      <c r="B403" s="24" t="s">
        <v>3291</v>
      </c>
      <c r="C403" s="24" t="s">
        <v>1140</v>
      </c>
      <c r="D403" s="24" t="s">
        <v>23</v>
      </c>
      <c r="E403" s="25" t="s">
        <v>2777</v>
      </c>
      <c r="F403" s="26" t="s">
        <v>16</v>
      </c>
      <c r="G403" s="27">
        <v>1</v>
      </c>
      <c r="H403" s="28">
        <v>63764.5</v>
      </c>
      <c r="I403" s="88">
        <f>G403*H403</f>
        <v>63764.5</v>
      </c>
      <c r="J403" s="93"/>
    </row>
    <row r="404" spans="1:10" customFormat="1" ht="22.5" x14ac:dyDescent="0.25">
      <c r="A404" s="124" t="s">
        <v>1142</v>
      </c>
      <c r="B404" s="24" t="s">
        <v>3291</v>
      </c>
      <c r="C404" s="24" t="s">
        <v>1143</v>
      </c>
      <c r="D404" s="24" t="s">
        <v>23</v>
      </c>
      <c r="E404" s="25" t="s">
        <v>2778</v>
      </c>
      <c r="F404" s="26" t="s">
        <v>16</v>
      </c>
      <c r="G404" s="27">
        <v>1</v>
      </c>
      <c r="H404" s="28">
        <v>74414.87</v>
      </c>
      <c r="I404" s="88">
        <f>G404*H404</f>
        <v>74414.87</v>
      </c>
      <c r="J404" s="93"/>
    </row>
    <row r="405" spans="1:10" customFormat="1" ht="15" x14ac:dyDescent="0.25">
      <c r="A405" s="123" t="s">
        <v>1145</v>
      </c>
      <c r="B405" s="19" t="s">
        <v>3291</v>
      </c>
      <c r="C405" s="19" t="s">
        <v>1146</v>
      </c>
      <c r="D405" s="19" t="s">
        <v>44</v>
      </c>
      <c r="E405" s="20" t="s">
        <v>45</v>
      </c>
      <c r="F405" s="21" t="s">
        <v>16</v>
      </c>
      <c r="G405" s="22">
        <v>1</v>
      </c>
      <c r="H405" s="23">
        <v>2467.62</v>
      </c>
      <c r="I405" s="87">
        <f>G405*H405</f>
        <v>2467.62</v>
      </c>
      <c r="J405" s="93"/>
    </row>
    <row r="406" spans="1:10" customFormat="1" ht="15" x14ac:dyDescent="0.25">
      <c r="A406" s="124" t="s">
        <v>1148</v>
      </c>
      <c r="B406" s="24" t="s">
        <v>3291</v>
      </c>
      <c r="C406" s="24" t="s">
        <v>1149</v>
      </c>
      <c r="D406" s="24" t="s">
        <v>23</v>
      </c>
      <c r="E406" s="25" t="s">
        <v>2779</v>
      </c>
      <c r="F406" s="26" t="s">
        <v>16</v>
      </c>
      <c r="G406" s="27">
        <v>1</v>
      </c>
      <c r="H406" s="28">
        <v>681.37</v>
      </c>
      <c r="I406" s="88">
        <f>G406*H406</f>
        <v>681.37</v>
      </c>
      <c r="J406" s="93"/>
    </row>
    <row r="407" spans="1:10" customFormat="1" ht="22.5" x14ac:dyDescent="0.25">
      <c r="A407" s="123" t="s">
        <v>1151</v>
      </c>
      <c r="B407" s="19" t="s">
        <v>3291</v>
      </c>
      <c r="C407" s="19" t="s">
        <v>1152</v>
      </c>
      <c r="D407" s="19" t="s">
        <v>459</v>
      </c>
      <c r="E407" s="20" t="s">
        <v>460</v>
      </c>
      <c r="F407" s="21" t="s">
        <v>60</v>
      </c>
      <c r="G407" s="29">
        <v>0.42959999999999998</v>
      </c>
      <c r="H407" s="23">
        <v>204743.2</v>
      </c>
      <c r="I407" s="87">
        <f>G407*H407</f>
        <v>87957.68</v>
      </c>
      <c r="J407" s="93"/>
    </row>
    <row r="408" spans="1:10" customFormat="1" ht="15" x14ac:dyDescent="0.25">
      <c r="A408" s="124" t="s">
        <v>1154</v>
      </c>
      <c r="B408" s="24" t="s">
        <v>3291</v>
      </c>
      <c r="C408" s="24" t="s">
        <v>1155</v>
      </c>
      <c r="D408" s="24" t="s">
        <v>23</v>
      </c>
      <c r="E408" s="25" t="s">
        <v>2780</v>
      </c>
      <c r="F408" s="26" t="s">
        <v>265</v>
      </c>
      <c r="G408" s="27">
        <v>12</v>
      </c>
      <c r="H408" s="28">
        <v>8902.86</v>
      </c>
      <c r="I408" s="88">
        <f>G408*H408</f>
        <v>106834.32</v>
      </c>
      <c r="J408" s="93"/>
    </row>
    <row r="409" spans="1:10" customFormat="1" ht="15" x14ac:dyDescent="0.25">
      <c r="A409" s="124" t="s">
        <v>1157</v>
      </c>
      <c r="B409" s="24" t="s">
        <v>3291</v>
      </c>
      <c r="C409" s="24" t="s">
        <v>1158</v>
      </c>
      <c r="D409" s="24" t="s">
        <v>23</v>
      </c>
      <c r="E409" s="25" t="s">
        <v>2781</v>
      </c>
      <c r="F409" s="26" t="s">
        <v>265</v>
      </c>
      <c r="G409" s="27">
        <v>10</v>
      </c>
      <c r="H409" s="28">
        <v>14034.45</v>
      </c>
      <c r="I409" s="88">
        <f>G409*H409</f>
        <v>140344.5</v>
      </c>
      <c r="J409" s="93"/>
    </row>
    <row r="410" spans="1:10" customFormat="1" ht="15" x14ac:dyDescent="0.25">
      <c r="A410" s="124" t="s">
        <v>1160</v>
      </c>
      <c r="B410" s="24" t="s">
        <v>3291</v>
      </c>
      <c r="C410" s="24" t="s">
        <v>1161</v>
      </c>
      <c r="D410" s="24" t="s">
        <v>23</v>
      </c>
      <c r="E410" s="25" t="s">
        <v>2782</v>
      </c>
      <c r="F410" s="26" t="s">
        <v>265</v>
      </c>
      <c r="G410" s="31">
        <v>0.5</v>
      </c>
      <c r="H410" s="28">
        <v>19623.099999999999</v>
      </c>
      <c r="I410" s="88">
        <f>G410*H410</f>
        <v>9811.5499999999993</v>
      </c>
      <c r="J410" s="93"/>
    </row>
    <row r="411" spans="1:10" customFormat="1" ht="15" x14ac:dyDescent="0.25">
      <c r="A411" s="124" t="s">
        <v>1163</v>
      </c>
      <c r="B411" s="24" t="s">
        <v>3291</v>
      </c>
      <c r="C411" s="24" t="s">
        <v>1164</v>
      </c>
      <c r="D411" s="24" t="s">
        <v>23</v>
      </c>
      <c r="E411" s="25" t="s">
        <v>2783</v>
      </c>
      <c r="F411" s="26" t="s">
        <v>16</v>
      </c>
      <c r="G411" s="27">
        <v>1</v>
      </c>
      <c r="H411" s="28">
        <v>12732.72</v>
      </c>
      <c r="I411" s="88">
        <f>G411*H411</f>
        <v>12732.72</v>
      </c>
      <c r="J411" s="93"/>
    </row>
    <row r="412" spans="1:10" customFormat="1" ht="22.5" x14ac:dyDescent="0.25">
      <c r="A412" s="124" t="s">
        <v>1166</v>
      </c>
      <c r="B412" s="24" t="s">
        <v>3291</v>
      </c>
      <c r="C412" s="24" t="s">
        <v>1167</v>
      </c>
      <c r="D412" s="24" t="s">
        <v>23</v>
      </c>
      <c r="E412" s="25" t="s">
        <v>2784</v>
      </c>
      <c r="F412" s="26" t="s">
        <v>16</v>
      </c>
      <c r="G412" s="27">
        <v>1</v>
      </c>
      <c r="H412" s="28">
        <v>9528.15</v>
      </c>
      <c r="I412" s="88">
        <f>G412*H412</f>
        <v>9528.15</v>
      </c>
      <c r="J412" s="93"/>
    </row>
    <row r="413" spans="1:10" customFormat="1" ht="22.5" x14ac:dyDescent="0.25">
      <c r="A413" s="124" t="s">
        <v>1169</v>
      </c>
      <c r="B413" s="24" t="s">
        <v>3291</v>
      </c>
      <c r="C413" s="24" t="s">
        <v>1170</v>
      </c>
      <c r="D413" s="24" t="s">
        <v>23</v>
      </c>
      <c r="E413" s="25" t="s">
        <v>2785</v>
      </c>
      <c r="F413" s="26" t="s">
        <v>16</v>
      </c>
      <c r="G413" s="27">
        <v>1</v>
      </c>
      <c r="H413" s="28">
        <v>11686.31</v>
      </c>
      <c r="I413" s="88">
        <f>G413*H413</f>
        <v>11686.31</v>
      </c>
      <c r="J413" s="93"/>
    </row>
    <row r="414" spans="1:10" customFormat="1" ht="15" x14ac:dyDescent="0.25">
      <c r="A414" s="124" t="s">
        <v>1172</v>
      </c>
      <c r="B414" s="24" t="s">
        <v>3291</v>
      </c>
      <c r="C414" s="24" t="s">
        <v>1173</v>
      </c>
      <c r="D414" s="24" t="s">
        <v>23</v>
      </c>
      <c r="E414" s="25" t="s">
        <v>235</v>
      </c>
      <c r="F414" s="26" t="s">
        <v>236</v>
      </c>
      <c r="G414" s="27">
        <v>25</v>
      </c>
      <c r="H414" s="28">
        <v>3187.16</v>
      </c>
      <c r="I414" s="88">
        <f>G414*H414</f>
        <v>79679</v>
      </c>
      <c r="J414" s="93"/>
    </row>
    <row r="415" spans="1:10" customFormat="1" ht="15" x14ac:dyDescent="0.25">
      <c r="A415" s="123" t="s">
        <v>1175</v>
      </c>
      <c r="B415" s="19" t="s">
        <v>3291</v>
      </c>
      <c r="C415" s="19" t="s">
        <v>1176</v>
      </c>
      <c r="D415" s="19" t="s">
        <v>2300</v>
      </c>
      <c r="E415" s="20" t="s">
        <v>2301</v>
      </c>
      <c r="F415" s="21" t="s">
        <v>16</v>
      </c>
      <c r="G415" s="22">
        <v>2</v>
      </c>
      <c r="H415" s="23">
        <v>15649.14</v>
      </c>
      <c r="I415" s="87">
        <f>G415*H415</f>
        <v>31298.28</v>
      </c>
      <c r="J415" s="93"/>
    </row>
    <row r="416" spans="1:10" customFormat="1" ht="15" x14ac:dyDescent="0.25">
      <c r="A416" s="124" t="s">
        <v>1178</v>
      </c>
      <c r="B416" s="24" t="s">
        <v>3291</v>
      </c>
      <c r="C416" s="24" t="s">
        <v>1179</v>
      </c>
      <c r="D416" s="24" t="s">
        <v>23</v>
      </c>
      <c r="E416" s="25" t="s">
        <v>2786</v>
      </c>
      <c r="F416" s="26" t="s">
        <v>16</v>
      </c>
      <c r="G416" s="27">
        <v>2</v>
      </c>
      <c r="H416" s="28">
        <v>0</v>
      </c>
      <c r="I416" s="88">
        <f>G416*H416</f>
        <v>0</v>
      </c>
      <c r="J416" s="93"/>
    </row>
    <row r="417" spans="1:10" customFormat="1" ht="15" x14ac:dyDescent="0.25">
      <c r="A417" s="124" t="s">
        <v>1181</v>
      </c>
      <c r="B417" s="24" t="s">
        <v>3291</v>
      </c>
      <c r="C417" s="24" t="s">
        <v>1182</v>
      </c>
      <c r="D417" s="24" t="s">
        <v>23</v>
      </c>
      <c r="E417" s="25" t="s">
        <v>2787</v>
      </c>
      <c r="F417" s="26" t="s">
        <v>16</v>
      </c>
      <c r="G417" s="27">
        <v>4</v>
      </c>
      <c r="H417" s="28">
        <v>0</v>
      </c>
      <c r="I417" s="88">
        <f>G417*H417</f>
        <v>0</v>
      </c>
      <c r="J417" s="93"/>
    </row>
    <row r="418" spans="1:10" customFormat="1" ht="15" x14ac:dyDescent="0.25">
      <c r="A418" s="124" t="s">
        <v>1184</v>
      </c>
      <c r="B418" s="24" t="s">
        <v>3291</v>
      </c>
      <c r="C418" s="24" t="s">
        <v>1185</v>
      </c>
      <c r="D418" s="24" t="s">
        <v>23</v>
      </c>
      <c r="E418" s="25" t="s">
        <v>2788</v>
      </c>
      <c r="F418" s="26" t="s">
        <v>16</v>
      </c>
      <c r="G418" s="27">
        <v>2</v>
      </c>
      <c r="H418" s="28">
        <v>0</v>
      </c>
      <c r="I418" s="88">
        <f>G418*H418</f>
        <v>0</v>
      </c>
      <c r="J418" s="93"/>
    </row>
    <row r="419" spans="1:10" customFormat="1" ht="15" x14ac:dyDescent="0.25">
      <c r="A419" s="124" t="s">
        <v>1187</v>
      </c>
      <c r="B419" s="24" t="s">
        <v>3291</v>
      </c>
      <c r="C419" s="24" t="s">
        <v>1188</v>
      </c>
      <c r="D419" s="24" t="s">
        <v>23</v>
      </c>
      <c r="E419" s="25" t="s">
        <v>2789</v>
      </c>
      <c r="F419" s="26" t="s">
        <v>16</v>
      </c>
      <c r="G419" s="27">
        <v>2</v>
      </c>
      <c r="H419" s="28">
        <v>0</v>
      </c>
      <c r="I419" s="88">
        <f>G419*H419</f>
        <v>0</v>
      </c>
      <c r="J419" s="93"/>
    </row>
    <row r="420" spans="1:10" customFormat="1" ht="22.5" x14ac:dyDescent="0.25">
      <c r="A420" s="123" t="s">
        <v>1190</v>
      </c>
      <c r="B420" s="19" t="s">
        <v>3291</v>
      </c>
      <c r="C420" s="19" t="s">
        <v>1191</v>
      </c>
      <c r="D420" s="19" t="s">
        <v>2630</v>
      </c>
      <c r="E420" s="20" t="s">
        <v>2631</v>
      </c>
      <c r="F420" s="21" t="s">
        <v>16</v>
      </c>
      <c r="G420" s="22">
        <v>2</v>
      </c>
      <c r="H420" s="23">
        <v>2812.77</v>
      </c>
      <c r="I420" s="87">
        <f>G420*H420</f>
        <v>5625.54</v>
      </c>
      <c r="J420" s="93"/>
    </row>
    <row r="421" spans="1:10" customFormat="1" ht="15" x14ac:dyDescent="0.25">
      <c r="A421" s="124" t="s">
        <v>1193</v>
      </c>
      <c r="B421" s="24" t="s">
        <v>3291</v>
      </c>
      <c r="C421" s="24" t="s">
        <v>1194</v>
      </c>
      <c r="D421" s="24" t="s">
        <v>23</v>
      </c>
      <c r="E421" s="25" t="s">
        <v>2790</v>
      </c>
      <c r="F421" s="26" t="s">
        <v>16</v>
      </c>
      <c r="G421" s="27">
        <v>2</v>
      </c>
      <c r="H421" s="28">
        <v>14476.21</v>
      </c>
      <c r="I421" s="88">
        <f>G421*H421</f>
        <v>28952.42</v>
      </c>
      <c r="J421" s="93"/>
    </row>
    <row r="422" spans="1:10" customFormat="1" ht="15" x14ac:dyDescent="0.25">
      <c r="A422" s="124" t="s">
        <v>1196</v>
      </c>
      <c r="B422" s="24" t="s">
        <v>3291</v>
      </c>
      <c r="C422" s="24" t="s">
        <v>1197</v>
      </c>
      <c r="D422" s="24" t="s">
        <v>23</v>
      </c>
      <c r="E422" s="25" t="s">
        <v>2791</v>
      </c>
      <c r="F422" s="26" t="s">
        <v>265</v>
      </c>
      <c r="G422" s="27">
        <v>2</v>
      </c>
      <c r="H422" s="28">
        <v>14731.62</v>
      </c>
      <c r="I422" s="88">
        <f>G422*H422</f>
        <v>29463.24</v>
      </c>
      <c r="J422" s="93"/>
    </row>
    <row r="423" spans="1:10" customFormat="1" ht="15" x14ac:dyDescent="0.25">
      <c r="A423" s="123" t="s">
        <v>1199</v>
      </c>
      <c r="B423" s="19" t="s">
        <v>3291</v>
      </c>
      <c r="C423" s="19" t="s">
        <v>1200</v>
      </c>
      <c r="D423" s="19" t="s">
        <v>44</v>
      </c>
      <c r="E423" s="20" t="s">
        <v>45</v>
      </c>
      <c r="F423" s="21" t="s">
        <v>16</v>
      </c>
      <c r="G423" s="22">
        <v>2</v>
      </c>
      <c r="H423" s="23">
        <v>2467.61</v>
      </c>
      <c r="I423" s="87">
        <f>G423*H423</f>
        <v>4935.22</v>
      </c>
      <c r="J423" s="93"/>
    </row>
    <row r="424" spans="1:10" customFormat="1" ht="15" x14ac:dyDescent="0.25">
      <c r="A424" s="124" t="s">
        <v>1202</v>
      </c>
      <c r="B424" s="24" t="s">
        <v>3291</v>
      </c>
      <c r="C424" s="24" t="s">
        <v>1203</v>
      </c>
      <c r="D424" s="24" t="s">
        <v>23</v>
      </c>
      <c r="E424" s="25" t="s">
        <v>2792</v>
      </c>
      <c r="F424" s="26" t="s">
        <v>16</v>
      </c>
      <c r="G424" s="27">
        <v>2</v>
      </c>
      <c r="H424" s="28">
        <v>2535.4899999999998</v>
      </c>
      <c r="I424" s="88">
        <f>G424*H424</f>
        <v>5070.9799999999996</v>
      </c>
      <c r="J424" s="93"/>
    </row>
    <row r="425" spans="1:10" customFormat="1" ht="22.5" x14ac:dyDescent="0.25">
      <c r="A425" s="123" t="s">
        <v>1205</v>
      </c>
      <c r="B425" s="19" t="s">
        <v>3291</v>
      </c>
      <c r="C425" s="19" t="s">
        <v>1206</v>
      </c>
      <c r="D425" s="19" t="s">
        <v>179</v>
      </c>
      <c r="E425" s="20" t="s">
        <v>180</v>
      </c>
      <c r="F425" s="21" t="s">
        <v>60</v>
      </c>
      <c r="G425" s="29">
        <v>0.16109999999999999</v>
      </c>
      <c r="H425" s="23">
        <v>204928.02</v>
      </c>
      <c r="I425" s="87">
        <f>G425*H425</f>
        <v>33013.9</v>
      </c>
      <c r="J425" s="93"/>
    </row>
    <row r="426" spans="1:10" customFormat="1" ht="22.5" x14ac:dyDescent="0.25">
      <c r="A426" s="124" t="s">
        <v>1208</v>
      </c>
      <c r="B426" s="24" t="s">
        <v>3291</v>
      </c>
      <c r="C426" s="24" t="s">
        <v>1209</v>
      </c>
      <c r="D426" s="24" t="s">
        <v>23</v>
      </c>
      <c r="E426" s="25" t="s">
        <v>2793</v>
      </c>
      <c r="F426" s="26" t="s">
        <v>265</v>
      </c>
      <c r="G426" s="27">
        <v>9</v>
      </c>
      <c r="H426" s="28">
        <v>9913.23</v>
      </c>
      <c r="I426" s="88">
        <f>G426*H426</f>
        <v>89219.07</v>
      </c>
      <c r="J426" s="93"/>
    </row>
    <row r="427" spans="1:10" customFormat="1" ht="22.5" x14ac:dyDescent="0.25">
      <c r="A427" s="124" t="s">
        <v>1211</v>
      </c>
      <c r="B427" s="24" t="s">
        <v>3291</v>
      </c>
      <c r="C427" s="24" t="s">
        <v>1212</v>
      </c>
      <c r="D427" s="24" t="s">
        <v>23</v>
      </c>
      <c r="E427" s="25" t="s">
        <v>2794</v>
      </c>
      <c r="F427" s="26" t="s">
        <v>16</v>
      </c>
      <c r="G427" s="27">
        <v>2</v>
      </c>
      <c r="H427" s="28">
        <v>13550.1</v>
      </c>
      <c r="I427" s="88">
        <f>G427*H427</f>
        <v>27100.2</v>
      </c>
      <c r="J427" s="93"/>
    </row>
    <row r="428" spans="1:10" customFormat="1" ht="15" x14ac:dyDescent="0.25">
      <c r="A428" s="124" t="s">
        <v>1214</v>
      </c>
      <c r="B428" s="24" t="s">
        <v>3291</v>
      </c>
      <c r="C428" s="24" t="s">
        <v>1215</v>
      </c>
      <c r="D428" s="24" t="s">
        <v>23</v>
      </c>
      <c r="E428" s="25" t="s">
        <v>235</v>
      </c>
      <c r="F428" s="26" t="s">
        <v>236</v>
      </c>
      <c r="G428" s="27">
        <v>30</v>
      </c>
      <c r="H428" s="28">
        <v>3187.16</v>
      </c>
      <c r="I428" s="88">
        <f>G428*H428</f>
        <v>95614.8</v>
      </c>
      <c r="J428" s="93"/>
    </row>
    <row r="429" spans="1:10" customFormat="1" ht="15" x14ac:dyDescent="0.25">
      <c r="A429" s="123" t="s">
        <v>1217</v>
      </c>
      <c r="B429" s="19" t="s">
        <v>3291</v>
      </c>
      <c r="C429" s="19" t="s">
        <v>1218</v>
      </c>
      <c r="D429" s="19" t="s">
        <v>2300</v>
      </c>
      <c r="E429" s="20" t="s">
        <v>2301</v>
      </c>
      <c r="F429" s="21" t="s">
        <v>16</v>
      </c>
      <c r="G429" s="22">
        <v>2</v>
      </c>
      <c r="H429" s="23">
        <v>15649.14</v>
      </c>
      <c r="I429" s="87">
        <f>G429*H429</f>
        <v>31298.28</v>
      </c>
      <c r="J429" s="93"/>
    </row>
    <row r="430" spans="1:10" customFormat="1" ht="15" x14ac:dyDescent="0.25">
      <c r="A430" s="124" t="s">
        <v>1220</v>
      </c>
      <c r="B430" s="24" t="s">
        <v>3291</v>
      </c>
      <c r="C430" s="24" t="s">
        <v>1221</v>
      </c>
      <c r="D430" s="24" t="s">
        <v>23</v>
      </c>
      <c r="E430" s="25" t="s">
        <v>2795</v>
      </c>
      <c r="F430" s="26" t="s">
        <v>16</v>
      </c>
      <c r="G430" s="27">
        <v>2</v>
      </c>
      <c r="H430" s="28">
        <v>0</v>
      </c>
      <c r="I430" s="88">
        <f>G430*H430</f>
        <v>0</v>
      </c>
      <c r="J430" s="93"/>
    </row>
    <row r="431" spans="1:10" customFormat="1" ht="15" x14ac:dyDescent="0.25">
      <c r="A431" s="124" t="s">
        <v>1223</v>
      </c>
      <c r="B431" s="24" t="s">
        <v>3291</v>
      </c>
      <c r="C431" s="24" t="s">
        <v>1224</v>
      </c>
      <c r="D431" s="24" t="s">
        <v>23</v>
      </c>
      <c r="E431" s="25" t="s">
        <v>2796</v>
      </c>
      <c r="F431" s="26" t="s">
        <v>16</v>
      </c>
      <c r="G431" s="27">
        <v>4</v>
      </c>
      <c r="H431" s="28">
        <v>0</v>
      </c>
      <c r="I431" s="88">
        <f>G431*H431</f>
        <v>0</v>
      </c>
      <c r="J431" s="93"/>
    </row>
    <row r="432" spans="1:10" customFormat="1" ht="15" x14ac:dyDescent="0.25">
      <c r="A432" s="124" t="s">
        <v>1226</v>
      </c>
      <c r="B432" s="24" t="s">
        <v>3291</v>
      </c>
      <c r="C432" s="24" t="s">
        <v>1227</v>
      </c>
      <c r="D432" s="24" t="s">
        <v>23</v>
      </c>
      <c r="E432" s="25" t="s">
        <v>2788</v>
      </c>
      <c r="F432" s="26" t="s">
        <v>16</v>
      </c>
      <c r="G432" s="27">
        <v>2</v>
      </c>
      <c r="H432" s="28">
        <v>0</v>
      </c>
      <c r="I432" s="88">
        <f>G432*H432</f>
        <v>0</v>
      </c>
      <c r="J432" s="93"/>
    </row>
    <row r="433" spans="1:10" customFormat="1" ht="15" x14ac:dyDescent="0.25">
      <c r="A433" s="124" t="s">
        <v>1229</v>
      </c>
      <c r="B433" s="24" t="s">
        <v>3291</v>
      </c>
      <c r="C433" s="24" t="s">
        <v>1230</v>
      </c>
      <c r="D433" s="24" t="s">
        <v>23</v>
      </c>
      <c r="E433" s="25" t="s">
        <v>2797</v>
      </c>
      <c r="F433" s="26" t="s">
        <v>16</v>
      </c>
      <c r="G433" s="27">
        <v>2</v>
      </c>
      <c r="H433" s="28">
        <v>0</v>
      </c>
      <c r="I433" s="88">
        <f>G433*H433</f>
        <v>0</v>
      </c>
      <c r="J433" s="93"/>
    </row>
    <row r="434" spans="1:10" customFormat="1" ht="22.5" x14ac:dyDescent="0.25">
      <c r="A434" s="123" t="s">
        <v>1232</v>
      </c>
      <c r="B434" s="19" t="s">
        <v>3291</v>
      </c>
      <c r="C434" s="19" t="s">
        <v>1233</v>
      </c>
      <c r="D434" s="19" t="s">
        <v>2630</v>
      </c>
      <c r="E434" s="20" t="s">
        <v>2631</v>
      </c>
      <c r="F434" s="21" t="s">
        <v>16</v>
      </c>
      <c r="G434" s="22">
        <v>2</v>
      </c>
      <c r="H434" s="23">
        <v>2812.77</v>
      </c>
      <c r="I434" s="87">
        <f>G434*H434</f>
        <v>5625.54</v>
      </c>
      <c r="J434" s="93"/>
    </row>
    <row r="435" spans="1:10" customFormat="1" ht="15" x14ac:dyDescent="0.25">
      <c r="A435" s="124" t="s">
        <v>1235</v>
      </c>
      <c r="B435" s="24" t="s">
        <v>3291</v>
      </c>
      <c r="C435" s="24" t="s">
        <v>1236</v>
      </c>
      <c r="D435" s="24" t="s">
        <v>23</v>
      </c>
      <c r="E435" s="25" t="s">
        <v>2798</v>
      </c>
      <c r="F435" s="26" t="s">
        <v>16</v>
      </c>
      <c r="G435" s="27">
        <v>2</v>
      </c>
      <c r="H435" s="28">
        <v>14476.21</v>
      </c>
      <c r="I435" s="88">
        <f>G435*H435</f>
        <v>28952.42</v>
      </c>
      <c r="J435" s="93"/>
    </row>
    <row r="436" spans="1:10" customFormat="1" ht="15" x14ac:dyDescent="0.25">
      <c r="A436" s="123" t="s">
        <v>1238</v>
      </c>
      <c r="B436" s="19" t="s">
        <v>3291</v>
      </c>
      <c r="C436" s="19" t="s">
        <v>1239</v>
      </c>
      <c r="D436" s="19" t="s">
        <v>44</v>
      </c>
      <c r="E436" s="20" t="s">
        <v>45</v>
      </c>
      <c r="F436" s="21" t="s">
        <v>16</v>
      </c>
      <c r="G436" s="22">
        <v>4</v>
      </c>
      <c r="H436" s="23">
        <v>2467.61</v>
      </c>
      <c r="I436" s="87">
        <f>G436*H436</f>
        <v>9870.44</v>
      </c>
      <c r="J436" s="93"/>
    </row>
    <row r="437" spans="1:10" customFormat="1" ht="15" x14ac:dyDescent="0.25">
      <c r="A437" s="124" t="s">
        <v>1241</v>
      </c>
      <c r="B437" s="24" t="s">
        <v>3291</v>
      </c>
      <c r="C437" s="24" t="s">
        <v>1242</v>
      </c>
      <c r="D437" s="24" t="s">
        <v>23</v>
      </c>
      <c r="E437" s="25" t="s">
        <v>2799</v>
      </c>
      <c r="F437" s="26" t="s">
        <v>16</v>
      </c>
      <c r="G437" s="27">
        <v>2</v>
      </c>
      <c r="H437" s="28">
        <v>1824.42</v>
      </c>
      <c r="I437" s="88">
        <f>G437*H437</f>
        <v>3648.84</v>
      </c>
      <c r="J437" s="93"/>
    </row>
    <row r="438" spans="1:10" customFormat="1" ht="15" x14ac:dyDescent="0.25">
      <c r="A438" s="124" t="s">
        <v>1245</v>
      </c>
      <c r="B438" s="24" t="s">
        <v>3291</v>
      </c>
      <c r="C438" s="24" t="s">
        <v>1246</v>
      </c>
      <c r="D438" s="24" t="s">
        <v>23</v>
      </c>
      <c r="E438" s="25" t="s">
        <v>2800</v>
      </c>
      <c r="F438" s="26" t="s">
        <v>16</v>
      </c>
      <c r="G438" s="27">
        <v>2</v>
      </c>
      <c r="H438" s="28">
        <v>7405.12</v>
      </c>
      <c r="I438" s="88">
        <f>G438*H438</f>
        <v>14810.24</v>
      </c>
      <c r="J438" s="93"/>
    </row>
    <row r="439" spans="1:10" customFormat="1" ht="22.5" x14ac:dyDescent="0.25">
      <c r="A439" s="123" t="s">
        <v>1249</v>
      </c>
      <c r="B439" s="19" t="s">
        <v>3291</v>
      </c>
      <c r="C439" s="19" t="s">
        <v>1250</v>
      </c>
      <c r="D439" s="19" t="s">
        <v>179</v>
      </c>
      <c r="E439" s="20" t="s">
        <v>180</v>
      </c>
      <c r="F439" s="21" t="s">
        <v>60</v>
      </c>
      <c r="G439" s="29">
        <v>8.72E-2</v>
      </c>
      <c r="H439" s="23">
        <v>204930.35</v>
      </c>
      <c r="I439" s="87">
        <f>G439*H439</f>
        <v>17869.93</v>
      </c>
      <c r="J439" s="93"/>
    </row>
    <row r="440" spans="1:10" customFormat="1" ht="22.5" x14ac:dyDescent="0.25">
      <c r="A440" s="124" t="s">
        <v>1252</v>
      </c>
      <c r="B440" s="24" t="s">
        <v>3291</v>
      </c>
      <c r="C440" s="24" t="s">
        <v>1253</v>
      </c>
      <c r="D440" s="24" t="s">
        <v>23</v>
      </c>
      <c r="E440" s="25" t="s">
        <v>2801</v>
      </c>
      <c r="F440" s="26" t="s">
        <v>265</v>
      </c>
      <c r="G440" s="31">
        <v>3.5</v>
      </c>
      <c r="H440" s="28">
        <v>8902.86</v>
      </c>
      <c r="I440" s="88">
        <f>G440*H440</f>
        <v>31160.01</v>
      </c>
      <c r="J440" s="93"/>
    </row>
    <row r="441" spans="1:10" customFormat="1" ht="15" x14ac:dyDescent="0.25">
      <c r="A441" s="124" t="s">
        <v>1255</v>
      </c>
      <c r="B441" s="24" t="s">
        <v>3291</v>
      </c>
      <c r="C441" s="24" t="s">
        <v>1256</v>
      </c>
      <c r="D441" s="24" t="s">
        <v>23</v>
      </c>
      <c r="E441" s="25" t="s">
        <v>2802</v>
      </c>
      <c r="F441" s="26" t="s">
        <v>265</v>
      </c>
      <c r="G441" s="31">
        <v>0.5</v>
      </c>
      <c r="H441" s="28">
        <v>29518.2</v>
      </c>
      <c r="I441" s="88">
        <f>G441*H441</f>
        <v>14759.1</v>
      </c>
      <c r="J441" s="93"/>
    </row>
    <row r="442" spans="1:10" customFormat="1" ht="22.5" x14ac:dyDescent="0.25">
      <c r="A442" s="124" t="s">
        <v>1258</v>
      </c>
      <c r="B442" s="24" t="s">
        <v>3291</v>
      </c>
      <c r="C442" s="24" t="s">
        <v>1259</v>
      </c>
      <c r="D442" s="24" t="s">
        <v>23</v>
      </c>
      <c r="E442" s="25" t="s">
        <v>2803</v>
      </c>
      <c r="F442" s="26" t="s">
        <v>16</v>
      </c>
      <c r="G442" s="27">
        <v>2</v>
      </c>
      <c r="H442" s="28">
        <v>15006.97</v>
      </c>
      <c r="I442" s="88">
        <f>G442*H442</f>
        <v>30013.94</v>
      </c>
      <c r="J442" s="93"/>
    </row>
    <row r="443" spans="1:10" customFormat="1" ht="15" x14ac:dyDescent="0.25">
      <c r="A443" s="124" t="s">
        <v>1261</v>
      </c>
      <c r="B443" s="24" t="s">
        <v>3291</v>
      </c>
      <c r="C443" s="24" t="s">
        <v>1262</v>
      </c>
      <c r="D443" s="24" t="s">
        <v>23</v>
      </c>
      <c r="E443" s="25" t="s">
        <v>235</v>
      </c>
      <c r="F443" s="26" t="s">
        <v>236</v>
      </c>
      <c r="G443" s="27">
        <v>35</v>
      </c>
      <c r="H443" s="28">
        <v>3187.16</v>
      </c>
      <c r="I443" s="88">
        <f>G443*H443</f>
        <v>111550.6</v>
      </c>
      <c r="J443" s="93"/>
    </row>
    <row r="444" spans="1:10" customFormat="1" ht="15" x14ac:dyDescent="0.25">
      <c r="A444" s="123" t="s">
        <v>1264</v>
      </c>
      <c r="B444" s="19" t="s">
        <v>3291</v>
      </c>
      <c r="C444" s="19" t="s">
        <v>1265</v>
      </c>
      <c r="D444" s="19" t="s">
        <v>2743</v>
      </c>
      <c r="E444" s="20" t="s">
        <v>2744</v>
      </c>
      <c r="F444" s="21" t="s">
        <v>16</v>
      </c>
      <c r="G444" s="22">
        <v>2</v>
      </c>
      <c r="H444" s="23">
        <v>18131.490000000002</v>
      </c>
      <c r="I444" s="87">
        <f>G444*H444</f>
        <v>36262.980000000003</v>
      </c>
      <c r="J444" s="93"/>
    </row>
    <row r="445" spans="1:10" customFormat="1" ht="15" x14ac:dyDescent="0.25">
      <c r="A445" s="124" t="s">
        <v>1267</v>
      </c>
      <c r="B445" s="24" t="s">
        <v>3291</v>
      </c>
      <c r="C445" s="24" t="s">
        <v>1268</v>
      </c>
      <c r="D445" s="24" t="s">
        <v>23</v>
      </c>
      <c r="E445" s="25" t="s">
        <v>2804</v>
      </c>
      <c r="F445" s="26" t="s">
        <v>16</v>
      </c>
      <c r="G445" s="27">
        <v>2</v>
      </c>
      <c r="H445" s="28">
        <v>0</v>
      </c>
      <c r="I445" s="88">
        <f>G445*H445</f>
        <v>0</v>
      </c>
      <c r="J445" s="93"/>
    </row>
    <row r="446" spans="1:10" customFormat="1" ht="15" x14ac:dyDescent="0.25">
      <c r="A446" s="124" t="s">
        <v>1270</v>
      </c>
      <c r="B446" s="24" t="s">
        <v>3291</v>
      </c>
      <c r="C446" s="24" t="s">
        <v>1271</v>
      </c>
      <c r="D446" s="24" t="s">
        <v>23</v>
      </c>
      <c r="E446" s="25" t="s">
        <v>2805</v>
      </c>
      <c r="F446" s="26" t="s">
        <v>16</v>
      </c>
      <c r="G446" s="27">
        <v>2</v>
      </c>
      <c r="H446" s="28">
        <v>0</v>
      </c>
      <c r="I446" s="88">
        <f>G446*H446</f>
        <v>0</v>
      </c>
      <c r="J446" s="93"/>
    </row>
    <row r="447" spans="1:10" customFormat="1" ht="15" x14ac:dyDescent="0.25">
      <c r="A447" s="124" t="s">
        <v>1273</v>
      </c>
      <c r="B447" s="24" t="s">
        <v>3291</v>
      </c>
      <c r="C447" s="24" t="s">
        <v>1274</v>
      </c>
      <c r="D447" s="24" t="s">
        <v>23</v>
      </c>
      <c r="E447" s="25" t="s">
        <v>2788</v>
      </c>
      <c r="F447" s="26" t="s">
        <v>16</v>
      </c>
      <c r="G447" s="27">
        <v>2</v>
      </c>
      <c r="H447" s="28">
        <v>0</v>
      </c>
      <c r="I447" s="88">
        <f>G447*H447</f>
        <v>0</v>
      </c>
      <c r="J447" s="93"/>
    </row>
    <row r="448" spans="1:10" customFormat="1" ht="15" x14ac:dyDescent="0.25">
      <c r="A448" s="124" t="s">
        <v>1276</v>
      </c>
      <c r="B448" s="24" t="s">
        <v>3291</v>
      </c>
      <c r="C448" s="24" t="s">
        <v>1277</v>
      </c>
      <c r="D448" s="24" t="s">
        <v>23</v>
      </c>
      <c r="E448" s="25" t="s">
        <v>2806</v>
      </c>
      <c r="F448" s="26" t="s">
        <v>16</v>
      </c>
      <c r="G448" s="27">
        <v>4</v>
      </c>
      <c r="H448" s="28">
        <v>0</v>
      </c>
      <c r="I448" s="88">
        <f>G448*H448</f>
        <v>0</v>
      </c>
      <c r="J448" s="93"/>
    </row>
    <row r="449" spans="1:10" customFormat="1" ht="22.5" x14ac:dyDescent="0.25">
      <c r="A449" s="123" t="s">
        <v>1279</v>
      </c>
      <c r="B449" s="19" t="s">
        <v>3291</v>
      </c>
      <c r="C449" s="19" t="s">
        <v>1280</v>
      </c>
      <c r="D449" s="19" t="s">
        <v>2630</v>
      </c>
      <c r="E449" s="20" t="s">
        <v>2631</v>
      </c>
      <c r="F449" s="21" t="s">
        <v>16</v>
      </c>
      <c r="G449" s="22">
        <v>2</v>
      </c>
      <c r="H449" s="23">
        <v>2812.77</v>
      </c>
      <c r="I449" s="87">
        <f>G449*H449</f>
        <v>5625.54</v>
      </c>
      <c r="J449" s="93"/>
    </row>
    <row r="450" spans="1:10" customFormat="1" ht="15" x14ac:dyDescent="0.25">
      <c r="A450" s="124" t="s">
        <v>1282</v>
      </c>
      <c r="B450" s="24" t="s">
        <v>3291</v>
      </c>
      <c r="C450" s="24" t="s">
        <v>1283</v>
      </c>
      <c r="D450" s="24" t="s">
        <v>23</v>
      </c>
      <c r="E450" s="25" t="s">
        <v>2807</v>
      </c>
      <c r="F450" s="26" t="s">
        <v>16</v>
      </c>
      <c r="G450" s="27">
        <v>2</v>
      </c>
      <c r="H450" s="28">
        <v>19008.78</v>
      </c>
      <c r="I450" s="88">
        <f>G450*H450</f>
        <v>38017.56</v>
      </c>
      <c r="J450" s="93"/>
    </row>
    <row r="451" spans="1:10" customFormat="1" ht="15" x14ac:dyDescent="0.25">
      <c r="A451" s="123" t="s">
        <v>1286</v>
      </c>
      <c r="B451" s="19" t="s">
        <v>3291</v>
      </c>
      <c r="C451" s="19" t="s">
        <v>1287</v>
      </c>
      <c r="D451" s="19" t="s">
        <v>44</v>
      </c>
      <c r="E451" s="20" t="s">
        <v>45</v>
      </c>
      <c r="F451" s="21" t="s">
        <v>16</v>
      </c>
      <c r="G451" s="22">
        <v>2</v>
      </c>
      <c r="H451" s="23">
        <v>2467.61</v>
      </c>
      <c r="I451" s="87">
        <f>G451*H451</f>
        <v>4935.22</v>
      </c>
      <c r="J451" s="93"/>
    </row>
    <row r="452" spans="1:10" customFormat="1" ht="15" x14ac:dyDescent="0.25">
      <c r="A452" s="124" t="s">
        <v>1290</v>
      </c>
      <c r="B452" s="24" t="s">
        <v>3291</v>
      </c>
      <c r="C452" s="24" t="s">
        <v>1291</v>
      </c>
      <c r="D452" s="24" t="s">
        <v>23</v>
      </c>
      <c r="E452" s="25" t="s">
        <v>2808</v>
      </c>
      <c r="F452" s="26" t="s">
        <v>16</v>
      </c>
      <c r="G452" s="27">
        <v>2</v>
      </c>
      <c r="H452" s="28">
        <v>3591.77</v>
      </c>
      <c r="I452" s="88">
        <f>G452*H452</f>
        <v>7183.54</v>
      </c>
      <c r="J452" s="93"/>
    </row>
    <row r="453" spans="1:10" customFormat="1" ht="22.5" x14ac:dyDescent="0.25">
      <c r="A453" s="123" t="s">
        <v>1293</v>
      </c>
      <c r="B453" s="19" t="s">
        <v>3291</v>
      </c>
      <c r="C453" s="19" t="s">
        <v>1294</v>
      </c>
      <c r="D453" s="19" t="s">
        <v>179</v>
      </c>
      <c r="E453" s="20" t="s">
        <v>180</v>
      </c>
      <c r="F453" s="21" t="s">
        <v>60</v>
      </c>
      <c r="G453" s="29">
        <v>1.5800000000000002E-2</v>
      </c>
      <c r="H453" s="23">
        <v>204924.5</v>
      </c>
      <c r="I453" s="87">
        <f>G453*H453</f>
        <v>3237.81</v>
      </c>
      <c r="J453" s="93"/>
    </row>
    <row r="454" spans="1:10" customFormat="1" ht="22.5" x14ac:dyDescent="0.25">
      <c r="A454" s="124" t="s">
        <v>1295</v>
      </c>
      <c r="B454" s="24" t="s">
        <v>3291</v>
      </c>
      <c r="C454" s="24" t="s">
        <v>1296</v>
      </c>
      <c r="D454" s="24" t="s">
        <v>23</v>
      </c>
      <c r="E454" s="25" t="s">
        <v>2809</v>
      </c>
      <c r="F454" s="26" t="s">
        <v>265</v>
      </c>
      <c r="G454" s="27">
        <v>8</v>
      </c>
      <c r="H454" s="28">
        <v>12257.14</v>
      </c>
      <c r="I454" s="88">
        <f>G454*H454</f>
        <v>98057.12</v>
      </c>
      <c r="J454" s="93"/>
    </row>
    <row r="455" spans="1:10" customFormat="1" ht="22.5" x14ac:dyDescent="0.25">
      <c r="A455" s="124" t="s">
        <v>1298</v>
      </c>
      <c r="B455" s="24" t="s">
        <v>3291</v>
      </c>
      <c r="C455" s="24" t="s">
        <v>1299</v>
      </c>
      <c r="D455" s="24" t="s">
        <v>23</v>
      </c>
      <c r="E455" s="25" t="s">
        <v>2810</v>
      </c>
      <c r="F455" s="26" t="s">
        <v>16</v>
      </c>
      <c r="G455" s="27">
        <v>4</v>
      </c>
      <c r="H455" s="28">
        <v>19466.05</v>
      </c>
      <c r="I455" s="88">
        <f>G455*H455</f>
        <v>77864.2</v>
      </c>
      <c r="J455" s="93"/>
    </row>
    <row r="456" spans="1:10" customFormat="1" ht="22.5" x14ac:dyDescent="0.25">
      <c r="A456" s="124" t="s">
        <v>1301</v>
      </c>
      <c r="B456" s="24" t="s">
        <v>3291</v>
      </c>
      <c r="C456" s="24" t="s">
        <v>1302</v>
      </c>
      <c r="D456" s="24" t="s">
        <v>23</v>
      </c>
      <c r="E456" s="25" t="s">
        <v>2811</v>
      </c>
      <c r="F456" s="26" t="s">
        <v>16</v>
      </c>
      <c r="G456" s="27">
        <v>2</v>
      </c>
      <c r="H456" s="28">
        <v>19466.05</v>
      </c>
      <c r="I456" s="88">
        <f>G456*H456</f>
        <v>38932.1</v>
      </c>
      <c r="J456" s="93"/>
    </row>
    <row r="457" spans="1:10" customFormat="1" ht="15" x14ac:dyDescent="0.25">
      <c r="A457" s="124" t="s">
        <v>1305</v>
      </c>
      <c r="B457" s="24" t="s">
        <v>3291</v>
      </c>
      <c r="C457" s="24" t="s">
        <v>1306</v>
      </c>
      <c r="D457" s="24" t="s">
        <v>23</v>
      </c>
      <c r="E457" s="25" t="s">
        <v>235</v>
      </c>
      <c r="F457" s="26" t="s">
        <v>236</v>
      </c>
      <c r="G457" s="27">
        <v>40</v>
      </c>
      <c r="H457" s="28">
        <v>3187.16</v>
      </c>
      <c r="I457" s="88">
        <f>G457*H457</f>
        <v>127486.39999999999</v>
      </c>
      <c r="J457" s="93"/>
    </row>
    <row r="458" spans="1:10" customFormat="1" ht="15" x14ac:dyDescent="0.25">
      <c r="A458" s="123" t="s">
        <v>1308</v>
      </c>
      <c r="B458" s="19" t="s">
        <v>3291</v>
      </c>
      <c r="C458" s="19" t="s">
        <v>1309</v>
      </c>
      <c r="D458" s="19" t="s">
        <v>2743</v>
      </c>
      <c r="E458" s="20" t="s">
        <v>2744</v>
      </c>
      <c r="F458" s="21" t="s">
        <v>16</v>
      </c>
      <c r="G458" s="22">
        <v>2</v>
      </c>
      <c r="H458" s="23">
        <v>18131.490000000002</v>
      </c>
      <c r="I458" s="87">
        <f>G458*H458</f>
        <v>36262.980000000003</v>
      </c>
      <c r="J458" s="93"/>
    </row>
    <row r="459" spans="1:10" customFormat="1" ht="15" x14ac:dyDescent="0.25">
      <c r="A459" s="124" t="s">
        <v>1311</v>
      </c>
      <c r="B459" s="24" t="s">
        <v>3291</v>
      </c>
      <c r="C459" s="24" t="s">
        <v>1312</v>
      </c>
      <c r="D459" s="24" t="s">
        <v>23</v>
      </c>
      <c r="E459" s="25" t="s">
        <v>2812</v>
      </c>
      <c r="F459" s="26" t="s">
        <v>16</v>
      </c>
      <c r="G459" s="27">
        <v>2</v>
      </c>
      <c r="H459" s="28">
        <v>0</v>
      </c>
      <c r="I459" s="88">
        <f>G459*H459</f>
        <v>0</v>
      </c>
      <c r="J459" s="93"/>
    </row>
    <row r="460" spans="1:10" customFormat="1" ht="15" x14ac:dyDescent="0.25">
      <c r="A460" s="124" t="s">
        <v>1314</v>
      </c>
      <c r="B460" s="24" t="s">
        <v>3291</v>
      </c>
      <c r="C460" s="24" t="s">
        <v>1315</v>
      </c>
      <c r="D460" s="24" t="s">
        <v>23</v>
      </c>
      <c r="E460" s="25" t="s">
        <v>2813</v>
      </c>
      <c r="F460" s="26" t="s">
        <v>16</v>
      </c>
      <c r="G460" s="27">
        <v>4</v>
      </c>
      <c r="H460" s="28">
        <v>0</v>
      </c>
      <c r="I460" s="88">
        <f>G460*H460</f>
        <v>0</v>
      </c>
      <c r="J460" s="93"/>
    </row>
    <row r="461" spans="1:10" customFormat="1" ht="15" x14ac:dyDescent="0.25">
      <c r="A461" s="124" t="s">
        <v>1316</v>
      </c>
      <c r="B461" s="24" t="s">
        <v>3291</v>
      </c>
      <c r="C461" s="24" t="s">
        <v>1317</v>
      </c>
      <c r="D461" s="24" t="s">
        <v>23</v>
      </c>
      <c r="E461" s="25" t="s">
        <v>2788</v>
      </c>
      <c r="F461" s="26" t="s">
        <v>16</v>
      </c>
      <c r="G461" s="27">
        <v>2</v>
      </c>
      <c r="H461" s="28">
        <v>0</v>
      </c>
      <c r="I461" s="88">
        <f>G461*H461</f>
        <v>0</v>
      </c>
      <c r="J461" s="93"/>
    </row>
    <row r="462" spans="1:10" customFormat="1" ht="15" x14ac:dyDescent="0.25">
      <c r="A462" s="124" t="s">
        <v>1319</v>
      </c>
      <c r="B462" s="24" t="s">
        <v>3291</v>
      </c>
      <c r="C462" s="24" t="s">
        <v>1320</v>
      </c>
      <c r="D462" s="24" t="s">
        <v>23</v>
      </c>
      <c r="E462" s="25" t="s">
        <v>2814</v>
      </c>
      <c r="F462" s="26" t="s">
        <v>16</v>
      </c>
      <c r="G462" s="27">
        <v>2</v>
      </c>
      <c r="H462" s="28">
        <v>0</v>
      </c>
      <c r="I462" s="88">
        <f>G462*H462</f>
        <v>0</v>
      </c>
      <c r="J462" s="93"/>
    </row>
    <row r="463" spans="1:10" customFormat="1" ht="22.5" x14ac:dyDescent="0.25">
      <c r="A463" s="123" t="s">
        <v>1322</v>
      </c>
      <c r="B463" s="19" t="s">
        <v>3291</v>
      </c>
      <c r="C463" s="19" t="s">
        <v>1323</v>
      </c>
      <c r="D463" s="19" t="s">
        <v>2630</v>
      </c>
      <c r="E463" s="20" t="s">
        <v>2631</v>
      </c>
      <c r="F463" s="21" t="s">
        <v>16</v>
      </c>
      <c r="G463" s="22">
        <v>2</v>
      </c>
      <c r="H463" s="23">
        <v>2812.77</v>
      </c>
      <c r="I463" s="87">
        <f>G463*H463</f>
        <v>5625.54</v>
      </c>
      <c r="J463" s="93"/>
    </row>
    <row r="464" spans="1:10" customFormat="1" ht="15" x14ac:dyDescent="0.25">
      <c r="A464" s="124" t="s">
        <v>1325</v>
      </c>
      <c r="B464" s="24" t="s">
        <v>3291</v>
      </c>
      <c r="C464" s="24" t="s">
        <v>1326</v>
      </c>
      <c r="D464" s="24" t="s">
        <v>23</v>
      </c>
      <c r="E464" s="25" t="s">
        <v>2815</v>
      </c>
      <c r="F464" s="26" t="s">
        <v>16</v>
      </c>
      <c r="G464" s="27">
        <v>2</v>
      </c>
      <c r="H464" s="28">
        <v>21645.45</v>
      </c>
      <c r="I464" s="88">
        <f>G464*H464</f>
        <v>43290.9</v>
      </c>
      <c r="J464" s="93"/>
    </row>
    <row r="465" spans="1:10" customFormat="1" ht="15" x14ac:dyDescent="0.25">
      <c r="A465" s="123" t="s">
        <v>1328</v>
      </c>
      <c r="B465" s="19" t="s">
        <v>3291</v>
      </c>
      <c r="C465" s="19" t="s">
        <v>1329</v>
      </c>
      <c r="D465" s="19" t="s">
        <v>44</v>
      </c>
      <c r="E465" s="20" t="s">
        <v>45</v>
      </c>
      <c r="F465" s="21" t="s">
        <v>16</v>
      </c>
      <c r="G465" s="22">
        <v>12</v>
      </c>
      <c r="H465" s="23">
        <v>2467.61</v>
      </c>
      <c r="I465" s="87">
        <f>G465*H465</f>
        <v>29611.32</v>
      </c>
      <c r="J465" s="93"/>
    </row>
    <row r="466" spans="1:10" customFormat="1" ht="15" x14ac:dyDescent="0.25">
      <c r="A466" s="124" t="s">
        <v>1331</v>
      </c>
      <c r="B466" s="24" t="s">
        <v>3291</v>
      </c>
      <c r="C466" s="24" t="s">
        <v>1332</v>
      </c>
      <c r="D466" s="24" t="s">
        <v>23</v>
      </c>
      <c r="E466" s="25" t="s">
        <v>2816</v>
      </c>
      <c r="F466" s="26" t="s">
        <v>16</v>
      </c>
      <c r="G466" s="27">
        <v>2</v>
      </c>
      <c r="H466" s="28">
        <v>3746</v>
      </c>
      <c r="I466" s="88">
        <f>G466*H466</f>
        <v>7492</v>
      </c>
      <c r="J466" s="93"/>
    </row>
    <row r="467" spans="1:10" customFormat="1" ht="15" x14ac:dyDescent="0.25">
      <c r="A467" s="124" t="s">
        <v>1335</v>
      </c>
      <c r="B467" s="24" t="s">
        <v>3291</v>
      </c>
      <c r="C467" s="24" t="s">
        <v>1336</v>
      </c>
      <c r="D467" s="24" t="s">
        <v>23</v>
      </c>
      <c r="E467" s="25" t="s">
        <v>2817</v>
      </c>
      <c r="F467" s="26" t="s">
        <v>16</v>
      </c>
      <c r="G467" s="27">
        <v>2</v>
      </c>
      <c r="H467" s="28">
        <v>24889.79</v>
      </c>
      <c r="I467" s="88">
        <f>G467*H467</f>
        <v>49779.58</v>
      </c>
      <c r="J467" s="93"/>
    </row>
    <row r="468" spans="1:10" customFormat="1" ht="22.5" x14ac:dyDescent="0.25">
      <c r="A468" s="123" t="s">
        <v>1338</v>
      </c>
      <c r="B468" s="19" t="s">
        <v>3291</v>
      </c>
      <c r="C468" s="19" t="s">
        <v>1339</v>
      </c>
      <c r="D468" s="19" t="s">
        <v>160</v>
      </c>
      <c r="E468" s="20" t="s">
        <v>161</v>
      </c>
      <c r="F468" s="21" t="s">
        <v>60</v>
      </c>
      <c r="G468" s="29">
        <v>7.9200000000000007E-2</v>
      </c>
      <c r="H468" s="23">
        <v>156080.48000000001</v>
      </c>
      <c r="I468" s="87">
        <f>G468*H468</f>
        <v>12361.57</v>
      </c>
      <c r="J468" s="93"/>
    </row>
    <row r="469" spans="1:10" customFormat="1" ht="22.5" x14ac:dyDescent="0.25">
      <c r="A469" s="124" t="s">
        <v>1341</v>
      </c>
      <c r="B469" s="24" t="s">
        <v>3291</v>
      </c>
      <c r="C469" s="24" t="s">
        <v>1342</v>
      </c>
      <c r="D469" s="24" t="s">
        <v>23</v>
      </c>
      <c r="E469" s="25" t="s">
        <v>2818</v>
      </c>
      <c r="F469" s="26" t="s">
        <v>265</v>
      </c>
      <c r="G469" s="27">
        <v>4</v>
      </c>
      <c r="H469" s="28">
        <v>13702.42</v>
      </c>
      <c r="I469" s="88">
        <f>G469*H469</f>
        <v>54809.68</v>
      </c>
      <c r="J469" s="93"/>
    </row>
    <row r="470" spans="1:10" customFormat="1" ht="22.5" x14ac:dyDescent="0.25">
      <c r="A470" s="123" t="s">
        <v>1345</v>
      </c>
      <c r="B470" s="19" t="s">
        <v>3291</v>
      </c>
      <c r="C470" s="19" t="s">
        <v>1346</v>
      </c>
      <c r="D470" s="19" t="s">
        <v>1033</v>
      </c>
      <c r="E470" s="20" t="s">
        <v>1034</v>
      </c>
      <c r="F470" s="21" t="s">
        <v>60</v>
      </c>
      <c r="G470" s="29">
        <v>0.1328</v>
      </c>
      <c r="H470" s="23">
        <v>99511.01</v>
      </c>
      <c r="I470" s="87">
        <f>G470*H470</f>
        <v>13215.06</v>
      </c>
      <c r="J470" s="93"/>
    </row>
    <row r="471" spans="1:10" customFormat="1" ht="15" x14ac:dyDescent="0.25">
      <c r="A471" s="124" t="s">
        <v>1349</v>
      </c>
      <c r="B471" s="24" t="s">
        <v>3291</v>
      </c>
      <c r="C471" s="24" t="s">
        <v>1350</v>
      </c>
      <c r="D471" s="24" t="s">
        <v>23</v>
      </c>
      <c r="E471" s="25" t="s">
        <v>2819</v>
      </c>
      <c r="F471" s="26" t="s">
        <v>265</v>
      </c>
      <c r="G471" s="31">
        <v>0.5</v>
      </c>
      <c r="H471" s="28">
        <v>65654.759999999995</v>
      </c>
      <c r="I471" s="88">
        <f>G471*H471</f>
        <v>32827.379999999997</v>
      </c>
      <c r="J471" s="93"/>
    </row>
    <row r="472" spans="1:10" customFormat="1" ht="22.5" x14ac:dyDescent="0.25">
      <c r="A472" s="124" t="s">
        <v>1352</v>
      </c>
      <c r="B472" s="24" t="s">
        <v>3291</v>
      </c>
      <c r="C472" s="24" t="s">
        <v>1353</v>
      </c>
      <c r="D472" s="24" t="s">
        <v>23</v>
      </c>
      <c r="E472" s="25" t="s">
        <v>2820</v>
      </c>
      <c r="F472" s="26" t="s">
        <v>16</v>
      </c>
      <c r="G472" s="27">
        <v>2</v>
      </c>
      <c r="H472" s="28">
        <v>38142.6</v>
      </c>
      <c r="I472" s="88">
        <f>G472*H472</f>
        <v>76285.2</v>
      </c>
      <c r="J472" s="93"/>
    </row>
    <row r="473" spans="1:10" customFormat="1" ht="15" x14ac:dyDescent="0.25">
      <c r="A473" s="123" t="s">
        <v>1355</v>
      </c>
      <c r="B473" s="19" t="s">
        <v>3291</v>
      </c>
      <c r="C473" s="19" t="s">
        <v>1356</v>
      </c>
      <c r="D473" s="19" t="s">
        <v>2743</v>
      </c>
      <c r="E473" s="20" t="s">
        <v>2744</v>
      </c>
      <c r="F473" s="21" t="s">
        <v>16</v>
      </c>
      <c r="G473" s="22">
        <v>1</v>
      </c>
      <c r="H473" s="23">
        <v>18131.47</v>
      </c>
      <c r="I473" s="87">
        <f>G473*H473</f>
        <v>18131.47</v>
      </c>
      <c r="J473" s="93"/>
    </row>
    <row r="474" spans="1:10" customFormat="1" ht="15" x14ac:dyDescent="0.25">
      <c r="A474" s="124" t="s">
        <v>1358</v>
      </c>
      <c r="B474" s="24" t="s">
        <v>3291</v>
      </c>
      <c r="C474" s="24" t="s">
        <v>1359</v>
      </c>
      <c r="D474" s="24" t="s">
        <v>23</v>
      </c>
      <c r="E474" s="25" t="s">
        <v>2821</v>
      </c>
      <c r="F474" s="26" t="s">
        <v>16</v>
      </c>
      <c r="G474" s="27">
        <v>1</v>
      </c>
      <c r="H474" s="28">
        <v>0</v>
      </c>
      <c r="I474" s="88">
        <f>G474*H474</f>
        <v>0</v>
      </c>
      <c r="J474" s="93"/>
    </row>
    <row r="475" spans="1:10" customFormat="1" ht="15" x14ac:dyDescent="0.25">
      <c r="A475" s="124" t="s">
        <v>1361</v>
      </c>
      <c r="B475" s="24" t="s">
        <v>3291</v>
      </c>
      <c r="C475" s="24" t="s">
        <v>1362</v>
      </c>
      <c r="D475" s="24" t="s">
        <v>23</v>
      </c>
      <c r="E475" s="25" t="s">
        <v>2787</v>
      </c>
      <c r="F475" s="26" t="s">
        <v>16</v>
      </c>
      <c r="G475" s="27">
        <v>2</v>
      </c>
      <c r="H475" s="28">
        <v>0</v>
      </c>
      <c r="I475" s="88">
        <f>G475*H475</f>
        <v>0</v>
      </c>
      <c r="J475" s="93"/>
    </row>
    <row r="476" spans="1:10" customFormat="1" ht="15" x14ac:dyDescent="0.25">
      <c r="A476" s="124" t="s">
        <v>1364</v>
      </c>
      <c r="B476" s="24" t="s">
        <v>3291</v>
      </c>
      <c r="C476" s="24" t="s">
        <v>1365</v>
      </c>
      <c r="D476" s="24" t="s">
        <v>23</v>
      </c>
      <c r="E476" s="25" t="s">
        <v>2788</v>
      </c>
      <c r="F476" s="26" t="s">
        <v>16</v>
      </c>
      <c r="G476" s="27">
        <v>1</v>
      </c>
      <c r="H476" s="28">
        <v>0</v>
      </c>
      <c r="I476" s="88">
        <f>G476*H476</f>
        <v>0</v>
      </c>
      <c r="J476" s="93"/>
    </row>
    <row r="477" spans="1:10" customFormat="1" ht="15" x14ac:dyDescent="0.25">
      <c r="A477" s="124" t="s">
        <v>1367</v>
      </c>
      <c r="B477" s="24" t="s">
        <v>3291</v>
      </c>
      <c r="C477" s="24" t="s">
        <v>1368</v>
      </c>
      <c r="D477" s="24" t="s">
        <v>23</v>
      </c>
      <c r="E477" s="25" t="s">
        <v>2822</v>
      </c>
      <c r="F477" s="26" t="s">
        <v>16</v>
      </c>
      <c r="G477" s="27">
        <v>1</v>
      </c>
      <c r="H477" s="28">
        <v>0</v>
      </c>
      <c r="I477" s="88">
        <f>G477*H477</f>
        <v>0</v>
      </c>
      <c r="J477" s="93"/>
    </row>
    <row r="478" spans="1:10" customFormat="1" ht="22.5" x14ac:dyDescent="0.25">
      <c r="A478" s="123" t="s">
        <v>1371</v>
      </c>
      <c r="B478" s="19" t="s">
        <v>3291</v>
      </c>
      <c r="C478" s="19" t="s">
        <v>1372</v>
      </c>
      <c r="D478" s="19" t="s">
        <v>2630</v>
      </c>
      <c r="E478" s="20" t="s">
        <v>2631</v>
      </c>
      <c r="F478" s="21" t="s">
        <v>16</v>
      </c>
      <c r="G478" s="22">
        <v>1</v>
      </c>
      <c r="H478" s="23">
        <v>2812.79</v>
      </c>
      <c r="I478" s="87">
        <f>G478*H478</f>
        <v>2812.79</v>
      </c>
      <c r="J478" s="93"/>
    </row>
    <row r="479" spans="1:10" customFormat="1" ht="15" x14ac:dyDescent="0.25">
      <c r="A479" s="124" t="s">
        <v>1374</v>
      </c>
      <c r="B479" s="24" t="s">
        <v>3291</v>
      </c>
      <c r="C479" s="24" t="s">
        <v>1375</v>
      </c>
      <c r="D479" s="24" t="s">
        <v>23</v>
      </c>
      <c r="E479" s="25" t="s">
        <v>2790</v>
      </c>
      <c r="F479" s="26" t="s">
        <v>16</v>
      </c>
      <c r="G479" s="27">
        <v>1</v>
      </c>
      <c r="H479" s="28">
        <v>14476.21</v>
      </c>
      <c r="I479" s="88">
        <f>G479*H479</f>
        <v>14476.21</v>
      </c>
      <c r="J479" s="93"/>
    </row>
    <row r="480" spans="1:10" customFormat="1" ht="15" x14ac:dyDescent="0.25">
      <c r="A480" s="123" t="s">
        <v>1377</v>
      </c>
      <c r="B480" s="19" t="s">
        <v>3291</v>
      </c>
      <c r="C480" s="19" t="s">
        <v>1378</v>
      </c>
      <c r="D480" s="19" t="s">
        <v>44</v>
      </c>
      <c r="E480" s="20" t="s">
        <v>45</v>
      </c>
      <c r="F480" s="21" t="s">
        <v>16</v>
      </c>
      <c r="G480" s="22">
        <v>1</v>
      </c>
      <c r="H480" s="23">
        <v>2467.62</v>
      </c>
      <c r="I480" s="87">
        <f>G480*H480</f>
        <v>2467.62</v>
      </c>
      <c r="J480" s="93"/>
    </row>
    <row r="481" spans="1:10" customFormat="1" ht="15" x14ac:dyDescent="0.25">
      <c r="A481" s="124" t="s">
        <v>1380</v>
      </c>
      <c r="B481" s="24" t="s">
        <v>3291</v>
      </c>
      <c r="C481" s="24" t="s">
        <v>1381</v>
      </c>
      <c r="D481" s="24" t="s">
        <v>23</v>
      </c>
      <c r="E481" s="25" t="s">
        <v>2823</v>
      </c>
      <c r="F481" s="26" t="s">
        <v>16</v>
      </c>
      <c r="G481" s="27">
        <v>1</v>
      </c>
      <c r="H481" s="28">
        <v>2535.5</v>
      </c>
      <c r="I481" s="88">
        <f>G481*H481</f>
        <v>2535.5</v>
      </c>
      <c r="J481" s="93"/>
    </row>
    <row r="482" spans="1:10" customFormat="1" ht="22.5" x14ac:dyDescent="0.25">
      <c r="A482" s="123" t="s">
        <v>1383</v>
      </c>
      <c r="B482" s="19" t="s">
        <v>3291</v>
      </c>
      <c r="C482" s="19" t="s">
        <v>1384</v>
      </c>
      <c r="D482" s="19" t="s">
        <v>179</v>
      </c>
      <c r="E482" s="20" t="s">
        <v>180</v>
      </c>
      <c r="F482" s="21" t="s">
        <v>60</v>
      </c>
      <c r="G482" s="29">
        <v>0.1145</v>
      </c>
      <c r="H482" s="23">
        <v>204923.89</v>
      </c>
      <c r="I482" s="87">
        <f>G482*H482</f>
        <v>23463.79</v>
      </c>
      <c r="J482" s="93"/>
    </row>
    <row r="483" spans="1:10" customFormat="1" ht="15" x14ac:dyDescent="0.25">
      <c r="A483" s="124" t="s">
        <v>1387</v>
      </c>
      <c r="B483" s="24" t="s">
        <v>3291</v>
      </c>
      <c r="C483" s="24" t="s">
        <v>1388</v>
      </c>
      <c r="D483" s="24" t="s">
        <v>23</v>
      </c>
      <c r="E483" s="25" t="s">
        <v>2824</v>
      </c>
      <c r="F483" s="26" t="s">
        <v>265</v>
      </c>
      <c r="G483" s="31">
        <v>4.5</v>
      </c>
      <c r="H483" s="28">
        <v>9913.23</v>
      </c>
      <c r="I483" s="88">
        <f>G483*H483</f>
        <v>44609.54</v>
      </c>
      <c r="J483" s="93"/>
    </row>
    <row r="484" spans="1:10" customFormat="1" ht="22.5" x14ac:dyDescent="0.25">
      <c r="A484" s="124" t="s">
        <v>1390</v>
      </c>
      <c r="B484" s="24" t="s">
        <v>3291</v>
      </c>
      <c r="C484" s="24" t="s">
        <v>1391</v>
      </c>
      <c r="D484" s="24" t="s">
        <v>23</v>
      </c>
      <c r="E484" s="25" t="s">
        <v>2825</v>
      </c>
      <c r="F484" s="26" t="s">
        <v>16</v>
      </c>
      <c r="G484" s="27">
        <v>2</v>
      </c>
      <c r="H484" s="28">
        <v>13550.1</v>
      </c>
      <c r="I484" s="88">
        <f>G484*H484</f>
        <v>27100.2</v>
      </c>
      <c r="J484" s="93"/>
    </row>
    <row r="485" spans="1:10" customFormat="1" ht="22.5" x14ac:dyDescent="0.25">
      <c r="A485" s="124" t="s">
        <v>1393</v>
      </c>
      <c r="B485" s="24" t="s">
        <v>3291</v>
      </c>
      <c r="C485" s="24" t="s">
        <v>1394</v>
      </c>
      <c r="D485" s="24" t="s">
        <v>23</v>
      </c>
      <c r="E485" s="25" t="s">
        <v>2826</v>
      </c>
      <c r="F485" s="26" t="s">
        <v>16</v>
      </c>
      <c r="G485" s="27">
        <v>1</v>
      </c>
      <c r="H485" s="28">
        <v>13550.1</v>
      </c>
      <c r="I485" s="88">
        <f>G485*H485</f>
        <v>13550.1</v>
      </c>
      <c r="J485" s="93"/>
    </row>
    <row r="486" spans="1:10" customFormat="1" ht="15" x14ac:dyDescent="0.25">
      <c r="A486" s="123" t="s">
        <v>1396</v>
      </c>
      <c r="B486" s="19" t="s">
        <v>3291</v>
      </c>
      <c r="C486" s="19" t="s">
        <v>1397</v>
      </c>
      <c r="D486" s="19" t="s">
        <v>2743</v>
      </c>
      <c r="E486" s="20" t="s">
        <v>2744</v>
      </c>
      <c r="F486" s="21" t="s">
        <v>16</v>
      </c>
      <c r="G486" s="22">
        <v>1</v>
      </c>
      <c r="H486" s="23">
        <v>18131.47</v>
      </c>
      <c r="I486" s="87">
        <f>G486*H486</f>
        <v>18131.47</v>
      </c>
      <c r="J486" s="93"/>
    </row>
    <row r="487" spans="1:10" customFormat="1" ht="15" x14ac:dyDescent="0.25">
      <c r="A487" s="124" t="s">
        <v>1399</v>
      </c>
      <c r="B487" s="24" t="s">
        <v>3291</v>
      </c>
      <c r="C487" s="24" t="s">
        <v>1400</v>
      </c>
      <c r="D487" s="24" t="s">
        <v>23</v>
      </c>
      <c r="E487" s="25" t="s">
        <v>2827</v>
      </c>
      <c r="F487" s="26" t="s">
        <v>16</v>
      </c>
      <c r="G487" s="27">
        <v>1</v>
      </c>
      <c r="H487" s="28">
        <v>0</v>
      </c>
      <c r="I487" s="88">
        <f>G487*H487</f>
        <v>0</v>
      </c>
      <c r="J487" s="93"/>
    </row>
    <row r="488" spans="1:10" customFormat="1" ht="15" x14ac:dyDescent="0.25">
      <c r="A488" s="124" t="s">
        <v>1402</v>
      </c>
      <c r="B488" s="24" t="s">
        <v>3291</v>
      </c>
      <c r="C488" s="24" t="s">
        <v>1403</v>
      </c>
      <c r="D488" s="24" t="s">
        <v>23</v>
      </c>
      <c r="E488" s="25" t="s">
        <v>2828</v>
      </c>
      <c r="F488" s="26" t="s">
        <v>16</v>
      </c>
      <c r="G488" s="27">
        <v>2</v>
      </c>
      <c r="H488" s="28">
        <v>0</v>
      </c>
      <c r="I488" s="88">
        <f>G488*H488</f>
        <v>0</v>
      </c>
      <c r="J488" s="93"/>
    </row>
    <row r="489" spans="1:10" customFormat="1" ht="15" x14ac:dyDescent="0.25">
      <c r="A489" s="124" t="s">
        <v>1405</v>
      </c>
      <c r="B489" s="24" t="s">
        <v>3291</v>
      </c>
      <c r="C489" s="24" t="s">
        <v>1406</v>
      </c>
      <c r="D489" s="24" t="s">
        <v>23</v>
      </c>
      <c r="E489" s="25" t="s">
        <v>2788</v>
      </c>
      <c r="F489" s="26" t="s">
        <v>16</v>
      </c>
      <c r="G489" s="27">
        <v>1</v>
      </c>
      <c r="H489" s="28">
        <v>0</v>
      </c>
      <c r="I489" s="88">
        <f>G489*H489</f>
        <v>0</v>
      </c>
      <c r="J489" s="93"/>
    </row>
    <row r="490" spans="1:10" customFormat="1" ht="15" x14ac:dyDescent="0.25">
      <c r="A490" s="124" t="s">
        <v>1409</v>
      </c>
      <c r="B490" s="24" t="s">
        <v>3291</v>
      </c>
      <c r="C490" s="24" t="s">
        <v>1410</v>
      </c>
      <c r="D490" s="24" t="s">
        <v>23</v>
      </c>
      <c r="E490" s="25" t="s">
        <v>2829</v>
      </c>
      <c r="F490" s="26" t="s">
        <v>16</v>
      </c>
      <c r="G490" s="27">
        <v>1</v>
      </c>
      <c r="H490" s="28">
        <v>0</v>
      </c>
      <c r="I490" s="88">
        <f>G490*H490</f>
        <v>0</v>
      </c>
      <c r="J490" s="93"/>
    </row>
    <row r="491" spans="1:10" customFormat="1" ht="22.5" x14ac:dyDescent="0.25">
      <c r="A491" s="123" t="s">
        <v>1412</v>
      </c>
      <c r="B491" s="19" t="s">
        <v>3291</v>
      </c>
      <c r="C491" s="19" t="s">
        <v>1413</v>
      </c>
      <c r="D491" s="19" t="s">
        <v>2630</v>
      </c>
      <c r="E491" s="20" t="s">
        <v>2631</v>
      </c>
      <c r="F491" s="21" t="s">
        <v>16</v>
      </c>
      <c r="G491" s="22">
        <v>1</v>
      </c>
      <c r="H491" s="23">
        <v>2812.79</v>
      </c>
      <c r="I491" s="87">
        <f>G491*H491</f>
        <v>2812.79</v>
      </c>
      <c r="J491" s="93"/>
    </row>
    <row r="492" spans="1:10" customFormat="1" ht="15" x14ac:dyDescent="0.25">
      <c r="A492" s="124" t="s">
        <v>1415</v>
      </c>
      <c r="B492" s="24" t="s">
        <v>3291</v>
      </c>
      <c r="C492" s="24" t="s">
        <v>1416</v>
      </c>
      <c r="D492" s="24" t="s">
        <v>23</v>
      </c>
      <c r="E492" s="25" t="s">
        <v>2830</v>
      </c>
      <c r="F492" s="26" t="s">
        <v>16</v>
      </c>
      <c r="G492" s="27">
        <v>1</v>
      </c>
      <c r="H492" s="28">
        <v>17228.25</v>
      </c>
      <c r="I492" s="88">
        <f>G492*H492</f>
        <v>17228.25</v>
      </c>
      <c r="J492" s="93"/>
    </row>
    <row r="493" spans="1:10" customFormat="1" ht="15" x14ac:dyDescent="0.25">
      <c r="A493" s="123" t="s">
        <v>1418</v>
      </c>
      <c r="B493" s="19" t="s">
        <v>3291</v>
      </c>
      <c r="C493" s="19" t="s">
        <v>1419</v>
      </c>
      <c r="D493" s="19" t="s">
        <v>44</v>
      </c>
      <c r="E493" s="20" t="s">
        <v>45</v>
      </c>
      <c r="F493" s="21" t="s">
        <v>16</v>
      </c>
      <c r="G493" s="22">
        <v>2</v>
      </c>
      <c r="H493" s="23">
        <v>2467.61</v>
      </c>
      <c r="I493" s="87">
        <f>G493*H493</f>
        <v>4935.22</v>
      </c>
      <c r="J493" s="93"/>
    </row>
    <row r="494" spans="1:10" customFormat="1" ht="15" x14ac:dyDescent="0.25">
      <c r="A494" s="124" t="s">
        <v>1422</v>
      </c>
      <c r="B494" s="24" t="s">
        <v>3291</v>
      </c>
      <c r="C494" s="24" t="s">
        <v>1423</v>
      </c>
      <c r="D494" s="24" t="s">
        <v>23</v>
      </c>
      <c r="E494" s="25" t="s">
        <v>2831</v>
      </c>
      <c r="F494" s="26" t="s">
        <v>16</v>
      </c>
      <c r="G494" s="27">
        <v>1</v>
      </c>
      <c r="H494" s="28">
        <v>2784.76</v>
      </c>
      <c r="I494" s="88">
        <f>G494*H494</f>
        <v>2784.76</v>
      </c>
      <c r="J494" s="93"/>
    </row>
    <row r="495" spans="1:10" customFormat="1" ht="15" x14ac:dyDescent="0.25">
      <c r="A495" s="124" t="s">
        <v>1426</v>
      </c>
      <c r="B495" s="24" t="s">
        <v>3291</v>
      </c>
      <c r="C495" s="24" t="s">
        <v>1427</v>
      </c>
      <c r="D495" s="24" t="s">
        <v>23</v>
      </c>
      <c r="E495" s="25" t="s">
        <v>2832</v>
      </c>
      <c r="F495" s="26" t="s">
        <v>16</v>
      </c>
      <c r="G495" s="27">
        <v>1</v>
      </c>
      <c r="H495" s="28">
        <v>23612.94</v>
      </c>
      <c r="I495" s="88">
        <f>G495*H495</f>
        <v>23612.94</v>
      </c>
      <c r="J495" s="93"/>
    </row>
    <row r="496" spans="1:10" customFormat="1" ht="22.5" x14ac:dyDescent="0.25">
      <c r="A496" s="123" t="s">
        <v>1430</v>
      </c>
      <c r="B496" s="19" t="s">
        <v>3291</v>
      </c>
      <c r="C496" s="19" t="s">
        <v>1431</v>
      </c>
      <c r="D496" s="19" t="s">
        <v>179</v>
      </c>
      <c r="E496" s="20" t="s">
        <v>180</v>
      </c>
      <c r="F496" s="21" t="s">
        <v>60</v>
      </c>
      <c r="G496" s="29">
        <v>7.2700000000000001E-2</v>
      </c>
      <c r="H496" s="23">
        <v>204923.73</v>
      </c>
      <c r="I496" s="87">
        <f>G496*H496</f>
        <v>14897.96</v>
      </c>
      <c r="J496" s="93"/>
    </row>
    <row r="497" spans="1:10" customFormat="1" ht="15" x14ac:dyDescent="0.25">
      <c r="A497" s="124" t="s">
        <v>1433</v>
      </c>
      <c r="B497" s="24" t="s">
        <v>3291</v>
      </c>
      <c r="C497" s="24" t="s">
        <v>1434</v>
      </c>
      <c r="D497" s="24" t="s">
        <v>23</v>
      </c>
      <c r="E497" s="25" t="s">
        <v>2833</v>
      </c>
      <c r="F497" s="26" t="s">
        <v>265</v>
      </c>
      <c r="G497" s="27">
        <v>2</v>
      </c>
      <c r="H497" s="28">
        <v>11018.24</v>
      </c>
      <c r="I497" s="88">
        <f>G497*H497</f>
        <v>22036.48</v>
      </c>
      <c r="J497" s="93"/>
    </row>
    <row r="498" spans="1:10" customFormat="1" ht="22.5" x14ac:dyDescent="0.25">
      <c r="A498" s="124" t="s">
        <v>1436</v>
      </c>
      <c r="B498" s="24" t="s">
        <v>3291</v>
      </c>
      <c r="C498" s="24" t="s">
        <v>1437</v>
      </c>
      <c r="D498" s="24" t="s">
        <v>23</v>
      </c>
      <c r="E498" s="25" t="s">
        <v>2834</v>
      </c>
      <c r="F498" s="26" t="s">
        <v>16</v>
      </c>
      <c r="G498" s="27">
        <v>1</v>
      </c>
      <c r="H498" s="28">
        <v>26833.11</v>
      </c>
      <c r="I498" s="88">
        <f>G498*H498</f>
        <v>26833.11</v>
      </c>
      <c r="J498" s="93"/>
    </row>
    <row r="499" spans="1:10" customFormat="1" ht="22.5" x14ac:dyDescent="0.25">
      <c r="A499" s="123" t="s">
        <v>1439</v>
      </c>
      <c r="B499" s="19" t="s">
        <v>3291</v>
      </c>
      <c r="C499" s="19" t="s">
        <v>1440</v>
      </c>
      <c r="D499" s="19" t="s">
        <v>2630</v>
      </c>
      <c r="E499" s="20" t="s">
        <v>2631</v>
      </c>
      <c r="F499" s="21" t="s">
        <v>16</v>
      </c>
      <c r="G499" s="22">
        <v>1</v>
      </c>
      <c r="H499" s="23">
        <v>2812.79</v>
      </c>
      <c r="I499" s="87">
        <f>G499*H499</f>
        <v>2812.79</v>
      </c>
      <c r="J499" s="93"/>
    </row>
    <row r="500" spans="1:10" customFormat="1" ht="22.5" x14ac:dyDescent="0.25">
      <c r="A500" s="124" t="s">
        <v>1442</v>
      </c>
      <c r="B500" s="24" t="s">
        <v>3291</v>
      </c>
      <c r="C500" s="24" t="s">
        <v>1443</v>
      </c>
      <c r="D500" s="24" t="s">
        <v>23</v>
      </c>
      <c r="E500" s="25" t="s">
        <v>2835</v>
      </c>
      <c r="F500" s="26" t="s">
        <v>16</v>
      </c>
      <c r="G500" s="27">
        <v>1</v>
      </c>
      <c r="H500" s="28">
        <v>18183.46</v>
      </c>
      <c r="I500" s="88">
        <f>G500*H500</f>
        <v>18183.46</v>
      </c>
      <c r="J500" s="93"/>
    </row>
    <row r="501" spans="1:10" customFormat="1" ht="15" x14ac:dyDescent="0.25">
      <c r="A501" s="124" t="s">
        <v>1445</v>
      </c>
      <c r="B501" s="24" t="s">
        <v>3291</v>
      </c>
      <c r="C501" s="24" t="s">
        <v>1446</v>
      </c>
      <c r="D501" s="24" t="s">
        <v>23</v>
      </c>
      <c r="E501" s="25" t="s">
        <v>2836</v>
      </c>
      <c r="F501" s="26" t="s">
        <v>16</v>
      </c>
      <c r="G501" s="27">
        <v>1</v>
      </c>
      <c r="H501" s="28">
        <v>1634.46</v>
      </c>
      <c r="I501" s="88">
        <f>G501*H501</f>
        <v>1634.46</v>
      </c>
      <c r="J501" s="93"/>
    </row>
    <row r="502" spans="1:10" customFormat="1" ht="22.5" x14ac:dyDescent="0.25">
      <c r="A502" s="123" t="s">
        <v>1448</v>
      </c>
      <c r="B502" s="19" t="s">
        <v>3291</v>
      </c>
      <c r="C502" s="19" t="s">
        <v>1449</v>
      </c>
      <c r="D502" s="19" t="s">
        <v>179</v>
      </c>
      <c r="E502" s="20" t="s">
        <v>180</v>
      </c>
      <c r="F502" s="21" t="s">
        <v>60</v>
      </c>
      <c r="G502" s="29">
        <v>1.9800000000000002E-2</v>
      </c>
      <c r="H502" s="23">
        <v>204926.37</v>
      </c>
      <c r="I502" s="87">
        <f>G502*H502</f>
        <v>4057.54</v>
      </c>
      <c r="J502" s="93"/>
    </row>
    <row r="503" spans="1:10" customFormat="1" ht="22.5" x14ac:dyDescent="0.25">
      <c r="A503" s="124" t="s">
        <v>1451</v>
      </c>
      <c r="B503" s="24" t="s">
        <v>3291</v>
      </c>
      <c r="C503" s="24" t="s">
        <v>1452</v>
      </c>
      <c r="D503" s="24" t="s">
        <v>23</v>
      </c>
      <c r="E503" s="25" t="s">
        <v>2661</v>
      </c>
      <c r="F503" s="26" t="s">
        <v>265</v>
      </c>
      <c r="G503" s="27">
        <v>2</v>
      </c>
      <c r="H503" s="28">
        <v>11018.24</v>
      </c>
      <c r="I503" s="88">
        <f>G503*H503</f>
        <v>22036.48</v>
      </c>
      <c r="J503" s="93"/>
    </row>
    <row r="504" spans="1:10" customFormat="1" ht="15" x14ac:dyDescent="0.25">
      <c r="A504" s="123" t="s">
        <v>1454</v>
      </c>
      <c r="B504" s="19" t="s">
        <v>3291</v>
      </c>
      <c r="C504" s="19" t="s">
        <v>1455</v>
      </c>
      <c r="D504" s="19" t="s">
        <v>44</v>
      </c>
      <c r="E504" s="20" t="s">
        <v>45</v>
      </c>
      <c r="F504" s="21" t="s">
        <v>16</v>
      </c>
      <c r="G504" s="22">
        <v>1</v>
      </c>
      <c r="H504" s="23">
        <v>2467.62</v>
      </c>
      <c r="I504" s="87">
        <f>G504*H504</f>
        <v>2467.62</v>
      </c>
      <c r="J504" s="93"/>
    </row>
    <row r="505" spans="1:10" customFormat="1" ht="15" x14ac:dyDescent="0.25">
      <c r="A505" s="124" t="s">
        <v>1457</v>
      </c>
      <c r="B505" s="24" t="s">
        <v>3291</v>
      </c>
      <c r="C505" s="24" t="s">
        <v>1458</v>
      </c>
      <c r="D505" s="24" t="s">
        <v>23</v>
      </c>
      <c r="E505" s="25" t="s">
        <v>2837</v>
      </c>
      <c r="F505" s="26" t="s">
        <v>16</v>
      </c>
      <c r="G505" s="27">
        <v>1</v>
      </c>
      <c r="H505" s="28">
        <v>12182.84</v>
      </c>
      <c r="I505" s="88">
        <f>G505*H505</f>
        <v>12182.84</v>
      </c>
      <c r="J505" s="93"/>
    </row>
    <row r="506" spans="1:10" customFormat="1" ht="15" x14ac:dyDescent="0.25">
      <c r="A506" s="124" t="s">
        <v>1460</v>
      </c>
      <c r="B506" s="24" t="s">
        <v>3291</v>
      </c>
      <c r="C506" s="24" t="s">
        <v>1461</v>
      </c>
      <c r="D506" s="24" t="s">
        <v>23</v>
      </c>
      <c r="E506" s="25" t="s">
        <v>235</v>
      </c>
      <c r="F506" s="26" t="s">
        <v>236</v>
      </c>
      <c r="G506" s="27">
        <v>75</v>
      </c>
      <c r="H506" s="28">
        <v>3187.16</v>
      </c>
      <c r="I506" s="88">
        <f>G506*H506</f>
        <v>239037</v>
      </c>
      <c r="J506" s="93"/>
    </row>
    <row r="507" spans="1:10" customFormat="1" ht="22.5" x14ac:dyDescent="0.25">
      <c r="A507" s="123" t="s">
        <v>1463</v>
      </c>
      <c r="B507" s="19" t="s">
        <v>3291</v>
      </c>
      <c r="C507" s="19" t="s">
        <v>1464</v>
      </c>
      <c r="D507" s="19" t="s">
        <v>2630</v>
      </c>
      <c r="E507" s="20" t="s">
        <v>2631</v>
      </c>
      <c r="F507" s="21" t="s">
        <v>16</v>
      </c>
      <c r="G507" s="22">
        <v>2</v>
      </c>
      <c r="H507" s="23">
        <v>2812.77</v>
      </c>
      <c r="I507" s="87">
        <f>G507*H507</f>
        <v>5625.54</v>
      </c>
      <c r="J507" s="93"/>
    </row>
    <row r="508" spans="1:10" customFormat="1" ht="15" x14ac:dyDescent="0.25">
      <c r="A508" s="124" t="s">
        <v>1466</v>
      </c>
      <c r="B508" s="24" t="s">
        <v>3291</v>
      </c>
      <c r="C508" s="24" t="s">
        <v>1467</v>
      </c>
      <c r="D508" s="24" t="s">
        <v>23</v>
      </c>
      <c r="E508" s="25" t="s">
        <v>2838</v>
      </c>
      <c r="F508" s="26" t="s">
        <v>16</v>
      </c>
      <c r="G508" s="27">
        <v>2</v>
      </c>
      <c r="H508" s="28">
        <v>617084.12</v>
      </c>
      <c r="I508" s="88">
        <f>G508*H508</f>
        <v>1234168.24</v>
      </c>
      <c r="J508" s="93"/>
    </row>
    <row r="509" spans="1:10" customFormat="1" ht="15" x14ac:dyDescent="0.25">
      <c r="A509" s="123" t="s">
        <v>1469</v>
      </c>
      <c r="B509" s="19" t="s">
        <v>3291</v>
      </c>
      <c r="C509" s="19" t="s">
        <v>1470</v>
      </c>
      <c r="D509" s="19" t="s">
        <v>44</v>
      </c>
      <c r="E509" s="20" t="s">
        <v>45</v>
      </c>
      <c r="F509" s="21" t="s">
        <v>16</v>
      </c>
      <c r="G509" s="22">
        <v>2</v>
      </c>
      <c r="H509" s="23">
        <v>2467.61</v>
      </c>
      <c r="I509" s="87">
        <f>G509*H509</f>
        <v>4935.22</v>
      </c>
      <c r="J509" s="93"/>
    </row>
    <row r="510" spans="1:10" customFormat="1" ht="15" x14ac:dyDescent="0.25">
      <c r="A510" s="124" t="s">
        <v>1472</v>
      </c>
      <c r="B510" s="24" t="s">
        <v>3291</v>
      </c>
      <c r="C510" s="24" t="s">
        <v>1473</v>
      </c>
      <c r="D510" s="24" t="s">
        <v>23</v>
      </c>
      <c r="E510" s="25" t="s">
        <v>2839</v>
      </c>
      <c r="F510" s="26" t="s">
        <v>16</v>
      </c>
      <c r="G510" s="27">
        <v>2</v>
      </c>
      <c r="H510" s="28">
        <v>70369.759999999995</v>
      </c>
      <c r="I510" s="88">
        <f>G510*H510</f>
        <v>140739.51999999999</v>
      </c>
      <c r="J510" s="93"/>
    </row>
    <row r="511" spans="1:10" customFormat="1" ht="22.5" x14ac:dyDescent="0.25">
      <c r="A511" s="123" t="s">
        <v>1475</v>
      </c>
      <c r="B511" s="19" t="s">
        <v>3291</v>
      </c>
      <c r="C511" s="19" t="s">
        <v>1476</v>
      </c>
      <c r="D511" s="19" t="s">
        <v>936</v>
      </c>
      <c r="E511" s="20" t="s">
        <v>937</v>
      </c>
      <c r="F511" s="21" t="s">
        <v>60</v>
      </c>
      <c r="G511" s="30">
        <v>7.8E-2</v>
      </c>
      <c r="H511" s="23">
        <v>79262.91</v>
      </c>
      <c r="I511" s="87">
        <f>G511*H511</f>
        <v>6182.51</v>
      </c>
      <c r="J511" s="93"/>
    </row>
    <row r="512" spans="1:10" customFormat="1" ht="15" x14ac:dyDescent="0.25">
      <c r="A512" s="124" t="s">
        <v>1478</v>
      </c>
      <c r="B512" s="24" t="s">
        <v>3291</v>
      </c>
      <c r="C512" s="24" t="s">
        <v>1479</v>
      </c>
      <c r="D512" s="24" t="s">
        <v>23</v>
      </c>
      <c r="E512" s="25" t="s">
        <v>2840</v>
      </c>
      <c r="F512" s="26" t="s">
        <v>265</v>
      </c>
      <c r="G512" s="27">
        <v>1</v>
      </c>
      <c r="H512" s="28">
        <v>65969.58</v>
      </c>
      <c r="I512" s="88">
        <f>G512*H512</f>
        <v>65969.58</v>
      </c>
      <c r="J512" s="93"/>
    </row>
    <row r="513" spans="1:11" customFormat="1" ht="22.5" x14ac:dyDescent="0.25">
      <c r="A513" s="123" t="s">
        <v>1482</v>
      </c>
      <c r="B513" s="19" t="s">
        <v>3291</v>
      </c>
      <c r="C513" s="19" t="s">
        <v>1483</v>
      </c>
      <c r="D513" s="19" t="s">
        <v>2630</v>
      </c>
      <c r="E513" s="20" t="s">
        <v>2631</v>
      </c>
      <c r="F513" s="21" t="s">
        <v>16</v>
      </c>
      <c r="G513" s="22">
        <v>2</v>
      </c>
      <c r="H513" s="23">
        <v>2812.77</v>
      </c>
      <c r="I513" s="87">
        <f>G513*H513</f>
        <v>5625.54</v>
      </c>
      <c r="J513" s="93"/>
    </row>
    <row r="514" spans="1:11" customFormat="1" ht="15" x14ac:dyDescent="0.25">
      <c r="A514" s="124" t="s">
        <v>1484</v>
      </c>
      <c r="B514" s="24" t="s">
        <v>3291</v>
      </c>
      <c r="C514" s="24" t="s">
        <v>1485</v>
      </c>
      <c r="D514" s="24" t="s">
        <v>23</v>
      </c>
      <c r="E514" s="25" t="s">
        <v>2838</v>
      </c>
      <c r="F514" s="26" t="s">
        <v>16</v>
      </c>
      <c r="G514" s="27">
        <v>2</v>
      </c>
      <c r="H514" s="28">
        <v>617084.12</v>
      </c>
      <c r="I514" s="88">
        <f>G514*H514</f>
        <v>1234168.24</v>
      </c>
      <c r="J514" s="93"/>
    </row>
    <row r="515" spans="1:11" customFormat="1" ht="15" x14ac:dyDescent="0.25">
      <c r="A515" s="123" t="s">
        <v>1487</v>
      </c>
      <c r="B515" s="19" t="s">
        <v>3291</v>
      </c>
      <c r="C515" s="19" t="s">
        <v>1488</v>
      </c>
      <c r="D515" s="19" t="s">
        <v>44</v>
      </c>
      <c r="E515" s="20" t="s">
        <v>45</v>
      </c>
      <c r="F515" s="21" t="s">
        <v>16</v>
      </c>
      <c r="G515" s="22">
        <v>2</v>
      </c>
      <c r="H515" s="23">
        <v>2467.61</v>
      </c>
      <c r="I515" s="87">
        <f>G515*H515</f>
        <v>4935.22</v>
      </c>
      <c r="J515" s="93"/>
    </row>
    <row r="516" spans="1:11" customFormat="1" ht="15" x14ac:dyDescent="0.25">
      <c r="A516" s="124" t="s">
        <v>1490</v>
      </c>
      <c r="B516" s="24" t="s">
        <v>3291</v>
      </c>
      <c r="C516" s="24" t="s">
        <v>1491</v>
      </c>
      <c r="D516" s="24" t="s">
        <v>23</v>
      </c>
      <c r="E516" s="25" t="s">
        <v>2839</v>
      </c>
      <c r="F516" s="26" t="s">
        <v>16</v>
      </c>
      <c r="G516" s="27">
        <v>2</v>
      </c>
      <c r="H516" s="28">
        <v>70369.759999999995</v>
      </c>
      <c r="I516" s="88">
        <f>G516*H516</f>
        <v>140739.51999999999</v>
      </c>
      <c r="J516" s="93"/>
    </row>
    <row r="517" spans="1:11" customFormat="1" ht="22.5" x14ac:dyDescent="0.25">
      <c r="A517" s="123" t="s">
        <v>1493</v>
      </c>
      <c r="B517" s="19" t="s">
        <v>3291</v>
      </c>
      <c r="C517" s="19" t="s">
        <v>1494</v>
      </c>
      <c r="D517" s="19" t="s">
        <v>936</v>
      </c>
      <c r="E517" s="20" t="s">
        <v>937</v>
      </c>
      <c r="F517" s="21" t="s">
        <v>60</v>
      </c>
      <c r="G517" s="30">
        <v>7.8E-2</v>
      </c>
      <c r="H517" s="23">
        <v>79262.91</v>
      </c>
      <c r="I517" s="87">
        <f>G517*H517</f>
        <v>6182.51</v>
      </c>
      <c r="J517" s="93"/>
    </row>
    <row r="518" spans="1:11" customFormat="1" ht="15.75" thickBot="1" x14ac:dyDescent="0.3">
      <c r="A518" s="124" t="s">
        <v>1496</v>
      </c>
      <c r="B518" s="48" t="s">
        <v>3291</v>
      </c>
      <c r="C518" s="48" t="s">
        <v>1497</v>
      </c>
      <c r="D518" s="48" t="s">
        <v>23</v>
      </c>
      <c r="E518" s="49" t="s">
        <v>2840</v>
      </c>
      <c r="F518" s="50" t="s">
        <v>265</v>
      </c>
      <c r="G518" s="51">
        <v>1</v>
      </c>
      <c r="H518" s="52">
        <v>65969.58</v>
      </c>
      <c r="I518" s="89">
        <f>G518*H518</f>
        <v>65969.58</v>
      </c>
      <c r="J518" s="93"/>
    </row>
    <row r="519" spans="1:11" customFormat="1" ht="15" x14ac:dyDescent="0.25">
      <c r="A519" s="126"/>
      <c r="B519" s="53"/>
      <c r="C519" s="53"/>
      <c r="D519" s="53"/>
      <c r="E519" s="54" t="s">
        <v>3278</v>
      </c>
      <c r="F519" s="55"/>
      <c r="G519" s="55"/>
      <c r="H519" s="56"/>
      <c r="I519" s="57">
        <v>3437094.9</v>
      </c>
      <c r="J519" s="93"/>
    </row>
    <row r="520" spans="1:11" customFormat="1" ht="15.75" thickBot="1" x14ac:dyDescent="0.3">
      <c r="A520" s="129"/>
      <c r="B520" s="63"/>
      <c r="C520" s="63"/>
      <c r="D520" s="63"/>
      <c r="E520" s="64" t="s">
        <v>3279</v>
      </c>
      <c r="F520" s="65"/>
      <c r="G520" s="66"/>
      <c r="H520" s="67"/>
      <c r="I520" s="68">
        <v>79656006.310000002</v>
      </c>
      <c r="J520" s="93"/>
    </row>
    <row r="521" spans="1:11" customFormat="1" ht="16.5" thickTop="1" thickBot="1" x14ac:dyDescent="0.3">
      <c r="A521" s="128"/>
      <c r="B521" s="59"/>
      <c r="C521" s="59"/>
      <c r="D521" s="59"/>
      <c r="E521" s="69" t="s">
        <v>8</v>
      </c>
      <c r="F521" s="70"/>
      <c r="G521" s="70"/>
      <c r="H521" s="61"/>
      <c r="I521" s="62">
        <f>I519+I520</f>
        <v>83093101.209999993</v>
      </c>
      <c r="J521" s="93"/>
      <c r="K521" s="4"/>
    </row>
    <row r="522" spans="1:11" customFormat="1" ht="15" x14ac:dyDescent="0.25">
      <c r="A522" s="105" t="s">
        <v>26</v>
      </c>
      <c r="B522" s="116" t="s">
        <v>3292</v>
      </c>
      <c r="C522" s="116"/>
      <c r="D522" s="116"/>
      <c r="E522" s="106" t="s">
        <v>2184</v>
      </c>
      <c r="F522" s="107"/>
      <c r="G522" s="108"/>
      <c r="H522" s="109"/>
      <c r="I522" s="110">
        <f>I589</f>
        <v>3163663.85</v>
      </c>
      <c r="J522" s="93"/>
    </row>
    <row r="523" spans="1:11" customFormat="1" ht="15" x14ac:dyDescent="0.25">
      <c r="A523" s="123" t="s">
        <v>1600</v>
      </c>
      <c r="B523" s="19" t="s">
        <v>3293</v>
      </c>
      <c r="C523" s="19" t="s">
        <v>10</v>
      </c>
      <c r="D523" s="19" t="s">
        <v>586</v>
      </c>
      <c r="E523" s="20" t="s">
        <v>587</v>
      </c>
      <c r="F523" s="21" t="s">
        <v>262</v>
      </c>
      <c r="G523" s="34">
        <v>0.9</v>
      </c>
      <c r="H523" s="23">
        <v>113347.93</v>
      </c>
      <c r="I523" s="87">
        <f>G523*H523</f>
        <v>102013.14</v>
      </c>
      <c r="J523" s="93"/>
    </row>
    <row r="524" spans="1:11" customFormat="1" ht="15" x14ac:dyDescent="0.25">
      <c r="A524" s="124" t="s">
        <v>1601</v>
      </c>
      <c r="B524" s="24" t="s">
        <v>3293</v>
      </c>
      <c r="C524" s="24" t="s">
        <v>18</v>
      </c>
      <c r="D524" s="24" t="s">
        <v>23</v>
      </c>
      <c r="E524" s="25" t="s">
        <v>2843</v>
      </c>
      <c r="F524" s="26" t="s">
        <v>16</v>
      </c>
      <c r="G524" s="27">
        <v>1</v>
      </c>
      <c r="H524" s="28">
        <v>22568.84</v>
      </c>
      <c r="I524" s="88">
        <f>G524*H524</f>
        <v>22568.84</v>
      </c>
      <c r="J524" s="93"/>
    </row>
    <row r="525" spans="1:11" customFormat="1" ht="22.5" x14ac:dyDescent="0.25">
      <c r="A525" s="124" t="s">
        <v>1604</v>
      </c>
      <c r="B525" s="24" t="s">
        <v>3293</v>
      </c>
      <c r="C525" s="24" t="s">
        <v>22</v>
      </c>
      <c r="D525" s="24" t="s">
        <v>23</v>
      </c>
      <c r="E525" s="25" t="s">
        <v>2845</v>
      </c>
      <c r="F525" s="26" t="s">
        <v>16</v>
      </c>
      <c r="G525" s="27">
        <v>2</v>
      </c>
      <c r="H525" s="28">
        <v>23697.3</v>
      </c>
      <c r="I525" s="88">
        <f>G525*H525</f>
        <v>47394.6</v>
      </c>
      <c r="J525" s="93"/>
    </row>
    <row r="526" spans="1:11" customFormat="1" ht="22.5" x14ac:dyDescent="0.25">
      <c r="A526" s="124" t="s">
        <v>1607</v>
      </c>
      <c r="B526" s="24" t="s">
        <v>3293</v>
      </c>
      <c r="C526" s="24" t="s">
        <v>26</v>
      </c>
      <c r="D526" s="24" t="s">
        <v>23</v>
      </c>
      <c r="E526" s="25" t="s">
        <v>2847</v>
      </c>
      <c r="F526" s="26" t="s">
        <v>16</v>
      </c>
      <c r="G526" s="27">
        <v>1</v>
      </c>
      <c r="H526" s="28">
        <v>24825.66</v>
      </c>
      <c r="I526" s="88">
        <f>G526*H526</f>
        <v>24825.66</v>
      </c>
      <c r="J526" s="93"/>
    </row>
    <row r="527" spans="1:11" customFormat="1" ht="22.5" x14ac:dyDescent="0.25">
      <c r="A527" s="124" t="s">
        <v>1610</v>
      </c>
      <c r="B527" s="24" t="s">
        <v>3293</v>
      </c>
      <c r="C527" s="24" t="s">
        <v>30</v>
      </c>
      <c r="D527" s="24" t="s">
        <v>23</v>
      </c>
      <c r="E527" s="25" t="s">
        <v>2849</v>
      </c>
      <c r="F527" s="26" t="s">
        <v>16</v>
      </c>
      <c r="G527" s="27">
        <v>3</v>
      </c>
      <c r="H527" s="28">
        <v>25954.13</v>
      </c>
      <c r="I527" s="88">
        <f>G527*H527</f>
        <v>77862.39</v>
      </c>
      <c r="J527" s="93"/>
    </row>
    <row r="528" spans="1:11" customFormat="1" ht="15" x14ac:dyDescent="0.25">
      <c r="A528" s="124" t="s">
        <v>1612</v>
      </c>
      <c r="B528" s="24" t="s">
        <v>3293</v>
      </c>
      <c r="C528" s="24" t="s">
        <v>33</v>
      </c>
      <c r="D528" s="24" t="s">
        <v>23</v>
      </c>
      <c r="E528" s="25" t="s">
        <v>2851</v>
      </c>
      <c r="F528" s="26" t="s">
        <v>16</v>
      </c>
      <c r="G528" s="27">
        <v>3</v>
      </c>
      <c r="H528" s="28">
        <v>27082.59</v>
      </c>
      <c r="I528" s="88">
        <f>G528*H528</f>
        <v>81247.77</v>
      </c>
      <c r="J528" s="93"/>
    </row>
    <row r="529" spans="1:10" customFormat="1" ht="22.5" x14ac:dyDescent="0.25">
      <c r="A529" s="123" t="s">
        <v>1614</v>
      </c>
      <c r="B529" s="19" t="s">
        <v>3293</v>
      </c>
      <c r="C529" s="19" t="s">
        <v>37</v>
      </c>
      <c r="D529" s="19" t="s">
        <v>260</v>
      </c>
      <c r="E529" s="20" t="s">
        <v>261</v>
      </c>
      <c r="F529" s="21" t="s">
        <v>262</v>
      </c>
      <c r="G529" s="30">
        <v>1.675</v>
      </c>
      <c r="H529" s="23">
        <v>103634.39</v>
      </c>
      <c r="I529" s="87">
        <f>G529*H529</f>
        <v>173587.6</v>
      </c>
      <c r="J529" s="93"/>
    </row>
    <row r="530" spans="1:10" customFormat="1" ht="22.5" x14ac:dyDescent="0.25">
      <c r="A530" s="124" t="s">
        <v>1616</v>
      </c>
      <c r="B530" s="24" t="s">
        <v>3293</v>
      </c>
      <c r="C530" s="24" t="s">
        <v>40</v>
      </c>
      <c r="D530" s="24" t="s">
        <v>2182</v>
      </c>
      <c r="E530" s="25" t="s">
        <v>2183</v>
      </c>
      <c r="F530" s="26" t="s">
        <v>265</v>
      </c>
      <c r="G530" s="27">
        <v>33</v>
      </c>
      <c r="H530" s="28">
        <v>196.32</v>
      </c>
      <c r="I530" s="88">
        <f>G530*H530</f>
        <v>6478.56</v>
      </c>
      <c r="J530" s="93"/>
    </row>
    <row r="531" spans="1:10" customFormat="1" ht="22.5" x14ac:dyDescent="0.25">
      <c r="A531" s="124" t="s">
        <v>1617</v>
      </c>
      <c r="B531" s="24" t="s">
        <v>3293</v>
      </c>
      <c r="C531" s="24" t="s">
        <v>43</v>
      </c>
      <c r="D531" s="24" t="s">
        <v>2855</v>
      </c>
      <c r="E531" s="25" t="s">
        <v>2856</v>
      </c>
      <c r="F531" s="26" t="s">
        <v>265</v>
      </c>
      <c r="G531" s="27">
        <v>50</v>
      </c>
      <c r="H531" s="28">
        <v>252.69</v>
      </c>
      <c r="I531" s="88">
        <f>G531*H531</f>
        <v>12634.5</v>
      </c>
      <c r="J531" s="93"/>
    </row>
    <row r="532" spans="1:10" customFormat="1" ht="22.5" x14ac:dyDescent="0.25">
      <c r="A532" s="124" t="s">
        <v>1620</v>
      </c>
      <c r="B532" s="24" t="s">
        <v>3293</v>
      </c>
      <c r="C532" s="24" t="s">
        <v>47</v>
      </c>
      <c r="D532" s="24" t="s">
        <v>2176</v>
      </c>
      <c r="E532" s="25" t="s">
        <v>2177</v>
      </c>
      <c r="F532" s="26" t="s">
        <v>265</v>
      </c>
      <c r="G532" s="31">
        <v>84.5</v>
      </c>
      <c r="H532" s="28">
        <v>314.10000000000002</v>
      </c>
      <c r="I532" s="88">
        <f>G532*H532</f>
        <v>26541.45</v>
      </c>
      <c r="J532" s="93"/>
    </row>
    <row r="533" spans="1:10" customFormat="1" ht="22.5" x14ac:dyDescent="0.25">
      <c r="A533" s="123" t="s">
        <v>1623</v>
      </c>
      <c r="B533" s="19" t="s">
        <v>3293</v>
      </c>
      <c r="C533" s="19" t="s">
        <v>50</v>
      </c>
      <c r="D533" s="19" t="s">
        <v>220</v>
      </c>
      <c r="E533" s="20" t="s">
        <v>221</v>
      </c>
      <c r="F533" s="21" t="s">
        <v>222</v>
      </c>
      <c r="G533" s="33">
        <v>1.34</v>
      </c>
      <c r="H533" s="23">
        <v>26130.97</v>
      </c>
      <c r="I533" s="87">
        <f>G533*H533</f>
        <v>35015.5</v>
      </c>
      <c r="J533" s="93"/>
    </row>
    <row r="534" spans="1:10" customFormat="1" ht="22.5" x14ac:dyDescent="0.25">
      <c r="A534" s="124" t="s">
        <v>1624</v>
      </c>
      <c r="B534" s="24" t="s">
        <v>3293</v>
      </c>
      <c r="C534" s="24" t="s">
        <v>54</v>
      </c>
      <c r="D534" s="24" t="s">
        <v>23</v>
      </c>
      <c r="E534" s="25" t="s">
        <v>2860</v>
      </c>
      <c r="F534" s="26" t="s">
        <v>16</v>
      </c>
      <c r="G534" s="27">
        <v>33</v>
      </c>
      <c r="H534" s="28">
        <v>496.53</v>
      </c>
      <c r="I534" s="88">
        <f>G534*H534</f>
        <v>16385.490000000002</v>
      </c>
      <c r="J534" s="93"/>
    </row>
    <row r="535" spans="1:10" customFormat="1" ht="22.5" x14ac:dyDescent="0.25">
      <c r="A535" s="124" t="s">
        <v>1625</v>
      </c>
      <c r="B535" s="24" t="s">
        <v>3293</v>
      </c>
      <c r="C535" s="24" t="s">
        <v>57</v>
      </c>
      <c r="D535" s="24" t="s">
        <v>23</v>
      </c>
      <c r="E535" s="25" t="s">
        <v>2862</v>
      </c>
      <c r="F535" s="26" t="s">
        <v>16</v>
      </c>
      <c r="G535" s="27">
        <v>50</v>
      </c>
      <c r="H535" s="28">
        <v>496.53</v>
      </c>
      <c r="I535" s="88">
        <f>G535*H535</f>
        <v>24826.5</v>
      </c>
      <c r="J535" s="93"/>
    </row>
    <row r="536" spans="1:10" customFormat="1" ht="22.5" x14ac:dyDescent="0.25">
      <c r="A536" s="124" t="s">
        <v>1628</v>
      </c>
      <c r="B536" s="24" t="s">
        <v>3293</v>
      </c>
      <c r="C536" s="24" t="s">
        <v>62</v>
      </c>
      <c r="D536" s="24" t="s">
        <v>23</v>
      </c>
      <c r="E536" s="25" t="s">
        <v>2864</v>
      </c>
      <c r="F536" s="26" t="s">
        <v>16</v>
      </c>
      <c r="G536" s="31">
        <v>84.5</v>
      </c>
      <c r="H536" s="28">
        <v>496.53</v>
      </c>
      <c r="I536" s="88">
        <f>G536*H536</f>
        <v>41956.79</v>
      </c>
      <c r="J536" s="93"/>
    </row>
    <row r="537" spans="1:10" customFormat="1" ht="22.5" x14ac:dyDescent="0.25">
      <c r="A537" s="123" t="s">
        <v>1630</v>
      </c>
      <c r="B537" s="19" t="s">
        <v>3293</v>
      </c>
      <c r="C537" s="19" t="s">
        <v>67</v>
      </c>
      <c r="D537" s="19" t="s">
        <v>2095</v>
      </c>
      <c r="E537" s="20" t="s">
        <v>2096</v>
      </c>
      <c r="F537" s="21" t="s">
        <v>16</v>
      </c>
      <c r="G537" s="22">
        <v>24</v>
      </c>
      <c r="H537" s="23">
        <v>2800.04</v>
      </c>
      <c r="I537" s="87">
        <f>G537*H537</f>
        <v>67200.960000000006</v>
      </c>
      <c r="J537" s="93"/>
    </row>
    <row r="538" spans="1:10" customFormat="1" ht="15" x14ac:dyDescent="0.25">
      <c r="A538" s="124" t="s">
        <v>1632</v>
      </c>
      <c r="B538" s="24" t="s">
        <v>3293</v>
      </c>
      <c r="C538" s="24" t="s">
        <v>70</v>
      </c>
      <c r="D538" s="24" t="s">
        <v>23</v>
      </c>
      <c r="E538" s="25" t="s">
        <v>2571</v>
      </c>
      <c r="F538" s="26" t="s">
        <v>16</v>
      </c>
      <c r="G538" s="27">
        <v>24</v>
      </c>
      <c r="H538" s="28">
        <v>925.3</v>
      </c>
      <c r="I538" s="88">
        <f>G538*H538</f>
        <v>22207.200000000001</v>
      </c>
      <c r="J538" s="93"/>
    </row>
    <row r="539" spans="1:10" customFormat="1" ht="22.5" x14ac:dyDescent="0.25">
      <c r="A539" s="123" t="s">
        <v>1635</v>
      </c>
      <c r="B539" s="19" t="s">
        <v>3293</v>
      </c>
      <c r="C539" s="19" t="s">
        <v>73</v>
      </c>
      <c r="D539" s="19" t="s">
        <v>2095</v>
      </c>
      <c r="E539" s="20" t="s">
        <v>2096</v>
      </c>
      <c r="F539" s="21" t="s">
        <v>16</v>
      </c>
      <c r="G539" s="22">
        <v>2</v>
      </c>
      <c r="H539" s="23">
        <v>2800.04</v>
      </c>
      <c r="I539" s="87">
        <f>G539*H539</f>
        <v>5600.08</v>
      </c>
      <c r="J539" s="93"/>
    </row>
    <row r="540" spans="1:10" customFormat="1" ht="15" x14ac:dyDescent="0.25">
      <c r="A540" s="124" t="s">
        <v>1638</v>
      </c>
      <c r="B540" s="24" t="s">
        <v>3293</v>
      </c>
      <c r="C540" s="24" t="s">
        <v>76</v>
      </c>
      <c r="D540" s="24" t="s">
        <v>23</v>
      </c>
      <c r="E540" s="25" t="s">
        <v>2362</v>
      </c>
      <c r="F540" s="26" t="s">
        <v>16</v>
      </c>
      <c r="G540" s="27">
        <v>2</v>
      </c>
      <c r="H540" s="28">
        <v>722.24</v>
      </c>
      <c r="I540" s="88">
        <f>G540*H540</f>
        <v>1444.48</v>
      </c>
      <c r="J540" s="93"/>
    </row>
    <row r="541" spans="1:10" customFormat="1" ht="15" x14ac:dyDescent="0.25">
      <c r="A541" s="123" t="s">
        <v>1640</v>
      </c>
      <c r="B541" s="19" t="s">
        <v>3293</v>
      </c>
      <c r="C541" s="19" t="s">
        <v>79</v>
      </c>
      <c r="D541" s="19" t="s">
        <v>2525</v>
      </c>
      <c r="E541" s="20" t="s">
        <v>2526</v>
      </c>
      <c r="F541" s="21" t="s">
        <v>60</v>
      </c>
      <c r="G541" s="30">
        <v>0.153</v>
      </c>
      <c r="H541" s="23">
        <v>30905.95</v>
      </c>
      <c r="I541" s="87">
        <f>G541*H541</f>
        <v>4728.6099999999997</v>
      </c>
      <c r="J541" s="93"/>
    </row>
    <row r="542" spans="1:10" customFormat="1" ht="15" x14ac:dyDescent="0.25">
      <c r="A542" s="124" t="s">
        <v>1641</v>
      </c>
      <c r="B542" s="24" t="s">
        <v>3293</v>
      </c>
      <c r="C542" s="24" t="s">
        <v>82</v>
      </c>
      <c r="D542" s="24" t="s">
        <v>2528</v>
      </c>
      <c r="E542" s="25" t="s">
        <v>2529</v>
      </c>
      <c r="F542" s="26" t="s">
        <v>400</v>
      </c>
      <c r="G542" s="44">
        <v>-4.5900000000000003E-3</v>
      </c>
      <c r="H542" s="28">
        <v>751440.8</v>
      </c>
      <c r="I542" s="88">
        <f>G542*H542</f>
        <v>-3449.11</v>
      </c>
      <c r="J542" s="93"/>
    </row>
    <row r="543" spans="1:10" customFormat="1" ht="15" x14ac:dyDescent="0.25">
      <c r="A543" s="124" t="s">
        <v>1642</v>
      </c>
      <c r="B543" s="24" t="s">
        <v>3293</v>
      </c>
      <c r="C543" s="24" t="s">
        <v>85</v>
      </c>
      <c r="D543" s="24" t="s">
        <v>23</v>
      </c>
      <c r="E543" s="25" t="s">
        <v>2531</v>
      </c>
      <c r="F543" s="26" t="s">
        <v>236</v>
      </c>
      <c r="G543" s="31">
        <v>4.5999999999999996</v>
      </c>
      <c r="H543" s="28">
        <v>801.17</v>
      </c>
      <c r="I543" s="88">
        <f>G543*H543</f>
        <v>3685.38</v>
      </c>
      <c r="J543" s="93"/>
    </row>
    <row r="544" spans="1:10" customFormat="1" ht="22.5" x14ac:dyDescent="0.25">
      <c r="A544" s="123" t="s">
        <v>1644</v>
      </c>
      <c r="B544" s="19" t="s">
        <v>3293</v>
      </c>
      <c r="C544" s="19" t="s">
        <v>87</v>
      </c>
      <c r="D544" s="19" t="s">
        <v>1597</v>
      </c>
      <c r="E544" s="20" t="s">
        <v>1598</v>
      </c>
      <c r="F544" s="21" t="s">
        <v>400</v>
      </c>
      <c r="G544" s="40">
        <v>2.2399999999999998E-3</v>
      </c>
      <c r="H544" s="23">
        <v>115007.35</v>
      </c>
      <c r="I544" s="87">
        <f>G544*H544</f>
        <v>257.62</v>
      </c>
      <c r="J544" s="93"/>
    </row>
    <row r="545" spans="1:10" customFormat="1" ht="15" x14ac:dyDescent="0.25">
      <c r="A545" s="124" t="s">
        <v>1645</v>
      </c>
      <c r="B545" s="24" t="s">
        <v>3293</v>
      </c>
      <c r="C545" s="24" t="s">
        <v>90</v>
      </c>
      <c r="D545" s="24" t="s">
        <v>23</v>
      </c>
      <c r="E545" s="25" t="s">
        <v>2874</v>
      </c>
      <c r="F545" s="26" t="s">
        <v>16</v>
      </c>
      <c r="G545" s="27">
        <v>4</v>
      </c>
      <c r="H545" s="28">
        <v>1354.17</v>
      </c>
      <c r="I545" s="88">
        <f>G545*H545</f>
        <v>5416.68</v>
      </c>
      <c r="J545" s="93"/>
    </row>
    <row r="546" spans="1:10" customFormat="1" ht="15" x14ac:dyDescent="0.25">
      <c r="A546" s="123" t="s">
        <v>1647</v>
      </c>
      <c r="B546" s="19" t="s">
        <v>3293</v>
      </c>
      <c r="C546" s="19" t="s">
        <v>93</v>
      </c>
      <c r="D546" s="19" t="s">
        <v>2580</v>
      </c>
      <c r="E546" s="20" t="s">
        <v>2581</v>
      </c>
      <c r="F546" s="21" t="s">
        <v>338</v>
      </c>
      <c r="G546" s="22">
        <v>2</v>
      </c>
      <c r="H546" s="23">
        <v>1667.58</v>
      </c>
      <c r="I546" s="87">
        <f>G546*H546</f>
        <v>3335.16</v>
      </c>
      <c r="J546" s="93"/>
    </row>
    <row r="547" spans="1:10" customFormat="1" ht="22.5" x14ac:dyDescent="0.25">
      <c r="A547" s="124" t="s">
        <v>1650</v>
      </c>
      <c r="B547" s="24" t="s">
        <v>3293</v>
      </c>
      <c r="C547" s="24" t="s">
        <v>96</v>
      </c>
      <c r="D547" s="24" t="s">
        <v>23</v>
      </c>
      <c r="E547" s="25" t="s">
        <v>2877</v>
      </c>
      <c r="F547" s="26" t="s">
        <v>2878</v>
      </c>
      <c r="G547" s="27">
        <v>1</v>
      </c>
      <c r="H547" s="28">
        <v>0</v>
      </c>
      <c r="I547" s="88">
        <f>G547*H547</f>
        <v>0</v>
      </c>
      <c r="J547" s="93"/>
    </row>
    <row r="548" spans="1:10" customFormat="1" ht="22.5" x14ac:dyDescent="0.25">
      <c r="A548" s="124" t="s">
        <v>1652</v>
      </c>
      <c r="B548" s="24" t="s">
        <v>3293</v>
      </c>
      <c r="C548" s="24" t="s">
        <v>99</v>
      </c>
      <c r="D548" s="24" t="s">
        <v>23</v>
      </c>
      <c r="E548" s="25" t="s">
        <v>2880</v>
      </c>
      <c r="F548" s="26" t="s">
        <v>16</v>
      </c>
      <c r="G548" s="27">
        <v>1</v>
      </c>
      <c r="H548" s="28">
        <v>0</v>
      </c>
      <c r="I548" s="88">
        <f>G548*H548</f>
        <v>0</v>
      </c>
      <c r="J548" s="93"/>
    </row>
    <row r="549" spans="1:10" customFormat="1" ht="22.5" x14ac:dyDescent="0.25">
      <c r="A549" s="123" t="s">
        <v>1655</v>
      </c>
      <c r="B549" s="19" t="s">
        <v>3293</v>
      </c>
      <c r="C549" s="19" t="s">
        <v>101</v>
      </c>
      <c r="D549" s="19" t="s">
        <v>2882</v>
      </c>
      <c r="E549" s="20" t="s">
        <v>2883</v>
      </c>
      <c r="F549" s="21" t="s">
        <v>262</v>
      </c>
      <c r="G549" s="30">
        <v>1.0349999999999999</v>
      </c>
      <c r="H549" s="23">
        <v>192374.18</v>
      </c>
      <c r="I549" s="87">
        <f>G549*H549</f>
        <v>199107.28</v>
      </c>
      <c r="J549" s="93"/>
    </row>
    <row r="550" spans="1:10" customFormat="1" ht="22.5" x14ac:dyDescent="0.25">
      <c r="A550" s="124" t="s">
        <v>1657</v>
      </c>
      <c r="B550" s="24" t="s">
        <v>3293</v>
      </c>
      <c r="C550" s="24" t="s">
        <v>105</v>
      </c>
      <c r="D550" s="24" t="s">
        <v>2885</v>
      </c>
      <c r="E550" s="25" t="s">
        <v>2886</v>
      </c>
      <c r="F550" s="26" t="s">
        <v>265</v>
      </c>
      <c r="G550" s="31">
        <v>103.5</v>
      </c>
      <c r="H550" s="28">
        <v>7700.4</v>
      </c>
      <c r="I550" s="88">
        <f>G550*H550</f>
        <v>796991.4</v>
      </c>
      <c r="J550" s="93"/>
    </row>
    <row r="551" spans="1:10" customFormat="1" ht="22.5" x14ac:dyDescent="0.25">
      <c r="A551" s="123" t="s">
        <v>1658</v>
      </c>
      <c r="B551" s="19" t="s">
        <v>3293</v>
      </c>
      <c r="C551" s="19" t="s">
        <v>109</v>
      </c>
      <c r="D551" s="19" t="s">
        <v>2398</v>
      </c>
      <c r="E551" s="20" t="s">
        <v>2399</v>
      </c>
      <c r="F551" s="21" t="s">
        <v>262</v>
      </c>
      <c r="G551" s="30">
        <v>0.65500000000000003</v>
      </c>
      <c r="H551" s="23">
        <v>137365.34</v>
      </c>
      <c r="I551" s="87">
        <f>G551*H551</f>
        <v>89974.3</v>
      </c>
      <c r="J551" s="93"/>
    </row>
    <row r="552" spans="1:10" customFormat="1" ht="22.5" x14ac:dyDescent="0.25">
      <c r="A552" s="124" t="s">
        <v>1661</v>
      </c>
      <c r="B552" s="24" t="s">
        <v>3293</v>
      </c>
      <c r="C552" s="24" t="s">
        <v>111</v>
      </c>
      <c r="D552" s="24" t="s">
        <v>2593</v>
      </c>
      <c r="E552" s="25" t="s">
        <v>2594</v>
      </c>
      <c r="F552" s="26" t="s">
        <v>265</v>
      </c>
      <c r="G552" s="31">
        <v>65.5</v>
      </c>
      <c r="H552" s="28">
        <v>3849.3</v>
      </c>
      <c r="I552" s="88">
        <f>G552*H552</f>
        <v>252129.15</v>
      </c>
      <c r="J552" s="93"/>
    </row>
    <row r="553" spans="1:10" customFormat="1" ht="22.5" x14ac:dyDescent="0.25">
      <c r="A553" s="123" t="s">
        <v>1662</v>
      </c>
      <c r="B553" s="19" t="s">
        <v>3293</v>
      </c>
      <c r="C553" s="19" t="s">
        <v>114</v>
      </c>
      <c r="D553" s="19" t="s">
        <v>220</v>
      </c>
      <c r="E553" s="20" t="s">
        <v>221</v>
      </c>
      <c r="F553" s="21" t="s">
        <v>222</v>
      </c>
      <c r="G553" s="33">
        <v>4.17</v>
      </c>
      <c r="H553" s="23">
        <v>26130.39</v>
      </c>
      <c r="I553" s="87">
        <f>G553*H553</f>
        <v>108963.73</v>
      </c>
      <c r="J553" s="93"/>
    </row>
    <row r="554" spans="1:10" customFormat="1" ht="22.5" x14ac:dyDescent="0.25">
      <c r="A554" s="124" t="s">
        <v>1663</v>
      </c>
      <c r="B554" s="24" t="s">
        <v>3293</v>
      </c>
      <c r="C554" s="24" t="s">
        <v>117</v>
      </c>
      <c r="D554" s="24" t="s">
        <v>23</v>
      </c>
      <c r="E554" s="25" t="s">
        <v>2891</v>
      </c>
      <c r="F554" s="26" t="s">
        <v>16</v>
      </c>
      <c r="G554" s="27">
        <v>104</v>
      </c>
      <c r="H554" s="28">
        <v>496.53</v>
      </c>
      <c r="I554" s="88">
        <f>G554*H554</f>
        <v>51639.12</v>
      </c>
      <c r="J554" s="93"/>
    </row>
    <row r="555" spans="1:10" customFormat="1" ht="22.5" x14ac:dyDescent="0.25">
      <c r="A555" s="124" t="s">
        <v>1666</v>
      </c>
      <c r="B555" s="24" t="s">
        <v>3293</v>
      </c>
      <c r="C555" s="24" t="s">
        <v>121</v>
      </c>
      <c r="D555" s="24" t="s">
        <v>23</v>
      </c>
      <c r="E555" s="25" t="s">
        <v>2893</v>
      </c>
      <c r="F555" s="26" t="s">
        <v>16</v>
      </c>
      <c r="G555" s="31">
        <v>65.5</v>
      </c>
      <c r="H555" s="28">
        <v>496.53</v>
      </c>
      <c r="I555" s="88">
        <f>G555*H555</f>
        <v>32522.720000000001</v>
      </c>
      <c r="J555" s="93"/>
    </row>
    <row r="556" spans="1:10" customFormat="1" ht="22.5" x14ac:dyDescent="0.25">
      <c r="A556" s="123" t="s">
        <v>1668</v>
      </c>
      <c r="B556" s="19" t="s">
        <v>3293</v>
      </c>
      <c r="C556" s="19" t="s">
        <v>125</v>
      </c>
      <c r="D556" s="19" t="s">
        <v>2095</v>
      </c>
      <c r="E556" s="20" t="s">
        <v>2096</v>
      </c>
      <c r="F556" s="21" t="s">
        <v>16</v>
      </c>
      <c r="G556" s="22">
        <v>4</v>
      </c>
      <c r="H556" s="23">
        <v>2800.04</v>
      </c>
      <c r="I556" s="87">
        <f>G556*H556</f>
        <v>11200.16</v>
      </c>
      <c r="J556" s="93"/>
    </row>
    <row r="557" spans="1:10" customFormat="1" ht="15" x14ac:dyDescent="0.25">
      <c r="A557" s="124" t="s">
        <v>1670</v>
      </c>
      <c r="B557" s="24" t="s">
        <v>3293</v>
      </c>
      <c r="C557" s="24" t="s">
        <v>128</v>
      </c>
      <c r="D557" s="24" t="s">
        <v>23</v>
      </c>
      <c r="E557" s="25" t="s">
        <v>2571</v>
      </c>
      <c r="F557" s="26" t="s">
        <v>16</v>
      </c>
      <c r="G557" s="27">
        <v>4</v>
      </c>
      <c r="H557" s="28">
        <v>925.3</v>
      </c>
      <c r="I557" s="88">
        <f>G557*H557</f>
        <v>3701.2</v>
      </c>
      <c r="J557" s="93"/>
    </row>
    <row r="558" spans="1:10" customFormat="1" ht="22.5" x14ac:dyDescent="0.25">
      <c r="A558" s="123" t="s">
        <v>1672</v>
      </c>
      <c r="B558" s="19" t="s">
        <v>3293</v>
      </c>
      <c r="C558" s="19" t="s">
        <v>130</v>
      </c>
      <c r="D558" s="19" t="s">
        <v>2095</v>
      </c>
      <c r="E558" s="20" t="s">
        <v>2096</v>
      </c>
      <c r="F558" s="21" t="s">
        <v>16</v>
      </c>
      <c r="G558" s="22">
        <v>4</v>
      </c>
      <c r="H558" s="23">
        <v>2800.04</v>
      </c>
      <c r="I558" s="87">
        <f>G558*H558</f>
        <v>11200.16</v>
      </c>
      <c r="J558" s="93"/>
    </row>
    <row r="559" spans="1:10" customFormat="1" ht="15" x14ac:dyDescent="0.25">
      <c r="A559" s="124" t="s">
        <v>1673</v>
      </c>
      <c r="B559" s="24" t="s">
        <v>3293</v>
      </c>
      <c r="C559" s="24" t="s">
        <v>133</v>
      </c>
      <c r="D559" s="24" t="s">
        <v>23</v>
      </c>
      <c r="E559" s="25" t="s">
        <v>2362</v>
      </c>
      <c r="F559" s="26" t="s">
        <v>16</v>
      </c>
      <c r="G559" s="27">
        <v>4</v>
      </c>
      <c r="H559" s="28">
        <v>722.24</v>
      </c>
      <c r="I559" s="88">
        <f>G559*H559</f>
        <v>2888.96</v>
      </c>
      <c r="J559" s="93"/>
    </row>
    <row r="560" spans="1:10" customFormat="1" ht="15" x14ac:dyDescent="0.25">
      <c r="A560" s="123" t="s">
        <v>1674</v>
      </c>
      <c r="B560" s="19" t="s">
        <v>3293</v>
      </c>
      <c r="C560" s="19" t="s">
        <v>137</v>
      </c>
      <c r="D560" s="19" t="s">
        <v>2525</v>
      </c>
      <c r="E560" s="20" t="s">
        <v>2526</v>
      </c>
      <c r="F560" s="21" t="s">
        <v>60</v>
      </c>
      <c r="G560" s="30">
        <v>0.61599999999999999</v>
      </c>
      <c r="H560" s="23">
        <v>30902.91</v>
      </c>
      <c r="I560" s="87">
        <f>G560*H560</f>
        <v>19036.189999999999</v>
      </c>
      <c r="J560" s="93"/>
    </row>
    <row r="561" spans="1:10" customFormat="1" ht="15" x14ac:dyDescent="0.25">
      <c r="A561" s="124" t="s">
        <v>1675</v>
      </c>
      <c r="B561" s="24" t="s">
        <v>3293</v>
      </c>
      <c r="C561" s="24" t="s">
        <v>140</v>
      </c>
      <c r="D561" s="24" t="s">
        <v>2528</v>
      </c>
      <c r="E561" s="25" t="s">
        <v>2529</v>
      </c>
      <c r="F561" s="26" t="s">
        <v>400</v>
      </c>
      <c r="G561" s="44">
        <v>-1.848E-2</v>
      </c>
      <c r="H561" s="28">
        <v>751431.37</v>
      </c>
      <c r="I561" s="88">
        <f>G561*H561</f>
        <v>-13886.45</v>
      </c>
      <c r="J561" s="93"/>
    </row>
    <row r="562" spans="1:10" customFormat="1" ht="15" x14ac:dyDescent="0.25">
      <c r="A562" s="124" t="s">
        <v>1676</v>
      </c>
      <c r="B562" s="24" t="s">
        <v>3293</v>
      </c>
      <c r="C562" s="24" t="s">
        <v>144</v>
      </c>
      <c r="D562" s="24" t="s">
        <v>23</v>
      </c>
      <c r="E562" s="25" t="s">
        <v>2531</v>
      </c>
      <c r="F562" s="26" t="s">
        <v>236</v>
      </c>
      <c r="G562" s="32">
        <v>18.48</v>
      </c>
      <c r="H562" s="28">
        <v>801.17</v>
      </c>
      <c r="I562" s="88">
        <f>G562*H562</f>
        <v>14805.62</v>
      </c>
      <c r="J562" s="93"/>
    </row>
    <row r="563" spans="1:10" customFormat="1" ht="22.5" x14ac:dyDescent="0.25">
      <c r="A563" s="123" t="s">
        <v>1677</v>
      </c>
      <c r="B563" s="19" t="s">
        <v>3293</v>
      </c>
      <c r="C563" s="19" t="s">
        <v>148</v>
      </c>
      <c r="D563" s="19" t="s">
        <v>1597</v>
      </c>
      <c r="E563" s="20" t="s">
        <v>1598</v>
      </c>
      <c r="F563" s="21" t="s">
        <v>400</v>
      </c>
      <c r="G563" s="29">
        <v>1.7600000000000001E-2</v>
      </c>
      <c r="H563" s="23">
        <v>114626.78</v>
      </c>
      <c r="I563" s="87">
        <f>G563*H563</f>
        <v>2017.43</v>
      </c>
      <c r="J563" s="93"/>
    </row>
    <row r="564" spans="1:10" customFormat="1" ht="15" x14ac:dyDescent="0.25">
      <c r="A564" s="124" t="s">
        <v>1678</v>
      </c>
      <c r="B564" s="24" t="s">
        <v>3293</v>
      </c>
      <c r="C564" s="24" t="s">
        <v>151</v>
      </c>
      <c r="D564" s="24" t="s">
        <v>23</v>
      </c>
      <c r="E564" s="25" t="s">
        <v>2903</v>
      </c>
      <c r="F564" s="26" t="s">
        <v>16</v>
      </c>
      <c r="G564" s="27">
        <v>4</v>
      </c>
      <c r="H564" s="28">
        <v>1354.17</v>
      </c>
      <c r="I564" s="88">
        <f>G564*H564</f>
        <v>5416.68</v>
      </c>
      <c r="J564" s="93"/>
    </row>
    <row r="565" spans="1:10" customFormat="1" ht="15" x14ac:dyDescent="0.25">
      <c r="A565" s="123" t="s">
        <v>1679</v>
      </c>
      <c r="B565" s="19" t="s">
        <v>3293</v>
      </c>
      <c r="C565" s="19" t="s">
        <v>154</v>
      </c>
      <c r="D565" s="19" t="s">
        <v>2580</v>
      </c>
      <c r="E565" s="20" t="s">
        <v>2581</v>
      </c>
      <c r="F565" s="21" t="s">
        <v>338</v>
      </c>
      <c r="G565" s="22">
        <v>1</v>
      </c>
      <c r="H565" s="23">
        <v>1667.58</v>
      </c>
      <c r="I565" s="87">
        <f>G565*H565</f>
        <v>1667.58</v>
      </c>
      <c r="J565" s="93"/>
    </row>
    <row r="566" spans="1:10" customFormat="1" ht="22.5" x14ac:dyDescent="0.25">
      <c r="A566" s="124" t="s">
        <v>1680</v>
      </c>
      <c r="B566" s="24" t="s">
        <v>3293</v>
      </c>
      <c r="C566" s="24" t="s">
        <v>157</v>
      </c>
      <c r="D566" s="24" t="s">
        <v>23</v>
      </c>
      <c r="E566" s="25" t="s">
        <v>2906</v>
      </c>
      <c r="F566" s="26" t="s">
        <v>2878</v>
      </c>
      <c r="G566" s="27">
        <v>1</v>
      </c>
      <c r="H566" s="28">
        <v>0</v>
      </c>
      <c r="I566" s="88">
        <f>G566*H566</f>
        <v>0</v>
      </c>
      <c r="J566" s="93"/>
    </row>
    <row r="567" spans="1:10" customFormat="1" ht="22.5" x14ac:dyDescent="0.25">
      <c r="A567" s="123" t="s">
        <v>1681</v>
      </c>
      <c r="B567" s="19" t="s">
        <v>3293</v>
      </c>
      <c r="C567" s="19" t="s">
        <v>159</v>
      </c>
      <c r="D567" s="19" t="s">
        <v>260</v>
      </c>
      <c r="E567" s="20" t="s">
        <v>261</v>
      </c>
      <c r="F567" s="21" t="s">
        <v>262</v>
      </c>
      <c r="G567" s="33">
        <v>1.01</v>
      </c>
      <c r="H567" s="23">
        <v>103634.73</v>
      </c>
      <c r="I567" s="87">
        <f>G567*H567</f>
        <v>104671.08</v>
      </c>
      <c r="J567" s="93"/>
    </row>
    <row r="568" spans="1:10" customFormat="1" ht="22.5" x14ac:dyDescent="0.25">
      <c r="A568" s="124" t="s">
        <v>1682</v>
      </c>
      <c r="B568" s="24" t="s">
        <v>3293</v>
      </c>
      <c r="C568" s="24" t="s">
        <v>163</v>
      </c>
      <c r="D568" s="24" t="s">
        <v>2182</v>
      </c>
      <c r="E568" s="25" t="s">
        <v>2183</v>
      </c>
      <c r="F568" s="26" t="s">
        <v>265</v>
      </c>
      <c r="G568" s="31">
        <v>0.4</v>
      </c>
      <c r="H568" s="28">
        <v>196.32</v>
      </c>
      <c r="I568" s="88">
        <f>G568*H568</f>
        <v>78.53</v>
      </c>
      <c r="J568" s="93"/>
    </row>
    <row r="569" spans="1:10" customFormat="1" ht="22.5" x14ac:dyDescent="0.25">
      <c r="A569" s="124" t="s">
        <v>1683</v>
      </c>
      <c r="B569" s="24" t="s">
        <v>3293</v>
      </c>
      <c r="C569" s="24" t="s">
        <v>167</v>
      </c>
      <c r="D569" s="24" t="s">
        <v>2176</v>
      </c>
      <c r="E569" s="25" t="s">
        <v>2177</v>
      </c>
      <c r="F569" s="26" t="s">
        <v>265</v>
      </c>
      <c r="G569" s="31">
        <v>0.2</v>
      </c>
      <c r="H569" s="28">
        <v>314.08</v>
      </c>
      <c r="I569" s="88">
        <f>G569*H569</f>
        <v>62.82</v>
      </c>
      <c r="J569" s="93"/>
    </row>
    <row r="570" spans="1:10" customFormat="1" ht="22.5" x14ac:dyDescent="0.25">
      <c r="A570" s="124" t="s">
        <v>1685</v>
      </c>
      <c r="B570" s="24" t="s">
        <v>3293</v>
      </c>
      <c r="C570" s="24" t="s">
        <v>170</v>
      </c>
      <c r="D570" s="24" t="s">
        <v>2911</v>
      </c>
      <c r="E570" s="25" t="s">
        <v>2912</v>
      </c>
      <c r="F570" s="26" t="s">
        <v>265</v>
      </c>
      <c r="G570" s="31">
        <v>66.5</v>
      </c>
      <c r="H570" s="28">
        <v>635.26</v>
      </c>
      <c r="I570" s="88">
        <f>G570*H570</f>
        <v>42244.79</v>
      </c>
      <c r="J570" s="93"/>
    </row>
    <row r="571" spans="1:10" customFormat="1" ht="33.75" x14ac:dyDescent="0.25">
      <c r="A571" s="124" t="s">
        <v>1686</v>
      </c>
      <c r="B571" s="24" t="s">
        <v>3293</v>
      </c>
      <c r="C571" s="24" t="s">
        <v>172</v>
      </c>
      <c r="D571" s="24" t="s">
        <v>23</v>
      </c>
      <c r="E571" s="25" t="s">
        <v>2914</v>
      </c>
      <c r="F571" s="26" t="s">
        <v>265</v>
      </c>
      <c r="G571" s="31">
        <v>33.9</v>
      </c>
      <c r="H571" s="28">
        <v>959.13</v>
      </c>
      <c r="I571" s="88">
        <f>G571*H571</f>
        <v>32514.51</v>
      </c>
      <c r="J571" s="93"/>
    </row>
    <row r="572" spans="1:10" customFormat="1" ht="15" x14ac:dyDescent="0.25">
      <c r="A572" s="123" t="s">
        <v>1688</v>
      </c>
      <c r="B572" s="19" t="s">
        <v>3293</v>
      </c>
      <c r="C572" s="19" t="s">
        <v>175</v>
      </c>
      <c r="D572" s="19" t="s">
        <v>2916</v>
      </c>
      <c r="E572" s="20" t="s">
        <v>2917</v>
      </c>
      <c r="F572" s="21" t="s">
        <v>400</v>
      </c>
      <c r="G572" s="30">
        <v>1.7000000000000001E-2</v>
      </c>
      <c r="H572" s="23">
        <v>1051144.8</v>
      </c>
      <c r="I572" s="87">
        <f>G572*H572</f>
        <v>17869.46</v>
      </c>
      <c r="J572" s="93"/>
    </row>
    <row r="573" spans="1:10" customFormat="1" ht="15" x14ac:dyDescent="0.25">
      <c r="A573" s="124" t="s">
        <v>1689</v>
      </c>
      <c r="B573" s="24" t="s">
        <v>3293</v>
      </c>
      <c r="C573" s="24" t="s">
        <v>178</v>
      </c>
      <c r="D573" s="24" t="s">
        <v>23</v>
      </c>
      <c r="E573" s="25" t="s">
        <v>2919</v>
      </c>
      <c r="F573" s="26" t="s">
        <v>16</v>
      </c>
      <c r="G573" s="27">
        <v>10</v>
      </c>
      <c r="H573" s="28">
        <v>361.12</v>
      </c>
      <c r="I573" s="88">
        <f>G573*H573</f>
        <v>3611.2</v>
      </c>
      <c r="J573" s="93"/>
    </row>
    <row r="574" spans="1:10" customFormat="1" ht="22.5" x14ac:dyDescent="0.25">
      <c r="A574" s="123" t="s">
        <v>1691</v>
      </c>
      <c r="B574" s="19" t="s">
        <v>3293</v>
      </c>
      <c r="C574" s="19" t="s">
        <v>182</v>
      </c>
      <c r="D574" s="19" t="s">
        <v>220</v>
      </c>
      <c r="E574" s="20" t="s">
        <v>221</v>
      </c>
      <c r="F574" s="21" t="s">
        <v>222</v>
      </c>
      <c r="G574" s="33">
        <v>1.07</v>
      </c>
      <c r="H574" s="23">
        <v>26129.86</v>
      </c>
      <c r="I574" s="87">
        <f>G574*H574</f>
        <v>27958.95</v>
      </c>
      <c r="J574" s="93"/>
    </row>
    <row r="575" spans="1:10" customFormat="1" ht="22.5" x14ac:dyDescent="0.25">
      <c r="A575" s="124" t="s">
        <v>1692</v>
      </c>
      <c r="B575" s="24" t="s">
        <v>3293</v>
      </c>
      <c r="C575" s="24" t="s">
        <v>186</v>
      </c>
      <c r="D575" s="24" t="s">
        <v>23</v>
      </c>
      <c r="E575" s="25" t="s">
        <v>2922</v>
      </c>
      <c r="F575" s="26" t="s">
        <v>16</v>
      </c>
      <c r="G575" s="31">
        <v>66.5</v>
      </c>
      <c r="H575" s="28">
        <v>7447.71</v>
      </c>
      <c r="I575" s="88">
        <f>G575*H575</f>
        <v>495272.72</v>
      </c>
      <c r="J575" s="93"/>
    </row>
    <row r="576" spans="1:10" customFormat="1" ht="22.5" x14ac:dyDescent="0.25">
      <c r="A576" s="123" t="s">
        <v>1695</v>
      </c>
      <c r="B576" s="19" t="s">
        <v>3293</v>
      </c>
      <c r="C576" s="19" t="s">
        <v>189</v>
      </c>
      <c r="D576" s="19" t="s">
        <v>2095</v>
      </c>
      <c r="E576" s="20" t="s">
        <v>2096</v>
      </c>
      <c r="F576" s="21" t="s">
        <v>16</v>
      </c>
      <c r="G576" s="22">
        <v>4</v>
      </c>
      <c r="H576" s="23">
        <v>2800.04</v>
      </c>
      <c r="I576" s="87">
        <f>G576*H576</f>
        <v>11200.16</v>
      </c>
      <c r="J576" s="93"/>
    </row>
    <row r="577" spans="1:11" customFormat="1" ht="15" x14ac:dyDescent="0.25">
      <c r="A577" s="124" t="s">
        <v>1697</v>
      </c>
      <c r="B577" s="24" t="s">
        <v>3293</v>
      </c>
      <c r="C577" s="24" t="s">
        <v>192</v>
      </c>
      <c r="D577" s="24" t="s">
        <v>23</v>
      </c>
      <c r="E577" s="25" t="s">
        <v>2571</v>
      </c>
      <c r="F577" s="26" t="s">
        <v>16</v>
      </c>
      <c r="G577" s="27">
        <v>4</v>
      </c>
      <c r="H577" s="28">
        <v>925.3</v>
      </c>
      <c r="I577" s="88">
        <f>G577*H577</f>
        <v>3701.2</v>
      </c>
      <c r="J577" s="93"/>
    </row>
    <row r="578" spans="1:11" customFormat="1" ht="22.5" x14ac:dyDescent="0.25">
      <c r="A578" s="123" t="s">
        <v>1698</v>
      </c>
      <c r="B578" s="19" t="s">
        <v>3293</v>
      </c>
      <c r="C578" s="19" t="s">
        <v>196</v>
      </c>
      <c r="D578" s="19" t="s">
        <v>2095</v>
      </c>
      <c r="E578" s="20" t="s">
        <v>2096</v>
      </c>
      <c r="F578" s="21" t="s">
        <v>16</v>
      </c>
      <c r="G578" s="22">
        <v>4</v>
      </c>
      <c r="H578" s="23">
        <v>2800.04</v>
      </c>
      <c r="I578" s="87">
        <f>G578*H578</f>
        <v>11200.16</v>
      </c>
      <c r="J578" s="93"/>
    </row>
    <row r="579" spans="1:11" customFormat="1" ht="15" x14ac:dyDescent="0.25">
      <c r="A579" s="124" t="s">
        <v>1700</v>
      </c>
      <c r="B579" s="24" t="s">
        <v>3293</v>
      </c>
      <c r="C579" s="24" t="s">
        <v>200</v>
      </c>
      <c r="D579" s="24" t="s">
        <v>23</v>
      </c>
      <c r="E579" s="25" t="s">
        <v>2362</v>
      </c>
      <c r="F579" s="26" t="s">
        <v>16</v>
      </c>
      <c r="G579" s="27">
        <v>4</v>
      </c>
      <c r="H579" s="28">
        <v>722.24</v>
      </c>
      <c r="I579" s="88">
        <f>G579*H579</f>
        <v>2888.96</v>
      </c>
      <c r="J579" s="93"/>
    </row>
    <row r="580" spans="1:11" customFormat="1" ht="22.5" x14ac:dyDescent="0.25">
      <c r="A580" s="123" t="s">
        <v>1702</v>
      </c>
      <c r="B580" s="19" t="s">
        <v>3293</v>
      </c>
      <c r="C580" s="19" t="s">
        <v>203</v>
      </c>
      <c r="D580" s="19" t="s">
        <v>2095</v>
      </c>
      <c r="E580" s="20" t="s">
        <v>2096</v>
      </c>
      <c r="F580" s="21" t="s">
        <v>16</v>
      </c>
      <c r="G580" s="22">
        <v>2</v>
      </c>
      <c r="H580" s="23">
        <v>2800.04</v>
      </c>
      <c r="I580" s="87">
        <f>G580*H580</f>
        <v>5600.08</v>
      </c>
      <c r="J580" s="93"/>
    </row>
    <row r="581" spans="1:11" customFormat="1" ht="15" x14ac:dyDescent="0.25">
      <c r="A581" s="124" t="s">
        <v>1703</v>
      </c>
      <c r="B581" s="24" t="s">
        <v>3293</v>
      </c>
      <c r="C581" s="24" t="s">
        <v>206</v>
      </c>
      <c r="D581" s="24" t="s">
        <v>23</v>
      </c>
      <c r="E581" s="25" t="s">
        <v>2929</v>
      </c>
      <c r="F581" s="26" t="s">
        <v>16</v>
      </c>
      <c r="G581" s="27">
        <v>2</v>
      </c>
      <c r="H581" s="28">
        <v>1241.32</v>
      </c>
      <c r="I581" s="88">
        <f>G581*H581</f>
        <v>2482.64</v>
      </c>
      <c r="J581" s="93"/>
    </row>
    <row r="582" spans="1:11" customFormat="1" ht="15" x14ac:dyDescent="0.25">
      <c r="A582" s="123" t="s">
        <v>1705</v>
      </c>
      <c r="B582" s="19" t="s">
        <v>3293</v>
      </c>
      <c r="C582" s="19" t="s">
        <v>209</v>
      </c>
      <c r="D582" s="19" t="s">
        <v>2525</v>
      </c>
      <c r="E582" s="20" t="s">
        <v>2526</v>
      </c>
      <c r="F582" s="21" t="s">
        <v>60</v>
      </c>
      <c r="G582" s="30">
        <v>0.10100000000000001</v>
      </c>
      <c r="H582" s="23">
        <v>30903.31</v>
      </c>
      <c r="I582" s="87">
        <f>G582*H582</f>
        <v>3121.23</v>
      </c>
      <c r="J582" s="93"/>
    </row>
    <row r="583" spans="1:11" customFormat="1" ht="15" x14ac:dyDescent="0.25">
      <c r="A583" s="124" t="s">
        <v>1707</v>
      </c>
      <c r="B583" s="24" t="s">
        <v>3293</v>
      </c>
      <c r="C583" s="24" t="s">
        <v>212</v>
      </c>
      <c r="D583" s="24" t="s">
        <v>2528</v>
      </c>
      <c r="E583" s="25" t="s">
        <v>2529</v>
      </c>
      <c r="F583" s="26" t="s">
        <v>400</v>
      </c>
      <c r="G583" s="44">
        <v>-3.0300000000000001E-3</v>
      </c>
      <c r="H583" s="28">
        <v>751439.66</v>
      </c>
      <c r="I583" s="88">
        <f>G583*H583</f>
        <v>-2276.86</v>
      </c>
      <c r="J583" s="93"/>
    </row>
    <row r="584" spans="1:11" customFormat="1" ht="15" x14ac:dyDescent="0.25">
      <c r="A584" s="124" t="s">
        <v>1709</v>
      </c>
      <c r="B584" s="24" t="s">
        <v>3293</v>
      </c>
      <c r="C584" s="24" t="s">
        <v>216</v>
      </c>
      <c r="D584" s="24" t="s">
        <v>23</v>
      </c>
      <c r="E584" s="25" t="s">
        <v>2531</v>
      </c>
      <c r="F584" s="26" t="s">
        <v>236</v>
      </c>
      <c r="G584" s="32">
        <v>3.03</v>
      </c>
      <c r="H584" s="28">
        <v>801.18</v>
      </c>
      <c r="I584" s="88">
        <f>G584*H584</f>
        <v>2427.58</v>
      </c>
      <c r="J584" s="93"/>
    </row>
    <row r="585" spans="1:11" customFormat="1" ht="22.5" x14ac:dyDescent="0.25">
      <c r="A585" s="123" t="s">
        <v>1710</v>
      </c>
      <c r="B585" s="19" t="s">
        <v>3293</v>
      </c>
      <c r="C585" s="19" t="s">
        <v>219</v>
      </c>
      <c r="D585" s="19" t="s">
        <v>1597</v>
      </c>
      <c r="E585" s="20" t="s">
        <v>1598</v>
      </c>
      <c r="F585" s="21" t="s">
        <v>400</v>
      </c>
      <c r="G585" s="40">
        <v>4.1599999999999996E-3</v>
      </c>
      <c r="H585" s="23">
        <v>114633.89</v>
      </c>
      <c r="I585" s="87">
        <f>G585*H585</f>
        <v>476.88</v>
      </c>
      <c r="J585" s="93"/>
    </row>
    <row r="586" spans="1:11" customFormat="1" ht="15.75" thickBot="1" x14ac:dyDescent="0.3">
      <c r="A586" s="124" t="s">
        <v>1712</v>
      </c>
      <c r="B586" s="48" t="s">
        <v>3293</v>
      </c>
      <c r="C586" s="48" t="s">
        <v>224</v>
      </c>
      <c r="D586" s="48" t="s">
        <v>23</v>
      </c>
      <c r="E586" s="49" t="s">
        <v>2935</v>
      </c>
      <c r="F586" s="50" t="s">
        <v>16</v>
      </c>
      <c r="G586" s="51">
        <v>4</v>
      </c>
      <c r="H586" s="52">
        <v>1354.17</v>
      </c>
      <c r="I586" s="89">
        <f>G586*H586</f>
        <v>5416.68</v>
      </c>
      <c r="J586" s="93"/>
    </row>
    <row r="587" spans="1:11" customFormat="1" ht="15" x14ac:dyDescent="0.25">
      <c r="A587" s="126"/>
      <c r="B587" s="53"/>
      <c r="C587" s="53"/>
      <c r="D587" s="53"/>
      <c r="E587" s="54" t="s">
        <v>3278</v>
      </c>
      <c r="F587" s="55"/>
      <c r="G587" s="55"/>
      <c r="H587" s="56"/>
      <c r="I587" s="57">
        <v>1017003.5</v>
      </c>
      <c r="J587" s="93"/>
    </row>
    <row r="588" spans="1:11" customFormat="1" ht="15.75" thickBot="1" x14ac:dyDescent="0.3">
      <c r="A588" s="127"/>
      <c r="B588" s="63"/>
      <c r="C588" s="63"/>
      <c r="D588" s="63"/>
      <c r="E588" s="64" t="s">
        <v>3279</v>
      </c>
      <c r="F588" s="65"/>
      <c r="G588" s="66"/>
      <c r="H588" s="67"/>
      <c r="I588" s="68">
        <v>2146660.35</v>
      </c>
      <c r="J588" s="93"/>
    </row>
    <row r="589" spans="1:11" customFormat="1" ht="16.5" thickTop="1" thickBot="1" x14ac:dyDescent="0.3">
      <c r="A589" s="128"/>
      <c r="B589" s="59"/>
      <c r="C589" s="59"/>
      <c r="D589" s="59"/>
      <c r="E589" s="69" t="s">
        <v>8</v>
      </c>
      <c r="F589" s="70"/>
      <c r="G589" s="70"/>
      <c r="H589" s="61"/>
      <c r="I589" s="62">
        <f>I587+I588</f>
        <v>3163663.85</v>
      </c>
      <c r="J589" s="93"/>
      <c r="K589" s="4"/>
    </row>
    <row r="590" spans="1:11" customFormat="1" ht="15" x14ac:dyDescent="0.25">
      <c r="A590" s="105" t="s">
        <v>30</v>
      </c>
      <c r="B590" s="116" t="s">
        <v>3294</v>
      </c>
      <c r="C590" s="116"/>
      <c r="D590" s="116"/>
      <c r="E590" s="106" t="s">
        <v>252</v>
      </c>
      <c r="F590" s="107"/>
      <c r="G590" s="108"/>
      <c r="H590" s="109"/>
      <c r="I590" s="110">
        <f>I760</f>
        <v>5775186.1500000004</v>
      </c>
      <c r="J590" s="93"/>
    </row>
    <row r="591" spans="1:11" customFormat="1" ht="15" x14ac:dyDescent="0.25">
      <c r="A591" s="123" t="s">
        <v>1783</v>
      </c>
      <c r="B591" s="19" t="s">
        <v>3295</v>
      </c>
      <c r="C591" s="19" t="s">
        <v>10</v>
      </c>
      <c r="D591" s="19" t="s">
        <v>692</v>
      </c>
      <c r="E591" s="20" t="s">
        <v>693</v>
      </c>
      <c r="F591" s="21" t="s">
        <v>16</v>
      </c>
      <c r="G591" s="22">
        <v>1</v>
      </c>
      <c r="H591" s="23">
        <v>227713.61</v>
      </c>
      <c r="I591" s="87">
        <f>G591*H591</f>
        <v>227713.61</v>
      </c>
      <c r="J591" s="93"/>
    </row>
    <row r="592" spans="1:11" customFormat="1" ht="15" x14ac:dyDescent="0.25">
      <c r="A592" s="124" t="s">
        <v>1784</v>
      </c>
      <c r="B592" s="24" t="s">
        <v>3295</v>
      </c>
      <c r="C592" s="24" t="s">
        <v>18</v>
      </c>
      <c r="D592" s="24" t="s">
        <v>2938</v>
      </c>
      <c r="E592" s="25" t="s">
        <v>409</v>
      </c>
      <c r="F592" s="26" t="s">
        <v>236</v>
      </c>
      <c r="G592" s="31">
        <v>8.3000000000000007</v>
      </c>
      <c r="H592" s="28">
        <v>164</v>
      </c>
      <c r="I592" s="88">
        <f>G592*H592</f>
        <v>1361.2</v>
      </c>
      <c r="J592" s="93"/>
    </row>
    <row r="593" spans="1:10" customFormat="1" ht="33.75" x14ac:dyDescent="0.25">
      <c r="A593" s="124" t="s">
        <v>1785</v>
      </c>
      <c r="B593" s="24" t="s">
        <v>3295</v>
      </c>
      <c r="C593" s="24" t="s">
        <v>22</v>
      </c>
      <c r="D593" s="24" t="s">
        <v>23</v>
      </c>
      <c r="E593" s="25" t="s">
        <v>2940</v>
      </c>
      <c r="F593" s="26" t="s">
        <v>412</v>
      </c>
      <c r="G593" s="27">
        <v>1</v>
      </c>
      <c r="H593" s="28">
        <v>0</v>
      </c>
      <c r="I593" s="88">
        <f>G593*H593</f>
        <v>0</v>
      </c>
      <c r="J593" s="93"/>
    </row>
    <row r="594" spans="1:10" customFormat="1" ht="15" x14ac:dyDescent="0.25">
      <c r="A594" s="123" t="s">
        <v>1786</v>
      </c>
      <c r="B594" s="19" t="s">
        <v>3295</v>
      </c>
      <c r="C594" s="19" t="s">
        <v>26</v>
      </c>
      <c r="D594" s="19" t="s">
        <v>19</v>
      </c>
      <c r="E594" s="20" t="s">
        <v>20</v>
      </c>
      <c r="F594" s="21" t="s">
        <v>16</v>
      </c>
      <c r="G594" s="22">
        <v>1</v>
      </c>
      <c r="H594" s="23">
        <v>4694.3500000000004</v>
      </c>
      <c r="I594" s="87">
        <f>G594*H594</f>
        <v>4694.3500000000004</v>
      </c>
      <c r="J594" s="93"/>
    </row>
    <row r="595" spans="1:10" customFormat="1" ht="22.5" x14ac:dyDescent="0.25">
      <c r="A595" s="123" t="s">
        <v>1788</v>
      </c>
      <c r="B595" s="19" t="s">
        <v>3295</v>
      </c>
      <c r="C595" s="19" t="s">
        <v>30</v>
      </c>
      <c r="D595" s="19" t="s">
        <v>2179</v>
      </c>
      <c r="E595" s="20" t="s">
        <v>2180</v>
      </c>
      <c r="F595" s="21" t="s">
        <v>262</v>
      </c>
      <c r="G595" s="30">
        <v>5.0000000000000001E-3</v>
      </c>
      <c r="H595" s="23">
        <v>71173.649999999994</v>
      </c>
      <c r="I595" s="87">
        <f>G595*H595</f>
        <v>355.87</v>
      </c>
      <c r="J595" s="93"/>
    </row>
    <row r="596" spans="1:10" customFormat="1" ht="22.5" x14ac:dyDescent="0.25">
      <c r="A596" s="124" t="s">
        <v>1790</v>
      </c>
      <c r="B596" s="24" t="s">
        <v>3295</v>
      </c>
      <c r="C596" s="24" t="s">
        <v>33</v>
      </c>
      <c r="D596" s="24" t="s">
        <v>2182</v>
      </c>
      <c r="E596" s="25" t="s">
        <v>2183</v>
      </c>
      <c r="F596" s="26" t="s">
        <v>265</v>
      </c>
      <c r="G596" s="31">
        <v>0.5</v>
      </c>
      <c r="H596" s="28">
        <v>196.33</v>
      </c>
      <c r="I596" s="88">
        <f>G596*H596</f>
        <v>98.17</v>
      </c>
      <c r="J596" s="93"/>
    </row>
    <row r="597" spans="1:10" customFormat="1" ht="15" x14ac:dyDescent="0.25">
      <c r="A597" s="124" t="s">
        <v>1792</v>
      </c>
      <c r="B597" s="24" t="s">
        <v>3295</v>
      </c>
      <c r="C597" s="24" t="s">
        <v>37</v>
      </c>
      <c r="D597" s="24" t="s">
        <v>2945</v>
      </c>
      <c r="E597" s="25" t="s">
        <v>2946</v>
      </c>
      <c r="F597" s="26" t="s">
        <v>16</v>
      </c>
      <c r="G597" s="27">
        <v>1</v>
      </c>
      <c r="H597" s="28">
        <v>541.73</v>
      </c>
      <c r="I597" s="88">
        <f>G597*H597</f>
        <v>541.73</v>
      </c>
      <c r="J597" s="93"/>
    </row>
    <row r="598" spans="1:10" customFormat="1" ht="22.5" x14ac:dyDescent="0.25">
      <c r="A598" s="123" t="s">
        <v>1793</v>
      </c>
      <c r="B598" s="19" t="s">
        <v>3295</v>
      </c>
      <c r="C598" s="19" t="s">
        <v>40</v>
      </c>
      <c r="D598" s="19" t="s">
        <v>51</v>
      </c>
      <c r="E598" s="20" t="s">
        <v>52</v>
      </c>
      <c r="F598" s="21" t="s">
        <v>16</v>
      </c>
      <c r="G598" s="22">
        <v>24</v>
      </c>
      <c r="H598" s="23">
        <v>2543.09</v>
      </c>
      <c r="I598" s="87">
        <f>G598*H598</f>
        <v>61034.16</v>
      </c>
      <c r="J598" s="93"/>
    </row>
    <row r="599" spans="1:10" customFormat="1" ht="15" x14ac:dyDescent="0.25">
      <c r="A599" s="124" t="s">
        <v>1795</v>
      </c>
      <c r="B599" s="24" t="s">
        <v>3295</v>
      </c>
      <c r="C599" s="24" t="s">
        <v>43</v>
      </c>
      <c r="D599" s="24" t="s">
        <v>2938</v>
      </c>
      <c r="E599" s="25" t="s">
        <v>409</v>
      </c>
      <c r="F599" s="26" t="s">
        <v>236</v>
      </c>
      <c r="G599" s="32">
        <v>3.84</v>
      </c>
      <c r="H599" s="28">
        <v>163.99</v>
      </c>
      <c r="I599" s="88">
        <f>G599*H599</f>
        <v>629.72</v>
      </c>
      <c r="J599" s="93"/>
    </row>
    <row r="600" spans="1:10" customFormat="1" ht="15" x14ac:dyDescent="0.25">
      <c r="A600" s="124" t="s">
        <v>1796</v>
      </c>
      <c r="B600" s="24" t="s">
        <v>3295</v>
      </c>
      <c r="C600" s="24" t="s">
        <v>47</v>
      </c>
      <c r="D600" s="24" t="s">
        <v>23</v>
      </c>
      <c r="E600" s="25" t="s">
        <v>2950</v>
      </c>
      <c r="F600" s="26" t="s">
        <v>16</v>
      </c>
      <c r="G600" s="27">
        <v>24</v>
      </c>
      <c r="H600" s="28">
        <v>7584.02</v>
      </c>
      <c r="I600" s="88">
        <f>G600*H600</f>
        <v>182016.48</v>
      </c>
      <c r="J600" s="93"/>
    </row>
    <row r="601" spans="1:10" customFormat="1" ht="22.5" x14ac:dyDescent="0.25">
      <c r="A601" s="123" t="s">
        <v>1797</v>
      </c>
      <c r="B601" s="19" t="s">
        <v>3295</v>
      </c>
      <c r="C601" s="19" t="s">
        <v>50</v>
      </c>
      <c r="D601" s="19" t="s">
        <v>1033</v>
      </c>
      <c r="E601" s="20" t="s">
        <v>1034</v>
      </c>
      <c r="F601" s="21" t="s">
        <v>60</v>
      </c>
      <c r="G601" s="40">
        <v>0.59162000000000003</v>
      </c>
      <c r="H601" s="23">
        <v>116074.79</v>
      </c>
      <c r="I601" s="87">
        <f>G601*H601</f>
        <v>68672.17</v>
      </c>
      <c r="J601" s="93"/>
    </row>
    <row r="602" spans="1:10" customFormat="1" ht="15" x14ac:dyDescent="0.25">
      <c r="A602" s="124" t="s">
        <v>1799</v>
      </c>
      <c r="B602" s="24" t="s">
        <v>3295</v>
      </c>
      <c r="C602" s="24" t="s">
        <v>54</v>
      </c>
      <c r="D602" s="24" t="s">
        <v>2938</v>
      </c>
      <c r="E602" s="25" t="s">
        <v>409</v>
      </c>
      <c r="F602" s="26" t="s">
        <v>236</v>
      </c>
      <c r="G602" s="45">
        <v>7.6792280000000002</v>
      </c>
      <c r="H602" s="28">
        <v>163.99</v>
      </c>
      <c r="I602" s="88">
        <f>G602*H602</f>
        <v>1259.32</v>
      </c>
      <c r="J602" s="93"/>
    </row>
    <row r="603" spans="1:10" customFormat="1" ht="22.5" x14ac:dyDescent="0.25">
      <c r="A603" s="124" t="s">
        <v>1800</v>
      </c>
      <c r="B603" s="24" t="s">
        <v>3295</v>
      </c>
      <c r="C603" s="24" t="s">
        <v>57</v>
      </c>
      <c r="D603" s="24" t="s">
        <v>2954</v>
      </c>
      <c r="E603" s="25" t="s">
        <v>2955</v>
      </c>
      <c r="F603" s="26" t="s">
        <v>65</v>
      </c>
      <c r="G603" s="31">
        <v>33.6</v>
      </c>
      <c r="H603" s="28">
        <v>1285.6199999999999</v>
      </c>
      <c r="I603" s="88">
        <f>G603*H603</f>
        <v>43196.83</v>
      </c>
      <c r="J603" s="93"/>
    </row>
    <row r="604" spans="1:10" customFormat="1" ht="22.5" x14ac:dyDescent="0.25">
      <c r="A604" s="124" t="s">
        <v>1801</v>
      </c>
      <c r="B604" s="24" t="s">
        <v>3295</v>
      </c>
      <c r="C604" s="24" t="s">
        <v>62</v>
      </c>
      <c r="D604" s="24" t="s">
        <v>2957</v>
      </c>
      <c r="E604" s="25" t="s">
        <v>2958</v>
      </c>
      <c r="F604" s="26" t="s">
        <v>65</v>
      </c>
      <c r="G604" s="42">
        <v>2.4380000000000002</v>
      </c>
      <c r="H604" s="28">
        <v>1581.6</v>
      </c>
      <c r="I604" s="88">
        <f>G604*H604</f>
        <v>3855.94</v>
      </c>
      <c r="J604" s="93"/>
    </row>
    <row r="605" spans="1:10" customFormat="1" ht="33.75" x14ac:dyDescent="0.25">
      <c r="A605" s="124" t="s">
        <v>1803</v>
      </c>
      <c r="B605" s="24" t="s">
        <v>3295</v>
      </c>
      <c r="C605" s="24" t="s">
        <v>67</v>
      </c>
      <c r="D605" s="24" t="s">
        <v>2960</v>
      </c>
      <c r="E605" s="25" t="s">
        <v>2961</v>
      </c>
      <c r="F605" s="26" t="s">
        <v>65</v>
      </c>
      <c r="G605" s="32">
        <v>3.84</v>
      </c>
      <c r="H605" s="28">
        <v>1581.59</v>
      </c>
      <c r="I605" s="88">
        <f>G605*H605</f>
        <v>6073.31</v>
      </c>
      <c r="J605" s="93"/>
    </row>
    <row r="606" spans="1:10" customFormat="1" ht="22.5" x14ac:dyDescent="0.25">
      <c r="A606" s="124" t="s">
        <v>1804</v>
      </c>
      <c r="B606" s="24" t="s">
        <v>3295</v>
      </c>
      <c r="C606" s="24" t="s">
        <v>70</v>
      </c>
      <c r="D606" s="24" t="s">
        <v>2963</v>
      </c>
      <c r="E606" s="25" t="s">
        <v>2964</v>
      </c>
      <c r="F606" s="26" t="s">
        <v>65</v>
      </c>
      <c r="G606" s="42">
        <v>2.758</v>
      </c>
      <c r="H606" s="28">
        <v>1581.59</v>
      </c>
      <c r="I606" s="88">
        <f>G606*H606</f>
        <v>4362.03</v>
      </c>
      <c r="J606" s="93"/>
    </row>
    <row r="607" spans="1:10" customFormat="1" ht="45" x14ac:dyDescent="0.25">
      <c r="A607" s="124" t="s">
        <v>1807</v>
      </c>
      <c r="B607" s="24" t="s">
        <v>3295</v>
      </c>
      <c r="C607" s="24" t="s">
        <v>73</v>
      </c>
      <c r="D607" s="24" t="s">
        <v>2966</v>
      </c>
      <c r="E607" s="25" t="s">
        <v>2967</v>
      </c>
      <c r="F607" s="26" t="s">
        <v>65</v>
      </c>
      <c r="G607" s="42">
        <v>16.526</v>
      </c>
      <c r="H607" s="28">
        <v>1581.6</v>
      </c>
      <c r="I607" s="88">
        <f>G607*H607</f>
        <v>26137.52</v>
      </c>
      <c r="J607" s="93"/>
    </row>
    <row r="608" spans="1:10" customFormat="1" ht="22.5" x14ac:dyDescent="0.25">
      <c r="A608" s="123" t="s">
        <v>1809</v>
      </c>
      <c r="B608" s="19" t="s">
        <v>3295</v>
      </c>
      <c r="C608" s="19" t="s">
        <v>76</v>
      </c>
      <c r="D608" s="19" t="s">
        <v>414</v>
      </c>
      <c r="E608" s="20" t="s">
        <v>415</v>
      </c>
      <c r="F608" s="21" t="s">
        <v>60</v>
      </c>
      <c r="G608" s="40">
        <v>1.5483499999999999</v>
      </c>
      <c r="H608" s="23">
        <v>126580.89</v>
      </c>
      <c r="I608" s="87">
        <f>G608*H608</f>
        <v>195991.52</v>
      </c>
      <c r="J608" s="93"/>
    </row>
    <row r="609" spans="1:10" customFormat="1" ht="15" x14ac:dyDescent="0.25">
      <c r="A609" s="124" t="s">
        <v>1810</v>
      </c>
      <c r="B609" s="24" t="s">
        <v>3295</v>
      </c>
      <c r="C609" s="24" t="s">
        <v>79</v>
      </c>
      <c r="D609" s="24" t="s">
        <v>2938</v>
      </c>
      <c r="E609" s="25" t="s">
        <v>409</v>
      </c>
      <c r="F609" s="26" t="s">
        <v>236</v>
      </c>
      <c r="G609" s="45">
        <v>15.344149</v>
      </c>
      <c r="H609" s="28">
        <v>164</v>
      </c>
      <c r="I609" s="88">
        <f>G609*H609</f>
        <v>2516.44</v>
      </c>
      <c r="J609" s="93"/>
    </row>
    <row r="610" spans="1:10" customFormat="1" ht="33.75" x14ac:dyDescent="0.25">
      <c r="A610" s="124" t="s">
        <v>1812</v>
      </c>
      <c r="B610" s="24" t="s">
        <v>3295</v>
      </c>
      <c r="C610" s="24" t="s">
        <v>82</v>
      </c>
      <c r="D610" s="24" t="s">
        <v>2954</v>
      </c>
      <c r="E610" s="25" t="s">
        <v>2971</v>
      </c>
      <c r="F610" s="26" t="s">
        <v>65</v>
      </c>
      <c r="G610" s="31">
        <v>118.8</v>
      </c>
      <c r="H610" s="28">
        <v>1285.6199999999999</v>
      </c>
      <c r="I610" s="88">
        <f>G610*H610</f>
        <v>152731.66</v>
      </c>
      <c r="J610" s="93"/>
    </row>
    <row r="611" spans="1:10" customFormat="1" ht="22.5" x14ac:dyDescent="0.25">
      <c r="A611" s="124" t="s">
        <v>1813</v>
      </c>
      <c r="B611" s="24" t="s">
        <v>3295</v>
      </c>
      <c r="C611" s="24" t="s">
        <v>85</v>
      </c>
      <c r="D611" s="24" t="s">
        <v>2963</v>
      </c>
      <c r="E611" s="25" t="s">
        <v>2973</v>
      </c>
      <c r="F611" s="26" t="s">
        <v>65</v>
      </c>
      <c r="G611" s="42">
        <v>10.664</v>
      </c>
      <c r="H611" s="28">
        <v>1581.59</v>
      </c>
      <c r="I611" s="88">
        <f>G611*H611</f>
        <v>16866.080000000002</v>
      </c>
      <c r="J611" s="93"/>
    </row>
    <row r="612" spans="1:10" customFormat="1" ht="33.75" x14ac:dyDescent="0.25">
      <c r="A612" s="124" t="s">
        <v>1814</v>
      </c>
      <c r="B612" s="24" t="s">
        <v>3295</v>
      </c>
      <c r="C612" s="24" t="s">
        <v>87</v>
      </c>
      <c r="D612" s="24" t="s">
        <v>2957</v>
      </c>
      <c r="E612" s="25" t="s">
        <v>2975</v>
      </c>
      <c r="F612" s="26" t="s">
        <v>65</v>
      </c>
      <c r="G612" s="42">
        <v>11.079000000000001</v>
      </c>
      <c r="H612" s="28">
        <v>1581.6</v>
      </c>
      <c r="I612" s="88">
        <f>G612*H612</f>
        <v>17522.55</v>
      </c>
      <c r="J612" s="93"/>
    </row>
    <row r="613" spans="1:10" customFormat="1" ht="45" x14ac:dyDescent="0.25">
      <c r="A613" s="124" t="s">
        <v>1815</v>
      </c>
      <c r="B613" s="24" t="s">
        <v>3295</v>
      </c>
      <c r="C613" s="24" t="s">
        <v>90</v>
      </c>
      <c r="D613" s="24" t="s">
        <v>2966</v>
      </c>
      <c r="E613" s="25" t="s">
        <v>2977</v>
      </c>
      <c r="F613" s="26" t="s">
        <v>65</v>
      </c>
      <c r="G613" s="42">
        <v>14.292</v>
      </c>
      <c r="H613" s="28">
        <v>1581.6</v>
      </c>
      <c r="I613" s="88">
        <f>G613*H613</f>
        <v>22604.23</v>
      </c>
      <c r="J613" s="93"/>
    </row>
    <row r="614" spans="1:10" customFormat="1" ht="15" x14ac:dyDescent="0.25">
      <c r="A614" s="123" t="s">
        <v>1816</v>
      </c>
      <c r="B614" s="19" t="s">
        <v>3295</v>
      </c>
      <c r="C614" s="19" t="s">
        <v>93</v>
      </c>
      <c r="D614" s="19" t="s">
        <v>784</v>
      </c>
      <c r="E614" s="20" t="s">
        <v>785</v>
      </c>
      <c r="F614" s="21" t="s">
        <v>16</v>
      </c>
      <c r="G614" s="22">
        <v>1</v>
      </c>
      <c r="H614" s="23">
        <v>10978.33</v>
      </c>
      <c r="I614" s="87">
        <f>G614*H614</f>
        <v>10978.33</v>
      </c>
      <c r="J614" s="93"/>
    </row>
    <row r="615" spans="1:10" customFormat="1" ht="15" x14ac:dyDescent="0.25">
      <c r="A615" s="124" t="s">
        <v>1817</v>
      </c>
      <c r="B615" s="24" t="s">
        <v>3295</v>
      </c>
      <c r="C615" s="24" t="s">
        <v>96</v>
      </c>
      <c r="D615" s="24" t="s">
        <v>2938</v>
      </c>
      <c r="E615" s="25" t="s">
        <v>409</v>
      </c>
      <c r="F615" s="26" t="s">
        <v>236</v>
      </c>
      <c r="G615" s="32">
        <v>0.43</v>
      </c>
      <c r="H615" s="28">
        <v>163.89</v>
      </c>
      <c r="I615" s="88">
        <f>G615*H615</f>
        <v>70.47</v>
      </c>
      <c r="J615" s="93"/>
    </row>
    <row r="616" spans="1:10" customFormat="1" ht="33.75" x14ac:dyDescent="0.25">
      <c r="A616" s="137" t="s">
        <v>1818</v>
      </c>
      <c r="B616" s="138" t="s">
        <v>3295</v>
      </c>
      <c r="C616" s="138" t="s">
        <v>99</v>
      </c>
      <c r="D616" s="138" t="s">
        <v>2981</v>
      </c>
      <c r="E616" s="139" t="s">
        <v>2982</v>
      </c>
      <c r="F616" s="140" t="s">
        <v>16</v>
      </c>
      <c r="G616" s="141">
        <v>1</v>
      </c>
      <c r="H616" s="142">
        <v>13996.72</v>
      </c>
      <c r="I616" s="143">
        <f>G616*H616</f>
        <v>13996.72</v>
      </c>
      <c r="J616" s="136" t="s">
        <v>3946</v>
      </c>
    </row>
    <row r="617" spans="1:10" customFormat="1" ht="22.5" x14ac:dyDescent="0.25">
      <c r="A617" s="123" t="s">
        <v>1819</v>
      </c>
      <c r="B617" s="19" t="s">
        <v>3295</v>
      </c>
      <c r="C617" s="19" t="s">
        <v>101</v>
      </c>
      <c r="D617" s="19" t="s">
        <v>490</v>
      </c>
      <c r="E617" s="20" t="s">
        <v>491</v>
      </c>
      <c r="F617" s="21" t="s">
        <v>492</v>
      </c>
      <c r="G617" s="33">
        <v>0.01</v>
      </c>
      <c r="H617" s="23">
        <v>20061.91</v>
      </c>
      <c r="I617" s="87">
        <f>G617*H617</f>
        <v>200.62</v>
      </c>
      <c r="J617" s="93"/>
    </row>
    <row r="618" spans="1:10" customFormat="1" ht="33.75" x14ac:dyDescent="0.25">
      <c r="A618" s="123" t="s">
        <v>1820</v>
      </c>
      <c r="B618" s="19" t="s">
        <v>3295</v>
      </c>
      <c r="C618" s="19" t="s">
        <v>105</v>
      </c>
      <c r="D618" s="19" t="s">
        <v>507</v>
      </c>
      <c r="E618" s="20" t="s">
        <v>508</v>
      </c>
      <c r="F618" s="21" t="s">
        <v>222</v>
      </c>
      <c r="G618" s="34">
        <v>1.2</v>
      </c>
      <c r="H618" s="23">
        <v>27895.55</v>
      </c>
      <c r="I618" s="87">
        <f>G618*H618</f>
        <v>33474.660000000003</v>
      </c>
      <c r="J618" s="93"/>
    </row>
    <row r="619" spans="1:10" customFormat="1" ht="33.75" x14ac:dyDescent="0.25">
      <c r="A619" s="124" t="s">
        <v>1821</v>
      </c>
      <c r="B619" s="24" t="s">
        <v>3295</v>
      </c>
      <c r="C619" s="24" t="s">
        <v>109</v>
      </c>
      <c r="D619" s="24" t="s">
        <v>2986</v>
      </c>
      <c r="E619" s="25" t="s">
        <v>2987</v>
      </c>
      <c r="F619" s="26" t="s">
        <v>222</v>
      </c>
      <c r="G619" s="42">
        <v>1.296</v>
      </c>
      <c r="H619" s="28">
        <v>18517.22</v>
      </c>
      <c r="I619" s="88">
        <f>G619*H619</f>
        <v>23998.32</v>
      </c>
      <c r="J619" s="93"/>
    </row>
    <row r="620" spans="1:10" customFormat="1" ht="15" x14ac:dyDescent="0.25">
      <c r="A620" s="123" t="s">
        <v>1822</v>
      </c>
      <c r="B620" s="19" t="s">
        <v>3295</v>
      </c>
      <c r="C620" s="19" t="s">
        <v>111</v>
      </c>
      <c r="D620" s="19" t="s">
        <v>225</v>
      </c>
      <c r="E620" s="20" t="s">
        <v>226</v>
      </c>
      <c r="F620" s="21" t="s">
        <v>60</v>
      </c>
      <c r="G620" s="33">
        <v>0.44</v>
      </c>
      <c r="H620" s="23">
        <v>290674.02</v>
      </c>
      <c r="I620" s="87">
        <f>G620*H620</f>
        <v>127896.57</v>
      </c>
      <c r="J620" s="93"/>
    </row>
    <row r="621" spans="1:10" customFormat="1" ht="15" x14ac:dyDescent="0.25">
      <c r="A621" s="124" t="s">
        <v>1823</v>
      </c>
      <c r="B621" s="24" t="s">
        <v>3295</v>
      </c>
      <c r="C621" s="24" t="s">
        <v>114</v>
      </c>
      <c r="D621" s="24" t="s">
        <v>2990</v>
      </c>
      <c r="E621" s="25" t="s">
        <v>2991</v>
      </c>
      <c r="F621" s="26" t="s">
        <v>400</v>
      </c>
      <c r="G621" s="45">
        <v>0.216062</v>
      </c>
      <c r="H621" s="28">
        <v>107049.32</v>
      </c>
      <c r="I621" s="88">
        <f>G621*H621</f>
        <v>23129.29</v>
      </c>
      <c r="J621" s="93"/>
    </row>
    <row r="622" spans="1:10" customFormat="1" ht="22.5" x14ac:dyDescent="0.25">
      <c r="A622" s="123" t="s">
        <v>1827</v>
      </c>
      <c r="B622" s="19" t="s">
        <v>3295</v>
      </c>
      <c r="C622" s="19" t="s">
        <v>117</v>
      </c>
      <c r="D622" s="19" t="s">
        <v>936</v>
      </c>
      <c r="E622" s="20" t="s">
        <v>937</v>
      </c>
      <c r="F622" s="21" t="s">
        <v>60</v>
      </c>
      <c r="G622" s="40">
        <v>1.0347599999999999</v>
      </c>
      <c r="H622" s="23">
        <v>91285.59</v>
      </c>
      <c r="I622" s="87">
        <f>G622*H622</f>
        <v>94458.68</v>
      </c>
      <c r="J622" s="93"/>
    </row>
    <row r="623" spans="1:10" customFormat="1" ht="15" x14ac:dyDescent="0.25">
      <c r="A623" s="124" t="s">
        <v>1829</v>
      </c>
      <c r="B623" s="24" t="s">
        <v>3295</v>
      </c>
      <c r="C623" s="24" t="s">
        <v>121</v>
      </c>
      <c r="D623" s="24" t="s">
        <v>2938</v>
      </c>
      <c r="E623" s="25" t="s">
        <v>409</v>
      </c>
      <c r="F623" s="26" t="s">
        <v>236</v>
      </c>
      <c r="G623" s="45">
        <v>14.383164000000001</v>
      </c>
      <c r="H623" s="28">
        <v>164</v>
      </c>
      <c r="I623" s="88">
        <f>G623*H623</f>
        <v>2358.84</v>
      </c>
      <c r="J623" s="93"/>
    </row>
    <row r="624" spans="1:10" customFormat="1" ht="22.5" x14ac:dyDescent="0.25">
      <c r="A624" s="124" t="s">
        <v>1830</v>
      </c>
      <c r="B624" s="24" t="s">
        <v>3295</v>
      </c>
      <c r="C624" s="24" t="s">
        <v>125</v>
      </c>
      <c r="D624" s="24" t="s">
        <v>2954</v>
      </c>
      <c r="E624" s="25" t="s">
        <v>2995</v>
      </c>
      <c r="F624" s="26" t="s">
        <v>65</v>
      </c>
      <c r="G624" s="27">
        <v>96</v>
      </c>
      <c r="H624" s="28">
        <v>1285.6199999999999</v>
      </c>
      <c r="I624" s="88">
        <f>G624*H624</f>
        <v>123419.52</v>
      </c>
      <c r="J624" s="93"/>
    </row>
    <row r="625" spans="1:10" customFormat="1" ht="45" x14ac:dyDescent="0.25">
      <c r="A625" s="124" t="s">
        <v>1831</v>
      </c>
      <c r="B625" s="24" t="s">
        <v>3295</v>
      </c>
      <c r="C625" s="24" t="s">
        <v>128</v>
      </c>
      <c r="D625" s="24" t="s">
        <v>2960</v>
      </c>
      <c r="E625" s="25" t="s">
        <v>2997</v>
      </c>
      <c r="F625" s="26" t="s">
        <v>65</v>
      </c>
      <c r="G625" s="42">
        <v>7.476</v>
      </c>
      <c r="H625" s="28">
        <v>1581.6</v>
      </c>
      <c r="I625" s="88">
        <f>G625*H625</f>
        <v>11824.04</v>
      </c>
      <c r="J625" s="93"/>
    </row>
    <row r="626" spans="1:10" customFormat="1" ht="22.5" x14ac:dyDescent="0.25">
      <c r="A626" s="123" t="s">
        <v>1833</v>
      </c>
      <c r="B626" s="19" t="s">
        <v>3295</v>
      </c>
      <c r="C626" s="19" t="s">
        <v>130</v>
      </c>
      <c r="D626" s="19" t="s">
        <v>2999</v>
      </c>
      <c r="E626" s="20" t="s">
        <v>3000</v>
      </c>
      <c r="F626" s="21" t="s">
        <v>16</v>
      </c>
      <c r="G626" s="22">
        <v>1</v>
      </c>
      <c r="H626" s="23">
        <v>2129.4299999999998</v>
      </c>
      <c r="I626" s="87">
        <f>G626*H626</f>
        <v>2129.4299999999998</v>
      </c>
      <c r="J626" s="93"/>
    </row>
    <row r="627" spans="1:10" customFormat="1" ht="22.5" x14ac:dyDescent="0.25">
      <c r="A627" s="124" t="s">
        <v>1834</v>
      </c>
      <c r="B627" s="24" t="s">
        <v>3295</v>
      </c>
      <c r="C627" s="24" t="s">
        <v>133</v>
      </c>
      <c r="D627" s="24" t="s">
        <v>911</v>
      </c>
      <c r="E627" s="25" t="s">
        <v>3002</v>
      </c>
      <c r="F627" s="26" t="s">
        <v>16</v>
      </c>
      <c r="G627" s="27">
        <v>1</v>
      </c>
      <c r="H627" s="28">
        <v>9112.26</v>
      </c>
      <c r="I627" s="88">
        <f>G627*H627</f>
        <v>9112.26</v>
      </c>
      <c r="J627" s="93"/>
    </row>
    <row r="628" spans="1:10" customFormat="1" ht="15" x14ac:dyDescent="0.25">
      <c r="A628" s="124" t="s">
        <v>1835</v>
      </c>
      <c r="B628" s="24" t="s">
        <v>3295</v>
      </c>
      <c r="C628" s="24" t="s">
        <v>137</v>
      </c>
      <c r="D628" s="24" t="s">
        <v>3004</v>
      </c>
      <c r="E628" s="25" t="s">
        <v>3005</v>
      </c>
      <c r="F628" s="26" t="s">
        <v>400</v>
      </c>
      <c r="G628" s="41">
        <v>0.32969999999999999</v>
      </c>
      <c r="H628" s="28">
        <v>90393.13</v>
      </c>
      <c r="I628" s="88">
        <f>G628*H628</f>
        <v>29802.61</v>
      </c>
      <c r="J628" s="93"/>
    </row>
    <row r="629" spans="1:10" customFormat="1" ht="15" x14ac:dyDescent="0.25">
      <c r="A629" s="124" t="s">
        <v>1836</v>
      </c>
      <c r="B629" s="24" t="s">
        <v>3295</v>
      </c>
      <c r="C629" s="24" t="s">
        <v>140</v>
      </c>
      <c r="D629" s="24" t="s">
        <v>3007</v>
      </c>
      <c r="E629" s="25" t="s">
        <v>3008</v>
      </c>
      <c r="F629" s="26" t="s">
        <v>236</v>
      </c>
      <c r="G629" s="27">
        <v>5</v>
      </c>
      <c r="H629" s="28">
        <v>78.53</v>
      </c>
      <c r="I629" s="88">
        <f>G629*H629</f>
        <v>392.65</v>
      </c>
      <c r="J629" s="93"/>
    </row>
    <row r="630" spans="1:10" customFormat="1" ht="22.5" x14ac:dyDescent="0.25">
      <c r="A630" s="124" t="s">
        <v>1837</v>
      </c>
      <c r="B630" s="24" t="s">
        <v>3295</v>
      </c>
      <c r="C630" s="24" t="s">
        <v>144</v>
      </c>
      <c r="D630" s="24" t="s">
        <v>3010</v>
      </c>
      <c r="E630" s="25" t="s">
        <v>3011</v>
      </c>
      <c r="F630" s="26" t="s">
        <v>248</v>
      </c>
      <c r="G630" s="31">
        <v>1.6</v>
      </c>
      <c r="H630" s="28">
        <v>5888.96</v>
      </c>
      <c r="I630" s="88">
        <f>G630*H630</f>
        <v>9422.34</v>
      </c>
      <c r="J630" s="93"/>
    </row>
    <row r="631" spans="1:10" customFormat="1" ht="22.5" x14ac:dyDescent="0.25">
      <c r="A631" s="124" t="s">
        <v>1838</v>
      </c>
      <c r="B631" s="24" t="s">
        <v>3295</v>
      </c>
      <c r="C631" s="24" t="s">
        <v>148</v>
      </c>
      <c r="D631" s="24" t="s">
        <v>3013</v>
      </c>
      <c r="E631" s="25" t="s">
        <v>3014</v>
      </c>
      <c r="F631" s="26" t="s">
        <v>16</v>
      </c>
      <c r="G631" s="27">
        <v>3</v>
      </c>
      <c r="H631" s="28">
        <v>1741.77</v>
      </c>
      <c r="I631" s="88">
        <f>G631*H631</f>
        <v>5225.3100000000004</v>
      </c>
      <c r="J631" s="93"/>
    </row>
    <row r="632" spans="1:10" customFormat="1" ht="22.5" x14ac:dyDescent="0.25">
      <c r="A632" s="124" t="s">
        <v>1840</v>
      </c>
      <c r="B632" s="24" t="s">
        <v>3295</v>
      </c>
      <c r="C632" s="24" t="s">
        <v>151</v>
      </c>
      <c r="D632" s="24" t="s">
        <v>3016</v>
      </c>
      <c r="E632" s="25" t="s">
        <v>3017</v>
      </c>
      <c r="F632" s="26" t="s">
        <v>492</v>
      </c>
      <c r="G632" s="32">
        <v>0.52</v>
      </c>
      <c r="H632" s="28">
        <v>120.8</v>
      </c>
      <c r="I632" s="88">
        <f>G632*H632</f>
        <v>62.82</v>
      </c>
      <c r="J632" s="93"/>
    </row>
    <row r="633" spans="1:10" customFormat="1" ht="15" x14ac:dyDescent="0.25">
      <c r="A633" s="123" t="s">
        <v>1841</v>
      </c>
      <c r="B633" s="19" t="s">
        <v>3295</v>
      </c>
      <c r="C633" s="19" t="s">
        <v>154</v>
      </c>
      <c r="D633" s="19" t="s">
        <v>692</v>
      </c>
      <c r="E633" s="20" t="s">
        <v>693</v>
      </c>
      <c r="F633" s="21" t="s">
        <v>16</v>
      </c>
      <c r="G633" s="22">
        <v>1</v>
      </c>
      <c r="H633" s="23">
        <v>227713.61</v>
      </c>
      <c r="I633" s="87">
        <f>G633*H633</f>
        <v>227713.61</v>
      </c>
      <c r="J633" s="93"/>
    </row>
    <row r="634" spans="1:10" customFormat="1" ht="15" x14ac:dyDescent="0.25">
      <c r="A634" s="124" t="s">
        <v>1842</v>
      </c>
      <c r="B634" s="24" t="s">
        <v>3295</v>
      </c>
      <c r="C634" s="24" t="s">
        <v>157</v>
      </c>
      <c r="D634" s="24" t="s">
        <v>2938</v>
      </c>
      <c r="E634" s="25" t="s">
        <v>409</v>
      </c>
      <c r="F634" s="26" t="s">
        <v>236</v>
      </c>
      <c r="G634" s="31">
        <v>8.3000000000000007</v>
      </c>
      <c r="H634" s="28">
        <v>164</v>
      </c>
      <c r="I634" s="88">
        <f>G634*H634</f>
        <v>1361.2</v>
      </c>
      <c r="J634" s="93"/>
    </row>
    <row r="635" spans="1:10" customFormat="1" ht="33.75" x14ac:dyDescent="0.25">
      <c r="A635" s="124" t="s">
        <v>1843</v>
      </c>
      <c r="B635" s="24" t="s">
        <v>3295</v>
      </c>
      <c r="C635" s="24" t="s">
        <v>159</v>
      </c>
      <c r="D635" s="24" t="s">
        <v>23</v>
      </c>
      <c r="E635" s="25" t="s">
        <v>3021</v>
      </c>
      <c r="F635" s="26" t="s">
        <v>412</v>
      </c>
      <c r="G635" s="27">
        <v>1</v>
      </c>
      <c r="H635" s="28">
        <v>0</v>
      </c>
      <c r="I635" s="88">
        <f>G635*H635</f>
        <v>0</v>
      </c>
      <c r="J635" s="93"/>
    </row>
    <row r="636" spans="1:10" customFormat="1" ht="15" x14ac:dyDescent="0.25">
      <c r="A636" s="123" t="s">
        <v>1844</v>
      </c>
      <c r="B636" s="19" t="s">
        <v>3295</v>
      </c>
      <c r="C636" s="19" t="s">
        <v>163</v>
      </c>
      <c r="D636" s="19" t="s">
        <v>19</v>
      </c>
      <c r="E636" s="20" t="s">
        <v>20</v>
      </c>
      <c r="F636" s="21" t="s">
        <v>16</v>
      </c>
      <c r="G636" s="22">
        <v>1</v>
      </c>
      <c r="H636" s="23">
        <v>4694.3500000000004</v>
      </c>
      <c r="I636" s="87">
        <f>G636*H636</f>
        <v>4694.3500000000004</v>
      </c>
      <c r="J636" s="93"/>
    </row>
    <row r="637" spans="1:10" customFormat="1" ht="22.5" x14ac:dyDescent="0.25">
      <c r="A637" s="123" t="s">
        <v>1845</v>
      </c>
      <c r="B637" s="19" t="s">
        <v>3295</v>
      </c>
      <c r="C637" s="19" t="s">
        <v>167</v>
      </c>
      <c r="D637" s="19" t="s">
        <v>2179</v>
      </c>
      <c r="E637" s="20" t="s">
        <v>2180</v>
      </c>
      <c r="F637" s="21" t="s">
        <v>262</v>
      </c>
      <c r="G637" s="30">
        <v>5.0000000000000001E-3</v>
      </c>
      <c r="H637" s="23">
        <v>71173.649999999994</v>
      </c>
      <c r="I637" s="87">
        <f>G637*H637</f>
        <v>355.87</v>
      </c>
      <c r="J637" s="93"/>
    </row>
    <row r="638" spans="1:10" customFormat="1" ht="22.5" x14ac:dyDescent="0.25">
      <c r="A638" s="124" t="s">
        <v>1847</v>
      </c>
      <c r="B638" s="24" t="s">
        <v>3295</v>
      </c>
      <c r="C638" s="24" t="s">
        <v>170</v>
      </c>
      <c r="D638" s="24" t="s">
        <v>2182</v>
      </c>
      <c r="E638" s="25" t="s">
        <v>2183</v>
      </c>
      <c r="F638" s="26" t="s">
        <v>265</v>
      </c>
      <c r="G638" s="31">
        <v>0.5</v>
      </c>
      <c r="H638" s="28">
        <v>196.33</v>
      </c>
      <c r="I638" s="88">
        <f>G638*H638</f>
        <v>98.17</v>
      </c>
      <c r="J638" s="93"/>
    </row>
    <row r="639" spans="1:10" customFormat="1" ht="15" x14ac:dyDescent="0.25">
      <c r="A639" s="124" t="s">
        <v>1848</v>
      </c>
      <c r="B639" s="24" t="s">
        <v>3295</v>
      </c>
      <c r="C639" s="24" t="s">
        <v>172</v>
      </c>
      <c r="D639" s="24" t="s">
        <v>2945</v>
      </c>
      <c r="E639" s="25" t="s">
        <v>2946</v>
      </c>
      <c r="F639" s="26" t="s">
        <v>16</v>
      </c>
      <c r="G639" s="27">
        <v>1</v>
      </c>
      <c r="H639" s="28">
        <v>541.73</v>
      </c>
      <c r="I639" s="88">
        <f>G639*H639</f>
        <v>541.73</v>
      </c>
      <c r="J639" s="93"/>
    </row>
    <row r="640" spans="1:10" customFormat="1" ht="22.5" x14ac:dyDescent="0.25">
      <c r="A640" s="123" t="s">
        <v>1851</v>
      </c>
      <c r="B640" s="19" t="s">
        <v>3295</v>
      </c>
      <c r="C640" s="19" t="s">
        <v>175</v>
      </c>
      <c r="D640" s="19" t="s">
        <v>51</v>
      </c>
      <c r="E640" s="20" t="s">
        <v>52</v>
      </c>
      <c r="F640" s="21" t="s">
        <v>16</v>
      </c>
      <c r="G640" s="22">
        <v>18</v>
      </c>
      <c r="H640" s="23">
        <v>2543.17</v>
      </c>
      <c r="I640" s="87">
        <f>G640*H640</f>
        <v>45777.06</v>
      </c>
      <c r="J640" s="93"/>
    </row>
    <row r="641" spans="1:10" customFormat="1" ht="15" x14ac:dyDescent="0.25">
      <c r="A641" s="124" t="s">
        <v>1853</v>
      </c>
      <c r="B641" s="24" t="s">
        <v>3295</v>
      </c>
      <c r="C641" s="24" t="s">
        <v>178</v>
      </c>
      <c r="D641" s="24" t="s">
        <v>2938</v>
      </c>
      <c r="E641" s="25" t="s">
        <v>409</v>
      </c>
      <c r="F641" s="26" t="s">
        <v>236</v>
      </c>
      <c r="G641" s="32">
        <v>2.88</v>
      </c>
      <c r="H641" s="28">
        <v>164.02</v>
      </c>
      <c r="I641" s="88">
        <f>G641*H641</f>
        <v>472.38</v>
      </c>
      <c r="J641" s="93"/>
    </row>
    <row r="642" spans="1:10" customFormat="1" ht="15" x14ac:dyDescent="0.25">
      <c r="A642" s="124" t="s">
        <v>1855</v>
      </c>
      <c r="B642" s="24" t="s">
        <v>3295</v>
      </c>
      <c r="C642" s="24" t="s">
        <v>182</v>
      </c>
      <c r="D642" s="24" t="s">
        <v>23</v>
      </c>
      <c r="E642" s="25" t="s">
        <v>2950</v>
      </c>
      <c r="F642" s="26" t="s">
        <v>16</v>
      </c>
      <c r="G642" s="27">
        <v>18</v>
      </c>
      <c r="H642" s="28">
        <v>7584.02</v>
      </c>
      <c r="I642" s="88">
        <f>G642*H642</f>
        <v>136512.35999999999</v>
      </c>
      <c r="J642" s="93"/>
    </row>
    <row r="643" spans="1:10" customFormat="1" ht="22.5" x14ac:dyDescent="0.25">
      <c r="A643" s="123" t="s">
        <v>1856</v>
      </c>
      <c r="B643" s="19" t="s">
        <v>3295</v>
      </c>
      <c r="C643" s="19" t="s">
        <v>186</v>
      </c>
      <c r="D643" s="19" t="s">
        <v>1033</v>
      </c>
      <c r="E643" s="20" t="s">
        <v>1034</v>
      </c>
      <c r="F643" s="21" t="s">
        <v>60</v>
      </c>
      <c r="G643" s="30">
        <v>0.69599999999999995</v>
      </c>
      <c r="H643" s="23">
        <v>116075.63</v>
      </c>
      <c r="I643" s="87">
        <f>G643*H643</f>
        <v>80788.639999999999</v>
      </c>
      <c r="J643" s="93"/>
    </row>
    <row r="644" spans="1:10" customFormat="1" ht="15" x14ac:dyDescent="0.25">
      <c r="A644" s="124" t="s">
        <v>1858</v>
      </c>
      <c r="B644" s="24" t="s">
        <v>3295</v>
      </c>
      <c r="C644" s="24" t="s">
        <v>189</v>
      </c>
      <c r="D644" s="24" t="s">
        <v>2938</v>
      </c>
      <c r="E644" s="25" t="s">
        <v>409</v>
      </c>
      <c r="F644" s="26" t="s">
        <v>236</v>
      </c>
      <c r="G644" s="44">
        <v>9.0340799999999994</v>
      </c>
      <c r="H644" s="28">
        <v>164</v>
      </c>
      <c r="I644" s="88">
        <f>G644*H644</f>
        <v>1481.59</v>
      </c>
      <c r="J644" s="93"/>
    </row>
    <row r="645" spans="1:10" customFormat="1" ht="22.5" x14ac:dyDescent="0.25">
      <c r="A645" s="124" t="s">
        <v>1859</v>
      </c>
      <c r="B645" s="24" t="s">
        <v>3295</v>
      </c>
      <c r="C645" s="24" t="s">
        <v>192</v>
      </c>
      <c r="D645" s="24" t="s">
        <v>2954</v>
      </c>
      <c r="E645" s="25" t="s">
        <v>3032</v>
      </c>
      <c r="F645" s="26" t="s">
        <v>65</v>
      </c>
      <c r="G645" s="31">
        <v>69.599999999999994</v>
      </c>
      <c r="H645" s="28">
        <v>1285.6199999999999</v>
      </c>
      <c r="I645" s="88">
        <f>G645*H645</f>
        <v>89479.15</v>
      </c>
      <c r="J645" s="93"/>
    </row>
    <row r="646" spans="1:10" customFormat="1" ht="22.5" x14ac:dyDescent="0.25">
      <c r="A646" s="123" t="s">
        <v>1861</v>
      </c>
      <c r="B646" s="19" t="s">
        <v>3295</v>
      </c>
      <c r="C646" s="19" t="s">
        <v>196</v>
      </c>
      <c r="D646" s="19" t="s">
        <v>414</v>
      </c>
      <c r="E646" s="20" t="s">
        <v>415</v>
      </c>
      <c r="F646" s="21" t="s">
        <v>60</v>
      </c>
      <c r="G646" s="40">
        <v>2.0803699999999998</v>
      </c>
      <c r="H646" s="23">
        <v>126581.06</v>
      </c>
      <c r="I646" s="87">
        <f>G646*H646</f>
        <v>263335.44</v>
      </c>
      <c r="J646" s="93"/>
    </row>
    <row r="647" spans="1:10" customFormat="1" ht="15" x14ac:dyDescent="0.25">
      <c r="A647" s="124" t="s">
        <v>1862</v>
      </c>
      <c r="B647" s="24" t="s">
        <v>3295</v>
      </c>
      <c r="C647" s="24" t="s">
        <v>200</v>
      </c>
      <c r="D647" s="24" t="s">
        <v>2938</v>
      </c>
      <c r="E647" s="25" t="s">
        <v>409</v>
      </c>
      <c r="F647" s="26" t="s">
        <v>236</v>
      </c>
      <c r="G647" s="45">
        <v>20.616467</v>
      </c>
      <c r="H647" s="28">
        <v>164</v>
      </c>
      <c r="I647" s="88">
        <f>G647*H647</f>
        <v>3381.1</v>
      </c>
      <c r="J647" s="93"/>
    </row>
    <row r="648" spans="1:10" customFormat="1" ht="33.75" x14ac:dyDescent="0.25">
      <c r="A648" s="124" t="s">
        <v>1865</v>
      </c>
      <c r="B648" s="24" t="s">
        <v>3295</v>
      </c>
      <c r="C648" s="24" t="s">
        <v>203</v>
      </c>
      <c r="D648" s="24" t="s">
        <v>2954</v>
      </c>
      <c r="E648" s="25" t="s">
        <v>3036</v>
      </c>
      <c r="F648" s="26" t="s">
        <v>65</v>
      </c>
      <c r="G648" s="31">
        <v>161.19999999999999</v>
      </c>
      <c r="H648" s="28">
        <v>1285.6199999999999</v>
      </c>
      <c r="I648" s="88">
        <f>G648*H648</f>
        <v>207241.94</v>
      </c>
      <c r="J648" s="93"/>
    </row>
    <row r="649" spans="1:10" customFormat="1" ht="67.5" x14ac:dyDescent="0.25">
      <c r="A649" s="124" t="s">
        <v>1866</v>
      </c>
      <c r="B649" s="24" t="s">
        <v>3295</v>
      </c>
      <c r="C649" s="24" t="s">
        <v>206</v>
      </c>
      <c r="D649" s="24" t="s">
        <v>2966</v>
      </c>
      <c r="E649" s="25" t="s">
        <v>3038</v>
      </c>
      <c r="F649" s="26" t="s">
        <v>65</v>
      </c>
      <c r="G649" s="42">
        <v>19.550999999999998</v>
      </c>
      <c r="H649" s="28">
        <v>1581.6</v>
      </c>
      <c r="I649" s="88">
        <f>G649*H649</f>
        <v>30921.86</v>
      </c>
      <c r="J649" s="93"/>
    </row>
    <row r="650" spans="1:10" customFormat="1" ht="33.75" x14ac:dyDescent="0.25">
      <c r="A650" s="124" t="s">
        <v>1868</v>
      </c>
      <c r="B650" s="24" t="s">
        <v>3295</v>
      </c>
      <c r="C650" s="24" t="s">
        <v>209</v>
      </c>
      <c r="D650" s="24" t="s">
        <v>2963</v>
      </c>
      <c r="E650" s="25" t="s">
        <v>3039</v>
      </c>
      <c r="F650" s="26" t="s">
        <v>65</v>
      </c>
      <c r="G650" s="32">
        <v>5.01</v>
      </c>
      <c r="H650" s="28">
        <v>1581.6</v>
      </c>
      <c r="I650" s="88">
        <f>G650*H650</f>
        <v>7923.82</v>
      </c>
      <c r="J650" s="93"/>
    </row>
    <row r="651" spans="1:10" customFormat="1" ht="33.75" x14ac:dyDescent="0.25">
      <c r="A651" s="124" t="s">
        <v>1870</v>
      </c>
      <c r="B651" s="24" t="s">
        <v>3295</v>
      </c>
      <c r="C651" s="24" t="s">
        <v>212</v>
      </c>
      <c r="D651" s="24" t="s">
        <v>2957</v>
      </c>
      <c r="E651" s="25" t="s">
        <v>3040</v>
      </c>
      <c r="F651" s="26" t="s">
        <v>65</v>
      </c>
      <c r="G651" s="42">
        <v>10.111000000000001</v>
      </c>
      <c r="H651" s="28">
        <v>1581.6</v>
      </c>
      <c r="I651" s="88">
        <f>G651*H651</f>
        <v>15991.56</v>
      </c>
      <c r="J651" s="93"/>
    </row>
    <row r="652" spans="1:10" customFormat="1" ht="45" x14ac:dyDescent="0.25">
      <c r="A652" s="124" t="s">
        <v>1872</v>
      </c>
      <c r="B652" s="24" t="s">
        <v>3295</v>
      </c>
      <c r="C652" s="24" t="s">
        <v>216</v>
      </c>
      <c r="D652" s="24" t="s">
        <v>3041</v>
      </c>
      <c r="E652" s="25" t="s">
        <v>3042</v>
      </c>
      <c r="F652" s="26" t="s">
        <v>65</v>
      </c>
      <c r="G652" s="42">
        <v>5.7039999999999997</v>
      </c>
      <c r="H652" s="28">
        <v>1581.6</v>
      </c>
      <c r="I652" s="88">
        <f>G652*H652</f>
        <v>9021.4500000000007</v>
      </c>
      <c r="J652" s="93"/>
    </row>
    <row r="653" spans="1:10" customFormat="1" ht="33.75" x14ac:dyDescent="0.25">
      <c r="A653" s="124" t="s">
        <v>1874</v>
      </c>
      <c r="B653" s="24" t="s">
        <v>3295</v>
      </c>
      <c r="C653" s="24" t="s">
        <v>219</v>
      </c>
      <c r="D653" s="24" t="s">
        <v>3043</v>
      </c>
      <c r="E653" s="25" t="s">
        <v>3044</v>
      </c>
      <c r="F653" s="26" t="s">
        <v>65</v>
      </c>
      <c r="G653" s="42">
        <v>3.7410000000000001</v>
      </c>
      <c r="H653" s="28">
        <v>1581.6</v>
      </c>
      <c r="I653" s="88">
        <f>G653*H653</f>
        <v>5916.77</v>
      </c>
      <c r="J653" s="93"/>
    </row>
    <row r="654" spans="1:10" customFormat="1" ht="33.75" x14ac:dyDescent="0.25">
      <c r="A654" s="124" t="s">
        <v>1875</v>
      </c>
      <c r="B654" s="24" t="s">
        <v>3295</v>
      </c>
      <c r="C654" s="24" t="s">
        <v>224</v>
      </c>
      <c r="D654" s="24" t="s">
        <v>2960</v>
      </c>
      <c r="E654" s="25" t="s">
        <v>3045</v>
      </c>
      <c r="F654" s="26" t="s">
        <v>65</v>
      </c>
      <c r="G654" s="32">
        <v>2.72</v>
      </c>
      <c r="H654" s="28">
        <v>1581.59</v>
      </c>
      <c r="I654" s="88">
        <f>G654*H654</f>
        <v>4301.92</v>
      </c>
      <c r="J654" s="93"/>
    </row>
    <row r="655" spans="1:10" customFormat="1" ht="15" x14ac:dyDescent="0.25">
      <c r="A655" s="123" t="s">
        <v>1877</v>
      </c>
      <c r="B655" s="19" t="s">
        <v>3295</v>
      </c>
      <c r="C655" s="19" t="s">
        <v>228</v>
      </c>
      <c r="D655" s="19" t="s">
        <v>784</v>
      </c>
      <c r="E655" s="20" t="s">
        <v>785</v>
      </c>
      <c r="F655" s="21" t="s">
        <v>16</v>
      </c>
      <c r="G655" s="22">
        <v>1</v>
      </c>
      <c r="H655" s="23">
        <v>10978.33</v>
      </c>
      <c r="I655" s="87">
        <f>G655*H655</f>
        <v>10978.33</v>
      </c>
      <c r="J655" s="93"/>
    </row>
    <row r="656" spans="1:10" customFormat="1" ht="15" x14ac:dyDescent="0.25">
      <c r="A656" s="124" t="s">
        <v>1879</v>
      </c>
      <c r="B656" s="24" t="s">
        <v>3295</v>
      </c>
      <c r="C656" s="24" t="s">
        <v>231</v>
      </c>
      <c r="D656" s="24" t="s">
        <v>2938</v>
      </c>
      <c r="E656" s="25" t="s">
        <v>409</v>
      </c>
      <c r="F656" s="26" t="s">
        <v>236</v>
      </c>
      <c r="G656" s="32">
        <v>0.43</v>
      </c>
      <c r="H656" s="28">
        <v>163.89</v>
      </c>
      <c r="I656" s="88">
        <f>G656*H656</f>
        <v>70.47</v>
      </c>
      <c r="J656" s="93"/>
    </row>
    <row r="657" spans="1:10" customFormat="1" ht="33.75" x14ac:dyDescent="0.25">
      <c r="A657" s="137" t="s">
        <v>1880</v>
      </c>
      <c r="B657" s="138" t="s">
        <v>3295</v>
      </c>
      <c r="C657" s="138" t="s">
        <v>234</v>
      </c>
      <c r="D657" s="138" t="s">
        <v>2981</v>
      </c>
      <c r="E657" s="139" t="s">
        <v>2982</v>
      </c>
      <c r="F657" s="140" t="s">
        <v>16</v>
      </c>
      <c r="G657" s="141">
        <v>1</v>
      </c>
      <c r="H657" s="142">
        <v>13996.72</v>
      </c>
      <c r="I657" s="143">
        <f>G657*H657</f>
        <v>13996.72</v>
      </c>
      <c r="J657" s="136" t="s">
        <v>3946</v>
      </c>
    </row>
    <row r="658" spans="1:10" customFormat="1" ht="22.5" x14ac:dyDescent="0.25">
      <c r="A658" s="123" t="s">
        <v>1882</v>
      </c>
      <c r="B658" s="19" t="s">
        <v>3295</v>
      </c>
      <c r="C658" s="19" t="s">
        <v>238</v>
      </c>
      <c r="D658" s="19" t="s">
        <v>490</v>
      </c>
      <c r="E658" s="20" t="s">
        <v>491</v>
      </c>
      <c r="F658" s="21" t="s">
        <v>492</v>
      </c>
      <c r="G658" s="33">
        <v>0.01</v>
      </c>
      <c r="H658" s="23">
        <v>20061.91</v>
      </c>
      <c r="I658" s="87">
        <f>G658*H658</f>
        <v>200.62</v>
      </c>
      <c r="J658" s="93"/>
    </row>
    <row r="659" spans="1:10" customFormat="1" ht="33.75" x14ac:dyDescent="0.25">
      <c r="A659" s="123" t="s">
        <v>1884</v>
      </c>
      <c r="B659" s="19" t="s">
        <v>3295</v>
      </c>
      <c r="C659" s="19" t="s">
        <v>242</v>
      </c>
      <c r="D659" s="19" t="s">
        <v>507</v>
      </c>
      <c r="E659" s="20" t="s">
        <v>508</v>
      </c>
      <c r="F659" s="21" t="s">
        <v>222</v>
      </c>
      <c r="G659" s="33">
        <v>0.93</v>
      </c>
      <c r="H659" s="23">
        <v>27895.62</v>
      </c>
      <c r="I659" s="87">
        <f>G659*H659</f>
        <v>25942.93</v>
      </c>
      <c r="J659" s="93"/>
    </row>
    <row r="660" spans="1:10" customFormat="1" ht="33.75" x14ac:dyDescent="0.25">
      <c r="A660" s="124" t="s">
        <v>1886</v>
      </c>
      <c r="B660" s="24" t="s">
        <v>3295</v>
      </c>
      <c r="C660" s="24" t="s">
        <v>245</v>
      </c>
      <c r="D660" s="24" t="s">
        <v>2986</v>
      </c>
      <c r="E660" s="25" t="s">
        <v>2987</v>
      </c>
      <c r="F660" s="26" t="s">
        <v>222</v>
      </c>
      <c r="G660" s="41">
        <v>1.0044</v>
      </c>
      <c r="H660" s="28">
        <v>18517.16</v>
      </c>
      <c r="I660" s="88">
        <f>G660*H660</f>
        <v>18598.64</v>
      </c>
      <c r="J660" s="93"/>
    </row>
    <row r="661" spans="1:10" customFormat="1" ht="15" x14ac:dyDescent="0.25">
      <c r="A661" s="123" t="s">
        <v>1888</v>
      </c>
      <c r="B661" s="19" t="s">
        <v>3295</v>
      </c>
      <c r="C661" s="19" t="s">
        <v>250</v>
      </c>
      <c r="D661" s="19" t="s">
        <v>225</v>
      </c>
      <c r="E661" s="20" t="s">
        <v>226</v>
      </c>
      <c r="F661" s="21" t="s">
        <v>60</v>
      </c>
      <c r="G661" s="33">
        <v>0.34</v>
      </c>
      <c r="H661" s="23">
        <v>290674.25</v>
      </c>
      <c r="I661" s="87">
        <f>G661*H661</f>
        <v>98829.25</v>
      </c>
      <c r="J661" s="93"/>
    </row>
    <row r="662" spans="1:10" customFormat="1" ht="15" x14ac:dyDescent="0.25">
      <c r="A662" s="124" t="s">
        <v>1890</v>
      </c>
      <c r="B662" s="24" t="s">
        <v>3295</v>
      </c>
      <c r="C662" s="24" t="s">
        <v>431</v>
      </c>
      <c r="D662" s="24" t="s">
        <v>2990</v>
      </c>
      <c r="E662" s="25" t="s">
        <v>2991</v>
      </c>
      <c r="F662" s="26" t="s">
        <v>400</v>
      </c>
      <c r="G662" s="45">
        <v>0.16695699999999999</v>
      </c>
      <c r="H662" s="28">
        <v>107049.54</v>
      </c>
      <c r="I662" s="88">
        <f>G662*H662</f>
        <v>17872.669999999998</v>
      </c>
      <c r="J662" s="93"/>
    </row>
    <row r="663" spans="1:10" customFormat="1" ht="15" x14ac:dyDescent="0.25">
      <c r="A663" s="123" t="s">
        <v>1892</v>
      </c>
      <c r="B663" s="19" t="s">
        <v>3295</v>
      </c>
      <c r="C663" s="19" t="s">
        <v>434</v>
      </c>
      <c r="D663" s="19" t="s">
        <v>1849</v>
      </c>
      <c r="E663" s="20" t="s">
        <v>1850</v>
      </c>
      <c r="F663" s="21" t="s">
        <v>16</v>
      </c>
      <c r="G663" s="22">
        <v>2</v>
      </c>
      <c r="H663" s="23">
        <v>15575.68</v>
      </c>
      <c r="I663" s="87">
        <f>G663*H663</f>
        <v>31151.360000000001</v>
      </c>
      <c r="J663" s="93"/>
    </row>
    <row r="664" spans="1:10" customFormat="1" ht="22.5" x14ac:dyDescent="0.25">
      <c r="A664" s="124" t="s">
        <v>1893</v>
      </c>
      <c r="B664" s="24" t="s">
        <v>3295</v>
      </c>
      <c r="C664" s="24" t="s">
        <v>437</v>
      </c>
      <c r="D664" s="24" t="s">
        <v>3046</v>
      </c>
      <c r="E664" s="25" t="s">
        <v>3047</v>
      </c>
      <c r="F664" s="26" t="s">
        <v>16</v>
      </c>
      <c r="G664" s="27">
        <v>2</v>
      </c>
      <c r="H664" s="28">
        <v>0</v>
      </c>
      <c r="I664" s="88">
        <f>G664*H664</f>
        <v>0</v>
      </c>
      <c r="J664" s="93"/>
    </row>
    <row r="665" spans="1:10" customFormat="1" ht="15" x14ac:dyDescent="0.25">
      <c r="A665" s="123" t="s">
        <v>1895</v>
      </c>
      <c r="B665" s="19" t="s">
        <v>3295</v>
      </c>
      <c r="C665" s="19" t="s">
        <v>440</v>
      </c>
      <c r="D665" s="19" t="s">
        <v>19</v>
      </c>
      <c r="E665" s="20" t="s">
        <v>20</v>
      </c>
      <c r="F665" s="21" t="s">
        <v>16</v>
      </c>
      <c r="G665" s="22">
        <v>2</v>
      </c>
      <c r="H665" s="23">
        <v>4694.0200000000004</v>
      </c>
      <c r="I665" s="87">
        <f>G665*H665</f>
        <v>9388.0400000000009</v>
      </c>
      <c r="J665" s="93"/>
    </row>
    <row r="666" spans="1:10" customFormat="1" ht="15" x14ac:dyDescent="0.25">
      <c r="A666" s="124" t="s">
        <v>1898</v>
      </c>
      <c r="B666" s="24" t="s">
        <v>3295</v>
      </c>
      <c r="C666" s="24" t="s">
        <v>443</v>
      </c>
      <c r="D666" s="24" t="s">
        <v>23</v>
      </c>
      <c r="E666" s="25" t="s">
        <v>3048</v>
      </c>
      <c r="F666" s="26" t="s">
        <v>16</v>
      </c>
      <c r="G666" s="27">
        <v>2</v>
      </c>
      <c r="H666" s="28">
        <v>0</v>
      </c>
      <c r="I666" s="88">
        <f>G666*H666</f>
        <v>0</v>
      </c>
      <c r="J666" s="93"/>
    </row>
    <row r="667" spans="1:10" customFormat="1" ht="15" x14ac:dyDescent="0.25">
      <c r="A667" s="123" t="s">
        <v>1900</v>
      </c>
      <c r="B667" s="19" t="s">
        <v>3295</v>
      </c>
      <c r="C667" s="19" t="s">
        <v>449</v>
      </c>
      <c r="D667" s="19" t="s">
        <v>816</v>
      </c>
      <c r="E667" s="20" t="s">
        <v>817</v>
      </c>
      <c r="F667" s="21" t="s">
        <v>16</v>
      </c>
      <c r="G667" s="22">
        <v>2</v>
      </c>
      <c r="H667" s="23">
        <v>3942.73</v>
      </c>
      <c r="I667" s="87">
        <f>G667*H667</f>
        <v>7885.46</v>
      </c>
      <c r="J667" s="93"/>
    </row>
    <row r="668" spans="1:10" customFormat="1" ht="15" x14ac:dyDescent="0.25">
      <c r="A668" s="124" t="s">
        <v>1902</v>
      </c>
      <c r="B668" s="24" t="s">
        <v>3295</v>
      </c>
      <c r="C668" s="24" t="s">
        <v>452</v>
      </c>
      <c r="D668" s="24" t="s">
        <v>2938</v>
      </c>
      <c r="E668" s="25" t="s">
        <v>409</v>
      </c>
      <c r="F668" s="26" t="s">
        <v>236</v>
      </c>
      <c r="G668" s="42">
        <v>0.94199999999999995</v>
      </c>
      <c r="H668" s="28">
        <v>164.06</v>
      </c>
      <c r="I668" s="88">
        <f>G668*H668</f>
        <v>154.54</v>
      </c>
      <c r="J668" s="93"/>
    </row>
    <row r="669" spans="1:10" customFormat="1" ht="22.5" x14ac:dyDescent="0.25">
      <c r="A669" s="124" t="s">
        <v>1904</v>
      </c>
      <c r="B669" s="24" t="s">
        <v>3295</v>
      </c>
      <c r="C669" s="24" t="s">
        <v>454</v>
      </c>
      <c r="D669" s="24" t="s">
        <v>3049</v>
      </c>
      <c r="E669" s="25" t="s">
        <v>3050</v>
      </c>
      <c r="F669" s="26" t="s">
        <v>16</v>
      </c>
      <c r="G669" s="27">
        <v>2</v>
      </c>
      <c r="H669" s="28">
        <v>11124.24</v>
      </c>
      <c r="I669" s="88">
        <f>G669*H669</f>
        <v>22248.48</v>
      </c>
      <c r="J669" s="93"/>
    </row>
    <row r="670" spans="1:10" customFormat="1" ht="15" x14ac:dyDescent="0.25">
      <c r="A670" s="123" t="s">
        <v>1906</v>
      </c>
      <c r="B670" s="19" t="s">
        <v>3295</v>
      </c>
      <c r="C670" s="19" t="s">
        <v>447</v>
      </c>
      <c r="D670" s="19" t="s">
        <v>543</v>
      </c>
      <c r="E670" s="20" t="s">
        <v>544</v>
      </c>
      <c r="F670" s="21" t="s">
        <v>16</v>
      </c>
      <c r="G670" s="22">
        <v>2</v>
      </c>
      <c r="H670" s="23">
        <v>2136.29</v>
      </c>
      <c r="I670" s="87">
        <f>G670*H670</f>
        <v>4272.58</v>
      </c>
      <c r="J670" s="93"/>
    </row>
    <row r="671" spans="1:10" customFormat="1" ht="22.5" x14ac:dyDescent="0.25">
      <c r="A671" s="124" t="s">
        <v>1908</v>
      </c>
      <c r="B671" s="24" t="s">
        <v>3295</v>
      </c>
      <c r="C671" s="24" t="s">
        <v>458</v>
      </c>
      <c r="D671" s="24" t="s">
        <v>3051</v>
      </c>
      <c r="E671" s="25" t="s">
        <v>3052</v>
      </c>
      <c r="F671" s="26" t="s">
        <v>16</v>
      </c>
      <c r="G671" s="27">
        <v>2</v>
      </c>
      <c r="H671" s="28">
        <v>6065.24</v>
      </c>
      <c r="I671" s="88">
        <f>G671*H671</f>
        <v>12130.48</v>
      </c>
      <c r="J671" s="93"/>
    </row>
    <row r="672" spans="1:10" customFormat="1" ht="22.5" x14ac:dyDescent="0.25">
      <c r="A672" s="123" t="s">
        <v>1910</v>
      </c>
      <c r="B672" s="19" t="s">
        <v>3295</v>
      </c>
      <c r="C672" s="19" t="s">
        <v>462</v>
      </c>
      <c r="D672" s="19" t="s">
        <v>160</v>
      </c>
      <c r="E672" s="20" t="s">
        <v>161</v>
      </c>
      <c r="F672" s="21" t="s">
        <v>60</v>
      </c>
      <c r="G672" s="33">
        <v>2.23</v>
      </c>
      <c r="H672" s="23">
        <v>185377.35</v>
      </c>
      <c r="I672" s="87">
        <f>G672*H672</f>
        <v>413391.49</v>
      </c>
      <c r="J672" s="93"/>
    </row>
    <row r="673" spans="1:10" customFormat="1" ht="15" x14ac:dyDescent="0.25">
      <c r="A673" s="124" t="s">
        <v>1912</v>
      </c>
      <c r="B673" s="24" t="s">
        <v>3295</v>
      </c>
      <c r="C673" s="24" t="s">
        <v>464</v>
      </c>
      <c r="D673" s="24" t="s">
        <v>2938</v>
      </c>
      <c r="E673" s="25" t="s">
        <v>409</v>
      </c>
      <c r="F673" s="26" t="s">
        <v>236</v>
      </c>
      <c r="G673" s="41">
        <v>22.099299999999999</v>
      </c>
      <c r="H673" s="28">
        <v>164</v>
      </c>
      <c r="I673" s="88">
        <f>G673*H673</f>
        <v>3624.29</v>
      </c>
      <c r="J673" s="93"/>
    </row>
    <row r="674" spans="1:10" customFormat="1" ht="22.5" x14ac:dyDescent="0.25">
      <c r="A674" s="124" t="s">
        <v>1914</v>
      </c>
      <c r="B674" s="24" t="s">
        <v>3295</v>
      </c>
      <c r="C674" s="24" t="s">
        <v>467</v>
      </c>
      <c r="D674" s="24" t="s">
        <v>531</v>
      </c>
      <c r="E674" s="25" t="s">
        <v>3053</v>
      </c>
      <c r="F674" s="26" t="s">
        <v>65</v>
      </c>
      <c r="G674" s="32">
        <v>2.23</v>
      </c>
      <c r="H674" s="28">
        <v>848.2</v>
      </c>
      <c r="I674" s="88">
        <f>G674*H674</f>
        <v>1891.49</v>
      </c>
      <c r="J674" s="93"/>
    </row>
    <row r="675" spans="1:10" customFormat="1" ht="22.5" x14ac:dyDescent="0.25">
      <c r="A675" s="123" t="s">
        <v>1916</v>
      </c>
      <c r="B675" s="19" t="s">
        <v>3295</v>
      </c>
      <c r="C675" s="19" t="s">
        <v>469</v>
      </c>
      <c r="D675" s="19" t="s">
        <v>1385</v>
      </c>
      <c r="E675" s="20" t="s">
        <v>1386</v>
      </c>
      <c r="F675" s="21" t="s">
        <v>60</v>
      </c>
      <c r="G675" s="40">
        <v>0.44657999999999998</v>
      </c>
      <c r="H675" s="23">
        <v>149969.56</v>
      </c>
      <c r="I675" s="87">
        <f>G675*H675</f>
        <v>66973.41</v>
      </c>
      <c r="J675" s="93"/>
    </row>
    <row r="676" spans="1:10" customFormat="1" ht="22.5" x14ac:dyDescent="0.25">
      <c r="A676" s="124" t="s">
        <v>1917</v>
      </c>
      <c r="B676" s="24" t="s">
        <v>3295</v>
      </c>
      <c r="C676" s="24" t="s">
        <v>471</v>
      </c>
      <c r="D676" s="24" t="s">
        <v>2954</v>
      </c>
      <c r="E676" s="25" t="s">
        <v>3054</v>
      </c>
      <c r="F676" s="26" t="s">
        <v>65</v>
      </c>
      <c r="G676" s="31">
        <v>25.6</v>
      </c>
      <c r="H676" s="28">
        <v>1285.6199999999999</v>
      </c>
      <c r="I676" s="88">
        <f>G676*H676</f>
        <v>32911.870000000003</v>
      </c>
      <c r="J676" s="93"/>
    </row>
    <row r="677" spans="1:10" customFormat="1" ht="15" x14ac:dyDescent="0.25">
      <c r="A677" s="124" t="s">
        <v>1919</v>
      </c>
      <c r="B677" s="24" t="s">
        <v>3295</v>
      </c>
      <c r="C677" s="24" t="s">
        <v>473</v>
      </c>
      <c r="D677" s="24" t="s">
        <v>2938</v>
      </c>
      <c r="E677" s="25" t="s">
        <v>409</v>
      </c>
      <c r="F677" s="26" t="s">
        <v>236</v>
      </c>
      <c r="G677" s="45">
        <v>4.059412</v>
      </c>
      <c r="H677" s="28">
        <v>164</v>
      </c>
      <c r="I677" s="88">
        <f>G677*H677</f>
        <v>665.74</v>
      </c>
      <c r="J677" s="93"/>
    </row>
    <row r="678" spans="1:10" customFormat="1" ht="22.5" x14ac:dyDescent="0.25">
      <c r="A678" s="124" t="s">
        <v>1920</v>
      </c>
      <c r="B678" s="24" t="s">
        <v>3295</v>
      </c>
      <c r="C678" s="24" t="s">
        <v>476</v>
      </c>
      <c r="D678" s="24" t="s">
        <v>3055</v>
      </c>
      <c r="E678" s="25" t="s">
        <v>3056</v>
      </c>
      <c r="F678" s="26" t="s">
        <v>65</v>
      </c>
      <c r="G678" s="42">
        <v>6.6319999999999997</v>
      </c>
      <c r="H678" s="28">
        <v>1581.6</v>
      </c>
      <c r="I678" s="88">
        <f>G678*H678</f>
        <v>10489.17</v>
      </c>
      <c r="J678" s="93"/>
    </row>
    <row r="679" spans="1:10" customFormat="1" ht="33.75" x14ac:dyDescent="0.25">
      <c r="A679" s="124" t="s">
        <v>1922</v>
      </c>
      <c r="B679" s="24" t="s">
        <v>3295</v>
      </c>
      <c r="C679" s="24" t="s">
        <v>478</v>
      </c>
      <c r="D679" s="24" t="s">
        <v>2957</v>
      </c>
      <c r="E679" s="25" t="s">
        <v>3057</v>
      </c>
      <c r="F679" s="26" t="s">
        <v>65</v>
      </c>
      <c r="G679" s="42">
        <v>12.426</v>
      </c>
      <c r="H679" s="28">
        <v>1581.59</v>
      </c>
      <c r="I679" s="88">
        <f>G679*H679</f>
        <v>19652.84</v>
      </c>
      <c r="J679" s="93"/>
    </row>
    <row r="680" spans="1:10" customFormat="1" ht="15" x14ac:dyDescent="0.25">
      <c r="A680" s="123" t="s">
        <v>1924</v>
      </c>
      <c r="B680" s="19" t="s">
        <v>3295</v>
      </c>
      <c r="C680" s="19" t="s">
        <v>480</v>
      </c>
      <c r="D680" s="19" t="s">
        <v>3058</v>
      </c>
      <c r="E680" s="20" t="s">
        <v>3059</v>
      </c>
      <c r="F680" s="21" t="s">
        <v>16</v>
      </c>
      <c r="G680" s="22">
        <v>7</v>
      </c>
      <c r="H680" s="23">
        <v>17752.650000000001</v>
      </c>
      <c r="I680" s="87">
        <f>G680*H680</f>
        <v>124268.55</v>
      </c>
      <c r="J680" s="93"/>
    </row>
    <row r="681" spans="1:10" customFormat="1" ht="15" x14ac:dyDescent="0.25">
      <c r="A681" s="124" t="s">
        <v>1926</v>
      </c>
      <c r="B681" s="24" t="s">
        <v>3295</v>
      </c>
      <c r="C681" s="24" t="s">
        <v>481</v>
      </c>
      <c r="D681" s="24" t="s">
        <v>2938</v>
      </c>
      <c r="E681" s="25" t="s">
        <v>409</v>
      </c>
      <c r="F681" s="26" t="s">
        <v>236</v>
      </c>
      <c r="G681" s="42">
        <v>4.109</v>
      </c>
      <c r="H681" s="28">
        <v>164.01</v>
      </c>
      <c r="I681" s="88">
        <f>G681*H681</f>
        <v>673.92</v>
      </c>
      <c r="J681" s="93"/>
    </row>
    <row r="682" spans="1:10" customFormat="1" ht="22.5" x14ac:dyDescent="0.25">
      <c r="A682" s="137" t="s">
        <v>1928</v>
      </c>
      <c r="B682" s="138" t="s">
        <v>3295</v>
      </c>
      <c r="C682" s="138" t="s">
        <v>483</v>
      </c>
      <c r="D682" s="138" t="s">
        <v>3060</v>
      </c>
      <c r="E682" s="139" t="s">
        <v>3061</v>
      </c>
      <c r="F682" s="140" t="s">
        <v>342</v>
      </c>
      <c r="G682" s="141">
        <v>3</v>
      </c>
      <c r="H682" s="142">
        <f>42451.8*1.01</f>
        <v>42876.32</v>
      </c>
      <c r="I682" s="143">
        <f>G682*H682</f>
        <v>128628.96</v>
      </c>
      <c r="J682" s="136" t="s">
        <v>3946</v>
      </c>
    </row>
    <row r="683" spans="1:10" customFormat="1" ht="33.75" x14ac:dyDescent="0.25">
      <c r="A683" s="137" t="s">
        <v>1930</v>
      </c>
      <c r="B683" s="138" t="s">
        <v>3295</v>
      </c>
      <c r="C683" s="138" t="s">
        <v>487</v>
      </c>
      <c r="D683" s="138" t="s">
        <v>3062</v>
      </c>
      <c r="E683" s="139" t="s">
        <v>3063</v>
      </c>
      <c r="F683" s="140" t="s">
        <v>342</v>
      </c>
      <c r="G683" s="141">
        <v>4</v>
      </c>
      <c r="H683" s="142">
        <f>26505.67*1.01</f>
        <v>26770.73</v>
      </c>
      <c r="I683" s="143">
        <f>G683*H683</f>
        <v>107082.92</v>
      </c>
      <c r="J683" s="136" t="s">
        <v>3946</v>
      </c>
    </row>
    <row r="684" spans="1:10" customFormat="1" ht="15" x14ac:dyDescent="0.25">
      <c r="A684" s="123" t="s">
        <v>1932</v>
      </c>
      <c r="B684" s="19" t="s">
        <v>3295</v>
      </c>
      <c r="C684" s="19" t="s">
        <v>489</v>
      </c>
      <c r="D684" s="19" t="s">
        <v>19</v>
      </c>
      <c r="E684" s="20" t="s">
        <v>20</v>
      </c>
      <c r="F684" s="21" t="s">
        <v>16</v>
      </c>
      <c r="G684" s="22">
        <v>7</v>
      </c>
      <c r="H684" s="23">
        <v>4693.93</v>
      </c>
      <c r="I684" s="87">
        <f>G684*H684</f>
        <v>32857.51</v>
      </c>
      <c r="J684" s="93"/>
    </row>
    <row r="685" spans="1:10" customFormat="1" ht="15" x14ac:dyDescent="0.25">
      <c r="A685" s="124" t="s">
        <v>1933</v>
      </c>
      <c r="B685" s="24" t="s">
        <v>3295</v>
      </c>
      <c r="C685" s="24" t="s">
        <v>493</v>
      </c>
      <c r="D685" s="24" t="s">
        <v>23</v>
      </c>
      <c r="E685" s="25" t="s">
        <v>3048</v>
      </c>
      <c r="F685" s="26" t="s">
        <v>16</v>
      </c>
      <c r="G685" s="27">
        <v>7</v>
      </c>
      <c r="H685" s="28">
        <v>0</v>
      </c>
      <c r="I685" s="88">
        <f>G685*H685</f>
        <v>0</v>
      </c>
      <c r="J685" s="93"/>
    </row>
    <row r="686" spans="1:10" customFormat="1" ht="15" x14ac:dyDescent="0.25">
      <c r="A686" s="123" t="s">
        <v>1936</v>
      </c>
      <c r="B686" s="19" t="s">
        <v>3295</v>
      </c>
      <c r="C686" s="19" t="s">
        <v>497</v>
      </c>
      <c r="D686" s="19" t="s">
        <v>816</v>
      </c>
      <c r="E686" s="20" t="s">
        <v>817</v>
      </c>
      <c r="F686" s="21" t="s">
        <v>16</v>
      </c>
      <c r="G686" s="22">
        <v>7</v>
      </c>
      <c r="H686" s="23">
        <v>3942.95</v>
      </c>
      <c r="I686" s="87">
        <f>G686*H686</f>
        <v>27600.65</v>
      </c>
      <c r="J686" s="93"/>
    </row>
    <row r="687" spans="1:10" customFormat="1" ht="15" x14ac:dyDescent="0.25">
      <c r="A687" s="124" t="s">
        <v>1938</v>
      </c>
      <c r="B687" s="24" t="s">
        <v>3295</v>
      </c>
      <c r="C687" s="24" t="s">
        <v>499</v>
      </c>
      <c r="D687" s="24" t="s">
        <v>2938</v>
      </c>
      <c r="E687" s="25" t="s">
        <v>409</v>
      </c>
      <c r="F687" s="26" t="s">
        <v>236</v>
      </c>
      <c r="G687" s="42">
        <v>3.2970000000000002</v>
      </c>
      <c r="H687" s="28">
        <v>164</v>
      </c>
      <c r="I687" s="88">
        <f>G687*H687</f>
        <v>540.71</v>
      </c>
      <c r="J687" s="93"/>
    </row>
    <row r="688" spans="1:10" customFormat="1" ht="22.5" x14ac:dyDescent="0.25">
      <c r="A688" s="124" t="s">
        <v>1940</v>
      </c>
      <c r="B688" s="24" t="s">
        <v>3295</v>
      </c>
      <c r="C688" s="24" t="s">
        <v>503</v>
      </c>
      <c r="D688" s="24" t="s">
        <v>3064</v>
      </c>
      <c r="E688" s="25" t="s">
        <v>3065</v>
      </c>
      <c r="F688" s="26" t="s">
        <v>16</v>
      </c>
      <c r="G688" s="27">
        <v>4</v>
      </c>
      <c r="H688" s="28">
        <v>7804</v>
      </c>
      <c r="I688" s="88">
        <f>G688*H688</f>
        <v>31216</v>
      </c>
      <c r="J688" s="93"/>
    </row>
    <row r="689" spans="1:10" customFormat="1" ht="22.5" x14ac:dyDescent="0.25">
      <c r="A689" s="124" t="s">
        <v>1942</v>
      </c>
      <c r="B689" s="24" t="s">
        <v>3295</v>
      </c>
      <c r="C689" s="24" t="s">
        <v>506</v>
      </c>
      <c r="D689" s="24" t="s">
        <v>3049</v>
      </c>
      <c r="E689" s="25" t="s">
        <v>3066</v>
      </c>
      <c r="F689" s="26" t="s">
        <v>16</v>
      </c>
      <c r="G689" s="27">
        <v>3</v>
      </c>
      <c r="H689" s="28">
        <v>11124.25</v>
      </c>
      <c r="I689" s="88">
        <f>G689*H689</f>
        <v>33372.75</v>
      </c>
      <c r="J689" s="93"/>
    </row>
    <row r="690" spans="1:10" customFormat="1" ht="22.5" x14ac:dyDescent="0.25">
      <c r="A690" s="123" t="s">
        <v>1944</v>
      </c>
      <c r="B690" s="19" t="s">
        <v>3295</v>
      </c>
      <c r="C690" s="19" t="s">
        <v>509</v>
      </c>
      <c r="D690" s="19" t="s">
        <v>160</v>
      </c>
      <c r="E690" s="20" t="s">
        <v>161</v>
      </c>
      <c r="F690" s="21" t="s">
        <v>60</v>
      </c>
      <c r="G690" s="29">
        <v>0.14130000000000001</v>
      </c>
      <c r="H690" s="23">
        <v>185371.22</v>
      </c>
      <c r="I690" s="87">
        <f>G690*H690</f>
        <v>26192.95</v>
      </c>
      <c r="J690" s="93"/>
    </row>
    <row r="691" spans="1:10" customFormat="1" ht="15" x14ac:dyDescent="0.25">
      <c r="A691" s="124" t="s">
        <v>1947</v>
      </c>
      <c r="B691" s="24" t="s">
        <v>3295</v>
      </c>
      <c r="C691" s="24" t="s">
        <v>511</v>
      </c>
      <c r="D691" s="24" t="s">
        <v>2938</v>
      </c>
      <c r="E691" s="25" t="s">
        <v>409</v>
      </c>
      <c r="F691" s="26" t="s">
        <v>236</v>
      </c>
      <c r="G691" s="45">
        <v>1.4002829999999999</v>
      </c>
      <c r="H691" s="28">
        <v>163.99</v>
      </c>
      <c r="I691" s="88">
        <f>G691*H691</f>
        <v>229.63</v>
      </c>
      <c r="J691" s="93"/>
    </row>
    <row r="692" spans="1:10" customFormat="1" ht="33.75" x14ac:dyDescent="0.25">
      <c r="A692" s="124" t="s">
        <v>1949</v>
      </c>
      <c r="B692" s="24" t="s">
        <v>3295</v>
      </c>
      <c r="C692" s="24" t="s">
        <v>514</v>
      </c>
      <c r="D692" s="24" t="s">
        <v>531</v>
      </c>
      <c r="E692" s="25" t="s">
        <v>3067</v>
      </c>
      <c r="F692" s="26" t="s">
        <v>65</v>
      </c>
      <c r="G692" s="32">
        <v>14.13</v>
      </c>
      <c r="H692" s="28">
        <v>848.18</v>
      </c>
      <c r="I692" s="88">
        <f>G692*H692</f>
        <v>11984.78</v>
      </c>
      <c r="J692" s="93"/>
    </row>
    <row r="693" spans="1:10" customFormat="1" ht="15" x14ac:dyDescent="0.25">
      <c r="A693" s="123" t="s">
        <v>1951</v>
      </c>
      <c r="B693" s="19" t="s">
        <v>3295</v>
      </c>
      <c r="C693" s="19" t="s">
        <v>515</v>
      </c>
      <c r="D693" s="19" t="s">
        <v>543</v>
      </c>
      <c r="E693" s="20" t="s">
        <v>544</v>
      </c>
      <c r="F693" s="21" t="s">
        <v>16</v>
      </c>
      <c r="G693" s="22">
        <v>7</v>
      </c>
      <c r="H693" s="23">
        <v>2136.11</v>
      </c>
      <c r="I693" s="87">
        <f>G693*H693</f>
        <v>14952.77</v>
      </c>
      <c r="J693" s="93"/>
    </row>
    <row r="694" spans="1:10" customFormat="1" ht="22.5" x14ac:dyDescent="0.25">
      <c r="A694" s="124" t="s">
        <v>1953</v>
      </c>
      <c r="B694" s="24" t="s">
        <v>3295</v>
      </c>
      <c r="C694" s="24" t="s">
        <v>518</v>
      </c>
      <c r="D694" s="24" t="s">
        <v>3068</v>
      </c>
      <c r="E694" s="25" t="s">
        <v>3069</v>
      </c>
      <c r="F694" s="26" t="s">
        <v>16</v>
      </c>
      <c r="G694" s="27">
        <v>4</v>
      </c>
      <c r="H694" s="28">
        <v>6065.24</v>
      </c>
      <c r="I694" s="88">
        <f>G694*H694</f>
        <v>24260.959999999999</v>
      </c>
      <c r="J694" s="93"/>
    </row>
    <row r="695" spans="1:10" customFormat="1" ht="22.5" x14ac:dyDescent="0.25">
      <c r="A695" s="124" t="s">
        <v>1954</v>
      </c>
      <c r="B695" s="24" t="s">
        <v>3295</v>
      </c>
      <c r="C695" s="24" t="s">
        <v>800</v>
      </c>
      <c r="D695" s="24" t="s">
        <v>3051</v>
      </c>
      <c r="E695" s="25" t="s">
        <v>3070</v>
      </c>
      <c r="F695" s="26" t="s">
        <v>16</v>
      </c>
      <c r="G695" s="27">
        <v>3</v>
      </c>
      <c r="H695" s="28">
        <v>6065.25</v>
      </c>
      <c r="I695" s="88">
        <f>G695*H695</f>
        <v>18195.75</v>
      </c>
      <c r="J695" s="93"/>
    </row>
    <row r="696" spans="1:10" customFormat="1" ht="15" x14ac:dyDescent="0.25">
      <c r="A696" s="123" t="s">
        <v>1957</v>
      </c>
      <c r="B696" s="19" t="s">
        <v>3295</v>
      </c>
      <c r="C696" s="19" t="s">
        <v>803</v>
      </c>
      <c r="D696" s="19" t="s">
        <v>3071</v>
      </c>
      <c r="E696" s="20" t="s">
        <v>3072</v>
      </c>
      <c r="F696" s="21" t="s">
        <v>16</v>
      </c>
      <c r="G696" s="22">
        <v>2</v>
      </c>
      <c r="H696" s="23">
        <v>26020.5</v>
      </c>
      <c r="I696" s="87">
        <f>G696*H696</f>
        <v>52041</v>
      </c>
      <c r="J696" s="93"/>
    </row>
    <row r="697" spans="1:10" customFormat="1" ht="33.75" x14ac:dyDescent="0.25">
      <c r="A697" s="137" t="s">
        <v>1959</v>
      </c>
      <c r="B697" s="138" t="s">
        <v>3295</v>
      </c>
      <c r="C697" s="138" t="s">
        <v>521</v>
      </c>
      <c r="D697" s="138" t="s">
        <v>3073</v>
      </c>
      <c r="E697" s="139" t="s">
        <v>3074</v>
      </c>
      <c r="F697" s="140" t="s">
        <v>342</v>
      </c>
      <c r="G697" s="141">
        <v>2</v>
      </c>
      <c r="H697" s="142">
        <f>37297.58*1.03</f>
        <v>38416.51</v>
      </c>
      <c r="I697" s="143">
        <f>G697*H697</f>
        <v>76833.02</v>
      </c>
      <c r="J697" s="136" t="s">
        <v>3946</v>
      </c>
    </row>
    <row r="698" spans="1:10" customFormat="1" ht="15" x14ac:dyDescent="0.25">
      <c r="A698" s="123" t="s">
        <v>1960</v>
      </c>
      <c r="B698" s="19" t="s">
        <v>3295</v>
      </c>
      <c r="C698" s="19" t="s">
        <v>525</v>
      </c>
      <c r="D698" s="19" t="s">
        <v>19</v>
      </c>
      <c r="E698" s="20" t="s">
        <v>20</v>
      </c>
      <c r="F698" s="21" t="s">
        <v>16</v>
      </c>
      <c r="G698" s="22">
        <v>2</v>
      </c>
      <c r="H698" s="23">
        <v>4694.0200000000004</v>
      </c>
      <c r="I698" s="87">
        <f>G698*H698</f>
        <v>9388.0400000000009</v>
      </c>
      <c r="J698" s="93"/>
    </row>
    <row r="699" spans="1:10" customFormat="1" ht="15" x14ac:dyDescent="0.25">
      <c r="A699" s="124" t="s">
        <v>1963</v>
      </c>
      <c r="B699" s="24" t="s">
        <v>3295</v>
      </c>
      <c r="C699" s="24" t="s">
        <v>528</v>
      </c>
      <c r="D699" s="24" t="s">
        <v>23</v>
      </c>
      <c r="E699" s="25" t="s">
        <v>3048</v>
      </c>
      <c r="F699" s="26" t="s">
        <v>16</v>
      </c>
      <c r="G699" s="27">
        <v>2</v>
      </c>
      <c r="H699" s="28">
        <v>0</v>
      </c>
      <c r="I699" s="88">
        <f>G699*H699</f>
        <v>0</v>
      </c>
      <c r="J699" s="93"/>
    </row>
    <row r="700" spans="1:10" customFormat="1" ht="15" x14ac:dyDescent="0.25">
      <c r="A700" s="123" t="s">
        <v>1966</v>
      </c>
      <c r="B700" s="19" t="s">
        <v>3295</v>
      </c>
      <c r="C700" s="19" t="s">
        <v>530</v>
      </c>
      <c r="D700" s="19" t="s">
        <v>816</v>
      </c>
      <c r="E700" s="20" t="s">
        <v>817</v>
      </c>
      <c r="F700" s="21" t="s">
        <v>16</v>
      </c>
      <c r="G700" s="22">
        <v>2</v>
      </c>
      <c r="H700" s="23">
        <v>3942.73</v>
      </c>
      <c r="I700" s="87">
        <f>G700*H700</f>
        <v>7885.46</v>
      </c>
      <c r="J700" s="93"/>
    </row>
    <row r="701" spans="1:10" customFormat="1" ht="15" x14ac:dyDescent="0.25">
      <c r="A701" s="124" t="s">
        <v>1967</v>
      </c>
      <c r="B701" s="24" t="s">
        <v>3295</v>
      </c>
      <c r="C701" s="24" t="s">
        <v>533</v>
      </c>
      <c r="D701" s="24" t="s">
        <v>2938</v>
      </c>
      <c r="E701" s="25" t="s">
        <v>409</v>
      </c>
      <c r="F701" s="26" t="s">
        <v>236</v>
      </c>
      <c r="G701" s="42">
        <v>0.94199999999999995</v>
      </c>
      <c r="H701" s="28">
        <v>164.06</v>
      </c>
      <c r="I701" s="88">
        <f>G701*H701</f>
        <v>154.54</v>
      </c>
      <c r="J701" s="93"/>
    </row>
    <row r="702" spans="1:10" customFormat="1" ht="22.5" x14ac:dyDescent="0.25">
      <c r="A702" s="124" t="s">
        <v>1969</v>
      </c>
      <c r="B702" s="24" t="s">
        <v>3295</v>
      </c>
      <c r="C702" s="24" t="s">
        <v>535</v>
      </c>
      <c r="D702" s="24" t="s">
        <v>3049</v>
      </c>
      <c r="E702" s="25" t="s">
        <v>3075</v>
      </c>
      <c r="F702" s="26" t="s">
        <v>16</v>
      </c>
      <c r="G702" s="27">
        <v>2</v>
      </c>
      <c r="H702" s="28">
        <v>11124.24</v>
      </c>
      <c r="I702" s="88">
        <f>G702*H702</f>
        <v>22248.48</v>
      </c>
      <c r="J702" s="93"/>
    </row>
    <row r="703" spans="1:10" customFormat="1" ht="15" x14ac:dyDescent="0.25">
      <c r="A703" s="123" t="s">
        <v>1970</v>
      </c>
      <c r="B703" s="19" t="s">
        <v>3295</v>
      </c>
      <c r="C703" s="19" t="s">
        <v>539</v>
      </c>
      <c r="D703" s="19" t="s">
        <v>543</v>
      </c>
      <c r="E703" s="20" t="s">
        <v>544</v>
      </c>
      <c r="F703" s="21" t="s">
        <v>16</v>
      </c>
      <c r="G703" s="22">
        <v>4</v>
      </c>
      <c r="H703" s="23">
        <v>2135.98</v>
      </c>
      <c r="I703" s="87">
        <f>G703*H703</f>
        <v>8543.92</v>
      </c>
      <c r="J703" s="93"/>
    </row>
    <row r="704" spans="1:10" customFormat="1" ht="22.5" x14ac:dyDescent="0.25">
      <c r="A704" s="124" t="s">
        <v>1971</v>
      </c>
      <c r="B704" s="24" t="s">
        <v>3295</v>
      </c>
      <c r="C704" s="24" t="s">
        <v>542</v>
      </c>
      <c r="D704" s="24" t="s">
        <v>896</v>
      </c>
      <c r="E704" s="25" t="s">
        <v>3076</v>
      </c>
      <c r="F704" s="26" t="s">
        <v>16</v>
      </c>
      <c r="G704" s="27">
        <v>2</v>
      </c>
      <c r="H704" s="28">
        <v>5932.35</v>
      </c>
      <c r="I704" s="88">
        <f>G704*H704</f>
        <v>11864.7</v>
      </c>
      <c r="J704" s="93"/>
    </row>
    <row r="705" spans="1:10" customFormat="1" ht="22.5" x14ac:dyDescent="0.25">
      <c r="A705" s="124" t="s">
        <v>1972</v>
      </c>
      <c r="B705" s="24" t="s">
        <v>3295</v>
      </c>
      <c r="C705" s="24" t="s">
        <v>545</v>
      </c>
      <c r="D705" s="24" t="s">
        <v>3077</v>
      </c>
      <c r="E705" s="25" t="s">
        <v>3078</v>
      </c>
      <c r="F705" s="26" t="s">
        <v>16</v>
      </c>
      <c r="G705" s="27">
        <v>2</v>
      </c>
      <c r="H705" s="28">
        <v>3638.48</v>
      </c>
      <c r="I705" s="88">
        <f>G705*H705</f>
        <v>7276.96</v>
      </c>
      <c r="J705" s="93"/>
    </row>
    <row r="706" spans="1:10" customFormat="1" ht="22.5" x14ac:dyDescent="0.25">
      <c r="A706" s="123" t="s">
        <v>3316</v>
      </c>
      <c r="B706" s="19" t="s">
        <v>3295</v>
      </c>
      <c r="C706" s="19" t="s">
        <v>548</v>
      </c>
      <c r="D706" s="19" t="s">
        <v>160</v>
      </c>
      <c r="E706" s="20" t="s">
        <v>161</v>
      </c>
      <c r="F706" s="21" t="s">
        <v>60</v>
      </c>
      <c r="G706" s="40">
        <v>0.31224000000000002</v>
      </c>
      <c r="H706" s="23">
        <v>185375.89</v>
      </c>
      <c r="I706" s="87">
        <f>G706*H706</f>
        <v>57881.77</v>
      </c>
      <c r="J706" s="93"/>
    </row>
    <row r="707" spans="1:10" customFormat="1" ht="15" x14ac:dyDescent="0.25">
      <c r="A707" s="124" t="s">
        <v>3317</v>
      </c>
      <c r="B707" s="24" t="s">
        <v>3295</v>
      </c>
      <c r="C707" s="24" t="s">
        <v>552</v>
      </c>
      <c r="D707" s="24" t="s">
        <v>2938</v>
      </c>
      <c r="E707" s="25" t="s">
        <v>409</v>
      </c>
      <c r="F707" s="26" t="s">
        <v>236</v>
      </c>
      <c r="G707" s="45">
        <v>3.0942980000000002</v>
      </c>
      <c r="H707" s="28">
        <v>164.01</v>
      </c>
      <c r="I707" s="88">
        <f>G707*H707</f>
        <v>507.5</v>
      </c>
      <c r="J707" s="93"/>
    </row>
    <row r="708" spans="1:10" customFormat="1" ht="22.5" x14ac:dyDescent="0.25">
      <c r="A708" s="124" t="s">
        <v>3318</v>
      </c>
      <c r="B708" s="24" t="s">
        <v>3295</v>
      </c>
      <c r="C708" s="24" t="s">
        <v>555</v>
      </c>
      <c r="D708" s="24" t="s">
        <v>3079</v>
      </c>
      <c r="E708" s="25" t="s">
        <v>3080</v>
      </c>
      <c r="F708" s="26" t="s">
        <v>65</v>
      </c>
      <c r="G708" s="42">
        <v>17.584</v>
      </c>
      <c r="H708" s="28">
        <v>1330.52</v>
      </c>
      <c r="I708" s="88">
        <f>G708*H708</f>
        <v>23395.86</v>
      </c>
      <c r="J708" s="93"/>
    </row>
    <row r="709" spans="1:10" customFormat="1" ht="22.5" x14ac:dyDescent="0.25">
      <c r="A709" s="124" t="s">
        <v>3319</v>
      </c>
      <c r="B709" s="24" t="s">
        <v>3295</v>
      </c>
      <c r="C709" s="24" t="s">
        <v>559</v>
      </c>
      <c r="D709" s="24" t="s">
        <v>3081</v>
      </c>
      <c r="E709" s="25" t="s">
        <v>3082</v>
      </c>
      <c r="F709" s="26" t="s">
        <v>65</v>
      </c>
      <c r="G709" s="32">
        <v>13.64</v>
      </c>
      <c r="H709" s="28">
        <v>1553.71</v>
      </c>
      <c r="I709" s="88">
        <f>G709*H709</f>
        <v>21192.6</v>
      </c>
      <c r="J709" s="93"/>
    </row>
    <row r="710" spans="1:10" customFormat="1" ht="22.5" x14ac:dyDescent="0.25">
      <c r="A710" s="123" t="s">
        <v>3320</v>
      </c>
      <c r="B710" s="19" t="s">
        <v>3295</v>
      </c>
      <c r="C710" s="19" t="s">
        <v>561</v>
      </c>
      <c r="D710" s="19" t="s">
        <v>444</v>
      </c>
      <c r="E710" s="20" t="s">
        <v>445</v>
      </c>
      <c r="F710" s="21" t="s">
        <v>60</v>
      </c>
      <c r="G710" s="40">
        <v>0.18118000000000001</v>
      </c>
      <c r="H710" s="23">
        <v>175852.88</v>
      </c>
      <c r="I710" s="87">
        <f>G710*H710</f>
        <v>31861.02</v>
      </c>
      <c r="J710" s="93"/>
    </row>
    <row r="711" spans="1:10" customFormat="1" ht="15" x14ac:dyDescent="0.25">
      <c r="A711" s="124" t="s">
        <v>3321</v>
      </c>
      <c r="B711" s="24" t="s">
        <v>3295</v>
      </c>
      <c r="C711" s="24" t="s">
        <v>563</v>
      </c>
      <c r="D711" s="24" t="s">
        <v>2938</v>
      </c>
      <c r="E711" s="25" t="s">
        <v>409</v>
      </c>
      <c r="F711" s="26" t="s">
        <v>236</v>
      </c>
      <c r="G711" s="45">
        <v>1.7954939999999999</v>
      </c>
      <c r="H711" s="28">
        <v>164.01</v>
      </c>
      <c r="I711" s="88">
        <f>G711*H711</f>
        <v>294.48</v>
      </c>
      <c r="J711" s="93"/>
    </row>
    <row r="712" spans="1:10" customFormat="1" ht="22.5" x14ac:dyDescent="0.25">
      <c r="A712" s="124" t="s">
        <v>3322</v>
      </c>
      <c r="B712" s="24" t="s">
        <v>3295</v>
      </c>
      <c r="C712" s="24" t="s">
        <v>565</v>
      </c>
      <c r="D712" s="24" t="s">
        <v>2954</v>
      </c>
      <c r="E712" s="25" t="s">
        <v>3083</v>
      </c>
      <c r="F712" s="26" t="s">
        <v>65</v>
      </c>
      <c r="G712" s="31">
        <v>13.2</v>
      </c>
      <c r="H712" s="28">
        <v>1285.6099999999999</v>
      </c>
      <c r="I712" s="88">
        <f>G712*H712</f>
        <v>16970.05</v>
      </c>
      <c r="J712" s="93"/>
    </row>
    <row r="713" spans="1:10" customFormat="1" ht="33.75" x14ac:dyDescent="0.25">
      <c r="A713" s="124" t="s">
        <v>3323</v>
      </c>
      <c r="B713" s="24" t="s">
        <v>3295</v>
      </c>
      <c r="C713" s="24" t="s">
        <v>569</v>
      </c>
      <c r="D713" s="24" t="s">
        <v>3043</v>
      </c>
      <c r="E713" s="25" t="s">
        <v>3084</v>
      </c>
      <c r="F713" s="26" t="s">
        <v>65</v>
      </c>
      <c r="G713" s="42">
        <v>4.9180000000000001</v>
      </c>
      <c r="H713" s="28">
        <v>1581.6</v>
      </c>
      <c r="I713" s="88">
        <f>G713*H713</f>
        <v>7778.31</v>
      </c>
      <c r="J713" s="93"/>
    </row>
    <row r="714" spans="1:10" customFormat="1" ht="22.5" x14ac:dyDescent="0.25">
      <c r="A714" s="123" t="s">
        <v>3324</v>
      </c>
      <c r="B714" s="19" t="s">
        <v>3295</v>
      </c>
      <c r="C714" s="19" t="s">
        <v>571</v>
      </c>
      <c r="D714" s="19" t="s">
        <v>2999</v>
      </c>
      <c r="E714" s="20" t="s">
        <v>3000</v>
      </c>
      <c r="F714" s="21" t="s">
        <v>16</v>
      </c>
      <c r="G714" s="22">
        <v>2</v>
      </c>
      <c r="H714" s="23">
        <v>2132.17</v>
      </c>
      <c r="I714" s="87">
        <f>G714*H714</f>
        <v>4264.34</v>
      </c>
      <c r="J714" s="93"/>
    </row>
    <row r="715" spans="1:10" customFormat="1" ht="15" x14ac:dyDescent="0.25">
      <c r="A715" s="124" t="s">
        <v>3325</v>
      </c>
      <c r="B715" s="24" t="s">
        <v>3295</v>
      </c>
      <c r="C715" s="24" t="s">
        <v>572</v>
      </c>
      <c r="D715" s="24" t="s">
        <v>3085</v>
      </c>
      <c r="E715" s="25" t="s">
        <v>3086</v>
      </c>
      <c r="F715" s="26" t="s">
        <v>16</v>
      </c>
      <c r="G715" s="27">
        <v>2</v>
      </c>
      <c r="H715" s="28">
        <v>3671.91</v>
      </c>
      <c r="I715" s="88">
        <f>G715*H715</f>
        <v>7343.82</v>
      </c>
      <c r="J715" s="93"/>
    </row>
    <row r="716" spans="1:10" customFormat="1" ht="22.5" x14ac:dyDescent="0.25">
      <c r="A716" s="123" t="s">
        <v>3326</v>
      </c>
      <c r="B716" s="19" t="s">
        <v>3295</v>
      </c>
      <c r="C716" s="19" t="s">
        <v>574</v>
      </c>
      <c r="D716" s="19" t="s">
        <v>2882</v>
      </c>
      <c r="E716" s="20" t="s">
        <v>2883</v>
      </c>
      <c r="F716" s="21" t="s">
        <v>262</v>
      </c>
      <c r="G716" s="30">
        <v>2.4E-2</v>
      </c>
      <c r="H716" s="23">
        <v>220998.36</v>
      </c>
      <c r="I716" s="87">
        <f>G716*H716</f>
        <v>5303.96</v>
      </c>
      <c r="J716" s="93"/>
    </row>
    <row r="717" spans="1:10" customFormat="1" ht="22.5" x14ac:dyDescent="0.25">
      <c r="A717" s="124" t="s">
        <v>3327</v>
      </c>
      <c r="B717" s="24" t="s">
        <v>3295</v>
      </c>
      <c r="C717" s="24" t="s">
        <v>576</v>
      </c>
      <c r="D717" s="24" t="s">
        <v>3087</v>
      </c>
      <c r="E717" s="25" t="s">
        <v>3088</v>
      </c>
      <c r="F717" s="26" t="s">
        <v>265</v>
      </c>
      <c r="G717" s="27">
        <v>2</v>
      </c>
      <c r="H717" s="28">
        <v>1037.3499999999999</v>
      </c>
      <c r="I717" s="88">
        <f>G717*H717</f>
        <v>2074.6999999999998</v>
      </c>
      <c r="J717" s="93"/>
    </row>
    <row r="718" spans="1:10" customFormat="1" ht="22.5" x14ac:dyDescent="0.25">
      <c r="A718" s="124" t="s">
        <v>3328</v>
      </c>
      <c r="B718" s="24" t="s">
        <v>3295</v>
      </c>
      <c r="C718" s="24" t="s">
        <v>461</v>
      </c>
      <c r="D718" s="24" t="s">
        <v>3089</v>
      </c>
      <c r="E718" s="25" t="s">
        <v>3090</v>
      </c>
      <c r="F718" s="26" t="s">
        <v>16</v>
      </c>
      <c r="G718" s="27">
        <v>2</v>
      </c>
      <c r="H718" s="28">
        <v>254.71</v>
      </c>
      <c r="I718" s="88">
        <f>G718*H718</f>
        <v>509.42</v>
      </c>
      <c r="J718" s="93"/>
    </row>
    <row r="719" spans="1:10" customFormat="1" ht="22.5" x14ac:dyDescent="0.25">
      <c r="A719" s="124" t="s">
        <v>3329</v>
      </c>
      <c r="B719" s="24" t="s">
        <v>3295</v>
      </c>
      <c r="C719" s="24" t="s">
        <v>398</v>
      </c>
      <c r="D719" s="24" t="s">
        <v>3091</v>
      </c>
      <c r="E719" s="25" t="s">
        <v>3092</v>
      </c>
      <c r="F719" s="26" t="s">
        <v>16</v>
      </c>
      <c r="G719" s="27">
        <v>2</v>
      </c>
      <c r="H719" s="28">
        <v>2966.68</v>
      </c>
      <c r="I719" s="88">
        <f>G719*H719</f>
        <v>5933.36</v>
      </c>
      <c r="J719" s="93"/>
    </row>
    <row r="720" spans="1:10" customFormat="1" ht="22.5" x14ac:dyDescent="0.25">
      <c r="A720" s="123" t="s">
        <v>3330</v>
      </c>
      <c r="B720" s="19" t="s">
        <v>3295</v>
      </c>
      <c r="C720" s="19" t="s">
        <v>468</v>
      </c>
      <c r="D720" s="19" t="s">
        <v>3093</v>
      </c>
      <c r="E720" s="20" t="s">
        <v>3094</v>
      </c>
      <c r="F720" s="21" t="s">
        <v>262</v>
      </c>
      <c r="G720" s="30">
        <v>0.124</v>
      </c>
      <c r="H720" s="23">
        <v>157966.85</v>
      </c>
      <c r="I720" s="87">
        <f>G720*H720</f>
        <v>19587.89</v>
      </c>
      <c r="J720" s="93"/>
    </row>
    <row r="721" spans="1:10" customFormat="1" ht="22.5" x14ac:dyDescent="0.25">
      <c r="A721" s="124" t="s">
        <v>3331</v>
      </c>
      <c r="B721" s="24" t="s">
        <v>3295</v>
      </c>
      <c r="C721" s="24" t="s">
        <v>477</v>
      </c>
      <c r="D721" s="24" t="s">
        <v>3095</v>
      </c>
      <c r="E721" s="25" t="s">
        <v>3096</v>
      </c>
      <c r="F721" s="26" t="s">
        <v>265</v>
      </c>
      <c r="G721" s="31">
        <v>12.4</v>
      </c>
      <c r="H721" s="28">
        <v>1257.22</v>
      </c>
      <c r="I721" s="88">
        <f>G721*H721</f>
        <v>15589.53</v>
      </c>
      <c r="J721" s="93"/>
    </row>
    <row r="722" spans="1:10" customFormat="1" ht="22.5" x14ac:dyDescent="0.25">
      <c r="A722" s="124" t="s">
        <v>3332</v>
      </c>
      <c r="B722" s="24" t="s">
        <v>3295</v>
      </c>
      <c r="C722" s="24" t="s">
        <v>486</v>
      </c>
      <c r="D722" s="24" t="s">
        <v>3097</v>
      </c>
      <c r="E722" s="25" t="s">
        <v>3098</v>
      </c>
      <c r="F722" s="26" t="s">
        <v>16</v>
      </c>
      <c r="G722" s="27">
        <v>4</v>
      </c>
      <c r="H722" s="28">
        <v>653.48</v>
      </c>
      <c r="I722" s="88">
        <f>G722*H722</f>
        <v>2613.92</v>
      </c>
      <c r="J722" s="93"/>
    </row>
    <row r="723" spans="1:10" customFormat="1" ht="22.5" x14ac:dyDescent="0.25">
      <c r="A723" s="123" t="s">
        <v>3333</v>
      </c>
      <c r="B723" s="19" t="s">
        <v>3295</v>
      </c>
      <c r="C723" s="19" t="s">
        <v>496</v>
      </c>
      <c r="D723" s="19" t="s">
        <v>3099</v>
      </c>
      <c r="E723" s="20" t="s">
        <v>3100</v>
      </c>
      <c r="F723" s="21" t="s">
        <v>262</v>
      </c>
      <c r="G723" s="30">
        <v>0.10299999999999999</v>
      </c>
      <c r="H723" s="23">
        <v>79975.92</v>
      </c>
      <c r="I723" s="87">
        <f>G723*H723</f>
        <v>8237.52</v>
      </c>
      <c r="J723" s="93"/>
    </row>
    <row r="724" spans="1:10" customFormat="1" ht="33.75" x14ac:dyDescent="0.25">
      <c r="A724" s="124" t="s">
        <v>3334</v>
      </c>
      <c r="B724" s="24" t="s">
        <v>3295</v>
      </c>
      <c r="C724" s="24" t="s">
        <v>502</v>
      </c>
      <c r="D724" s="24" t="s">
        <v>3101</v>
      </c>
      <c r="E724" s="25" t="s">
        <v>3102</v>
      </c>
      <c r="F724" s="26" t="s">
        <v>265</v>
      </c>
      <c r="G724" s="31">
        <v>10.3</v>
      </c>
      <c r="H724" s="28">
        <v>607.77</v>
      </c>
      <c r="I724" s="88">
        <f>G724*H724</f>
        <v>6260.03</v>
      </c>
      <c r="J724" s="93"/>
    </row>
    <row r="725" spans="1:10" customFormat="1" ht="22.5" x14ac:dyDescent="0.25">
      <c r="A725" s="123" t="s">
        <v>3335</v>
      </c>
      <c r="B725" s="19" t="s">
        <v>3295</v>
      </c>
      <c r="C725" s="19" t="s">
        <v>524</v>
      </c>
      <c r="D725" s="19" t="s">
        <v>1608</v>
      </c>
      <c r="E725" s="20" t="s">
        <v>1609</v>
      </c>
      <c r="F725" s="21" t="s">
        <v>262</v>
      </c>
      <c r="G725" s="30">
        <v>6.6000000000000003E-2</v>
      </c>
      <c r="H725" s="23">
        <v>62917.46</v>
      </c>
      <c r="I725" s="87">
        <f>G725*H725</f>
        <v>4152.55</v>
      </c>
      <c r="J725" s="93"/>
    </row>
    <row r="726" spans="1:10" customFormat="1" ht="22.5" x14ac:dyDescent="0.25">
      <c r="A726" s="124" t="s">
        <v>3336</v>
      </c>
      <c r="B726" s="24" t="s">
        <v>3295</v>
      </c>
      <c r="C726" s="24" t="s">
        <v>529</v>
      </c>
      <c r="D726" s="24" t="s">
        <v>3103</v>
      </c>
      <c r="E726" s="25" t="s">
        <v>3104</v>
      </c>
      <c r="F726" s="26" t="s">
        <v>265</v>
      </c>
      <c r="G726" s="31">
        <v>6.6</v>
      </c>
      <c r="H726" s="28">
        <v>431.39</v>
      </c>
      <c r="I726" s="88">
        <f>G726*H726</f>
        <v>2847.17</v>
      </c>
      <c r="J726" s="93"/>
    </row>
    <row r="727" spans="1:10" customFormat="1" ht="15" x14ac:dyDescent="0.25">
      <c r="A727" s="123" t="s">
        <v>3337</v>
      </c>
      <c r="B727" s="19" t="s">
        <v>3295</v>
      </c>
      <c r="C727" s="19" t="s">
        <v>538</v>
      </c>
      <c r="D727" s="19" t="s">
        <v>3105</v>
      </c>
      <c r="E727" s="20" t="s">
        <v>3106</v>
      </c>
      <c r="F727" s="21" t="s">
        <v>60</v>
      </c>
      <c r="G727" s="33">
        <v>7.0000000000000007E-2</v>
      </c>
      <c r="H727" s="23">
        <v>11821.13</v>
      </c>
      <c r="I727" s="87">
        <f>G727*H727</f>
        <v>827.48</v>
      </c>
      <c r="J727" s="93"/>
    </row>
    <row r="728" spans="1:10" customFormat="1" ht="15" x14ac:dyDescent="0.25">
      <c r="A728" s="123" t="s">
        <v>3338</v>
      </c>
      <c r="B728" s="19" t="s">
        <v>3295</v>
      </c>
      <c r="C728" s="19" t="s">
        <v>551</v>
      </c>
      <c r="D728" s="19" t="s">
        <v>283</v>
      </c>
      <c r="E728" s="20" t="s">
        <v>284</v>
      </c>
      <c r="F728" s="21" t="s">
        <v>60</v>
      </c>
      <c r="G728" s="33">
        <v>7.0000000000000007E-2</v>
      </c>
      <c r="H728" s="23">
        <v>9953.0400000000009</v>
      </c>
      <c r="I728" s="87">
        <f>G728*H728</f>
        <v>696.71</v>
      </c>
      <c r="J728" s="93"/>
    </row>
    <row r="729" spans="1:10" customFormat="1" ht="22.5" x14ac:dyDescent="0.25">
      <c r="A729" s="123" t="s">
        <v>3339</v>
      </c>
      <c r="B729" s="19" t="s">
        <v>3295</v>
      </c>
      <c r="C729" s="19" t="s">
        <v>558</v>
      </c>
      <c r="D729" s="19" t="s">
        <v>3093</v>
      </c>
      <c r="E729" s="20" t="s">
        <v>3094</v>
      </c>
      <c r="F729" s="21" t="s">
        <v>262</v>
      </c>
      <c r="G729" s="30">
        <v>0.872</v>
      </c>
      <c r="H729" s="23">
        <v>157970.29999999999</v>
      </c>
      <c r="I729" s="87">
        <f>G729*H729</f>
        <v>137750.1</v>
      </c>
      <c r="J729" s="93"/>
    </row>
    <row r="730" spans="1:10" customFormat="1" ht="22.5" x14ac:dyDescent="0.25">
      <c r="A730" s="124" t="s">
        <v>3340</v>
      </c>
      <c r="B730" s="24" t="s">
        <v>3295</v>
      </c>
      <c r="C730" s="24" t="s">
        <v>568</v>
      </c>
      <c r="D730" s="24" t="s">
        <v>3095</v>
      </c>
      <c r="E730" s="25" t="s">
        <v>3096</v>
      </c>
      <c r="F730" s="26" t="s">
        <v>265</v>
      </c>
      <c r="G730" s="27">
        <v>83</v>
      </c>
      <c r="H730" s="28">
        <v>1257.22</v>
      </c>
      <c r="I730" s="88">
        <f>G730*H730</f>
        <v>104349.26</v>
      </c>
      <c r="J730" s="93"/>
    </row>
    <row r="731" spans="1:10" customFormat="1" ht="22.5" x14ac:dyDescent="0.25">
      <c r="A731" s="124" t="s">
        <v>3341</v>
      </c>
      <c r="B731" s="24" t="s">
        <v>3295</v>
      </c>
      <c r="C731" s="24" t="s">
        <v>575</v>
      </c>
      <c r="D731" s="24" t="s">
        <v>3097</v>
      </c>
      <c r="E731" s="25" t="s">
        <v>3098</v>
      </c>
      <c r="F731" s="26" t="s">
        <v>16</v>
      </c>
      <c r="G731" s="27">
        <v>40</v>
      </c>
      <c r="H731" s="28">
        <v>653.48</v>
      </c>
      <c r="I731" s="88">
        <f>G731*H731</f>
        <v>26139.200000000001</v>
      </c>
      <c r="J731" s="93"/>
    </row>
    <row r="732" spans="1:10" customFormat="1" ht="22.5" x14ac:dyDescent="0.25">
      <c r="A732" s="124" t="s">
        <v>3342</v>
      </c>
      <c r="B732" s="24" t="s">
        <v>3295</v>
      </c>
      <c r="C732" s="24" t="s">
        <v>372</v>
      </c>
      <c r="D732" s="24" t="s">
        <v>3107</v>
      </c>
      <c r="E732" s="25" t="s">
        <v>3108</v>
      </c>
      <c r="F732" s="26" t="s">
        <v>16</v>
      </c>
      <c r="G732" s="27">
        <v>2</v>
      </c>
      <c r="H732" s="28">
        <v>1532.67</v>
      </c>
      <c r="I732" s="88">
        <f>G732*H732</f>
        <v>3065.34</v>
      </c>
      <c r="J732" s="93"/>
    </row>
    <row r="733" spans="1:10" customFormat="1" ht="22.5" x14ac:dyDescent="0.25">
      <c r="A733" s="123" t="s">
        <v>3343</v>
      </c>
      <c r="B733" s="19" t="s">
        <v>3295</v>
      </c>
      <c r="C733" s="19" t="s">
        <v>374</v>
      </c>
      <c r="D733" s="19" t="s">
        <v>1608</v>
      </c>
      <c r="E733" s="20" t="s">
        <v>1609</v>
      </c>
      <c r="F733" s="21" t="s">
        <v>262</v>
      </c>
      <c r="G733" s="33">
        <v>0.01</v>
      </c>
      <c r="H733" s="23">
        <v>62988.03</v>
      </c>
      <c r="I733" s="87">
        <f>G733*H733</f>
        <v>629.88</v>
      </c>
      <c r="J733" s="93"/>
    </row>
    <row r="734" spans="1:10" customFormat="1" ht="22.5" x14ac:dyDescent="0.25">
      <c r="A734" s="124" t="s">
        <v>3344</v>
      </c>
      <c r="B734" s="24" t="s">
        <v>3295</v>
      </c>
      <c r="C734" s="24" t="s">
        <v>393</v>
      </c>
      <c r="D734" s="24" t="s">
        <v>3109</v>
      </c>
      <c r="E734" s="25" t="s">
        <v>3110</v>
      </c>
      <c r="F734" s="26" t="s">
        <v>265</v>
      </c>
      <c r="G734" s="27">
        <v>1</v>
      </c>
      <c r="H734" s="28">
        <v>147.38</v>
      </c>
      <c r="I734" s="88">
        <f>G734*H734</f>
        <v>147.38</v>
      </c>
      <c r="J734" s="93"/>
    </row>
    <row r="735" spans="1:10" customFormat="1" ht="15" x14ac:dyDescent="0.25">
      <c r="A735" s="123" t="s">
        <v>3345</v>
      </c>
      <c r="B735" s="19" t="s">
        <v>3295</v>
      </c>
      <c r="C735" s="19" t="s">
        <v>395</v>
      </c>
      <c r="D735" s="19" t="s">
        <v>3111</v>
      </c>
      <c r="E735" s="20" t="s">
        <v>3112</v>
      </c>
      <c r="F735" s="21" t="s">
        <v>3113</v>
      </c>
      <c r="G735" s="22">
        <v>3</v>
      </c>
      <c r="H735" s="23">
        <v>2268.25</v>
      </c>
      <c r="I735" s="87">
        <f>G735*H735</f>
        <v>6804.75</v>
      </c>
      <c r="J735" s="93"/>
    </row>
    <row r="736" spans="1:10" customFormat="1" ht="22.5" x14ac:dyDescent="0.25">
      <c r="A736" s="124" t="s">
        <v>3346</v>
      </c>
      <c r="B736" s="24" t="s">
        <v>3295</v>
      </c>
      <c r="C736" s="24" t="s">
        <v>275</v>
      </c>
      <c r="D736" s="24" t="s">
        <v>3114</v>
      </c>
      <c r="E736" s="25" t="s">
        <v>3115</v>
      </c>
      <c r="F736" s="26" t="s">
        <v>342</v>
      </c>
      <c r="G736" s="27">
        <v>3</v>
      </c>
      <c r="H736" s="28">
        <v>216.15</v>
      </c>
      <c r="I736" s="88">
        <f>G736*H736</f>
        <v>648.45000000000005</v>
      </c>
      <c r="J736" s="93"/>
    </row>
    <row r="737" spans="1:10" customFormat="1" ht="22.5" x14ac:dyDescent="0.25">
      <c r="A737" s="123" t="s">
        <v>3347</v>
      </c>
      <c r="B737" s="19" t="s">
        <v>3295</v>
      </c>
      <c r="C737" s="19" t="s">
        <v>279</v>
      </c>
      <c r="D737" s="19" t="s">
        <v>286</v>
      </c>
      <c r="E737" s="20" t="s">
        <v>287</v>
      </c>
      <c r="F737" s="21" t="s">
        <v>222</v>
      </c>
      <c r="G737" s="30">
        <v>2.0590000000000002</v>
      </c>
      <c r="H737" s="23">
        <v>69595.3</v>
      </c>
      <c r="I737" s="87">
        <f>G737*H737</f>
        <v>143296.72</v>
      </c>
      <c r="J737" s="93"/>
    </row>
    <row r="738" spans="1:10" customFormat="1" ht="22.5" x14ac:dyDescent="0.25">
      <c r="A738" s="124" t="s">
        <v>3348</v>
      </c>
      <c r="B738" s="24" t="s">
        <v>3295</v>
      </c>
      <c r="C738" s="24" t="s">
        <v>402</v>
      </c>
      <c r="D738" s="24" t="s">
        <v>3116</v>
      </c>
      <c r="E738" s="25" t="s">
        <v>3117</v>
      </c>
      <c r="F738" s="26" t="s">
        <v>265</v>
      </c>
      <c r="G738" s="27">
        <v>83</v>
      </c>
      <c r="H738" s="28">
        <v>686.4</v>
      </c>
      <c r="I738" s="88">
        <f>G738*H738</f>
        <v>56971.199999999997</v>
      </c>
      <c r="J738" s="93"/>
    </row>
    <row r="739" spans="1:10" customFormat="1" ht="15" x14ac:dyDescent="0.25">
      <c r="A739" s="123" t="s">
        <v>3349</v>
      </c>
      <c r="B739" s="19" t="s">
        <v>3295</v>
      </c>
      <c r="C739" s="19" t="s">
        <v>895</v>
      </c>
      <c r="D739" s="19" t="s">
        <v>225</v>
      </c>
      <c r="E739" s="20" t="s">
        <v>226</v>
      </c>
      <c r="F739" s="21" t="s">
        <v>60</v>
      </c>
      <c r="G739" s="33">
        <v>0.54</v>
      </c>
      <c r="H739" s="23">
        <v>290673.90000000002</v>
      </c>
      <c r="I739" s="87">
        <f>G739*H739</f>
        <v>156963.91</v>
      </c>
      <c r="J739" s="93"/>
    </row>
    <row r="740" spans="1:10" customFormat="1" ht="15" x14ac:dyDescent="0.25">
      <c r="A740" s="124" t="s">
        <v>3350</v>
      </c>
      <c r="B740" s="24" t="s">
        <v>3295</v>
      </c>
      <c r="C740" s="24" t="s">
        <v>899</v>
      </c>
      <c r="D740" s="24" t="s">
        <v>2990</v>
      </c>
      <c r="E740" s="25" t="s">
        <v>2991</v>
      </c>
      <c r="F740" s="26" t="s">
        <v>400</v>
      </c>
      <c r="G740" s="45">
        <v>0.26516699999999999</v>
      </c>
      <c r="H740" s="28">
        <v>107049.23</v>
      </c>
      <c r="I740" s="88">
        <f>G740*H740</f>
        <v>28385.919999999998</v>
      </c>
      <c r="J740" s="93"/>
    </row>
    <row r="741" spans="1:10" customFormat="1" ht="15" x14ac:dyDescent="0.25">
      <c r="A741" s="123" t="s">
        <v>3351</v>
      </c>
      <c r="B741" s="19" t="s">
        <v>3295</v>
      </c>
      <c r="C741" s="19" t="s">
        <v>902</v>
      </c>
      <c r="D741" s="19" t="s">
        <v>3105</v>
      </c>
      <c r="E741" s="20" t="s">
        <v>3106</v>
      </c>
      <c r="F741" s="21" t="s">
        <v>60</v>
      </c>
      <c r="G741" s="33">
        <v>0.26</v>
      </c>
      <c r="H741" s="23">
        <v>11826.63</v>
      </c>
      <c r="I741" s="87">
        <f>G741*H741</f>
        <v>3074.92</v>
      </c>
      <c r="J741" s="93"/>
    </row>
    <row r="742" spans="1:10" customFormat="1" ht="15" x14ac:dyDescent="0.25">
      <c r="A742" s="123" t="s">
        <v>3352</v>
      </c>
      <c r="B742" s="19" t="s">
        <v>3295</v>
      </c>
      <c r="C742" s="19" t="s">
        <v>906</v>
      </c>
      <c r="D742" s="19" t="s">
        <v>283</v>
      </c>
      <c r="E742" s="20" t="s">
        <v>284</v>
      </c>
      <c r="F742" s="21" t="s">
        <v>60</v>
      </c>
      <c r="G742" s="33">
        <v>0.26</v>
      </c>
      <c r="H742" s="23">
        <v>9945.0499999999993</v>
      </c>
      <c r="I742" s="87">
        <f>G742*H742</f>
        <v>2585.71</v>
      </c>
      <c r="J742" s="93"/>
    </row>
    <row r="743" spans="1:10" customFormat="1" ht="15" x14ac:dyDescent="0.25">
      <c r="A743" s="124" t="s">
        <v>3353</v>
      </c>
      <c r="B743" s="24" t="s">
        <v>3295</v>
      </c>
      <c r="C743" s="24" t="s">
        <v>910</v>
      </c>
      <c r="D743" s="24" t="s">
        <v>3118</v>
      </c>
      <c r="E743" s="25" t="s">
        <v>3119</v>
      </c>
      <c r="F743" s="26" t="s">
        <v>400</v>
      </c>
      <c r="G743" s="44">
        <v>2.60555</v>
      </c>
      <c r="H743" s="28">
        <v>115755.69</v>
      </c>
      <c r="I743" s="88">
        <f>G743*H743</f>
        <v>301607.24</v>
      </c>
      <c r="J743" s="93"/>
    </row>
    <row r="744" spans="1:10" customFormat="1" ht="15" x14ac:dyDescent="0.25">
      <c r="A744" s="124" t="s">
        <v>3354</v>
      </c>
      <c r="B744" s="24" t="s">
        <v>3295</v>
      </c>
      <c r="C744" s="24" t="s">
        <v>914</v>
      </c>
      <c r="D744" s="24" t="s">
        <v>23</v>
      </c>
      <c r="E744" s="25" t="s">
        <v>3120</v>
      </c>
      <c r="F744" s="26" t="s">
        <v>16</v>
      </c>
      <c r="G744" s="27">
        <v>116</v>
      </c>
      <c r="H744" s="28">
        <v>464.61</v>
      </c>
      <c r="I744" s="88">
        <f>G744*H744</f>
        <v>53894.76</v>
      </c>
      <c r="J744" s="93"/>
    </row>
    <row r="745" spans="1:10" customFormat="1" ht="33.75" x14ac:dyDescent="0.25">
      <c r="A745" s="124" t="s">
        <v>3355</v>
      </c>
      <c r="B745" s="24" t="s">
        <v>3295</v>
      </c>
      <c r="C745" s="24" t="s">
        <v>916</v>
      </c>
      <c r="D745" s="24" t="s">
        <v>3121</v>
      </c>
      <c r="E745" s="25" t="s">
        <v>3122</v>
      </c>
      <c r="F745" s="26" t="s">
        <v>16</v>
      </c>
      <c r="G745" s="27">
        <v>15</v>
      </c>
      <c r="H745" s="28">
        <v>1039.67</v>
      </c>
      <c r="I745" s="88">
        <f>G745*H745</f>
        <v>15595.05</v>
      </c>
      <c r="J745" s="93"/>
    </row>
    <row r="746" spans="1:10" customFormat="1" ht="15" x14ac:dyDescent="0.25">
      <c r="A746" s="124" t="s">
        <v>3356</v>
      </c>
      <c r="B746" s="24" t="s">
        <v>3295</v>
      </c>
      <c r="C746" s="24" t="s">
        <v>919</v>
      </c>
      <c r="D746" s="24" t="s">
        <v>3123</v>
      </c>
      <c r="E746" s="25" t="s">
        <v>3124</v>
      </c>
      <c r="F746" s="26" t="s">
        <v>400</v>
      </c>
      <c r="G746" s="44">
        <v>0.25563999999999998</v>
      </c>
      <c r="H746" s="28">
        <v>188546</v>
      </c>
      <c r="I746" s="88">
        <f>G746*H746</f>
        <v>48199.9</v>
      </c>
      <c r="J746" s="93"/>
    </row>
    <row r="747" spans="1:10" customFormat="1" ht="15" x14ac:dyDescent="0.25">
      <c r="A747" s="124" t="s">
        <v>3357</v>
      </c>
      <c r="B747" s="24" t="s">
        <v>3295</v>
      </c>
      <c r="C747" s="24" t="s">
        <v>922</v>
      </c>
      <c r="D747" s="24" t="s">
        <v>1761</v>
      </c>
      <c r="E747" s="25" t="s">
        <v>1762</v>
      </c>
      <c r="F747" s="26" t="s">
        <v>236</v>
      </c>
      <c r="G747" s="42">
        <v>9.0239999999999991</v>
      </c>
      <c r="H747" s="28">
        <v>235.88</v>
      </c>
      <c r="I747" s="88">
        <f>G747*H747</f>
        <v>2128.58</v>
      </c>
      <c r="J747" s="93"/>
    </row>
    <row r="748" spans="1:10" customFormat="1" ht="15" x14ac:dyDescent="0.25">
      <c r="A748" s="124" t="s">
        <v>3358</v>
      </c>
      <c r="B748" s="24" t="s">
        <v>3295</v>
      </c>
      <c r="C748" s="24" t="s">
        <v>925</v>
      </c>
      <c r="D748" s="24" t="s">
        <v>1763</v>
      </c>
      <c r="E748" s="25" t="s">
        <v>1764</v>
      </c>
      <c r="F748" s="26" t="s">
        <v>236</v>
      </c>
      <c r="G748" s="41">
        <v>6.3952</v>
      </c>
      <c r="H748" s="28">
        <v>283.60000000000002</v>
      </c>
      <c r="I748" s="88">
        <f>G748*H748</f>
        <v>1813.68</v>
      </c>
      <c r="J748" s="93"/>
    </row>
    <row r="749" spans="1:10" customFormat="1" ht="15" x14ac:dyDescent="0.25">
      <c r="A749" s="124" t="s">
        <v>3359</v>
      </c>
      <c r="B749" s="24" t="s">
        <v>3295</v>
      </c>
      <c r="C749" s="24" t="s">
        <v>928</v>
      </c>
      <c r="D749" s="24" t="s">
        <v>3125</v>
      </c>
      <c r="E749" s="25" t="s">
        <v>3126</v>
      </c>
      <c r="F749" s="26" t="s">
        <v>248</v>
      </c>
      <c r="G749" s="31">
        <v>0.2</v>
      </c>
      <c r="H749" s="28">
        <v>377.03</v>
      </c>
      <c r="I749" s="88">
        <f>G749*H749</f>
        <v>75.41</v>
      </c>
      <c r="J749" s="93"/>
    </row>
    <row r="750" spans="1:10" customFormat="1" ht="15" x14ac:dyDescent="0.25">
      <c r="A750" s="124" t="s">
        <v>3360</v>
      </c>
      <c r="B750" s="24" t="s">
        <v>3295</v>
      </c>
      <c r="C750" s="24" t="s">
        <v>932</v>
      </c>
      <c r="D750" s="24" t="s">
        <v>3127</v>
      </c>
      <c r="E750" s="25" t="s">
        <v>3128</v>
      </c>
      <c r="F750" s="26" t="s">
        <v>248</v>
      </c>
      <c r="G750" s="31">
        <v>1.4</v>
      </c>
      <c r="H750" s="28">
        <v>982.51</v>
      </c>
      <c r="I750" s="88">
        <f>G750*H750</f>
        <v>1375.51</v>
      </c>
      <c r="J750" s="93"/>
    </row>
    <row r="751" spans="1:10" customFormat="1" ht="22.5" x14ac:dyDescent="0.25">
      <c r="A751" s="123" t="s">
        <v>3361</v>
      </c>
      <c r="B751" s="19" t="s">
        <v>3295</v>
      </c>
      <c r="C751" s="19" t="s">
        <v>935</v>
      </c>
      <c r="D751" s="19" t="s">
        <v>160</v>
      </c>
      <c r="E751" s="20" t="s">
        <v>161</v>
      </c>
      <c r="F751" s="21" t="s">
        <v>60</v>
      </c>
      <c r="G751" s="40">
        <v>0.10048</v>
      </c>
      <c r="H751" s="23">
        <v>185378.3</v>
      </c>
      <c r="I751" s="87">
        <f>G751*H751</f>
        <v>18626.810000000001</v>
      </c>
      <c r="J751" s="93"/>
    </row>
    <row r="752" spans="1:10" customFormat="1" ht="15" x14ac:dyDescent="0.25">
      <c r="A752" s="124" t="s">
        <v>3362</v>
      </c>
      <c r="B752" s="24" t="s">
        <v>3295</v>
      </c>
      <c r="C752" s="24" t="s">
        <v>939</v>
      </c>
      <c r="D752" s="24" t="s">
        <v>2938</v>
      </c>
      <c r="E752" s="25" t="s">
        <v>409</v>
      </c>
      <c r="F752" s="26" t="s">
        <v>236</v>
      </c>
      <c r="G752" s="45">
        <v>0.995757</v>
      </c>
      <c r="H752" s="28">
        <v>163.99</v>
      </c>
      <c r="I752" s="88">
        <f>G752*H752</f>
        <v>163.29</v>
      </c>
      <c r="J752" s="93"/>
    </row>
    <row r="753" spans="1:11" customFormat="1" ht="15" x14ac:dyDescent="0.25">
      <c r="A753" s="124" t="s">
        <v>3363</v>
      </c>
      <c r="B753" s="24" t="s">
        <v>3295</v>
      </c>
      <c r="C753" s="24" t="s">
        <v>942</v>
      </c>
      <c r="D753" s="24" t="s">
        <v>3079</v>
      </c>
      <c r="E753" s="25" t="s">
        <v>3129</v>
      </c>
      <c r="F753" s="26" t="s">
        <v>65</v>
      </c>
      <c r="G753" s="42">
        <v>10.048</v>
      </c>
      <c r="H753" s="28">
        <v>1330.51</v>
      </c>
      <c r="I753" s="88">
        <f>G753*H753</f>
        <v>13368.96</v>
      </c>
      <c r="J753" s="93"/>
    </row>
    <row r="754" spans="1:11" customFormat="1" ht="15" x14ac:dyDescent="0.25">
      <c r="A754" s="124" t="s">
        <v>3364</v>
      </c>
      <c r="B754" s="24" t="s">
        <v>3295</v>
      </c>
      <c r="C754" s="24" t="s">
        <v>945</v>
      </c>
      <c r="D754" s="24" t="s">
        <v>23</v>
      </c>
      <c r="E754" s="25" t="s">
        <v>3130</v>
      </c>
      <c r="F754" s="26" t="s">
        <v>16</v>
      </c>
      <c r="G754" s="27">
        <v>128</v>
      </c>
      <c r="H754" s="28">
        <v>22.95</v>
      </c>
      <c r="I754" s="88">
        <f>G754*H754</f>
        <v>2937.6</v>
      </c>
      <c r="J754" s="93"/>
    </row>
    <row r="755" spans="1:11" customFormat="1" ht="15" x14ac:dyDescent="0.25">
      <c r="A755" s="123" t="s">
        <v>3365</v>
      </c>
      <c r="B755" s="19" t="s">
        <v>3295</v>
      </c>
      <c r="C755" s="19" t="s">
        <v>947</v>
      </c>
      <c r="D755" s="19" t="s">
        <v>3131</v>
      </c>
      <c r="E755" s="20" t="s">
        <v>3132</v>
      </c>
      <c r="F755" s="21" t="s">
        <v>16</v>
      </c>
      <c r="G755" s="34">
        <v>1.5</v>
      </c>
      <c r="H755" s="23">
        <v>797.7</v>
      </c>
      <c r="I755" s="87">
        <f>G755*H755</f>
        <v>1196.55</v>
      </c>
      <c r="J755" s="93"/>
    </row>
    <row r="756" spans="1:11" customFormat="1" ht="15.75" thickBot="1" x14ac:dyDescent="0.3">
      <c r="A756" s="124" t="s">
        <v>3366</v>
      </c>
      <c r="B756" s="48" t="s">
        <v>3295</v>
      </c>
      <c r="C756" s="48" t="s">
        <v>950</v>
      </c>
      <c r="D756" s="48" t="s">
        <v>23</v>
      </c>
      <c r="E756" s="49" t="s">
        <v>3133</v>
      </c>
      <c r="F756" s="50" t="s">
        <v>16</v>
      </c>
      <c r="G756" s="51">
        <v>6</v>
      </c>
      <c r="H756" s="52">
        <v>16024.99</v>
      </c>
      <c r="I756" s="89">
        <f>G756*H756</f>
        <v>96149.94</v>
      </c>
      <c r="J756" s="93"/>
    </row>
    <row r="757" spans="1:11" customFormat="1" ht="15" x14ac:dyDescent="0.25">
      <c r="A757" s="126"/>
      <c r="B757" s="53"/>
      <c r="C757" s="53"/>
      <c r="D757" s="53"/>
      <c r="E757" s="54" t="s">
        <v>3278</v>
      </c>
      <c r="F757" s="55"/>
      <c r="G757" s="55"/>
      <c r="H757" s="56"/>
      <c r="I757" s="57">
        <v>3026751.85</v>
      </c>
      <c r="J757" s="93"/>
    </row>
    <row r="758" spans="1:11" customFormat="1" ht="15" x14ac:dyDescent="0.25">
      <c r="A758" s="157"/>
      <c r="B758" s="35"/>
      <c r="C758" s="35"/>
      <c r="D758" s="35"/>
      <c r="E758" s="36" t="s">
        <v>3279</v>
      </c>
      <c r="F758" s="37"/>
      <c r="G758" s="38"/>
      <c r="H758" s="39"/>
      <c r="I758" s="58">
        <v>2407895.96</v>
      </c>
      <c r="J758" s="93"/>
    </row>
    <row r="759" spans="1:11" customFormat="1" ht="15.75" thickBot="1" x14ac:dyDescent="0.3">
      <c r="A759" s="150"/>
      <c r="B759" s="151"/>
      <c r="C759" s="151"/>
      <c r="D759" s="151"/>
      <c r="E759" s="152" t="s">
        <v>3948</v>
      </c>
      <c r="F759" s="153"/>
      <c r="G759" s="154"/>
      <c r="H759" s="155"/>
      <c r="I759" s="156">
        <f>I697+I683+I682+I657+I616</f>
        <v>340538.34</v>
      </c>
      <c r="J759" s="93"/>
    </row>
    <row r="760" spans="1:11" customFormat="1" ht="16.5" thickTop="1" thickBot="1" x14ac:dyDescent="0.3">
      <c r="A760" s="128"/>
      <c r="B760" s="59"/>
      <c r="C760" s="59"/>
      <c r="D760" s="59"/>
      <c r="E760" s="69" t="s">
        <v>8</v>
      </c>
      <c r="F760" s="70"/>
      <c r="G760" s="70"/>
      <c r="H760" s="61"/>
      <c r="I760" s="62">
        <f>I757+I758+I759</f>
        <v>5775186.1500000004</v>
      </c>
      <c r="J760" s="93"/>
      <c r="K760" s="4"/>
    </row>
    <row r="761" spans="1:11" customFormat="1" ht="15" x14ac:dyDescent="0.25">
      <c r="A761" s="105" t="s">
        <v>33</v>
      </c>
      <c r="B761" s="116" t="s">
        <v>3296</v>
      </c>
      <c r="C761" s="116"/>
      <c r="D761" s="116"/>
      <c r="E761" s="106" t="s">
        <v>578</v>
      </c>
      <c r="F761" s="107"/>
      <c r="G761" s="112"/>
      <c r="H761" s="109"/>
      <c r="I761" s="110">
        <f>I853</f>
        <v>5645832.9800000004</v>
      </c>
      <c r="J761" s="93"/>
    </row>
    <row r="762" spans="1:11" customFormat="1" ht="15" x14ac:dyDescent="0.25">
      <c r="A762" s="123" t="s">
        <v>1974</v>
      </c>
      <c r="B762" s="19" t="s">
        <v>3297</v>
      </c>
      <c r="C762" s="19" t="s">
        <v>10</v>
      </c>
      <c r="D762" s="19" t="s">
        <v>907</v>
      </c>
      <c r="E762" s="20" t="s">
        <v>908</v>
      </c>
      <c r="F762" s="21" t="s">
        <v>16</v>
      </c>
      <c r="G762" s="22">
        <v>8</v>
      </c>
      <c r="H762" s="23">
        <v>2978.04</v>
      </c>
      <c r="I762" s="87">
        <f>G762*H762</f>
        <v>23824.32</v>
      </c>
      <c r="J762" s="93"/>
    </row>
    <row r="763" spans="1:11" customFormat="1" ht="15" x14ac:dyDescent="0.25">
      <c r="A763" s="124" t="s">
        <v>1975</v>
      </c>
      <c r="B763" s="24" t="s">
        <v>3297</v>
      </c>
      <c r="C763" s="24" t="s">
        <v>18</v>
      </c>
      <c r="D763" s="24" t="s">
        <v>23</v>
      </c>
      <c r="E763" s="25" t="s">
        <v>3136</v>
      </c>
      <c r="F763" s="26" t="s">
        <v>16</v>
      </c>
      <c r="G763" s="27">
        <v>4</v>
      </c>
      <c r="H763" s="28">
        <v>27896.14</v>
      </c>
      <c r="I763" s="88">
        <f>G763*H763</f>
        <v>111584.56</v>
      </c>
      <c r="J763" s="93"/>
    </row>
    <row r="764" spans="1:11" customFormat="1" ht="15" x14ac:dyDescent="0.25">
      <c r="A764" s="124" t="s">
        <v>1978</v>
      </c>
      <c r="B764" s="24" t="s">
        <v>3297</v>
      </c>
      <c r="C764" s="24" t="s">
        <v>22</v>
      </c>
      <c r="D764" s="24" t="s">
        <v>23</v>
      </c>
      <c r="E764" s="25" t="s">
        <v>3138</v>
      </c>
      <c r="F764" s="26" t="s">
        <v>16</v>
      </c>
      <c r="G764" s="27">
        <v>4</v>
      </c>
      <c r="H764" s="28">
        <v>30561</v>
      </c>
      <c r="I764" s="88">
        <f>G764*H764</f>
        <v>122244</v>
      </c>
      <c r="J764" s="93"/>
    </row>
    <row r="765" spans="1:11" customFormat="1" ht="22.5" x14ac:dyDescent="0.25">
      <c r="A765" s="123" t="s">
        <v>1980</v>
      </c>
      <c r="B765" s="19" t="s">
        <v>3297</v>
      </c>
      <c r="C765" s="19" t="s">
        <v>26</v>
      </c>
      <c r="D765" s="19" t="s">
        <v>3140</v>
      </c>
      <c r="E765" s="20" t="s">
        <v>3141</v>
      </c>
      <c r="F765" s="21" t="s">
        <v>262</v>
      </c>
      <c r="G765" s="30">
        <v>2.9000000000000001E-2</v>
      </c>
      <c r="H765" s="23">
        <v>192147.8</v>
      </c>
      <c r="I765" s="87">
        <f>G765*H765</f>
        <v>5572.29</v>
      </c>
      <c r="J765" s="93"/>
    </row>
    <row r="766" spans="1:11" customFormat="1" ht="22.5" x14ac:dyDescent="0.25">
      <c r="A766" s="124" t="s">
        <v>1981</v>
      </c>
      <c r="B766" s="24" t="s">
        <v>3297</v>
      </c>
      <c r="C766" s="24" t="s">
        <v>30</v>
      </c>
      <c r="D766" s="24" t="s">
        <v>3143</v>
      </c>
      <c r="E766" s="25" t="s">
        <v>3144</v>
      </c>
      <c r="F766" s="26" t="s">
        <v>265</v>
      </c>
      <c r="G766" s="31">
        <v>2.5</v>
      </c>
      <c r="H766" s="28">
        <v>949.28</v>
      </c>
      <c r="I766" s="88">
        <f>G766*H766</f>
        <v>2373.1999999999998</v>
      </c>
      <c r="J766" s="93"/>
    </row>
    <row r="767" spans="1:11" customFormat="1" ht="22.5" x14ac:dyDescent="0.25">
      <c r="A767" s="124" t="s">
        <v>1983</v>
      </c>
      <c r="B767" s="24" t="s">
        <v>3297</v>
      </c>
      <c r="C767" s="24" t="s">
        <v>33</v>
      </c>
      <c r="D767" s="24" t="s">
        <v>3146</v>
      </c>
      <c r="E767" s="25" t="s">
        <v>3147</v>
      </c>
      <c r="F767" s="26" t="s">
        <v>16</v>
      </c>
      <c r="G767" s="27">
        <v>2</v>
      </c>
      <c r="H767" s="28">
        <v>460.59</v>
      </c>
      <c r="I767" s="88">
        <f>G767*H767</f>
        <v>921.18</v>
      </c>
      <c r="J767" s="93"/>
    </row>
    <row r="768" spans="1:11" customFormat="1" ht="22.5" x14ac:dyDescent="0.25">
      <c r="A768" s="124" t="s">
        <v>1984</v>
      </c>
      <c r="B768" s="24" t="s">
        <v>3297</v>
      </c>
      <c r="C768" s="24" t="s">
        <v>37</v>
      </c>
      <c r="D768" s="24" t="s">
        <v>3149</v>
      </c>
      <c r="E768" s="25" t="s">
        <v>3150</v>
      </c>
      <c r="F768" s="26" t="s">
        <v>16</v>
      </c>
      <c r="G768" s="27">
        <v>2</v>
      </c>
      <c r="H768" s="28">
        <v>1564.28</v>
      </c>
      <c r="I768" s="88">
        <f>G768*H768</f>
        <v>3128.56</v>
      </c>
      <c r="J768" s="93"/>
    </row>
    <row r="769" spans="1:10" customFormat="1" ht="22.5" x14ac:dyDescent="0.25">
      <c r="A769" s="123" t="s">
        <v>1988</v>
      </c>
      <c r="B769" s="19" t="s">
        <v>3297</v>
      </c>
      <c r="C769" s="19" t="s">
        <v>40</v>
      </c>
      <c r="D769" s="19" t="s">
        <v>621</v>
      </c>
      <c r="E769" s="20" t="s">
        <v>622</v>
      </c>
      <c r="F769" s="21" t="s">
        <v>262</v>
      </c>
      <c r="G769" s="29">
        <v>0.37590000000000001</v>
      </c>
      <c r="H769" s="23">
        <v>137463.01</v>
      </c>
      <c r="I769" s="87">
        <f>G769*H769</f>
        <v>51672.35</v>
      </c>
      <c r="J769" s="93"/>
    </row>
    <row r="770" spans="1:10" customFormat="1" ht="15" x14ac:dyDescent="0.25">
      <c r="A770" s="124" t="s">
        <v>1990</v>
      </c>
      <c r="B770" s="24" t="s">
        <v>3297</v>
      </c>
      <c r="C770" s="24" t="s">
        <v>43</v>
      </c>
      <c r="D770" s="24" t="s">
        <v>23</v>
      </c>
      <c r="E770" s="25" t="s">
        <v>3153</v>
      </c>
      <c r="F770" s="26" t="s">
        <v>265</v>
      </c>
      <c r="G770" s="27">
        <v>36</v>
      </c>
      <c r="H770" s="28">
        <v>641</v>
      </c>
      <c r="I770" s="88">
        <f>G770*H770</f>
        <v>23076</v>
      </c>
      <c r="J770" s="93"/>
    </row>
    <row r="771" spans="1:10" customFormat="1" ht="33.75" x14ac:dyDescent="0.25">
      <c r="A771" s="124" t="s">
        <v>1992</v>
      </c>
      <c r="B771" s="24" t="s">
        <v>3297</v>
      </c>
      <c r="C771" s="24" t="s">
        <v>47</v>
      </c>
      <c r="D771" s="24" t="s">
        <v>3155</v>
      </c>
      <c r="E771" s="25" t="s">
        <v>3156</v>
      </c>
      <c r="F771" s="26" t="s">
        <v>16</v>
      </c>
      <c r="G771" s="27">
        <v>19</v>
      </c>
      <c r="H771" s="28">
        <v>624.69000000000005</v>
      </c>
      <c r="I771" s="88">
        <f>G771*H771</f>
        <v>11869.11</v>
      </c>
      <c r="J771" s="93"/>
    </row>
    <row r="772" spans="1:10" customFormat="1" ht="22.5" x14ac:dyDescent="0.25">
      <c r="A772" s="124" t="s">
        <v>1993</v>
      </c>
      <c r="B772" s="24" t="s">
        <v>3297</v>
      </c>
      <c r="C772" s="24" t="s">
        <v>50</v>
      </c>
      <c r="D772" s="24" t="s">
        <v>3158</v>
      </c>
      <c r="E772" s="25" t="s">
        <v>3159</v>
      </c>
      <c r="F772" s="26" t="s">
        <v>16</v>
      </c>
      <c r="G772" s="27">
        <v>1</v>
      </c>
      <c r="H772" s="28">
        <v>670.09</v>
      </c>
      <c r="I772" s="88">
        <f>G772*H772</f>
        <v>670.09</v>
      </c>
      <c r="J772" s="93"/>
    </row>
    <row r="773" spans="1:10" customFormat="1" ht="22.5" x14ac:dyDescent="0.25">
      <c r="A773" s="123" t="s">
        <v>1996</v>
      </c>
      <c r="B773" s="19" t="s">
        <v>3297</v>
      </c>
      <c r="C773" s="19" t="s">
        <v>54</v>
      </c>
      <c r="D773" s="19" t="s">
        <v>642</v>
      </c>
      <c r="E773" s="20" t="s">
        <v>643</v>
      </c>
      <c r="F773" s="21" t="s">
        <v>262</v>
      </c>
      <c r="G773" s="30">
        <v>0.21099999999999999</v>
      </c>
      <c r="H773" s="23">
        <v>103655.03</v>
      </c>
      <c r="I773" s="87">
        <f>G773*H773</f>
        <v>21871.21</v>
      </c>
      <c r="J773" s="93"/>
    </row>
    <row r="774" spans="1:10" customFormat="1" ht="15" x14ac:dyDescent="0.25">
      <c r="A774" s="124" t="s">
        <v>1998</v>
      </c>
      <c r="B774" s="24" t="s">
        <v>3297</v>
      </c>
      <c r="C774" s="24" t="s">
        <v>57</v>
      </c>
      <c r="D774" s="24" t="s">
        <v>23</v>
      </c>
      <c r="E774" s="25" t="s">
        <v>3162</v>
      </c>
      <c r="F774" s="26" t="s">
        <v>265</v>
      </c>
      <c r="G774" s="27">
        <v>20</v>
      </c>
      <c r="H774" s="28">
        <v>235.48</v>
      </c>
      <c r="I774" s="88">
        <f>G774*H774</f>
        <v>4709.6000000000004</v>
      </c>
      <c r="J774" s="93"/>
    </row>
    <row r="775" spans="1:10" customFormat="1" ht="15" x14ac:dyDescent="0.25">
      <c r="A775" s="124" t="s">
        <v>1999</v>
      </c>
      <c r="B775" s="24" t="s">
        <v>3297</v>
      </c>
      <c r="C775" s="24" t="s">
        <v>62</v>
      </c>
      <c r="D775" s="24" t="s">
        <v>23</v>
      </c>
      <c r="E775" s="25" t="s">
        <v>647</v>
      </c>
      <c r="F775" s="26" t="s">
        <v>16</v>
      </c>
      <c r="G775" s="27">
        <v>7</v>
      </c>
      <c r="H775" s="28">
        <v>142.46</v>
      </c>
      <c r="I775" s="88">
        <f>G775*H775</f>
        <v>997.22</v>
      </c>
      <c r="J775" s="93"/>
    </row>
    <row r="776" spans="1:10" customFormat="1" ht="22.5" x14ac:dyDescent="0.25">
      <c r="A776" s="124" t="s">
        <v>2002</v>
      </c>
      <c r="B776" s="24" t="s">
        <v>3297</v>
      </c>
      <c r="C776" s="24" t="s">
        <v>67</v>
      </c>
      <c r="D776" s="24" t="s">
        <v>3165</v>
      </c>
      <c r="E776" s="25" t="s">
        <v>3166</v>
      </c>
      <c r="F776" s="26" t="s">
        <v>16</v>
      </c>
      <c r="G776" s="27">
        <v>6</v>
      </c>
      <c r="H776" s="28">
        <v>301.52</v>
      </c>
      <c r="I776" s="88">
        <f>G776*H776</f>
        <v>1809.12</v>
      </c>
      <c r="J776" s="93"/>
    </row>
    <row r="777" spans="1:10" customFormat="1" ht="22.5" x14ac:dyDescent="0.25">
      <c r="A777" s="124" t="s">
        <v>2004</v>
      </c>
      <c r="B777" s="24" t="s">
        <v>3297</v>
      </c>
      <c r="C777" s="24" t="s">
        <v>70</v>
      </c>
      <c r="D777" s="24" t="s">
        <v>3165</v>
      </c>
      <c r="E777" s="25" t="s">
        <v>3168</v>
      </c>
      <c r="F777" s="26" t="s">
        <v>16</v>
      </c>
      <c r="G777" s="27">
        <v>3</v>
      </c>
      <c r="H777" s="28">
        <v>301.52</v>
      </c>
      <c r="I777" s="88">
        <f>G777*H777</f>
        <v>904.56</v>
      </c>
      <c r="J777" s="93"/>
    </row>
    <row r="778" spans="1:10" customFormat="1" ht="22.5" x14ac:dyDescent="0.25">
      <c r="A778" s="124" t="s">
        <v>2006</v>
      </c>
      <c r="B778" s="24" t="s">
        <v>3297</v>
      </c>
      <c r="C778" s="24" t="s">
        <v>73</v>
      </c>
      <c r="D778" s="24" t="s">
        <v>3170</v>
      </c>
      <c r="E778" s="25" t="s">
        <v>3171</v>
      </c>
      <c r="F778" s="26" t="s">
        <v>16</v>
      </c>
      <c r="G778" s="27">
        <v>4</v>
      </c>
      <c r="H778" s="28">
        <v>88.59</v>
      </c>
      <c r="I778" s="88">
        <f>G778*H778</f>
        <v>354.36</v>
      </c>
      <c r="J778" s="93"/>
    </row>
    <row r="779" spans="1:10" customFormat="1" ht="22.5" x14ac:dyDescent="0.25">
      <c r="A779" s="123" t="s">
        <v>2008</v>
      </c>
      <c r="B779" s="19" t="s">
        <v>3297</v>
      </c>
      <c r="C779" s="19" t="s">
        <v>76</v>
      </c>
      <c r="D779" s="19" t="s">
        <v>598</v>
      </c>
      <c r="E779" s="20" t="s">
        <v>599</v>
      </c>
      <c r="F779" s="21" t="s">
        <v>262</v>
      </c>
      <c r="G779" s="29">
        <v>8.2500000000000004E-2</v>
      </c>
      <c r="H779" s="23">
        <v>54724.9</v>
      </c>
      <c r="I779" s="87">
        <f>G779*H779</f>
        <v>4514.8</v>
      </c>
      <c r="J779" s="93"/>
    </row>
    <row r="780" spans="1:10" customFormat="1" ht="15" x14ac:dyDescent="0.25">
      <c r="A780" s="124" t="s">
        <v>2010</v>
      </c>
      <c r="B780" s="24" t="s">
        <v>3297</v>
      </c>
      <c r="C780" s="24" t="s">
        <v>79</v>
      </c>
      <c r="D780" s="24" t="s">
        <v>23</v>
      </c>
      <c r="E780" s="25" t="s">
        <v>3174</v>
      </c>
      <c r="F780" s="26" t="s">
        <v>265</v>
      </c>
      <c r="G780" s="31">
        <v>7.5</v>
      </c>
      <c r="H780" s="28">
        <v>143.27000000000001</v>
      </c>
      <c r="I780" s="88">
        <f>G780*H780</f>
        <v>1074.53</v>
      </c>
      <c r="J780" s="93"/>
    </row>
    <row r="781" spans="1:10" customFormat="1" ht="15" x14ac:dyDescent="0.25">
      <c r="A781" s="124" t="s">
        <v>2012</v>
      </c>
      <c r="B781" s="24" t="s">
        <v>3297</v>
      </c>
      <c r="C781" s="24" t="s">
        <v>82</v>
      </c>
      <c r="D781" s="24" t="s">
        <v>23</v>
      </c>
      <c r="E781" s="25" t="s">
        <v>1789</v>
      </c>
      <c r="F781" s="26" t="s">
        <v>16</v>
      </c>
      <c r="G781" s="27">
        <v>15</v>
      </c>
      <c r="H781" s="28">
        <v>140.24</v>
      </c>
      <c r="I781" s="88">
        <f>G781*H781</f>
        <v>2103.6</v>
      </c>
      <c r="J781" s="93"/>
    </row>
    <row r="782" spans="1:10" customFormat="1" ht="22.5" x14ac:dyDescent="0.25">
      <c r="A782" s="124" t="s">
        <v>2014</v>
      </c>
      <c r="B782" s="24" t="s">
        <v>3297</v>
      </c>
      <c r="C782" s="24" t="s">
        <v>85</v>
      </c>
      <c r="D782" s="24" t="s">
        <v>3177</v>
      </c>
      <c r="E782" s="25" t="s">
        <v>3178</v>
      </c>
      <c r="F782" s="26" t="s">
        <v>16</v>
      </c>
      <c r="G782" s="27">
        <v>3</v>
      </c>
      <c r="H782" s="28">
        <v>19.03</v>
      </c>
      <c r="I782" s="88">
        <f>G782*H782</f>
        <v>57.09</v>
      </c>
      <c r="J782" s="93"/>
    </row>
    <row r="783" spans="1:10" customFormat="1" ht="22.5" x14ac:dyDescent="0.25">
      <c r="A783" s="123" t="s">
        <v>2015</v>
      </c>
      <c r="B783" s="19" t="s">
        <v>3297</v>
      </c>
      <c r="C783" s="19" t="s">
        <v>87</v>
      </c>
      <c r="D783" s="19" t="s">
        <v>1633</v>
      </c>
      <c r="E783" s="20" t="s">
        <v>1634</v>
      </c>
      <c r="F783" s="21" t="s">
        <v>262</v>
      </c>
      <c r="G783" s="29">
        <v>5.1200000000000002E-2</v>
      </c>
      <c r="H783" s="23">
        <v>54722.61</v>
      </c>
      <c r="I783" s="87">
        <f>G783*H783</f>
        <v>2801.8</v>
      </c>
      <c r="J783" s="93"/>
    </row>
    <row r="784" spans="1:10" customFormat="1" ht="22.5" x14ac:dyDescent="0.25">
      <c r="A784" s="124" t="s">
        <v>2017</v>
      </c>
      <c r="B784" s="24" t="s">
        <v>3297</v>
      </c>
      <c r="C784" s="24" t="s">
        <v>90</v>
      </c>
      <c r="D784" s="24" t="s">
        <v>1636</v>
      </c>
      <c r="E784" s="25" t="s">
        <v>3181</v>
      </c>
      <c r="F784" s="26" t="s">
        <v>265</v>
      </c>
      <c r="G784" s="27">
        <v>5</v>
      </c>
      <c r="H784" s="28">
        <v>91.21</v>
      </c>
      <c r="I784" s="88">
        <f>G784*H784</f>
        <v>456.05</v>
      </c>
      <c r="J784" s="93"/>
    </row>
    <row r="785" spans="1:10" customFormat="1" ht="33.75" x14ac:dyDescent="0.25">
      <c r="A785" s="124" t="s">
        <v>2019</v>
      </c>
      <c r="B785" s="24" t="s">
        <v>3297</v>
      </c>
      <c r="C785" s="24" t="s">
        <v>93</v>
      </c>
      <c r="D785" s="24" t="s">
        <v>1621</v>
      </c>
      <c r="E785" s="25" t="s">
        <v>1639</v>
      </c>
      <c r="F785" s="26" t="s">
        <v>16</v>
      </c>
      <c r="G785" s="27">
        <v>3</v>
      </c>
      <c r="H785" s="28">
        <v>212.93</v>
      </c>
      <c r="I785" s="88">
        <f>G785*H785</f>
        <v>638.79</v>
      </c>
      <c r="J785" s="93"/>
    </row>
    <row r="786" spans="1:10" customFormat="1" ht="15" x14ac:dyDescent="0.25">
      <c r="A786" s="123" t="s">
        <v>2021</v>
      </c>
      <c r="B786" s="19" t="s">
        <v>3297</v>
      </c>
      <c r="C786" s="19" t="s">
        <v>96</v>
      </c>
      <c r="D786" s="19" t="s">
        <v>3105</v>
      </c>
      <c r="E786" s="20" t="s">
        <v>3106</v>
      </c>
      <c r="F786" s="21" t="s">
        <v>60</v>
      </c>
      <c r="G786" s="34">
        <v>0.1</v>
      </c>
      <c r="H786" s="23">
        <v>10486.87</v>
      </c>
      <c r="I786" s="87">
        <f>G786*H786</f>
        <v>1048.69</v>
      </c>
      <c r="J786" s="93"/>
    </row>
    <row r="787" spans="1:10" customFormat="1" ht="15" x14ac:dyDescent="0.25">
      <c r="A787" s="123" t="s">
        <v>2023</v>
      </c>
      <c r="B787" s="19" t="s">
        <v>3297</v>
      </c>
      <c r="C787" s="19" t="s">
        <v>99</v>
      </c>
      <c r="D787" s="19" t="s">
        <v>283</v>
      </c>
      <c r="E787" s="20" t="s">
        <v>284</v>
      </c>
      <c r="F787" s="21" t="s">
        <v>60</v>
      </c>
      <c r="G787" s="34">
        <v>0.2</v>
      </c>
      <c r="H787" s="23">
        <v>3204.77</v>
      </c>
      <c r="I787" s="87">
        <f>G787*H787</f>
        <v>640.95000000000005</v>
      </c>
      <c r="J787" s="93"/>
    </row>
    <row r="788" spans="1:10" customFormat="1" ht="15" x14ac:dyDescent="0.25">
      <c r="A788" s="124" t="s">
        <v>2024</v>
      </c>
      <c r="B788" s="24" t="s">
        <v>3297</v>
      </c>
      <c r="C788" s="24" t="s">
        <v>101</v>
      </c>
      <c r="D788" s="24" t="s">
        <v>23</v>
      </c>
      <c r="E788" s="25" t="s">
        <v>3186</v>
      </c>
      <c r="F788" s="26" t="s">
        <v>400</v>
      </c>
      <c r="G788" s="41">
        <v>1.8E-3</v>
      </c>
      <c r="H788" s="28">
        <v>362090.67</v>
      </c>
      <c r="I788" s="88">
        <f>G788*H788</f>
        <v>651.76</v>
      </c>
      <c r="J788" s="93"/>
    </row>
    <row r="789" spans="1:10" customFormat="1" ht="15" x14ac:dyDescent="0.25">
      <c r="A789" s="123" t="s">
        <v>2026</v>
      </c>
      <c r="B789" s="19" t="s">
        <v>3297</v>
      </c>
      <c r="C789" s="19" t="s">
        <v>105</v>
      </c>
      <c r="D789" s="19" t="s">
        <v>3188</v>
      </c>
      <c r="E789" s="20" t="s">
        <v>3189</v>
      </c>
      <c r="F789" s="21" t="s">
        <v>3113</v>
      </c>
      <c r="G789" s="22">
        <v>1</v>
      </c>
      <c r="H789" s="23">
        <v>3106.16</v>
      </c>
      <c r="I789" s="87">
        <f>G789*H789</f>
        <v>3106.16</v>
      </c>
      <c r="J789" s="93"/>
    </row>
    <row r="790" spans="1:10" customFormat="1" ht="22.5" x14ac:dyDescent="0.25">
      <c r="A790" s="124" t="s">
        <v>2028</v>
      </c>
      <c r="B790" s="24" t="s">
        <v>3297</v>
      </c>
      <c r="C790" s="24" t="s">
        <v>109</v>
      </c>
      <c r="D790" s="24" t="s">
        <v>3191</v>
      </c>
      <c r="E790" s="25" t="s">
        <v>3192</v>
      </c>
      <c r="F790" s="26" t="s">
        <v>342</v>
      </c>
      <c r="G790" s="27">
        <v>2</v>
      </c>
      <c r="H790" s="28">
        <v>1005.84</v>
      </c>
      <c r="I790" s="88">
        <f>G790*H790</f>
        <v>2011.68</v>
      </c>
      <c r="J790" s="93"/>
    </row>
    <row r="791" spans="1:10" customFormat="1" ht="15" x14ac:dyDescent="0.25">
      <c r="A791" s="123" t="s">
        <v>2030</v>
      </c>
      <c r="B791" s="19" t="s">
        <v>3297</v>
      </c>
      <c r="C791" s="19" t="s">
        <v>111</v>
      </c>
      <c r="D791" s="19" t="s">
        <v>1805</v>
      </c>
      <c r="E791" s="20" t="s">
        <v>1806</v>
      </c>
      <c r="F791" s="21" t="s">
        <v>16</v>
      </c>
      <c r="G791" s="22">
        <v>32</v>
      </c>
      <c r="H791" s="23">
        <v>14013.76</v>
      </c>
      <c r="I791" s="87">
        <f>G791*H791</f>
        <v>448440.32000000001</v>
      </c>
      <c r="J791" s="93"/>
    </row>
    <row r="792" spans="1:10" customFormat="1" ht="101.25" x14ac:dyDescent="0.25">
      <c r="A792" s="124" t="s">
        <v>2032</v>
      </c>
      <c r="B792" s="24" t="s">
        <v>3297</v>
      </c>
      <c r="C792" s="24" t="s">
        <v>114</v>
      </c>
      <c r="D792" s="24" t="s">
        <v>23</v>
      </c>
      <c r="E792" s="25" t="s">
        <v>3195</v>
      </c>
      <c r="F792" s="26" t="s">
        <v>16</v>
      </c>
      <c r="G792" s="27">
        <v>32</v>
      </c>
      <c r="H792" s="28">
        <v>0</v>
      </c>
      <c r="I792" s="88">
        <f>G792*H792</f>
        <v>0</v>
      </c>
      <c r="J792" s="93"/>
    </row>
    <row r="793" spans="1:10" customFormat="1" ht="22.5" x14ac:dyDescent="0.25">
      <c r="A793" s="123" t="s">
        <v>2033</v>
      </c>
      <c r="B793" s="19" t="s">
        <v>3297</v>
      </c>
      <c r="C793" s="19" t="s">
        <v>117</v>
      </c>
      <c r="D793" s="19" t="s">
        <v>621</v>
      </c>
      <c r="E793" s="20" t="s">
        <v>622</v>
      </c>
      <c r="F793" s="21" t="s">
        <v>262</v>
      </c>
      <c r="G793" s="29">
        <v>3.8199999999999998E-2</v>
      </c>
      <c r="H793" s="23">
        <v>137457</v>
      </c>
      <c r="I793" s="87">
        <f>G793*H793</f>
        <v>5250.86</v>
      </c>
      <c r="J793" s="93"/>
    </row>
    <row r="794" spans="1:10" customFormat="1" ht="15" x14ac:dyDescent="0.25">
      <c r="A794" s="124" t="s">
        <v>2035</v>
      </c>
      <c r="B794" s="24" t="s">
        <v>3297</v>
      </c>
      <c r="C794" s="24" t="s">
        <v>121</v>
      </c>
      <c r="D794" s="24" t="s">
        <v>23</v>
      </c>
      <c r="E794" s="25" t="s">
        <v>3153</v>
      </c>
      <c r="F794" s="26" t="s">
        <v>265</v>
      </c>
      <c r="G794" s="31">
        <v>3.5</v>
      </c>
      <c r="H794" s="28">
        <v>641.01</v>
      </c>
      <c r="I794" s="88">
        <f>G794*H794</f>
        <v>2243.54</v>
      </c>
      <c r="J794" s="93"/>
    </row>
    <row r="795" spans="1:10" customFormat="1" ht="22.5" x14ac:dyDescent="0.25">
      <c r="A795" s="124" t="s">
        <v>2037</v>
      </c>
      <c r="B795" s="24" t="s">
        <v>3297</v>
      </c>
      <c r="C795" s="24" t="s">
        <v>125</v>
      </c>
      <c r="D795" s="24" t="s">
        <v>3155</v>
      </c>
      <c r="E795" s="25" t="s">
        <v>3199</v>
      </c>
      <c r="F795" s="26" t="s">
        <v>16</v>
      </c>
      <c r="G795" s="27">
        <v>4</v>
      </c>
      <c r="H795" s="28">
        <v>624.69000000000005</v>
      </c>
      <c r="I795" s="88">
        <f>G795*H795</f>
        <v>2498.7600000000002</v>
      </c>
      <c r="J795" s="93"/>
    </row>
    <row r="796" spans="1:10" customFormat="1" ht="22.5" x14ac:dyDescent="0.25">
      <c r="A796" s="123" t="s">
        <v>2040</v>
      </c>
      <c r="B796" s="19" t="s">
        <v>3297</v>
      </c>
      <c r="C796" s="19" t="s">
        <v>128</v>
      </c>
      <c r="D796" s="19" t="s">
        <v>642</v>
      </c>
      <c r="E796" s="20" t="s">
        <v>643</v>
      </c>
      <c r="F796" s="21" t="s">
        <v>262</v>
      </c>
      <c r="G796" s="30">
        <v>3.7679999999999998</v>
      </c>
      <c r="H796" s="23">
        <v>103658.03</v>
      </c>
      <c r="I796" s="87">
        <f>G796*H796</f>
        <v>390583.46</v>
      </c>
      <c r="J796" s="93"/>
    </row>
    <row r="797" spans="1:10" customFormat="1" ht="15" x14ac:dyDescent="0.25">
      <c r="A797" s="124" t="s">
        <v>2042</v>
      </c>
      <c r="B797" s="24" t="s">
        <v>3297</v>
      </c>
      <c r="C797" s="24" t="s">
        <v>130</v>
      </c>
      <c r="D797" s="24" t="s">
        <v>23</v>
      </c>
      <c r="E797" s="25" t="s">
        <v>3162</v>
      </c>
      <c r="F797" s="26" t="s">
        <v>265</v>
      </c>
      <c r="G797" s="27">
        <v>370</v>
      </c>
      <c r="H797" s="28">
        <v>290.95</v>
      </c>
      <c r="I797" s="88">
        <f>G797*H797</f>
        <v>107651.5</v>
      </c>
      <c r="J797" s="93"/>
    </row>
    <row r="798" spans="1:10" customFormat="1" ht="15" x14ac:dyDescent="0.25">
      <c r="A798" s="124" t="s">
        <v>2044</v>
      </c>
      <c r="B798" s="24" t="s">
        <v>3297</v>
      </c>
      <c r="C798" s="24" t="s">
        <v>133</v>
      </c>
      <c r="D798" s="24" t="s">
        <v>23</v>
      </c>
      <c r="E798" s="25" t="s">
        <v>647</v>
      </c>
      <c r="F798" s="26" t="s">
        <v>16</v>
      </c>
      <c r="G798" s="27">
        <v>82</v>
      </c>
      <c r="H798" s="28">
        <v>142.44999999999999</v>
      </c>
      <c r="I798" s="88">
        <f>G798*H798</f>
        <v>11680.9</v>
      </c>
      <c r="J798" s="93"/>
    </row>
    <row r="799" spans="1:10" customFormat="1" ht="22.5" x14ac:dyDescent="0.25">
      <c r="A799" s="124" t="s">
        <v>2045</v>
      </c>
      <c r="B799" s="24" t="s">
        <v>3297</v>
      </c>
      <c r="C799" s="24" t="s">
        <v>137</v>
      </c>
      <c r="D799" s="24" t="s">
        <v>3204</v>
      </c>
      <c r="E799" s="25" t="s">
        <v>3205</v>
      </c>
      <c r="F799" s="26" t="s">
        <v>16</v>
      </c>
      <c r="G799" s="27">
        <v>4</v>
      </c>
      <c r="H799" s="28">
        <v>152.62</v>
      </c>
      <c r="I799" s="88">
        <f>G799*H799</f>
        <v>610.48</v>
      </c>
      <c r="J799" s="93"/>
    </row>
    <row r="800" spans="1:10" customFormat="1" ht="22.5" x14ac:dyDescent="0.25">
      <c r="A800" s="124" t="s">
        <v>2047</v>
      </c>
      <c r="B800" s="24" t="s">
        <v>3297</v>
      </c>
      <c r="C800" s="24" t="s">
        <v>140</v>
      </c>
      <c r="D800" s="24" t="s">
        <v>3204</v>
      </c>
      <c r="E800" s="25" t="s">
        <v>3207</v>
      </c>
      <c r="F800" s="26" t="s">
        <v>16</v>
      </c>
      <c r="G800" s="27">
        <v>18</v>
      </c>
      <c r="H800" s="28">
        <v>152.62</v>
      </c>
      <c r="I800" s="88">
        <f>G800*H800</f>
        <v>2747.16</v>
      </c>
      <c r="J800" s="93"/>
    </row>
    <row r="801" spans="1:10" customFormat="1" ht="22.5" x14ac:dyDescent="0.25">
      <c r="A801" s="124" t="s">
        <v>2049</v>
      </c>
      <c r="B801" s="24" t="s">
        <v>3297</v>
      </c>
      <c r="C801" s="24" t="s">
        <v>144</v>
      </c>
      <c r="D801" s="24" t="s">
        <v>3170</v>
      </c>
      <c r="E801" s="25" t="s">
        <v>3171</v>
      </c>
      <c r="F801" s="26" t="s">
        <v>16</v>
      </c>
      <c r="G801" s="27">
        <v>20</v>
      </c>
      <c r="H801" s="28">
        <v>88.59</v>
      </c>
      <c r="I801" s="88">
        <f>G801*H801</f>
        <v>1771.8</v>
      </c>
      <c r="J801" s="93"/>
    </row>
    <row r="802" spans="1:10" customFormat="1" ht="22.5" x14ac:dyDescent="0.25">
      <c r="A802" s="123" t="s">
        <v>2052</v>
      </c>
      <c r="B802" s="19" t="s">
        <v>3297</v>
      </c>
      <c r="C802" s="19" t="s">
        <v>148</v>
      </c>
      <c r="D802" s="19" t="s">
        <v>3210</v>
      </c>
      <c r="E802" s="20" t="s">
        <v>3211</v>
      </c>
      <c r="F802" s="21" t="s">
        <v>262</v>
      </c>
      <c r="G802" s="29">
        <v>2.5384000000000002</v>
      </c>
      <c r="H802" s="23">
        <v>54756.4</v>
      </c>
      <c r="I802" s="87">
        <f>G802*H802</f>
        <v>138993.65</v>
      </c>
      <c r="J802" s="93"/>
    </row>
    <row r="803" spans="1:10" customFormat="1" ht="15" x14ac:dyDescent="0.25">
      <c r="A803" s="124" t="s">
        <v>2055</v>
      </c>
      <c r="B803" s="24" t="s">
        <v>3297</v>
      </c>
      <c r="C803" s="24" t="s">
        <v>151</v>
      </c>
      <c r="D803" s="24" t="s">
        <v>23</v>
      </c>
      <c r="E803" s="25" t="s">
        <v>3213</v>
      </c>
      <c r="F803" s="26" t="s">
        <v>265</v>
      </c>
      <c r="G803" s="27">
        <v>250</v>
      </c>
      <c r="H803" s="28">
        <v>229.34</v>
      </c>
      <c r="I803" s="88">
        <f>G803*H803</f>
        <v>57335</v>
      </c>
      <c r="J803" s="93"/>
    </row>
    <row r="804" spans="1:10" customFormat="1" ht="22.5" x14ac:dyDescent="0.25">
      <c r="A804" s="124" t="s">
        <v>2057</v>
      </c>
      <c r="B804" s="24" t="s">
        <v>3297</v>
      </c>
      <c r="C804" s="24" t="s">
        <v>154</v>
      </c>
      <c r="D804" s="24" t="s">
        <v>3204</v>
      </c>
      <c r="E804" s="25" t="s">
        <v>3215</v>
      </c>
      <c r="F804" s="26" t="s">
        <v>16</v>
      </c>
      <c r="G804" s="27">
        <v>4</v>
      </c>
      <c r="H804" s="28">
        <v>152.62</v>
      </c>
      <c r="I804" s="88">
        <f>G804*H804</f>
        <v>610.48</v>
      </c>
      <c r="J804" s="93"/>
    </row>
    <row r="805" spans="1:10" customFormat="1" ht="33.75" x14ac:dyDescent="0.25">
      <c r="A805" s="124" t="s">
        <v>2060</v>
      </c>
      <c r="B805" s="24" t="s">
        <v>3297</v>
      </c>
      <c r="C805" s="24" t="s">
        <v>157</v>
      </c>
      <c r="D805" s="24" t="s">
        <v>3217</v>
      </c>
      <c r="E805" s="25" t="s">
        <v>3218</v>
      </c>
      <c r="F805" s="26" t="s">
        <v>16</v>
      </c>
      <c r="G805" s="27">
        <v>64</v>
      </c>
      <c r="H805" s="28">
        <v>225.91</v>
      </c>
      <c r="I805" s="88">
        <f>G805*H805</f>
        <v>14458.24</v>
      </c>
      <c r="J805" s="93"/>
    </row>
    <row r="806" spans="1:10" customFormat="1" ht="22.5" x14ac:dyDescent="0.25">
      <c r="A806" s="124" t="s">
        <v>2062</v>
      </c>
      <c r="B806" s="24" t="s">
        <v>3297</v>
      </c>
      <c r="C806" s="24" t="s">
        <v>159</v>
      </c>
      <c r="D806" s="24" t="s">
        <v>3220</v>
      </c>
      <c r="E806" s="25" t="s">
        <v>3221</v>
      </c>
      <c r="F806" s="26" t="s">
        <v>16</v>
      </c>
      <c r="G806" s="27">
        <v>12</v>
      </c>
      <c r="H806" s="28">
        <v>59</v>
      </c>
      <c r="I806" s="88">
        <f>G806*H806</f>
        <v>708</v>
      </c>
      <c r="J806" s="93"/>
    </row>
    <row r="807" spans="1:10" customFormat="1" ht="22.5" x14ac:dyDescent="0.25">
      <c r="A807" s="124" t="s">
        <v>2063</v>
      </c>
      <c r="B807" s="24" t="s">
        <v>3297</v>
      </c>
      <c r="C807" s="24" t="s">
        <v>163</v>
      </c>
      <c r="D807" s="24" t="s">
        <v>3204</v>
      </c>
      <c r="E807" s="25" t="s">
        <v>3223</v>
      </c>
      <c r="F807" s="26" t="s">
        <v>16</v>
      </c>
      <c r="G807" s="27">
        <v>16</v>
      </c>
      <c r="H807" s="28">
        <v>152.62</v>
      </c>
      <c r="I807" s="88">
        <f>G807*H807</f>
        <v>2441.92</v>
      </c>
      <c r="J807" s="93"/>
    </row>
    <row r="808" spans="1:10" customFormat="1" ht="22.5" x14ac:dyDescent="0.25">
      <c r="A808" s="123" t="s">
        <v>2065</v>
      </c>
      <c r="B808" s="19" t="s">
        <v>3297</v>
      </c>
      <c r="C808" s="19" t="s">
        <v>167</v>
      </c>
      <c r="D808" s="19" t="s">
        <v>1608</v>
      </c>
      <c r="E808" s="20" t="s">
        <v>1609</v>
      </c>
      <c r="F808" s="21" t="s">
        <v>262</v>
      </c>
      <c r="G808" s="30">
        <v>2.5459999999999998</v>
      </c>
      <c r="H808" s="23">
        <v>54741.06</v>
      </c>
      <c r="I808" s="87">
        <f>G808*H808</f>
        <v>139370.74</v>
      </c>
      <c r="J808" s="93"/>
    </row>
    <row r="809" spans="1:10" customFormat="1" ht="15" x14ac:dyDescent="0.25">
      <c r="A809" s="124" t="s">
        <v>2068</v>
      </c>
      <c r="B809" s="24" t="s">
        <v>3297</v>
      </c>
      <c r="C809" s="24" t="s">
        <v>170</v>
      </c>
      <c r="D809" s="24" t="s">
        <v>23</v>
      </c>
      <c r="E809" s="25" t="s">
        <v>3226</v>
      </c>
      <c r="F809" s="26" t="s">
        <v>265</v>
      </c>
      <c r="G809" s="27">
        <v>250</v>
      </c>
      <c r="H809" s="28">
        <v>185.24</v>
      </c>
      <c r="I809" s="88">
        <f>G809*H809</f>
        <v>46310</v>
      </c>
      <c r="J809" s="93"/>
    </row>
    <row r="810" spans="1:10" customFormat="1" ht="22.5" x14ac:dyDescent="0.25">
      <c r="A810" s="124" t="s">
        <v>2069</v>
      </c>
      <c r="B810" s="24" t="s">
        <v>3297</v>
      </c>
      <c r="C810" s="24" t="s">
        <v>172</v>
      </c>
      <c r="D810" s="24" t="s">
        <v>3204</v>
      </c>
      <c r="E810" s="25" t="s">
        <v>3228</v>
      </c>
      <c r="F810" s="26" t="s">
        <v>16</v>
      </c>
      <c r="G810" s="27">
        <v>4</v>
      </c>
      <c r="H810" s="28">
        <v>152.62</v>
      </c>
      <c r="I810" s="88">
        <f>G810*H810</f>
        <v>610.48</v>
      </c>
      <c r="J810" s="93"/>
    </row>
    <row r="811" spans="1:10" customFormat="1" ht="22.5" x14ac:dyDescent="0.25">
      <c r="A811" s="124" t="s">
        <v>3367</v>
      </c>
      <c r="B811" s="24" t="s">
        <v>3297</v>
      </c>
      <c r="C811" s="24" t="s">
        <v>175</v>
      </c>
      <c r="D811" s="24" t="s">
        <v>3204</v>
      </c>
      <c r="E811" s="25" t="s">
        <v>3230</v>
      </c>
      <c r="F811" s="26" t="s">
        <v>16</v>
      </c>
      <c r="G811" s="27">
        <v>16</v>
      </c>
      <c r="H811" s="28">
        <v>152.62</v>
      </c>
      <c r="I811" s="88">
        <f>G811*H811</f>
        <v>2441.92</v>
      </c>
      <c r="J811" s="93"/>
    </row>
    <row r="812" spans="1:10" customFormat="1" ht="33.75" x14ac:dyDescent="0.25">
      <c r="A812" s="124" t="s">
        <v>3368</v>
      </c>
      <c r="B812" s="24" t="s">
        <v>3297</v>
      </c>
      <c r="C812" s="24" t="s">
        <v>178</v>
      </c>
      <c r="D812" s="24" t="s">
        <v>3217</v>
      </c>
      <c r="E812" s="25" t="s">
        <v>3232</v>
      </c>
      <c r="F812" s="26" t="s">
        <v>16</v>
      </c>
      <c r="G812" s="27">
        <v>64</v>
      </c>
      <c r="H812" s="28">
        <v>225.91</v>
      </c>
      <c r="I812" s="88">
        <f>G812*H812</f>
        <v>14458.24</v>
      </c>
      <c r="J812" s="93"/>
    </row>
    <row r="813" spans="1:10" customFormat="1" ht="15" x14ac:dyDescent="0.25">
      <c r="A813" s="124" t="s">
        <v>3369</v>
      </c>
      <c r="B813" s="24" t="s">
        <v>3297</v>
      </c>
      <c r="C813" s="24" t="s">
        <v>182</v>
      </c>
      <c r="D813" s="24" t="s">
        <v>3234</v>
      </c>
      <c r="E813" s="25" t="s">
        <v>3235</v>
      </c>
      <c r="F813" s="26" t="s">
        <v>16</v>
      </c>
      <c r="G813" s="27">
        <v>12</v>
      </c>
      <c r="H813" s="28">
        <v>32.82</v>
      </c>
      <c r="I813" s="88">
        <f>G813*H813</f>
        <v>393.84</v>
      </c>
      <c r="J813" s="93"/>
    </row>
    <row r="814" spans="1:10" customFormat="1" ht="22.5" x14ac:dyDescent="0.25">
      <c r="A814" s="123" t="s">
        <v>3370</v>
      </c>
      <c r="B814" s="19" t="s">
        <v>3297</v>
      </c>
      <c r="C814" s="19" t="s">
        <v>186</v>
      </c>
      <c r="D814" s="19" t="s">
        <v>598</v>
      </c>
      <c r="E814" s="20" t="s">
        <v>599</v>
      </c>
      <c r="F814" s="21" t="s">
        <v>262</v>
      </c>
      <c r="G814" s="29">
        <v>2.5407999999999999</v>
      </c>
      <c r="H814" s="23">
        <v>54729.46</v>
      </c>
      <c r="I814" s="87">
        <f>G814*H814</f>
        <v>139056.60999999999</v>
      </c>
      <c r="J814" s="93"/>
    </row>
    <row r="815" spans="1:10" customFormat="1" ht="15" x14ac:dyDescent="0.25">
      <c r="A815" s="124" t="s">
        <v>3371</v>
      </c>
      <c r="B815" s="24" t="s">
        <v>3297</v>
      </c>
      <c r="C815" s="24" t="s">
        <v>189</v>
      </c>
      <c r="D815" s="24" t="s">
        <v>23</v>
      </c>
      <c r="E815" s="25" t="s">
        <v>3174</v>
      </c>
      <c r="F815" s="26" t="s">
        <v>265</v>
      </c>
      <c r="G815" s="27">
        <v>250</v>
      </c>
      <c r="H815" s="28">
        <v>143.26</v>
      </c>
      <c r="I815" s="88">
        <f>G815*H815</f>
        <v>35815</v>
      </c>
      <c r="J815" s="93"/>
    </row>
    <row r="816" spans="1:10" customFormat="1" ht="22.5" x14ac:dyDescent="0.25">
      <c r="A816" s="124" t="s">
        <v>3372</v>
      </c>
      <c r="B816" s="24" t="s">
        <v>3297</v>
      </c>
      <c r="C816" s="24" t="s">
        <v>192</v>
      </c>
      <c r="D816" s="24" t="s">
        <v>3239</v>
      </c>
      <c r="E816" s="25" t="s">
        <v>3240</v>
      </c>
      <c r="F816" s="26" t="s">
        <v>16</v>
      </c>
      <c r="G816" s="27">
        <v>4</v>
      </c>
      <c r="H816" s="28">
        <v>1025.3699999999999</v>
      </c>
      <c r="I816" s="88">
        <f>G816*H816</f>
        <v>4101.4799999999996</v>
      </c>
      <c r="J816" s="93"/>
    </row>
    <row r="817" spans="1:10" customFormat="1" ht="22.5" x14ac:dyDescent="0.25">
      <c r="A817" s="124" t="s">
        <v>3373</v>
      </c>
      <c r="B817" s="24" t="s">
        <v>3297</v>
      </c>
      <c r="C817" s="24" t="s">
        <v>196</v>
      </c>
      <c r="D817" s="24" t="s">
        <v>3242</v>
      </c>
      <c r="E817" s="25" t="s">
        <v>3243</v>
      </c>
      <c r="F817" s="26" t="s">
        <v>16</v>
      </c>
      <c r="G817" s="27">
        <v>16</v>
      </c>
      <c r="H817" s="28">
        <v>902.04</v>
      </c>
      <c r="I817" s="88">
        <f>G817*H817</f>
        <v>14432.64</v>
      </c>
      <c r="J817" s="93"/>
    </row>
    <row r="818" spans="1:10" customFormat="1" ht="15" x14ac:dyDescent="0.25">
      <c r="A818" s="124" t="s">
        <v>3374</v>
      </c>
      <c r="B818" s="24" t="s">
        <v>3297</v>
      </c>
      <c r="C818" s="24" t="s">
        <v>200</v>
      </c>
      <c r="D818" s="24" t="s">
        <v>23</v>
      </c>
      <c r="E818" s="25" t="s">
        <v>1789</v>
      </c>
      <c r="F818" s="26" t="s">
        <v>16</v>
      </c>
      <c r="G818" s="27">
        <v>56</v>
      </c>
      <c r="H818" s="28">
        <v>120.91</v>
      </c>
      <c r="I818" s="88">
        <f>G818*H818</f>
        <v>6770.96</v>
      </c>
      <c r="J818" s="93"/>
    </row>
    <row r="819" spans="1:10" customFormat="1" ht="22.5" x14ac:dyDescent="0.25">
      <c r="A819" s="124" t="s">
        <v>3375</v>
      </c>
      <c r="B819" s="24" t="s">
        <v>3297</v>
      </c>
      <c r="C819" s="24" t="s">
        <v>203</v>
      </c>
      <c r="D819" s="24" t="s">
        <v>3177</v>
      </c>
      <c r="E819" s="25" t="s">
        <v>3178</v>
      </c>
      <c r="F819" s="26" t="s">
        <v>16</v>
      </c>
      <c r="G819" s="27">
        <v>12</v>
      </c>
      <c r="H819" s="28">
        <v>19.03</v>
      </c>
      <c r="I819" s="88">
        <f>G819*H819</f>
        <v>228.36</v>
      </c>
      <c r="J819" s="93"/>
    </row>
    <row r="820" spans="1:10" customFormat="1" ht="22.5" x14ac:dyDescent="0.25">
      <c r="A820" s="123" t="s">
        <v>3376</v>
      </c>
      <c r="B820" s="19" t="s">
        <v>3297</v>
      </c>
      <c r="C820" s="19" t="s">
        <v>206</v>
      </c>
      <c r="D820" s="19" t="s">
        <v>591</v>
      </c>
      <c r="E820" s="20" t="s">
        <v>592</v>
      </c>
      <c r="F820" s="21" t="s">
        <v>262</v>
      </c>
      <c r="G820" s="29">
        <v>2.5771999999999999</v>
      </c>
      <c r="H820" s="23">
        <v>54723.61</v>
      </c>
      <c r="I820" s="87">
        <f>G820*H820</f>
        <v>141033.69</v>
      </c>
      <c r="J820" s="93"/>
    </row>
    <row r="821" spans="1:10" customFormat="1" ht="15" x14ac:dyDescent="0.25">
      <c r="A821" s="124" t="s">
        <v>3377</v>
      </c>
      <c r="B821" s="24" t="s">
        <v>3297</v>
      </c>
      <c r="C821" s="24" t="s">
        <v>209</v>
      </c>
      <c r="D821" s="24" t="s">
        <v>23</v>
      </c>
      <c r="E821" s="25" t="s">
        <v>3248</v>
      </c>
      <c r="F821" s="26" t="s">
        <v>265</v>
      </c>
      <c r="G821" s="27">
        <v>255</v>
      </c>
      <c r="H821" s="28">
        <v>100.57</v>
      </c>
      <c r="I821" s="88">
        <f>G821*H821</f>
        <v>25645.35</v>
      </c>
      <c r="J821" s="93"/>
    </row>
    <row r="822" spans="1:10" customFormat="1" ht="33.75" x14ac:dyDescent="0.25">
      <c r="A822" s="124" t="s">
        <v>3378</v>
      </c>
      <c r="B822" s="24" t="s">
        <v>3297</v>
      </c>
      <c r="C822" s="24" t="s">
        <v>212</v>
      </c>
      <c r="D822" s="24" t="s">
        <v>1621</v>
      </c>
      <c r="E822" s="25" t="s">
        <v>1622</v>
      </c>
      <c r="F822" s="26" t="s">
        <v>16</v>
      </c>
      <c r="G822" s="27">
        <v>56</v>
      </c>
      <c r="H822" s="28">
        <v>212.93</v>
      </c>
      <c r="I822" s="88">
        <f>G822*H822</f>
        <v>11924.08</v>
      </c>
      <c r="J822" s="93"/>
    </row>
    <row r="823" spans="1:10" customFormat="1" ht="22.5" x14ac:dyDescent="0.25">
      <c r="A823" s="124" t="s">
        <v>3379</v>
      </c>
      <c r="B823" s="24" t="s">
        <v>3297</v>
      </c>
      <c r="C823" s="24" t="s">
        <v>216</v>
      </c>
      <c r="D823" s="24" t="s">
        <v>3251</v>
      </c>
      <c r="E823" s="25" t="s">
        <v>3252</v>
      </c>
      <c r="F823" s="26" t="s">
        <v>16</v>
      </c>
      <c r="G823" s="27">
        <v>12</v>
      </c>
      <c r="H823" s="28">
        <v>12.28</v>
      </c>
      <c r="I823" s="88">
        <f>G823*H823</f>
        <v>147.36000000000001</v>
      </c>
      <c r="J823" s="93"/>
    </row>
    <row r="824" spans="1:10" customFormat="1" ht="22.5" x14ac:dyDescent="0.25">
      <c r="A824" s="123" t="s">
        <v>3380</v>
      </c>
      <c r="B824" s="19" t="s">
        <v>3297</v>
      </c>
      <c r="C824" s="19" t="s">
        <v>219</v>
      </c>
      <c r="D824" s="19" t="s">
        <v>1633</v>
      </c>
      <c r="E824" s="20" t="s">
        <v>1634</v>
      </c>
      <c r="F824" s="21" t="s">
        <v>262</v>
      </c>
      <c r="G824" s="29">
        <v>1.1268</v>
      </c>
      <c r="H824" s="23">
        <v>54718.93</v>
      </c>
      <c r="I824" s="87">
        <f>G824*H824</f>
        <v>61657.29</v>
      </c>
      <c r="J824" s="93"/>
    </row>
    <row r="825" spans="1:10" customFormat="1" ht="22.5" x14ac:dyDescent="0.25">
      <c r="A825" s="124" t="s">
        <v>3381</v>
      </c>
      <c r="B825" s="24" t="s">
        <v>3297</v>
      </c>
      <c r="C825" s="24" t="s">
        <v>224</v>
      </c>
      <c r="D825" s="24" t="s">
        <v>1636</v>
      </c>
      <c r="E825" s="25" t="s">
        <v>3181</v>
      </c>
      <c r="F825" s="26" t="s">
        <v>265</v>
      </c>
      <c r="G825" s="27">
        <v>110</v>
      </c>
      <c r="H825" s="28">
        <v>91.21</v>
      </c>
      <c r="I825" s="88">
        <f>G825*H825</f>
        <v>10033.1</v>
      </c>
      <c r="J825" s="93"/>
    </row>
    <row r="826" spans="1:10" customFormat="1" ht="33.75" x14ac:dyDescent="0.25">
      <c r="A826" s="124" t="s">
        <v>3382</v>
      </c>
      <c r="B826" s="24" t="s">
        <v>3297</v>
      </c>
      <c r="C826" s="24" t="s">
        <v>228</v>
      </c>
      <c r="D826" s="24" t="s">
        <v>1621</v>
      </c>
      <c r="E826" s="25" t="s">
        <v>1639</v>
      </c>
      <c r="F826" s="26" t="s">
        <v>16</v>
      </c>
      <c r="G826" s="27">
        <v>64</v>
      </c>
      <c r="H826" s="28">
        <v>212.93</v>
      </c>
      <c r="I826" s="88">
        <f>G826*H826</f>
        <v>13627.52</v>
      </c>
      <c r="J826" s="93"/>
    </row>
    <row r="827" spans="1:10" customFormat="1" ht="15" x14ac:dyDescent="0.25">
      <c r="A827" s="123" t="s">
        <v>3383</v>
      </c>
      <c r="B827" s="19" t="s">
        <v>3297</v>
      </c>
      <c r="C827" s="19" t="s">
        <v>231</v>
      </c>
      <c r="D827" s="19" t="s">
        <v>3105</v>
      </c>
      <c r="E827" s="20" t="s">
        <v>3106</v>
      </c>
      <c r="F827" s="21" t="s">
        <v>60</v>
      </c>
      <c r="G827" s="34">
        <v>1.8</v>
      </c>
      <c r="H827" s="23">
        <v>10481.709999999999</v>
      </c>
      <c r="I827" s="87">
        <f>G827*H827</f>
        <v>18867.080000000002</v>
      </c>
      <c r="J827" s="93"/>
    </row>
    <row r="828" spans="1:10" customFormat="1" ht="15" x14ac:dyDescent="0.25">
      <c r="A828" s="123" t="s">
        <v>3384</v>
      </c>
      <c r="B828" s="19" t="s">
        <v>3297</v>
      </c>
      <c r="C828" s="19" t="s">
        <v>234</v>
      </c>
      <c r="D828" s="19" t="s">
        <v>283</v>
      </c>
      <c r="E828" s="20" t="s">
        <v>284</v>
      </c>
      <c r="F828" s="21" t="s">
        <v>60</v>
      </c>
      <c r="G828" s="34">
        <v>1.8</v>
      </c>
      <c r="H828" s="23">
        <v>3210.33</v>
      </c>
      <c r="I828" s="87">
        <f>G828*H828</f>
        <v>5778.59</v>
      </c>
      <c r="J828" s="93"/>
    </row>
    <row r="829" spans="1:10" customFormat="1" ht="15" x14ac:dyDescent="0.25">
      <c r="A829" s="124" t="s">
        <v>3385</v>
      </c>
      <c r="B829" s="24" t="s">
        <v>3297</v>
      </c>
      <c r="C829" s="24" t="s">
        <v>238</v>
      </c>
      <c r="D829" s="24" t="s">
        <v>23</v>
      </c>
      <c r="E829" s="25" t="s">
        <v>3186</v>
      </c>
      <c r="F829" s="26" t="s">
        <v>400</v>
      </c>
      <c r="G829" s="41">
        <v>1.6199999999999999E-2</v>
      </c>
      <c r="H829" s="28">
        <v>362105.7</v>
      </c>
      <c r="I829" s="88">
        <f>G829*H829</f>
        <v>5866.11</v>
      </c>
      <c r="J829" s="93"/>
    </row>
    <row r="830" spans="1:10" customFormat="1" ht="15" x14ac:dyDescent="0.25">
      <c r="A830" s="123" t="s">
        <v>3386</v>
      </c>
      <c r="B830" s="19" t="s">
        <v>3297</v>
      </c>
      <c r="C830" s="19" t="s">
        <v>242</v>
      </c>
      <c r="D830" s="19" t="s">
        <v>225</v>
      </c>
      <c r="E830" s="20" t="s">
        <v>226</v>
      </c>
      <c r="F830" s="21" t="s">
        <v>60</v>
      </c>
      <c r="G830" s="34">
        <v>4.9000000000000004</v>
      </c>
      <c r="H830" s="23">
        <v>248783.64</v>
      </c>
      <c r="I830" s="87">
        <f>G830*H830</f>
        <v>1219039.8400000001</v>
      </c>
      <c r="J830" s="93"/>
    </row>
    <row r="831" spans="1:10" customFormat="1" ht="22.5" x14ac:dyDescent="0.25">
      <c r="A831" s="124" t="s">
        <v>3387</v>
      </c>
      <c r="B831" s="24" t="s">
        <v>3297</v>
      </c>
      <c r="C831" s="24" t="s">
        <v>245</v>
      </c>
      <c r="D831" s="24" t="s">
        <v>3255</v>
      </c>
      <c r="E831" s="25" t="s">
        <v>3256</v>
      </c>
      <c r="F831" s="26" t="s">
        <v>400</v>
      </c>
      <c r="G831" s="45">
        <v>2.4689139999999998</v>
      </c>
      <c r="H831" s="28">
        <v>179658.91</v>
      </c>
      <c r="I831" s="88">
        <f>G831*H831</f>
        <v>443562.4</v>
      </c>
      <c r="J831" s="93"/>
    </row>
    <row r="832" spans="1:10" customFormat="1" ht="22.5" x14ac:dyDescent="0.25">
      <c r="A832" s="123" t="s">
        <v>3388</v>
      </c>
      <c r="B832" s="19" t="s">
        <v>3297</v>
      </c>
      <c r="C832" s="19" t="s">
        <v>250</v>
      </c>
      <c r="D832" s="19" t="s">
        <v>2163</v>
      </c>
      <c r="E832" s="20" t="s">
        <v>2164</v>
      </c>
      <c r="F832" s="21" t="s">
        <v>222</v>
      </c>
      <c r="G832" s="30">
        <v>6.0309999999999997</v>
      </c>
      <c r="H832" s="23">
        <v>29501.84</v>
      </c>
      <c r="I832" s="87">
        <f>G832*H832</f>
        <v>177925.6</v>
      </c>
      <c r="J832" s="93"/>
    </row>
    <row r="833" spans="1:10" customFormat="1" ht="15" x14ac:dyDescent="0.25">
      <c r="A833" s="124" t="s">
        <v>3389</v>
      </c>
      <c r="B833" s="24" t="s">
        <v>3297</v>
      </c>
      <c r="C833" s="24" t="s">
        <v>431</v>
      </c>
      <c r="D833" s="24" t="s">
        <v>23</v>
      </c>
      <c r="E833" s="25" t="s">
        <v>3257</v>
      </c>
      <c r="F833" s="26" t="s">
        <v>65</v>
      </c>
      <c r="G833" s="32">
        <v>36.869999999999997</v>
      </c>
      <c r="H833" s="28">
        <v>436.73</v>
      </c>
      <c r="I833" s="88">
        <f>G833*H833</f>
        <v>16102.24</v>
      </c>
      <c r="J833" s="93"/>
    </row>
    <row r="834" spans="1:10" customFormat="1" ht="45" x14ac:dyDescent="0.25">
      <c r="A834" s="124" t="s">
        <v>3390</v>
      </c>
      <c r="B834" s="24" t="s">
        <v>3297</v>
      </c>
      <c r="C834" s="24" t="s">
        <v>434</v>
      </c>
      <c r="D834" s="24" t="s">
        <v>3258</v>
      </c>
      <c r="E834" s="25" t="s">
        <v>3259</v>
      </c>
      <c r="F834" s="26" t="s">
        <v>222</v>
      </c>
      <c r="G834" s="32">
        <v>6.22</v>
      </c>
      <c r="H834" s="28">
        <v>22536.02</v>
      </c>
      <c r="I834" s="88">
        <f>G834*H834</f>
        <v>140174.04</v>
      </c>
      <c r="J834" s="93"/>
    </row>
    <row r="835" spans="1:10" customFormat="1" ht="33.75" x14ac:dyDescent="0.25">
      <c r="A835" s="124" t="s">
        <v>3391</v>
      </c>
      <c r="B835" s="24" t="s">
        <v>3297</v>
      </c>
      <c r="C835" s="24" t="s">
        <v>437</v>
      </c>
      <c r="D835" s="24" t="s">
        <v>3260</v>
      </c>
      <c r="E835" s="25" t="s">
        <v>3261</v>
      </c>
      <c r="F835" s="26" t="s">
        <v>265</v>
      </c>
      <c r="G835" s="42">
        <v>3.6120000000000001</v>
      </c>
      <c r="H835" s="28">
        <v>1748.51</v>
      </c>
      <c r="I835" s="88">
        <f>G835*H835</f>
        <v>6315.62</v>
      </c>
      <c r="J835" s="93"/>
    </row>
    <row r="836" spans="1:10" customFormat="1" ht="22.5" x14ac:dyDescent="0.25">
      <c r="A836" s="123" t="s">
        <v>3392</v>
      </c>
      <c r="B836" s="19" t="s">
        <v>3297</v>
      </c>
      <c r="C836" s="19" t="s">
        <v>440</v>
      </c>
      <c r="D836" s="19" t="s">
        <v>642</v>
      </c>
      <c r="E836" s="20" t="s">
        <v>643</v>
      </c>
      <c r="F836" s="21" t="s">
        <v>262</v>
      </c>
      <c r="G836" s="33">
        <v>0.11</v>
      </c>
      <c r="H836" s="23">
        <v>103654.45</v>
      </c>
      <c r="I836" s="87">
        <f>G836*H836</f>
        <v>11401.99</v>
      </c>
      <c r="J836" s="93"/>
    </row>
    <row r="837" spans="1:10" customFormat="1" ht="15" x14ac:dyDescent="0.25">
      <c r="A837" s="124" t="s">
        <v>3393</v>
      </c>
      <c r="B837" s="24" t="s">
        <v>3297</v>
      </c>
      <c r="C837" s="24" t="s">
        <v>443</v>
      </c>
      <c r="D837" s="24" t="s">
        <v>23</v>
      </c>
      <c r="E837" s="25" t="s">
        <v>3162</v>
      </c>
      <c r="F837" s="26" t="s">
        <v>265</v>
      </c>
      <c r="G837" s="31">
        <v>1.5</v>
      </c>
      <c r="H837" s="28">
        <v>235.51</v>
      </c>
      <c r="I837" s="88">
        <f>G837*H837</f>
        <v>353.27</v>
      </c>
      <c r="J837" s="93"/>
    </row>
    <row r="838" spans="1:10" customFormat="1" ht="22.5" x14ac:dyDescent="0.25">
      <c r="A838" s="124" t="s">
        <v>3394</v>
      </c>
      <c r="B838" s="24" t="s">
        <v>3297</v>
      </c>
      <c r="C838" s="24" t="s">
        <v>449</v>
      </c>
      <c r="D838" s="24" t="s">
        <v>3262</v>
      </c>
      <c r="E838" s="25" t="s">
        <v>3263</v>
      </c>
      <c r="F838" s="26" t="s">
        <v>3264</v>
      </c>
      <c r="G838" s="32">
        <v>0.93</v>
      </c>
      <c r="H838" s="28">
        <v>10193.91</v>
      </c>
      <c r="I838" s="88">
        <f>G838*H838</f>
        <v>9480.34</v>
      </c>
      <c r="J838" s="93"/>
    </row>
    <row r="839" spans="1:10" customFormat="1" ht="15" x14ac:dyDescent="0.25">
      <c r="A839" s="124" t="s">
        <v>3395</v>
      </c>
      <c r="B839" s="24" t="s">
        <v>3297</v>
      </c>
      <c r="C839" s="24" t="s">
        <v>452</v>
      </c>
      <c r="D839" s="24" t="s">
        <v>23</v>
      </c>
      <c r="E839" s="25" t="s">
        <v>647</v>
      </c>
      <c r="F839" s="26" t="s">
        <v>16</v>
      </c>
      <c r="G839" s="27">
        <v>1</v>
      </c>
      <c r="H839" s="28">
        <v>155.44</v>
      </c>
      <c r="I839" s="88">
        <f>G839*H839</f>
        <v>155.44</v>
      </c>
      <c r="J839" s="93"/>
    </row>
    <row r="840" spans="1:10" customFormat="1" ht="22.5" x14ac:dyDescent="0.25">
      <c r="A840" s="124" t="s">
        <v>3396</v>
      </c>
      <c r="B840" s="24" t="s">
        <v>3297</v>
      </c>
      <c r="C840" s="24" t="s">
        <v>454</v>
      </c>
      <c r="D840" s="24" t="s">
        <v>3265</v>
      </c>
      <c r="E840" s="25" t="s">
        <v>3266</v>
      </c>
      <c r="F840" s="26" t="s">
        <v>16</v>
      </c>
      <c r="G840" s="27">
        <v>3</v>
      </c>
      <c r="H840" s="28">
        <v>157.86000000000001</v>
      </c>
      <c r="I840" s="88">
        <f>G840*H840</f>
        <v>473.58</v>
      </c>
      <c r="J840" s="93"/>
    </row>
    <row r="841" spans="1:10" customFormat="1" ht="15" x14ac:dyDescent="0.25">
      <c r="A841" s="123" t="s">
        <v>3397</v>
      </c>
      <c r="B841" s="19" t="s">
        <v>3297</v>
      </c>
      <c r="C841" s="19" t="s">
        <v>447</v>
      </c>
      <c r="D841" s="19" t="s">
        <v>3111</v>
      </c>
      <c r="E841" s="20" t="s">
        <v>3112</v>
      </c>
      <c r="F841" s="21" t="s">
        <v>3113</v>
      </c>
      <c r="G841" s="22">
        <v>1</v>
      </c>
      <c r="H841" s="23">
        <v>1991.24</v>
      </c>
      <c r="I841" s="87">
        <f>G841*H841</f>
        <v>1991.24</v>
      </c>
      <c r="J841" s="93"/>
    </row>
    <row r="842" spans="1:10" customFormat="1" ht="22.5" x14ac:dyDescent="0.25">
      <c r="A842" s="124" t="s">
        <v>3398</v>
      </c>
      <c r="B842" s="24" t="s">
        <v>3297</v>
      </c>
      <c r="C842" s="24" t="s">
        <v>458</v>
      </c>
      <c r="D842" s="24" t="s">
        <v>3267</v>
      </c>
      <c r="E842" s="25" t="s">
        <v>3268</v>
      </c>
      <c r="F842" s="26" t="s">
        <v>342</v>
      </c>
      <c r="G842" s="27">
        <v>1</v>
      </c>
      <c r="H842" s="28">
        <v>658.81</v>
      </c>
      <c r="I842" s="88">
        <f>G842*H842</f>
        <v>658.81</v>
      </c>
      <c r="J842" s="93"/>
    </row>
    <row r="843" spans="1:10" customFormat="1" ht="22.5" x14ac:dyDescent="0.25">
      <c r="A843" s="124" t="s">
        <v>3399</v>
      </c>
      <c r="B843" s="24" t="s">
        <v>3297</v>
      </c>
      <c r="C843" s="24" t="s">
        <v>462</v>
      </c>
      <c r="D843" s="24" t="s">
        <v>3269</v>
      </c>
      <c r="E843" s="25" t="s">
        <v>3270</v>
      </c>
      <c r="F843" s="26" t="s">
        <v>16</v>
      </c>
      <c r="G843" s="27">
        <v>1</v>
      </c>
      <c r="H843" s="28">
        <v>2200.75</v>
      </c>
      <c r="I843" s="88">
        <f>G843*H843</f>
        <v>2200.75</v>
      </c>
      <c r="J843" s="93"/>
    </row>
    <row r="844" spans="1:10" customFormat="1" ht="22.5" x14ac:dyDescent="0.25">
      <c r="A844" s="123" t="s">
        <v>3400</v>
      </c>
      <c r="B844" s="19" t="s">
        <v>3297</v>
      </c>
      <c r="C844" s="19" t="s">
        <v>464</v>
      </c>
      <c r="D844" s="19" t="s">
        <v>2163</v>
      </c>
      <c r="E844" s="20" t="s">
        <v>2164</v>
      </c>
      <c r="F844" s="21" t="s">
        <v>222</v>
      </c>
      <c r="G844" s="34">
        <v>0.1</v>
      </c>
      <c r="H844" s="23">
        <v>29508.51</v>
      </c>
      <c r="I844" s="87">
        <f>G844*H844</f>
        <v>2950.85</v>
      </c>
      <c r="J844" s="93"/>
    </row>
    <row r="845" spans="1:10" customFormat="1" ht="15" x14ac:dyDescent="0.25">
      <c r="A845" s="124" t="s">
        <v>3401</v>
      </c>
      <c r="B845" s="24" t="s">
        <v>3297</v>
      </c>
      <c r="C845" s="24" t="s">
        <v>467</v>
      </c>
      <c r="D845" s="24" t="s">
        <v>23</v>
      </c>
      <c r="E845" s="25" t="s">
        <v>3271</v>
      </c>
      <c r="F845" s="26" t="s">
        <v>265</v>
      </c>
      <c r="G845" s="41">
        <v>11.1456</v>
      </c>
      <c r="H845" s="28">
        <v>532.37</v>
      </c>
      <c r="I845" s="88">
        <f>G845*H845</f>
        <v>5933.58</v>
      </c>
      <c r="J845" s="93"/>
    </row>
    <row r="846" spans="1:10" customFormat="1" ht="15" x14ac:dyDescent="0.25">
      <c r="A846" s="124" t="s">
        <v>3402</v>
      </c>
      <c r="B846" s="24" t="s">
        <v>3297</v>
      </c>
      <c r="C846" s="24" t="s">
        <v>469</v>
      </c>
      <c r="D846" s="24" t="s">
        <v>23</v>
      </c>
      <c r="E846" s="25" t="s">
        <v>3257</v>
      </c>
      <c r="F846" s="26" t="s">
        <v>65</v>
      </c>
      <c r="G846" s="32">
        <v>0.61</v>
      </c>
      <c r="H846" s="28">
        <v>595.30999999999995</v>
      </c>
      <c r="I846" s="88">
        <f>G846*H846</f>
        <v>363.14</v>
      </c>
      <c r="J846" s="93"/>
    </row>
    <row r="847" spans="1:10" customFormat="1" ht="15" x14ac:dyDescent="0.25">
      <c r="A847" s="123" t="s">
        <v>3403</v>
      </c>
      <c r="B847" s="19" t="s">
        <v>3297</v>
      </c>
      <c r="C847" s="19" t="s">
        <v>471</v>
      </c>
      <c r="D847" s="19" t="s">
        <v>225</v>
      </c>
      <c r="E847" s="20" t="s">
        <v>226</v>
      </c>
      <c r="F847" s="21" t="s">
        <v>60</v>
      </c>
      <c r="G847" s="30">
        <v>5.2999999999999999E-2</v>
      </c>
      <c r="H847" s="23">
        <v>248785.98</v>
      </c>
      <c r="I847" s="87">
        <f>G847*H847</f>
        <v>13185.66</v>
      </c>
      <c r="J847" s="93"/>
    </row>
    <row r="848" spans="1:10" customFormat="1" ht="22.5" x14ac:dyDescent="0.25">
      <c r="A848" s="124" t="s">
        <v>3404</v>
      </c>
      <c r="B848" s="24" t="s">
        <v>3297</v>
      </c>
      <c r="C848" s="24" t="s">
        <v>473</v>
      </c>
      <c r="D848" s="24" t="s">
        <v>3255</v>
      </c>
      <c r="E848" s="25" t="s">
        <v>3256</v>
      </c>
      <c r="F848" s="26" t="s">
        <v>400</v>
      </c>
      <c r="G848" s="45">
        <v>2.6705E-2</v>
      </c>
      <c r="H848" s="28">
        <v>179657.56</v>
      </c>
      <c r="I848" s="88">
        <f>G848*H848</f>
        <v>4797.76</v>
      </c>
      <c r="J848" s="93"/>
    </row>
    <row r="849" spans="1:11" customFormat="1" ht="22.5" x14ac:dyDescent="0.25">
      <c r="A849" s="123" t="s">
        <v>3405</v>
      </c>
      <c r="B849" s="19" t="s">
        <v>3297</v>
      </c>
      <c r="C849" s="19" t="s">
        <v>476</v>
      </c>
      <c r="D849" s="19" t="s">
        <v>3272</v>
      </c>
      <c r="E849" s="20" t="s">
        <v>3273</v>
      </c>
      <c r="F849" s="21" t="s">
        <v>222</v>
      </c>
      <c r="G849" s="34">
        <v>0.5</v>
      </c>
      <c r="H849" s="23">
        <v>276595.37</v>
      </c>
      <c r="I849" s="87">
        <f>G849*H849</f>
        <v>138297.69</v>
      </c>
      <c r="J849" s="93"/>
      <c r="K849" s="93"/>
    </row>
    <row r="850" spans="1:11" customFormat="1" ht="15.75" thickBot="1" x14ac:dyDescent="0.3">
      <c r="A850" s="124" t="s">
        <v>3406</v>
      </c>
      <c r="B850" s="48" t="s">
        <v>3297</v>
      </c>
      <c r="C850" s="48" t="s">
        <v>478</v>
      </c>
      <c r="D850" s="48" t="s">
        <v>23</v>
      </c>
      <c r="E850" s="49" t="s">
        <v>3274</v>
      </c>
      <c r="F850" s="50" t="s">
        <v>16</v>
      </c>
      <c r="G850" s="51">
        <v>100</v>
      </c>
      <c r="H850" s="52">
        <v>11571.85</v>
      </c>
      <c r="I850" s="89">
        <f>G850*H850</f>
        <v>1157185</v>
      </c>
      <c r="J850" s="93"/>
      <c r="K850" s="93"/>
    </row>
    <row r="851" spans="1:11" customFormat="1" ht="15" x14ac:dyDescent="0.25">
      <c r="A851" s="126"/>
      <c r="B851" s="53"/>
      <c r="C851" s="53"/>
      <c r="D851" s="53"/>
      <c r="E851" s="54" t="s">
        <v>3278</v>
      </c>
      <c r="F851" s="55"/>
      <c r="G851" s="55"/>
      <c r="H851" s="56"/>
      <c r="I851" s="57">
        <v>3168877.73</v>
      </c>
      <c r="J851" s="93"/>
      <c r="K851" s="93"/>
    </row>
    <row r="852" spans="1:11" customFormat="1" ht="15.75" thickBot="1" x14ac:dyDescent="0.3">
      <c r="A852" s="127"/>
      <c r="B852" s="63"/>
      <c r="C852" s="63"/>
      <c r="D852" s="63"/>
      <c r="E852" s="78" t="s">
        <v>3279</v>
      </c>
      <c r="F852" s="65"/>
      <c r="G852" s="66"/>
      <c r="H852" s="67"/>
      <c r="I852" s="68">
        <v>2476955.25</v>
      </c>
      <c r="J852" s="93"/>
    </row>
    <row r="853" spans="1:11" customFormat="1" ht="16.5" thickTop="1" thickBot="1" x14ac:dyDescent="0.3">
      <c r="A853" s="128"/>
      <c r="B853" s="59"/>
      <c r="C853" s="59"/>
      <c r="D853" s="59"/>
      <c r="E853" s="69" t="s">
        <v>8</v>
      </c>
      <c r="F853" s="70"/>
      <c r="G853" s="70"/>
      <c r="H853" s="61"/>
      <c r="I853" s="62">
        <f>I851+I852</f>
        <v>5645832.9800000004</v>
      </c>
      <c r="J853" s="93"/>
      <c r="K853" s="4"/>
    </row>
    <row r="854" spans="1:11" customFormat="1" ht="15" x14ac:dyDescent="0.25">
      <c r="A854" s="105" t="s">
        <v>37</v>
      </c>
      <c r="B854" s="116" t="s">
        <v>3298</v>
      </c>
      <c r="C854" s="116"/>
      <c r="D854" s="116"/>
      <c r="E854" s="106" t="s">
        <v>252</v>
      </c>
      <c r="F854" s="107"/>
      <c r="G854" s="108"/>
      <c r="H854" s="109"/>
      <c r="I854" s="110">
        <f>I1004</f>
        <v>1660750.96</v>
      </c>
      <c r="J854" s="93"/>
    </row>
    <row r="855" spans="1:11" customFormat="1" ht="15" x14ac:dyDescent="0.25">
      <c r="A855" s="123" t="s">
        <v>2071</v>
      </c>
      <c r="B855" s="19" t="s">
        <v>3299</v>
      </c>
      <c r="C855" s="19" t="s">
        <v>10</v>
      </c>
      <c r="D855" s="19" t="s">
        <v>254</v>
      </c>
      <c r="E855" s="20" t="s">
        <v>255</v>
      </c>
      <c r="F855" s="21" t="s">
        <v>256</v>
      </c>
      <c r="G855" s="40">
        <v>3.2190000000000003E-2</v>
      </c>
      <c r="H855" s="23">
        <v>118545.46</v>
      </c>
      <c r="I855" s="87">
        <f>G855*H855</f>
        <v>3815.98</v>
      </c>
      <c r="J855" s="93"/>
    </row>
    <row r="856" spans="1:11" customFormat="1" ht="22.5" x14ac:dyDescent="0.25">
      <c r="A856" s="124" t="s">
        <v>2074</v>
      </c>
      <c r="B856" s="24" t="s">
        <v>3299</v>
      </c>
      <c r="C856" s="24" t="s">
        <v>18</v>
      </c>
      <c r="D856" s="24" t="s">
        <v>23</v>
      </c>
      <c r="E856" s="25" t="s">
        <v>258</v>
      </c>
      <c r="F856" s="26" t="s">
        <v>16</v>
      </c>
      <c r="G856" s="27">
        <v>3</v>
      </c>
      <c r="H856" s="28">
        <v>10575.77</v>
      </c>
      <c r="I856" s="88">
        <f>G856*H856</f>
        <v>31727.31</v>
      </c>
      <c r="J856" s="93"/>
    </row>
    <row r="857" spans="1:11" customFormat="1" ht="22.5" x14ac:dyDescent="0.25">
      <c r="A857" s="123" t="s">
        <v>2076</v>
      </c>
      <c r="B857" s="19" t="s">
        <v>3299</v>
      </c>
      <c r="C857" s="19" t="s">
        <v>22</v>
      </c>
      <c r="D857" s="19" t="s">
        <v>260</v>
      </c>
      <c r="E857" s="20" t="s">
        <v>261</v>
      </c>
      <c r="F857" s="21" t="s">
        <v>262</v>
      </c>
      <c r="G857" s="29">
        <v>0.30449999999999999</v>
      </c>
      <c r="H857" s="23">
        <v>103632.92</v>
      </c>
      <c r="I857" s="87">
        <f>G857*H857</f>
        <v>31556.22</v>
      </c>
      <c r="J857" s="93"/>
    </row>
    <row r="858" spans="1:11" customFormat="1" ht="15" x14ac:dyDescent="0.25">
      <c r="A858" s="124" t="s">
        <v>2079</v>
      </c>
      <c r="B858" s="24" t="s">
        <v>3299</v>
      </c>
      <c r="C858" s="24" t="s">
        <v>26</v>
      </c>
      <c r="D858" s="24" t="s">
        <v>23</v>
      </c>
      <c r="E858" s="25" t="s">
        <v>264</v>
      </c>
      <c r="F858" s="26" t="s">
        <v>265</v>
      </c>
      <c r="G858" s="27">
        <v>30</v>
      </c>
      <c r="H858" s="28">
        <v>324.37</v>
      </c>
      <c r="I858" s="88">
        <f>G858*H858</f>
        <v>9731.1</v>
      </c>
      <c r="J858" s="93"/>
    </row>
    <row r="859" spans="1:11" customFormat="1" ht="15" x14ac:dyDescent="0.25">
      <c r="A859" s="124" t="s">
        <v>2081</v>
      </c>
      <c r="B859" s="24" t="s">
        <v>3299</v>
      </c>
      <c r="C859" s="24" t="s">
        <v>30</v>
      </c>
      <c r="D859" s="24" t="s">
        <v>23</v>
      </c>
      <c r="E859" s="25" t="s">
        <v>267</v>
      </c>
      <c r="F859" s="26" t="s">
        <v>16</v>
      </c>
      <c r="G859" s="27">
        <v>15</v>
      </c>
      <c r="H859" s="28">
        <v>69.569999999999993</v>
      </c>
      <c r="I859" s="88">
        <f>G859*H859</f>
        <v>1043.55</v>
      </c>
      <c r="J859" s="93"/>
    </row>
    <row r="860" spans="1:11" customFormat="1" ht="15" x14ac:dyDescent="0.25">
      <c r="A860" s="124" t="s">
        <v>2082</v>
      </c>
      <c r="B860" s="24" t="s">
        <v>3299</v>
      </c>
      <c r="C860" s="24" t="s">
        <v>33</v>
      </c>
      <c r="D860" s="24" t="s">
        <v>269</v>
      </c>
      <c r="E860" s="25" t="s">
        <v>270</v>
      </c>
      <c r="F860" s="26" t="s">
        <v>16</v>
      </c>
      <c r="G860" s="27">
        <v>4</v>
      </c>
      <c r="H860" s="28">
        <v>301.52</v>
      </c>
      <c r="I860" s="88">
        <f>G860*H860</f>
        <v>1206.08</v>
      </c>
      <c r="J860" s="93"/>
    </row>
    <row r="861" spans="1:11" customFormat="1" ht="22.5" x14ac:dyDescent="0.25">
      <c r="A861" s="124" t="s">
        <v>2084</v>
      </c>
      <c r="B861" s="24" t="s">
        <v>3299</v>
      </c>
      <c r="C861" s="24" t="s">
        <v>40</v>
      </c>
      <c r="D861" s="24" t="s">
        <v>272</v>
      </c>
      <c r="E861" s="25" t="s">
        <v>273</v>
      </c>
      <c r="F861" s="26" t="s">
        <v>16</v>
      </c>
      <c r="G861" s="27">
        <v>2</v>
      </c>
      <c r="H861" s="28">
        <v>611.1</v>
      </c>
      <c r="I861" s="88">
        <f>G861*H861</f>
        <v>1222.2</v>
      </c>
      <c r="J861" s="93"/>
    </row>
    <row r="862" spans="1:11" customFormat="1" ht="15" x14ac:dyDescent="0.25">
      <c r="A862" s="123" t="s">
        <v>2087</v>
      </c>
      <c r="B862" s="19" t="s">
        <v>3299</v>
      </c>
      <c r="C862" s="19" t="s">
        <v>275</v>
      </c>
      <c r="D862" s="19" t="s">
        <v>276</v>
      </c>
      <c r="E862" s="20" t="s">
        <v>277</v>
      </c>
      <c r="F862" s="21" t="s">
        <v>65</v>
      </c>
      <c r="G862" s="22">
        <v>5</v>
      </c>
      <c r="H862" s="23">
        <v>98.36</v>
      </c>
      <c r="I862" s="87">
        <f>G862*H862</f>
        <v>491.8</v>
      </c>
      <c r="J862" s="93"/>
    </row>
    <row r="863" spans="1:11" customFormat="1" ht="15" x14ac:dyDescent="0.25">
      <c r="A863" s="123" t="s">
        <v>2089</v>
      </c>
      <c r="B863" s="19" t="s">
        <v>3299</v>
      </c>
      <c r="C863" s="19" t="s">
        <v>279</v>
      </c>
      <c r="D863" s="19" t="s">
        <v>280</v>
      </c>
      <c r="E863" s="20" t="s">
        <v>281</v>
      </c>
      <c r="F863" s="21" t="s">
        <v>60</v>
      </c>
      <c r="G863" s="33">
        <v>0.05</v>
      </c>
      <c r="H863" s="23">
        <v>14650.04</v>
      </c>
      <c r="I863" s="87">
        <f>G863*H863</f>
        <v>732.5</v>
      </c>
      <c r="J863" s="93"/>
    </row>
    <row r="864" spans="1:11" customFormat="1" ht="15" x14ac:dyDescent="0.25">
      <c r="A864" s="123" t="s">
        <v>2092</v>
      </c>
      <c r="B864" s="19" t="s">
        <v>3299</v>
      </c>
      <c r="C864" s="19" t="s">
        <v>43</v>
      </c>
      <c r="D864" s="19" t="s">
        <v>283</v>
      </c>
      <c r="E864" s="20" t="s">
        <v>284</v>
      </c>
      <c r="F864" s="21" t="s">
        <v>60</v>
      </c>
      <c r="G864" s="33">
        <v>0.05</v>
      </c>
      <c r="H864" s="23">
        <v>9004.07</v>
      </c>
      <c r="I864" s="87">
        <f>G864*H864</f>
        <v>450.2</v>
      </c>
      <c r="J864" s="93"/>
    </row>
    <row r="865" spans="1:10" customFormat="1" ht="22.5" x14ac:dyDescent="0.25">
      <c r="A865" s="123" t="s">
        <v>2094</v>
      </c>
      <c r="B865" s="19" t="s">
        <v>3299</v>
      </c>
      <c r="C865" s="19" t="s">
        <v>47</v>
      </c>
      <c r="D865" s="19" t="s">
        <v>286</v>
      </c>
      <c r="E865" s="20" t="s">
        <v>287</v>
      </c>
      <c r="F865" s="21" t="s">
        <v>222</v>
      </c>
      <c r="G865" s="33">
        <v>0.06</v>
      </c>
      <c r="H865" s="23">
        <v>60994.45</v>
      </c>
      <c r="I865" s="87">
        <f>G865*H865</f>
        <v>3659.67</v>
      </c>
      <c r="J865" s="93"/>
    </row>
    <row r="866" spans="1:10" customFormat="1" ht="15" x14ac:dyDescent="0.25">
      <c r="A866" s="124" t="s">
        <v>2097</v>
      </c>
      <c r="B866" s="24" t="s">
        <v>3299</v>
      </c>
      <c r="C866" s="24" t="s">
        <v>50</v>
      </c>
      <c r="D866" s="24" t="s">
        <v>23</v>
      </c>
      <c r="E866" s="25" t="s">
        <v>289</v>
      </c>
      <c r="F866" s="26" t="s">
        <v>265</v>
      </c>
      <c r="G866" s="41">
        <v>12.3888</v>
      </c>
      <c r="H866" s="28">
        <v>836.81</v>
      </c>
      <c r="I866" s="88">
        <f>G866*H866</f>
        <v>10367.07</v>
      </c>
      <c r="J866" s="93"/>
    </row>
    <row r="867" spans="1:10" customFormat="1" ht="22.5" x14ac:dyDescent="0.25">
      <c r="A867" s="123" t="s">
        <v>2099</v>
      </c>
      <c r="B867" s="19" t="s">
        <v>3299</v>
      </c>
      <c r="C867" s="19" t="s">
        <v>54</v>
      </c>
      <c r="D867" s="19" t="s">
        <v>260</v>
      </c>
      <c r="E867" s="20" t="s">
        <v>261</v>
      </c>
      <c r="F867" s="21" t="s">
        <v>262</v>
      </c>
      <c r="G867" s="29">
        <v>6.1600000000000002E-2</v>
      </c>
      <c r="H867" s="23">
        <v>103641.58</v>
      </c>
      <c r="I867" s="87">
        <f>G867*H867</f>
        <v>6384.32</v>
      </c>
      <c r="J867" s="93"/>
    </row>
    <row r="868" spans="1:10" customFormat="1" ht="15" x14ac:dyDescent="0.25">
      <c r="A868" s="124" t="s">
        <v>2101</v>
      </c>
      <c r="B868" s="24" t="s">
        <v>3299</v>
      </c>
      <c r="C868" s="24" t="s">
        <v>57</v>
      </c>
      <c r="D868" s="24" t="s">
        <v>23</v>
      </c>
      <c r="E868" s="25" t="s">
        <v>292</v>
      </c>
      <c r="F868" s="26" t="s">
        <v>265</v>
      </c>
      <c r="G868" s="27">
        <v>6</v>
      </c>
      <c r="H868" s="28">
        <v>165.91</v>
      </c>
      <c r="I868" s="88">
        <f>G868*H868</f>
        <v>995.46</v>
      </c>
      <c r="J868" s="93"/>
    </row>
    <row r="869" spans="1:10" customFormat="1" ht="15" x14ac:dyDescent="0.25">
      <c r="A869" s="124" t="s">
        <v>2102</v>
      </c>
      <c r="B869" s="24" t="s">
        <v>3299</v>
      </c>
      <c r="C869" s="24" t="s">
        <v>62</v>
      </c>
      <c r="D869" s="24" t="s">
        <v>23</v>
      </c>
      <c r="E869" s="25" t="s">
        <v>294</v>
      </c>
      <c r="F869" s="26" t="s">
        <v>16</v>
      </c>
      <c r="G869" s="27">
        <v>4</v>
      </c>
      <c r="H869" s="28">
        <v>169.84</v>
      </c>
      <c r="I869" s="88">
        <f>G869*H869</f>
        <v>679.36</v>
      </c>
      <c r="J869" s="93"/>
    </row>
    <row r="870" spans="1:10" customFormat="1" ht="22.5" x14ac:dyDescent="0.25">
      <c r="A870" s="124" t="s">
        <v>2104</v>
      </c>
      <c r="B870" s="24" t="s">
        <v>3299</v>
      </c>
      <c r="C870" s="24" t="s">
        <v>67</v>
      </c>
      <c r="D870" s="24" t="s">
        <v>296</v>
      </c>
      <c r="E870" s="25" t="s">
        <v>297</v>
      </c>
      <c r="F870" s="26" t="s">
        <v>16</v>
      </c>
      <c r="G870" s="27">
        <v>2</v>
      </c>
      <c r="H870" s="28">
        <v>1561.87</v>
      </c>
      <c r="I870" s="88">
        <f>G870*H870</f>
        <v>3123.74</v>
      </c>
      <c r="J870" s="93"/>
    </row>
    <row r="871" spans="1:10" customFormat="1" ht="15" x14ac:dyDescent="0.25">
      <c r="A871" s="124" t="s">
        <v>2105</v>
      </c>
      <c r="B871" s="24" t="s">
        <v>3299</v>
      </c>
      <c r="C871" s="24" t="s">
        <v>70</v>
      </c>
      <c r="D871" s="24" t="s">
        <v>23</v>
      </c>
      <c r="E871" s="25" t="s">
        <v>299</v>
      </c>
      <c r="F871" s="26" t="s">
        <v>16</v>
      </c>
      <c r="G871" s="27">
        <v>2</v>
      </c>
      <c r="H871" s="28">
        <v>5314.71</v>
      </c>
      <c r="I871" s="88">
        <f>G871*H871</f>
        <v>10629.42</v>
      </c>
      <c r="J871" s="93"/>
    </row>
    <row r="872" spans="1:10" customFormat="1" ht="22.5" x14ac:dyDescent="0.25">
      <c r="A872" s="123" t="s">
        <v>2107</v>
      </c>
      <c r="B872" s="19" t="s">
        <v>3299</v>
      </c>
      <c r="C872" s="19" t="s">
        <v>73</v>
      </c>
      <c r="D872" s="19" t="s">
        <v>260</v>
      </c>
      <c r="E872" s="20" t="s">
        <v>261</v>
      </c>
      <c r="F872" s="21" t="s">
        <v>262</v>
      </c>
      <c r="G872" s="29">
        <v>8.0600000000000005E-2</v>
      </c>
      <c r="H872" s="23">
        <v>103628.48</v>
      </c>
      <c r="I872" s="87">
        <f>G872*H872</f>
        <v>8352.4599999999991</v>
      </c>
      <c r="J872" s="93"/>
    </row>
    <row r="873" spans="1:10" customFormat="1" ht="33.75" x14ac:dyDescent="0.25">
      <c r="A873" s="124" t="s">
        <v>2108</v>
      </c>
      <c r="B873" s="24" t="s">
        <v>3299</v>
      </c>
      <c r="C873" s="24" t="s">
        <v>76</v>
      </c>
      <c r="D873" s="24" t="s">
        <v>302</v>
      </c>
      <c r="E873" s="25" t="s">
        <v>303</v>
      </c>
      <c r="F873" s="26" t="s">
        <v>265</v>
      </c>
      <c r="G873" s="27">
        <v>8</v>
      </c>
      <c r="H873" s="28">
        <v>256.82</v>
      </c>
      <c r="I873" s="88">
        <f>G873*H873</f>
        <v>2054.56</v>
      </c>
      <c r="J873" s="93"/>
    </row>
    <row r="874" spans="1:10" customFormat="1" ht="22.5" x14ac:dyDescent="0.25">
      <c r="A874" s="124" t="s">
        <v>2110</v>
      </c>
      <c r="B874" s="24" t="s">
        <v>3299</v>
      </c>
      <c r="C874" s="24" t="s">
        <v>79</v>
      </c>
      <c r="D874" s="24" t="s">
        <v>305</v>
      </c>
      <c r="E874" s="25" t="s">
        <v>306</v>
      </c>
      <c r="F874" s="26" t="s">
        <v>16</v>
      </c>
      <c r="G874" s="27">
        <v>2</v>
      </c>
      <c r="H874" s="28">
        <v>633.54999999999995</v>
      </c>
      <c r="I874" s="88">
        <f>G874*H874</f>
        <v>1267.0999999999999</v>
      </c>
      <c r="J874" s="93"/>
    </row>
    <row r="875" spans="1:10" customFormat="1" ht="22.5" x14ac:dyDescent="0.25">
      <c r="A875" s="123" t="s">
        <v>2111</v>
      </c>
      <c r="B875" s="19" t="s">
        <v>3299</v>
      </c>
      <c r="C875" s="19" t="s">
        <v>82</v>
      </c>
      <c r="D875" s="19" t="s">
        <v>260</v>
      </c>
      <c r="E875" s="20" t="s">
        <v>261</v>
      </c>
      <c r="F875" s="21" t="s">
        <v>262</v>
      </c>
      <c r="G875" s="33">
        <v>0.03</v>
      </c>
      <c r="H875" s="23">
        <v>103621.87</v>
      </c>
      <c r="I875" s="87">
        <f>G875*H875</f>
        <v>3108.66</v>
      </c>
      <c r="J875" s="93"/>
    </row>
    <row r="876" spans="1:10" customFormat="1" ht="33.75" x14ac:dyDescent="0.25">
      <c r="A876" s="124" t="s">
        <v>2113</v>
      </c>
      <c r="B876" s="24" t="s">
        <v>3299</v>
      </c>
      <c r="C876" s="24" t="s">
        <v>85</v>
      </c>
      <c r="D876" s="24" t="s">
        <v>309</v>
      </c>
      <c r="E876" s="25" t="s">
        <v>310</v>
      </c>
      <c r="F876" s="26" t="s">
        <v>265</v>
      </c>
      <c r="G876" s="27">
        <v>3</v>
      </c>
      <c r="H876" s="28">
        <v>308.16000000000003</v>
      </c>
      <c r="I876" s="88">
        <f>G876*H876</f>
        <v>924.48</v>
      </c>
      <c r="J876" s="93"/>
    </row>
    <row r="877" spans="1:10" customFormat="1" ht="22.5" x14ac:dyDescent="0.25">
      <c r="A877" s="123" t="s">
        <v>2115</v>
      </c>
      <c r="B877" s="19" t="s">
        <v>3299</v>
      </c>
      <c r="C877" s="19" t="s">
        <v>87</v>
      </c>
      <c r="D877" s="19" t="s">
        <v>260</v>
      </c>
      <c r="E877" s="20" t="s">
        <v>261</v>
      </c>
      <c r="F877" s="21" t="s">
        <v>262</v>
      </c>
      <c r="G877" s="29">
        <v>2.01E-2</v>
      </c>
      <c r="H877" s="23">
        <v>103616.56</v>
      </c>
      <c r="I877" s="87">
        <f>G877*H877</f>
        <v>2082.69</v>
      </c>
      <c r="J877" s="93"/>
    </row>
    <row r="878" spans="1:10" customFormat="1" ht="15" x14ac:dyDescent="0.25">
      <c r="A878" s="124" t="s">
        <v>2118</v>
      </c>
      <c r="B878" s="24" t="s">
        <v>3299</v>
      </c>
      <c r="C878" s="24" t="s">
        <v>90</v>
      </c>
      <c r="D878" s="24" t="s">
        <v>23</v>
      </c>
      <c r="E878" s="25" t="s">
        <v>264</v>
      </c>
      <c r="F878" s="26" t="s">
        <v>265</v>
      </c>
      <c r="G878" s="31">
        <v>1.5</v>
      </c>
      <c r="H878" s="28">
        <v>324.37</v>
      </c>
      <c r="I878" s="88">
        <f>G878*H878</f>
        <v>486.56</v>
      </c>
      <c r="J878" s="93"/>
    </row>
    <row r="879" spans="1:10" customFormat="1" ht="22.5" x14ac:dyDescent="0.25">
      <c r="A879" s="124" t="s">
        <v>2120</v>
      </c>
      <c r="B879" s="24" t="s">
        <v>3299</v>
      </c>
      <c r="C879" s="24" t="s">
        <v>93</v>
      </c>
      <c r="D879" s="24" t="s">
        <v>314</v>
      </c>
      <c r="E879" s="25" t="s">
        <v>315</v>
      </c>
      <c r="F879" s="26" t="s">
        <v>16</v>
      </c>
      <c r="G879" s="27">
        <v>12</v>
      </c>
      <c r="H879" s="28">
        <v>199.44</v>
      </c>
      <c r="I879" s="88">
        <f>G879*H879</f>
        <v>2393.2800000000002</v>
      </c>
      <c r="J879" s="93"/>
    </row>
    <row r="880" spans="1:10" customFormat="1" ht="15" x14ac:dyDescent="0.25">
      <c r="A880" s="124" t="s">
        <v>2122</v>
      </c>
      <c r="B880" s="24" t="s">
        <v>3299</v>
      </c>
      <c r="C880" s="24" t="s">
        <v>96</v>
      </c>
      <c r="D880" s="24" t="s">
        <v>23</v>
      </c>
      <c r="E880" s="25" t="s">
        <v>267</v>
      </c>
      <c r="F880" s="26" t="s">
        <v>16</v>
      </c>
      <c r="G880" s="27">
        <v>5</v>
      </c>
      <c r="H880" s="28">
        <v>69.569999999999993</v>
      </c>
      <c r="I880" s="88">
        <f>G880*H880</f>
        <v>347.85</v>
      </c>
      <c r="J880" s="93"/>
    </row>
    <row r="881" spans="1:10" customFormat="1" ht="15" x14ac:dyDescent="0.25">
      <c r="A881" s="124" t="s">
        <v>2123</v>
      </c>
      <c r="B881" s="24" t="s">
        <v>3299</v>
      </c>
      <c r="C881" s="24" t="s">
        <v>99</v>
      </c>
      <c r="D881" s="24" t="s">
        <v>23</v>
      </c>
      <c r="E881" s="25" t="s">
        <v>318</v>
      </c>
      <c r="F881" s="26" t="s">
        <v>16</v>
      </c>
      <c r="G881" s="27">
        <v>11</v>
      </c>
      <c r="H881" s="28">
        <v>1215.04</v>
      </c>
      <c r="I881" s="88">
        <f>G881*H881</f>
        <v>13365.44</v>
      </c>
      <c r="J881" s="93"/>
    </row>
    <row r="882" spans="1:10" customFormat="1" ht="22.5" x14ac:dyDescent="0.25">
      <c r="A882" s="124" t="s">
        <v>2125</v>
      </c>
      <c r="B882" s="24" t="s">
        <v>3299</v>
      </c>
      <c r="C882" s="24" t="s">
        <v>101</v>
      </c>
      <c r="D882" s="24" t="s">
        <v>269</v>
      </c>
      <c r="E882" s="25" t="s">
        <v>320</v>
      </c>
      <c r="F882" s="26" t="s">
        <v>16</v>
      </c>
      <c r="G882" s="27">
        <v>10</v>
      </c>
      <c r="H882" s="28">
        <v>301.52</v>
      </c>
      <c r="I882" s="88">
        <f>G882*H882</f>
        <v>3015.2</v>
      </c>
      <c r="J882" s="93"/>
    </row>
    <row r="883" spans="1:10" customFormat="1" ht="15" x14ac:dyDescent="0.25">
      <c r="A883" s="124" t="s">
        <v>2128</v>
      </c>
      <c r="B883" s="24" t="s">
        <v>3299</v>
      </c>
      <c r="C883" s="24" t="s">
        <v>105</v>
      </c>
      <c r="D883" s="24" t="s">
        <v>23</v>
      </c>
      <c r="E883" s="25" t="s">
        <v>322</v>
      </c>
      <c r="F883" s="26" t="s">
        <v>16</v>
      </c>
      <c r="G883" s="27">
        <v>2</v>
      </c>
      <c r="H883" s="28">
        <v>2850.91</v>
      </c>
      <c r="I883" s="88">
        <f>G883*H883</f>
        <v>5701.82</v>
      </c>
      <c r="J883" s="93"/>
    </row>
    <row r="884" spans="1:10" customFormat="1" ht="22.5" x14ac:dyDescent="0.25">
      <c r="A884" s="123" t="s">
        <v>2130</v>
      </c>
      <c r="B884" s="19" t="s">
        <v>3299</v>
      </c>
      <c r="C884" s="19" t="s">
        <v>109</v>
      </c>
      <c r="D884" s="19" t="s">
        <v>324</v>
      </c>
      <c r="E884" s="20" t="s">
        <v>325</v>
      </c>
      <c r="F884" s="21" t="s">
        <v>262</v>
      </c>
      <c r="G884" s="29">
        <v>8.2000000000000007E-3</v>
      </c>
      <c r="H884" s="23">
        <v>103696.77</v>
      </c>
      <c r="I884" s="87">
        <f>G884*H884</f>
        <v>850.31</v>
      </c>
      <c r="J884" s="93"/>
    </row>
    <row r="885" spans="1:10" customFormat="1" ht="33.75" x14ac:dyDescent="0.25">
      <c r="A885" s="124" t="s">
        <v>2131</v>
      </c>
      <c r="B885" s="24" t="s">
        <v>3299</v>
      </c>
      <c r="C885" s="24" t="s">
        <v>111</v>
      </c>
      <c r="D885" s="24" t="s">
        <v>327</v>
      </c>
      <c r="E885" s="25" t="s">
        <v>328</v>
      </c>
      <c r="F885" s="26" t="s">
        <v>265</v>
      </c>
      <c r="G885" s="32">
        <v>0.82</v>
      </c>
      <c r="H885" s="28">
        <v>434.13</v>
      </c>
      <c r="I885" s="88">
        <f>G885*H885</f>
        <v>355.99</v>
      </c>
      <c r="J885" s="93"/>
    </row>
    <row r="886" spans="1:10" customFormat="1" ht="15" x14ac:dyDescent="0.25">
      <c r="A886" s="123" t="s">
        <v>2133</v>
      </c>
      <c r="B886" s="19" t="s">
        <v>3299</v>
      </c>
      <c r="C886" s="19" t="s">
        <v>114</v>
      </c>
      <c r="D886" s="19" t="s">
        <v>330</v>
      </c>
      <c r="E886" s="20" t="s">
        <v>331</v>
      </c>
      <c r="F886" s="21" t="s">
        <v>16</v>
      </c>
      <c r="G886" s="22">
        <v>2</v>
      </c>
      <c r="H886" s="23">
        <v>5340.19</v>
      </c>
      <c r="I886" s="87">
        <f>G886*H886</f>
        <v>10680.38</v>
      </c>
      <c r="J886" s="93"/>
    </row>
    <row r="887" spans="1:10" customFormat="1" ht="22.5" x14ac:dyDescent="0.25">
      <c r="A887" s="124" t="s">
        <v>2134</v>
      </c>
      <c r="B887" s="24" t="s">
        <v>3299</v>
      </c>
      <c r="C887" s="24" t="s">
        <v>117</v>
      </c>
      <c r="D887" s="24" t="s">
        <v>23</v>
      </c>
      <c r="E887" s="25" t="s">
        <v>333</v>
      </c>
      <c r="F887" s="26" t="s">
        <v>16</v>
      </c>
      <c r="G887" s="27">
        <v>2</v>
      </c>
      <c r="H887" s="28">
        <v>8085.38</v>
      </c>
      <c r="I887" s="88">
        <f>G887*H887</f>
        <v>16170.76</v>
      </c>
      <c r="J887" s="93"/>
    </row>
    <row r="888" spans="1:10" customFormat="1" ht="22.5" x14ac:dyDescent="0.25">
      <c r="A888" s="124" t="s">
        <v>2135</v>
      </c>
      <c r="B888" s="24" t="s">
        <v>3299</v>
      </c>
      <c r="C888" s="24" t="s">
        <v>121</v>
      </c>
      <c r="D888" s="24" t="s">
        <v>272</v>
      </c>
      <c r="E888" s="25" t="s">
        <v>273</v>
      </c>
      <c r="F888" s="26" t="s">
        <v>16</v>
      </c>
      <c r="G888" s="27">
        <v>2</v>
      </c>
      <c r="H888" s="28">
        <v>611.1</v>
      </c>
      <c r="I888" s="88">
        <f>G888*H888</f>
        <v>1222.2</v>
      </c>
      <c r="J888" s="93"/>
    </row>
    <row r="889" spans="1:10" customFormat="1" ht="22.5" x14ac:dyDescent="0.25">
      <c r="A889" s="123" t="s">
        <v>2136</v>
      </c>
      <c r="B889" s="19" t="s">
        <v>3299</v>
      </c>
      <c r="C889" s="19" t="s">
        <v>125</v>
      </c>
      <c r="D889" s="19" t="s">
        <v>336</v>
      </c>
      <c r="E889" s="20" t="s">
        <v>337</v>
      </c>
      <c r="F889" s="21" t="s">
        <v>338</v>
      </c>
      <c r="G889" s="22">
        <v>2</v>
      </c>
      <c r="H889" s="23">
        <v>19115.02</v>
      </c>
      <c r="I889" s="87">
        <f>G889*H889</f>
        <v>38230.04</v>
      </c>
      <c r="J889" s="93"/>
    </row>
    <row r="890" spans="1:10" customFormat="1" ht="67.5" x14ac:dyDescent="0.25">
      <c r="A890" s="137" t="s">
        <v>2137</v>
      </c>
      <c r="B890" s="138" t="s">
        <v>3299</v>
      </c>
      <c r="C890" s="138" t="s">
        <v>128</v>
      </c>
      <c r="D890" s="138" t="s">
        <v>340</v>
      </c>
      <c r="E890" s="139" t="s">
        <v>341</v>
      </c>
      <c r="F890" s="140" t="s">
        <v>342</v>
      </c>
      <c r="G890" s="141">
        <v>2</v>
      </c>
      <c r="H890" s="142">
        <v>44329.94</v>
      </c>
      <c r="I890" s="143">
        <f>G890*H890</f>
        <v>88659.88</v>
      </c>
      <c r="J890" s="136" t="s">
        <v>3946</v>
      </c>
    </row>
    <row r="891" spans="1:10" customFormat="1" ht="15" x14ac:dyDescent="0.25">
      <c r="A891" s="123" t="s">
        <v>2138</v>
      </c>
      <c r="B891" s="19" t="s">
        <v>3299</v>
      </c>
      <c r="C891" s="19" t="s">
        <v>130</v>
      </c>
      <c r="D891" s="19" t="s">
        <v>344</v>
      </c>
      <c r="E891" s="20" t="s">
        <v>345</v>
      </c>
      <c r="F891" s="21" t="s">
        <v>342</v>
      </c>
      <c r="G891" s="22">
        <v>4</v>
      </c>
      <c r="H891" s="23">
        <v>413.58</v>
      </c>
      <c r="I891" s="87">
        <f>G891*H891</f>
        <v>1654.32</v>
      </c>
      <c r="J891" s="93"/>
    </row>
    <row r="892" spans="1:10" customFormat="1" ht="22.5" x14ac:dyDescent="0.25">
      <c r="A892" s="137" t="s">
        <v>2140</v>
      </c>
      <c r="B892" s="138" t="s">
        <v>3299</v>
      </c>
      <c r="C892" s="138" t="s">
        <v>133</v>
      </c>
      <c r="D892" s="138" t="s">
        <v>347</v>
      </c>
      <c r="E892" s="139" t="s">
        <v>348</v>
      </c>
      <c r="F892" s="140" t="s">
        <v>16</v>
      </c>
      <c r="G892" s="141">
        <v>4</v>
      </c>
      <c r="H892" s="142">
        <v>678.73</v>
      </c>
      <c r="I892" s="143">
        <f>G892*H892</f>
        <v>2714.92</v>
      </c>
      <c r="J892" s="136" t="s">
        <v>3946</v>
      </c>
    </row>
    <row r="893" spans="1:10" customFormat="1" ht="15" x14ac:dyDescent="0.25">
      <c r="A893" s="123" t="s">
        <v>2141</v>
      </c>
      <c r="B893" s="19" t="s">
        <v>3299</v>
      </c>
      <c r="C893" s="19" t="s">
        <v>137</v>
      </c>
      <c r="D893" s="19" t="s">
        <v>350</v>
      </c>
      <c r="E893" s="20" t="s">
        <v>351</v>
      </c>
      <c r="F893" s="21" t="s">
        <v>342</v>
      </c>
      <c r="G893" s="22">
        <v>1</v>
      </c>
      <c r="H893" s="23">
        <v>563.83000000000004</v>
      </c>
      <c r="I893" s="87">
        <f>G893*H893</f>
        <v>563.83000000000004</v>
      </c>
      <c r="J893" s="93"/>
    </row>
    <row r="894" spans="1:10" customFormat="1" ht="22.5" x14ac:dyDescent="0.25">
      <c r="A894" s="137" t="s">
        <v>2144</v>
      </c>
      <c r="B894" s="138" t="s">
        <v>3299</v>
      </c>
      <c r="C894" s="138" t="s">
        <v>140</v>
      </c>
      <c r="D894" s="138" t="s">
        <v>353</v>
      </c>
      <c r="E894" s="139" t="s">
        <v>354</v>
      </c>
      <c r="F894" s="140" t="s">
        <v>342</v>
      </c>
      <c r="G894" s="141">
        <v>1</v>
      </c>
      <c r="H894" s="142">
        <v>1529.66</v>
      </c>
      <c r="I894" s="143">
        <f>G894*H894</f>
        <v>1529.66</v>
      </c>
      <c r="J894" s="136" t="s">
        <v>3946</v>
      </c>
    </row>
    <row r="895" spans="1:10" customFormat="1" ht="22.5" x14ac:dyDescent="0.25">
      <c r="A895" s="123" t="s">
        <v>2145</v>
      </c>
      <c r="B895" s="19" t="s">
        <v>3299</v>
      </c>
      <c r="C895" s="19" t="s">
        <v>144</v>
      </c>
      <c r="D895" s="19" t="s">
        <v>356</v>
      </c>
      <c r="E895" s="20" t="s">
        <v>357</v>
      </c>
      <c r="F895" s="21" t="s">
        <v>16</v>
      </c>
      <c r="G895" s="22">
        <v>1</v>
      </c>
      <c r="H895" s="23">
        <v>7059.79</v>
      </c>
      <c r="I895" s="87">
        <f>G895*H895</f>
        <v>7059.79</v>
      </c>
      <c r="J895" s="93"/>
    </row>
    <row r="896" spans="1:10" customFormat="1" ht="22.5" x14ac:dyDescent="0.25">
      <c r="A896" s="124" t="s">
        <v>2147</v>
      </c>
      <c r="B896" s="24" t="s">
        <v>3299</v>
      </c>
      <c r="C896" s="24" t="s">
        <v>148</v>
      </c>
      <c r="D896" s="24" t="s">
        <v>305</v>
      </c>
      <c r="E896" s="25" t="s">
        <v>359</v>
      </c>
      <c r="F896" s="26" t="s">
        <v>16</v>
      </c>
      <c r="G896" s="27">
        <v>1</v>
      </c>
      <c r="H896" s="28">
        <v>633.54</v>
      </c>
      <c r="I896" s="88">
        <f>G896*H896</f>
        <v>633.54</v>
      </c>
      <c r="J896" s="93"/>
    </row>
    <row r="897" spans="1:10" customFormat="1" ht="22.5" x14ac:dyDescent="0.25">
      <c r="A897" s="123" t="s">
        <v>2148</v>
      </c>
      <c r="B897" s="19" t="s">
        <v>3299</v>
      </c>
      <c r="C897" s="19" t="s">
        <v>151</v>
      </c>
      <c r="D897" s="19" t="s">
        <v>361</v>
      </c>
      <c r="E897" s="20" t="s">
        <v>362</v>
      </c>
      <c r="F897" s="21" t="s">
        <v>16</v>
      </c>
      <c r="G897" s="22">
        <v>1</v>
      </c>
      <c r="H897" s="23">
        <v>1348.96</v>
      </c>
      <c r="I897" s="87">
        <f>G897*H897</f>
        <v>1348.96</v>
      </c>
      <c r="J897" s="93"/>
    </row>
    <row r="898" spans="1:10" customFormat="1" ht="45" x14ac:dyDescent="0.25">
      <c r="A898" s="137" t="s">
        <v>2151</v>
      </c>
      <c r="B898" s="138" t="s">
        <v>3299</v>
      </c>
      <c r="C898" s="138" t="s">
        <v>154</v>
      </c>
      <c r="D898" s="138" t="s">
        <v>364</v>
      </c>
      <c r="E898" s="139" t="s">
        <v>365</v>
      </c>
      <c r="F898" s="140" t="s">
        <v>16</v>
      </c>
      <c r="G898" s="141">
        <v>1</v>
      </c>
      <c r="H898" s="142">
        <v>47947.61</v>
      </c>
      <c r="I898" s="143">
        <f>G898*H898</f>
        <v>47947.61</v>
      </c>
      <c r="J898" s="136" t="s">
        <v>3946</v>
      </c>
    </row>
    <row r="899" spans="1:10" customFormat="1" ht="15" x14ac:dyDescent="0.25">
      <c r="A899" s="123" t="s">
        <v>2153</v>
      </c>
      <c r="B899" s="19" t="s">
        <v>3299</v>
      </c>
      <c r="C899" s="19" t="s">
        <v>157</v>
      </c>
      <c r="D899" s="19" t="s">
        <v>367</v>
      </c>
      <c r="E899" s="20" t="s">
        <v>368</v>
      </c>
      <c r="F899" s="21" t="s">
        <v>248</v>
      </c>
      <c r="G899" s="34">
        <v>0.2</v>
      </c>
      <c r="H899" s="23">
        <v>17385.349999999999</v>
      </c>
      <c r="I899" s="87">
        <f>G899*H899</f>
        <v>3477.07</v>
      </c>
      <c r="J899" s="93"/>
    </row>
    <row r="900" spans="1:10" customFormat="1" ht="15" x14ac:dyDescent="0.25">
      <c r="A900" s="124" t="s">
        <v>2156</v>
      </c>
      <c r="B900" s="24" t="s">
        <v>3299</v>
      </c>
      <c r="C900" s="24" t="s">
        <v>159</v>
      </c>
      <c r="D900" s="24" t="s">
        <v>23</v>
      </c>
      <c r="E900" s="25" t="s">
        <v>370</v>
      </c>
      <c r="F900" s="26" t="s">
        <v>16</v>
      </c>
      <c r="G900" s="27">
        <v>2</v>
      </c>
      <c r="H900" s="28">
        <v>2033.63</v>
      </c>
      <c r="I900" s="88">
        <f>G900*H900</f>
        <v>4067.26</v>
      </c>
      <c r="J900" s="93"/>
    </row>
    <row r="901" spans="1:10" customFormat="1" ht="15" x14ac:dyDescent="0.25">
      <c r="A901" s="123" t="s">
        <v>2159</v>
      </c>
      <c r="B901" s="19" t="s">
        <v>3299</v>
      </c>
      <c r="C901" s="19" t="s">
        <v>372</v>
      </c>
      <c r="D901" s="19" t="s">
        <v>276</v>
      </c>
      <c r="E901" s="20" t="s">
        <v>277</v>
      </c>
      <c r="F901" s="21" t="s">
        <v>65</v>
      </c>
      <c r="G901" s="22">
        <v>4</v>
      </c>
      <c r="H901" s="23">
        <v>98.36</v>
      </c>
      <c r="I901" s="87">
        <f>G901*H901</f>
        <v>393.44</v>
      </c>
      <c r="J901" s="93"/>
    </row>
    <row r="902" spans="1:10" customFormat="1" ht="15" x14ac:dyDescent="0.25">
      <c r="A902" s="123" t="s">
        <v>2162</v>
      </c>
      <c r="B902" s="19" t="s">
        <v>3299</v>
      </c>
      <c r="C902" s="19" t="s">
        <v>374</v>
      </c>
      <c r="D902" s="19" t="s">
        <v>280</v>
      </c>
      <c r="E902" s="20" t="s">
        <v>281</v>
      </c>
      <c r="F902" s="21" t="s">
        <v>60</v>
      </c>
      <c r="G902" s="33">
        <v>0.04</v>
      </c>
      <c r="H902" s="23">
        <v>14612.76</v>
      </c>
      <c r="I902" s="87">
        <f>G902*H902</f>
        <v>584.51</v>
      </c>
      <c r="J902" s="93"/>
    </row>
    <row r="903" spans="1:10" customFormat="1" ht="15" x14ac:dyDescent="0.25">
      <c r="A903" s="123" t="s">
        <v>2165</v>
      </c>
      <c r="B903" s="19" t="s">
        <v>3299</v>
      </c>
      <c r="C903" s="19" t="s">
        <v>163</v>
      </c>
      <c r="D903" s="19" t="s">
        <v>283</v>
      </c>
      <c r="E903" s="20" t="s">
        <v>284</v>
      </c>
      <c r="F903" s="21" t="s">
        <v>60</v>
      </c>
      <c r="G903" s="33">
        <v>0.04</v>
      </c>
      <c r="H903" s="23">
        <v>9035.27</v>
      </c>
      <c r="I903" s="87">
        <f>G903*H903</f>
        <v>361.41</v>
      </c>
      <c r="J903" s="93"/>
    </row>
    <row r="904" spans="1:10" customFormat="1" ht="22.5" x14ac:dyDescent="0.25">
      <c r="A904" s="123" t="s">
        <v>2167</v>
      </c>
      <c r="B904" s="19" t="s">
        <v>3299</v>
      </c>
      <c r="C904" s="19" t="s">
        <v>167</v>
      </c>
      <c r="D904" s="19" t="s">
        <v>260</v>
      </c>
      <c r="E904" s="20" t="s">
        <v>261</v>
      </c>
      <c r="F904" s="21" t="s">
        <v>262</v>
      </c>
      <c r="G904" s="29">
        <v>0.22639999999999999</v>
      </c>
      <c r="H904" s="23">
        <v>103631.98</v>
      </c>
      <c r="I904" s="87">
        <f>G904*H904</f>
        <v>23462.28</v>
      </c>
      <c r="J904" s="93"/>
    </row>
    <row r="905" spans="1:10" customFormat="1" ht="15" x14ac:dyDescent="0.25">
      <c r="A905" s="124" t="s">
        <v>2168</v>
      </c>
      <c r="B905" s="24" t="s">
        <v>3299</v>
      </c>
      <c r="C905" s="24" t="s">
        <v>170</v>
      </c>
      <c r="D905" s="24" t="s">
        <v>23</v>
      </c>
      <c r="E905" s="25" t="s">
        <v>292</v>
      </c>
      <c r="F905" s="26" t="s">
        <v>265</v>
      </c>
      <c r="G905" s="27">
        <v>22</v>
      </c>
      <c r="H905" s="28">
        <v>165.91</v>
      </c>
      <c r="I905" s="88">
        <f>G905*H905</f>
        <v>3650.02</v>
      </c>
      <c r="J905" s="93"/>
    </row>
    <row r="906" spans="1:10" customFormat="1" ht="15" x14ac:dyDescent="0.25">
      <c r="A906" s="124" t="s">
        <v>2169</v>
      </c>
      <c r="B906" s="24" t="s">
        <v>3299</v>
      </c>
      <c r="C906" s="24" t="s">
        <v>172</v>
      </c>
      <c r="D906" s="24" t="s">
        <v>23</v>
      </c>
      <c r="E906" s="25" t="s">
        <v>294</v>
      </c>
      <c r="F906" s="26" t="s">
        <v>16</v>
      </c>
      <c r="G906" s="27">
        <v>16</v>
      </c>
      <c r="H906" s="28">
        <v>169.84</v>
      </c>
      <c r="I906" s="88">
        <f>G906*H906</f>
        <v>2717.44</v>
      </c>
      <c r="J906" s="93"/>
    </row>
    <row r="907" spans="1:10" customFormat="1" ht="22.5" x14ac:dyDescent="0.25">
      <c r="A907" s="123" t="s">
        <v>2170</v>
      </c>
      <c r="B907" s="19" t="s">
        <v>3299</v>
      </c>
      <c r="C907" s="19" t="s">
        <v>175</v>
      </c>
      <c r="D907" s="19" t="s">
        <v>260</v>
      </c>
      <c r="E907" s="20" t="s">
        <v>261</v>
      </c>
      <c r="F907" s="21" t="s">
        <v>262</v>
      </c>
      <c r="G907" s="30">
        <v>3.0000000000000001E-3</v>
      </c>
      <c r="H907" s="23">
        <v>103746.51</v>
      </c>
      <c r="I907" s="87">
        <f>G907*H907</f>
        <v>311.24</v>
      </c>
      <c r="J907" s="93"/>
    </row>
    <row r="908" spans="1:10" customFormat="1" ht="33.75" x14ac:dyDescent="0.25">
      <c r="A908" s="124" t="s">
        <v>2172</v>
      </c>
      <c r="B908" s="24" t="s">
        <v>3299</v>
      </c>
      <c r="C908" s="24" t="s">
        <v>178</v>
      </c>
      <c r="D908" s="24" t="s">
        <v>381</v>
      </c>
      <c r="E908" s="25" t="s">
        <v>382</v>
      </c>
      <c r="F908" s="26" t="s">
        <v>265</v>
      </c>
      <c r="G908" s="31">
        <v>0.3</v>
      </c>
      <c r="H908" s="28">
        <v>235.57</v>
      </c>
      <c r="I908" s="88">
        <f>G908*H908</f>
        <v>70.67</v>
      </c>
      <c r="J908" s="93"/>
    </row>
    <row r="909" spans="1:10" customFormat="1" ht="22.5" x14ac:dyDescent="0.25">
      <c r="A909" s="124" t="s">
        <v>2175</v>
      </c>
      <c r="B909" s="24" t="s">
        <v>3299</v>
      </c>
      <c r="C909" s="24" t="s">
        <v>182</v>
      </c>
      <c r="D909" s="24" t="s">
        <v>269</v>
      </c>
      <c r="E909" s="25" t="s">
        <v>320</v>
      </c>
      <c r="F909" s="26" t="s">
        <v>16</v>
      </c>
      <c r="G909" s="27">
        <v>2</v>
      </c>
      <c r="H909" s="28">
        <v>301.52</v>
      </c>
      <c r="I909" s="88">
        <f>G909*H909</f>
        <v>603.04</v>
      </c>
      <c r="J909" s="93"/>
    </row>
    <row r="910" spans="1:10" customFormat="1" ht="22.5" x14ac:dyDescent="0.25">
      <c r="A910" s="124" t="s">
        <v>2178</v>
      </c>
      <c r="B910" s="24" t="s">
        <v>3299</v>
      </c>
      <c r="C910" s="24" t="s">
        <v>189</v>
      </c>
      <c r="D910" s="24" t="s">
        <v>272</v>
      </c>
      <c r="E910" s="25" t="s">
        <v>273</v>
      </c>
      <c r="F910" s="26" t="s">
        <v>16</v>
      </c>
      <c r="G910" s="27">
        <v>2</v>
      </c>
      <c r="H910" s="28">
        <v>611.1</v>
      </c>
      <c r="I910" s="88">
        <f>G910*H910</f>
        <v>1222.2</v>
      </c>
      <c r="J910" s="93"/>
    </row>
    <row r="911" spans="1:10" customFormat="1" ht="22.5" x14ac:dyDescent="0.25">
      <c r="A911" s="123" t="s">
        <v>2181</v>
      </c>
      <c r="B911" s="19" t="s">
        <v>3299</v>
      </c>
      <c r="C911" s="19" t="s">
        <v>192</v>
      </c>
      <c r="D911" s="19" t="s">
        <v>286</v>
      </c>
      <c r="E911" s="20" t="s">
        <v>287</v>
      </c>
      <c r="F911" s="21" t="s">
        <v>222</v>
      </c>
      <c r="G911" s="34">
        <v>0.3</v>
      </c>
      <c r="H911" s="23">
        <v>60999.91</v>
      </c>
      <c r="I911" s="87">
        <f>G911*H911</f>
        <v>18299.97</v>
      </c>
      <c r="J911" s="93"/>
    </row>
    <row r="912" spans="1:10" customFormat="1" ht="15" x14ac:dyDescent="0.25">
      <c r="A912" s="124" t="s">
        <v>3407</v>
      </c>
      <c r="B912" s="24" t="s">
        <v>3299</v>
      </c>
      <c r="C912" s="24" t="s">
        <v>196</v>
      </c>
      <c r="D912" s="24" t="s">
        <v>23</v>
      </c>
      <c r="E912" s="25" t="s">
        <v>387</v>
      </c>
      <c r="F912" s="26" t="s">
        <v>265</v>
      </c>
      <c r="G912" s="42">
        <v>15.486000000000001</v>
      </c>
      <c r="H912" s="28">
        <v>872.05</v>
      </c>
      <c r="I912" s="88">
        <f>G912*H912</f>
        <v>13504.57</v>
      </c>
      <c r="J912" s="93"/>
    </row>
    <row r="913" spans="1:10" customFormat="1" ht="15" x14ac:dyDescent="0.25">
      <c r="A913" s="124" t="s">
        <v>3408</v>
      </c>
      <c r="B913" s="24" t="s">
        <v>3299</v>
      </c>
      <c r="C913" s="24" t="s">
        <v>200</v>
      </c>
      <c r="D913" s="24" t="s">
        <v>23</v>
      </c>
      <c r="E913" s="25" t="s">
        <v>289</v>
      </c>
      <c r="F913" s="26" t="s">
        <v>265</v>
      </c>
      <c r="G913" s="41">
        <v>9.2916000000000007</v>
      </c>
      <c r="H913" s="28">
        <v>836.81</v>
      </c>
      <c r="I913" s="88">
        <f>G913*H913</f>
        <v>7775.3</v>
      </c>
      <c r="J913" s="93"/>
    </row>
    <row r="914" spans="1:10" customFormat="1" ht="15" x14ac:dyDescent="0.25">
      <c r="A914" s="123" t="s">
        <v>3409</v>
      </c>
      <c r="B914" s="19" t="s">
        <v>3299</v>
      </c>
      <c r="C914" s="19" t="s">
        <v>203</v>
      </c>
      <c r="D914" s="19" t="s">
        <v>225</v>
      </c>
      <c r="E914" s="20" t="s">
        <v>226</v>
      </c>
      <c r="F914" s="21" t="s">
        <v>60</v>
      </c>
      <c r="G914" s="33">
        <v>0.08</v>
      </c>
      <c r="H914" s="23">
        <v>253560.43</v>
      </c>
      <c r="I914" s="87">
        <f>G914*H914</f>
        <v>20284.830000000002</v>
      </c>
      <c r="J914" s="93"/>
    </row>
    <row r="915" spans="1:10" customFormat="1" ht="15" x14ac:dyDescent="0.25">
      <c r="A915" s="124" t="s">
        <v>3410</v>
      </c>
      <c r="B915" s="24" t="s">
        <v>3299</v>
      </c>
      <c r="C915" s="24" t="s">
        <v>206</v>
      </c>
      <c r="D915" s="24" t="s">
        <v>23</v>
      </c>
      <c r="E915" s="25" t="s">
        <v>391</v>
      </c>
      <c r="F915" s="26" t="s">
        <v>65</v>
      </c>
      <c r="G915" s="32">
        <v>9.76</v>
      </c>
      <c r="H915" s="28">
        <v>507.8</v>
      </c>
      <c r="I915" s="88">
        <f>G915*H915</f>
        <v>4956.13</v>
      </c>
      <c r="J915" s="93"/>
    </row>
    <row r="916" spans="1:10" customFormat="1" ht="15" x14ac:dyDescent="0.25">
      <c r="A916" s="123" t="s">
        <v>3411</v>
      </c>
      <c r="B916" s="19" t="s">
        <v>3299</v>
      </c>
      <c r="C916" s="19" t="s">
        <v>393</v>
      </c>
      <c r="D916" s="19" t="s">
        <v>276</v>
      </c>
      <c r="E916" s="20" t="s">
        <v>277</v>
      </c>
      <c r="F916" s="21" t="s">
        <v>65</v>
      </c>
      <c r="G916" s="22">
        <v>7</v>
      </c>
      <c r="H916" s="23">
        <v>98.36</v>
      </c>
      <c r="I916" s="87">
        <f>G916*H916</f>
        <v>688.52</v>
      </c>
      <c r="J916" s="93"/>
    </row>
    <row r="917" spans="1:10" customFormat="1" ht="15" x14ac:dyDescent="0.25">
      <c r="A917" s="123" t="s">
        <v>3412</v>
      </c>
      <c r="B917" s="19" t="s">
        <v>3299</v>
      </c>
      <c r="C917" s="19" t="s">
        <v>395</v>
      </c>
      <c r="D917" s="19" t="s">
        <v>280</v>
      </c>
      <c r="E917" s="20" t="s">
        <v>281</v>
      </c>
      <c r="F917" s="21" t="s">
        <v>60</v>
      </c>
      <c r="G917" s="33">
        <v>7.0000000000000007E-2</v>
      </c>
      <c r="H917" s="23">
        <v>14645.08</v>
      </c>
      <c r="I917" s="87">
        <f>G917*H917</f>
        <v>1025.1600000000001</v>
      </c>
      <c r="J917" s="93"/>
    </row>
    <row r="918" spans="1:10" customFormat="1" ht="15" x14ac:dyDescent="0.25">
      <c r="A918" s="123" t="s">
        <v>3413</v>
      </c>
      <c r="B918" s="19" t="s">
        <v>3299</v>
      </c>
      <c r="C918" s="19" t="s">
        <v>209</v>
      </c>
      <c r="D918" s="19" t="s">
        <v>283</v>
      </c>
      <c r="E918" s="20" t="s">
        <v>284</v>
      </c>
      <c r="F918" s="21" t="s">
        <v>60</v>
      </c>
      <c r="G918" s="33">
        <v>7.0000000000000007E-2</v>
      </c>
      <c r="H918" s="23">
        <v>9000.82</v>
      </c>
      <c r="I918" s="87">
        <f>G918*H918</f>
        <v>630.05999999999995</v>
      </c>
      <c r="J918" s="93"/>
    </row>
    <row r="919" spans="1:10" customFormat="1" ht="15" x14ac:dyDescent="0.25">
      <c r="A919" s="124" t="s">
        <v>3414</v>
      </c>
      <c r="B919" s="24" t="s">
        <v>3299</v>
      </c>
      <c r="C919" s="24" t="s">
        <v>398</v>
      </c>
      <c r="D919" s="24" t="s">
        <v>23</v>
      </c>
      <c r="E919" s="25" t="s">
        <v>399</v>
      </c>
      <c r="F919" s="26" t="s">
        <v>400</v>
      </c>
      <c r="G919" s="31">
        <v>0.3</v>
      </c>
      <c r="H919" s="28">
        <v>61883.71</v>
      </c>
      <c r="I919" s="88">
        <f>G919*H919</f>
        <v>18565.11</v>
      </c>
      <c r="J919" s="93"/>
    </row>
    <row r="920" spans="1:10" customFormat="1" ht="15" x14ac:dyDescent="0.25">
      <c r="A920" s="124" t="s">
        <v>3415</v>
      </c>
      <c r="B920" s="24" t="s">
        <v>3299</v>
      </c>
      <c r="C920" s="24" t="s">
        <v>402</v>
      </c>
      <c r="D920" s="24" t="s">
        <v>403</v>
      </c>
      <c r="E920" s="25" t="s">
        <v>404</v>
      </c>
      <c r="F920" s="26" t="s">
        <v>16</v>
      </c>
      <c r="G920" s="27">
        <v>40</v>
      </c>
      <c r="H920" s="28">
        <v>8.36</v>
      </c>
      <c r="I920" s="88">
        <f>G920*H920</f>
        <v>334.4</v>
      </c>
      <c r="J920" s="93"/>
    </row>
    <row r="921" spans="1:10" customFormat="1" ht="15" x14ac:dyDescent="0.25">
      <c r="A921" s="123" t="s">
        <v>3416</v>
      </c>
      <c r="B921" s="19" t="s">
        <v>3299</v>
      </c>
      <c r="C921" s="19" t="s">
        <v>212</v>
      </c>
      <c r="D921" s="19" t="s">
        <v>406</v>
      </c>
      <c r="E921" s="20" t="s">
        <v>407</v>
      </c>
      <c r="F921" s="21" t="s">
        <v>16</v>
      </c>
      <c r="G921" s="22">
        <v>1</v>
      </c>
      <c r="H921" s="23">
        <v>75507.25</v>
      </c>
      <c r="I921" s="87">
        <f>G921*H921</f>
        <v>75507.25</v>
      </c>
      <c r="J921" s="93"/>
    </row>
    <row r="922" spans="1:10" customFormat="1" ht="15" x14ac:dyDescent="0.25">
      <c r="A922" s="124" t="s">
        <v>3417</v>
      </c>
      <c r="B922" s="24" t="s">
        <v>3299</v>
      </c>
      <c r="C922" s="24" t="s">
        <v>37</v>
      </c>
      <c r="D922" s="24" t="s">
        <v>23</v>
      </c>
      <c r="E922" s="25" t="s">
        <v>409</v>
      </c>
      <c r="F922" s="26" t="s">
        <v>236</v>
      </c>
      <c r="G922" s="32">
        <v>2.72</v>
      </c>
      <c r="H922" s="28">
        <v>634.14</v>
      </c>
      <c r="I922" s="88">
        <f>G922*H922</f>
        <v>1724.86</v>
      </c>
      <c r="J922" s="93"/>
    </row>
    <row r="923" spans="1:10" customFormat="1" ht="15" x14ac:dyDescent="0.25">
      <c r="A923" s="124" t="s">
        <v>3418</v>
      </c>
      <c r="B923" s="24" t="s">
        <v>3299</v>
      </c>
      <c r="C923" s="24" t="s">
        <v>216</v>
      </c>
      <c r="D923" s="24" t="s">
        <v>23</v>
      </c>
      <c r="E923" s="25" t="s">
        <v>411</v>
      </c>
      <c r="F923" s="26" t="s">
        <v>412</v>
      </c>
      <c r="G923" s="27">
        <v>1</v>
      </c>
      <c r="H923" s="28">
        <v>0</v>
      </c>
      <c r="I923" s="88">
        <f>G923*H923</f>
        <v>0</v>
      </c>
      <c r="J923" s="93"/>
    </row>
    <row r="924" spans="1:10" customFormat="1" ht="22.5" x14ac:dyDescent="0.25">
      <c r="A924" s="123" t="s">
        <v>3419</v>
      </c>
      <c r="B924" s="19" t="s">
        <v>3299</v>
      </c>
      <c r="C924" s="19" t="s">
        <v>228</v>
      </c>
      <c r="D924" s="19" t="s">
        <v>414</v>
      </c>
      <c r="E924" s="20" t="s">
        <v>415</v>
      </c>
      <c r="F924" s="21" t="s">
        <v>60</v>
      </c>
      <c r="G924" s="40">
        <v>0.52610999999999997</v>
      </c>
      <c r="H924" s="23">
        <v>110234.23</v>
      </c>
      <c r="I924" s="87">
        <f>G924*H924</f>
        <v>57995.33</v>
      </c>
      <c r="J924" s="93"/>
    </row>
    <row r="925" spans="1:10" customFormat="1" ht="15" x14ac:dyDescent="0.25">
      <c r="A925" s="124" t="s">
        <v>3420</v>
      </c>
      <c r="B925" s="24" t="s">
        <v>3299</v>
      </c>
      <c r="C925" s="24" t="s">
        <v>186</v>
      </c>
      <c r="D925" s="24" t="s">
        <v>23</v>
      </c>
      <c r="E925" s="25" t="s">
        <v>409</v>
      </c>
      <c r="F925" s="26" t="s">
        <v>236</v>
      </c>
      <c r="G925" s="42">
        <v>5.2140000000000004</v>
      </c>
      <c r="H925" s="28">
        <v>634.15</v>
      </c>
      <c r="I925" s="88">
        <f>G925*H925</f>
        <v>3306.46</v>
      </c>
      <c r="J925" s="93"/>
    </row>
    <row r="926" spans="1:10" customFormat="1" ht="15" x14ac:dyDescent="0.25">
      <c r="A926" s="124" t="s">
        <v>3421</v>
      </c>
      <c r="B926" s="24" t="s">
        <v>3299</v>
      </c>
      <c r="C926" s="24" t="s">
        <v>231</v>
      </c>
      <c r="D926" s="24" t="s">
        <v>23</v>
      </c>
      <c r="E926" s="25" t="s">
        <v>418</v>
      </c>
      <c r="F926" s="26" t="s">
        <v>265</v>
      </c>
      <c r="G926" s="31">
        <v>2.2000000000000002</v>
      </c>
      <c r="H926" s="28">
        <v>7000.73</v>
      </c>
      <c r="I926" s="88">
        <f>G926*H926</f>
        <v>15401.61</v>
      </c>
      <c r="J926" s="93"/>
    </row>
    <row r="927" spans="1:10" customFormat="1" ht="15" x14ac:dyDescent="0.25">
      <c r="A927" s="124" t="s">
        <v>3422</v>
      </c>
      <c r="B927" s="24" t="s">
        <v>3299</v>
      </c>
      <c r="C927" s="24" t="s">
        <v>234</v>
      </c>
      <c r="D927" s="24" t="s">
        <v>23</v>
      </c>
      <c r="E927" s="25" t="s">
        <v>420</v>
      </c>
      <c r="F927" s="26" t="s">
        <v>265</v>
      </c>
      <c r="G927" s="27">
        <v>1</v>
      </c>
      <c r="H927" s="28">
        <v>6188.17</v>
      </c>
      <c r="I927" s="88">
        <f>G927*H927</f>
        <v>6188.17</v>
      </c>
      <c r="J927" s="93"/>
    </row>
    <row r="928" spans="1:10" customFormat="1" ht="22.5" x14ac:dyDescent="0.25">
      <c r="A928" s="124" t="s">
        <v>3423</v>
      </c>
      <c r="B928" s="24" t="s">
        <v>3299</v>
      </c>
      <c r="C928" s="24" t="s">
        <v>238</v>
      </c>
      <c r="D928" s="24" t="s">
        <v>422</v>
      </c>
      <c r="E928" s="25" t="s">
        <v>423</v>
      </c>
      <c r="F928" s="26" t="s">
        <v>65</v>
      </c>
      <c r="G928" s="32">
        <v>0.32</v>
      </c>
      <c r="H928" s="28">
        <v>1719.66</v>
      </c>
      <c r="I928" s="88">
        <f>G928*H928</f>
        <v>550.29</v>
      </c>
      <c r="J928" s="93"/>
    </row>
    <row r="929" spans="1:10" customFormat="1" ht="15" x14ac:dyDescent="0.25">
      <c r="A929" s="124" t="s">
        <v>3424</v>
      </c>
      <c r="B929" s="24" t="s">
        <v>3299</v>
      </c>
      <c r="C929" s="24" t="s">
        <v>242</v>
      </c>
      <c r="D929" s="24" t="s">
        <v>23</v>
      </c>
      <c r="E929" s="25" t="s">
        <v>425</v>
      </c>
      <c r="F929" s="26" t="s">
        <v>265</v>
      </c>
      <c r="G929" s="27">
        <v>13</v>
      </c>
      <c r="H929" s="28">
        <v>3064.84</v>
      </c>
      <c r="I929" s="88">
        <f>G929*H929</f>
        <v>39842.92</v>
      </c>
      <c r="J929" s="93"/>
    </row>
    <row r="930" spans="1:10" customFormat="1" ht="15" x14ac:dyDescent="0.25">
      <c r="A930" s="124" t="s">
        <v>3425</v>
      </c>
      <c r="B930" s="24" t="s">
        <v>3299</v>
      </c>
      <c r="C930" s="24" t="s">
        <v>245</v>
      </c>
      <c r="D930" s="24" t="s">
        <v>23</v>
      </c>
      <c r="E930" s="25" t="s">
        <v>427</v>
      </c>
      <c r="F930" s="26" t="s">
        <v>16</v>
      </c>
      <c r="G930" s="27">
        <v>7</v>
      </c>
      <c r="H930" s="28">
        <v>3502.37</v>
      </c>
      <c r="I930" s="88">
        <f>G930*H930</f>
        <v>24516.59</v>
      </c>
      <c r="J930" s="93"/>
    </row>
    <row r="931" spans="1:10" customFormat="1" ht="15" x14ac:dyDescent="0.25">
      <c r="A931" s="124" t="s">
        <v>3426</v>
      </c>
      <c r="B931" s="24" t="s">
        <v>3299</v>
      </c>
      <c r="C931" s="24" t="s">
        <v>250</v>
      </c>
      <c r="D931" s="24" t="s">
        <v>23</v>
      </c>
      <c r="E931" s="25" t="s">
        <v>429</v>
      </c>
      <c r="F931" s="26" t="s">
        <v>16</v>
      </c>
      <c r="G931" s="27">
        <v>1</v>
      </c>
      <c r="H931" s="28">
        <v>3561.16</v>
      </c>
      <c r="I931" s="88">
        <f>G931*H931</f>
        <v>3561.16</v>
      </c>
      <c r="J931" s="93"/>
    </row>
    <row r="932" spans="1:10" customFormat="1" ht="15" x14ac:dyDescent="0.25">
      <c r="A932" s="124" t="s">
        <v>3427</v>
      </c>
      <c r="B932" s="24" t="s">
        <v>3299</v>
      </c>
      <c r="C932" s="24" t="s">
        <v>431</v>
      </c>
      <c r="D932" s="24" t="s">
        <v>23</v>
      </c>
      <c r="E932" s="25" t="s">
        <v>432</v>
      </c>
      <c r="F932" s="26" t="s">
        <v>16</v>
      </c>
      <c r="G932" s="27">
        <v>1</v>
      </c>
      <c r="H932" s="28">
        <v>4105.91</v>
      </c>
      <c r="I932" s="88">
        <f>G932*H932</f>
        <v>4105.91</v>
      </c>
      <c r="J932" s="93"/>
    </row>
    <row r="933" spans="1:10" customFormat="1" ht="15" x14ac:dyDescent="0.25">
      <c r="A933" s="124" t="s">
        <v>3428</v>
      </c>
      <c r="B933" s="24" t="s">
        <v>3299</v>
      </c>
      <c r="C933" s="24" t="s">
        <v>434</v>
      </c>
      <c r="D933" s="24" t="s">
        <v>23</v>
      </c>
      <c r="E933" s="25" t="s">
        <v>435</v>
      </c>
      <c r="F933" s="26" t="s">
        <v>16</v>
      </c>
      <c r="G933" s="27">
        <v>1</v>
      </c>
      <c r="H933" s="28">
        <v>3563.98</v>
      </c>
      <c r="I933" s="88">
        <f>G933*H933</f>
        <v>3563.98</v>
      </c>
      <c r="J933" s="93"/>
    </row>
    <row r="934" spans="1:10" customFormat="1" ht="15" x14ac:dyDescent="0.25">
      <c r="A934" s="124" t="s">
        <v>3429</v>
      </c>
      <c r="B934" s="24" t="s">
        <v>3299</v>
      </c>
      <c r="C934" s="24" t="s">
        <v>437</v>
      </c>
      <c r="D934" s="24" t="s">
        <v>23</v>
      </c>
      <c r="E934" s="25" t="s">
        <v>438</v>
      </c>
      <c r="F934" s="26" t="s">
        <v>16</v>
      </c>
      <c r="G934" s="27">
        <v>1</v>
      </c>
      <c r="H934" s="28">
        <v>2662.04</v>
      </c>
      <c r="I934" s="88">
        <f>G934*H934</f>
        <v>2662.04</v>
      </c>
      <c r="J934" s="93"/>
    </row>
    <row r="935" spans="1:10" customFormat="1" ht="15" x14ac:dyDescent="0.25">
      <c r="A935" s="124" t="s">
        <v>3430</v>
      </c>
      <c r="B935" s="24" t="s">
        <v>3299</v>
      </c>
      <c r="C935" s="24" t="s">
        <v>440</v>
      </c>
      <c r="D935" s="24" t="s">
        <v>23</v>
      </c>
      <c r="E935" s="25" t="s">
        <v>441</v>
      </c>
      <c r="F935" s="26" t="s">
        <v>16</v>
      </c>
      <c r="G935" s="27">
        <v>2</v>
      </c>
      <c r="H935" s="28">
        <v>1318.33</v>
      </c>
      <c r="I935" s="88">
        <f>G935*H935</f>
        <v>2636.66</v>
      </c>
      <c r="J935" s="93"/>
    </row>
    <row r="936" spans="1:10" customFormat="1" ht="22.5" x14ac:dyDescent="0.25">
      <c r="A936" s="123" t="s">
        <v>3431</v>
      </c>
      <c r="B936" s="19" t="s">
        <v>3299</v>
      </c>
      <c r="C936" s="19" t="s">
        <v>443</v>
      </c>
      <c r="D936" s="19" t="s">
        <v>444</v>
      </c>
      <c r="E936" s="20" t="s">
        <v>445</v>
      </c>
      <c r="F936" s="21" t="s">
        <v>60</v>
      </c>
      <c r="G936" s="40">
        <v>0.35842000000000002</v>
      </c>
      <c r="H936" s="23">
        <v>160695.72</v>
      </c>
      <c r="I936" s="87">
        <f>G936*H936</f>
        <v>57596.56</v>
      </c>
      <c r="J936" s="93"/>
    </row>
    <row r="937" spans="1:10" customFormat="1" ht="15" x14ac:dyDescent="0.25">
      <c r="A937" s="124" t="s">
        <v>3432</v>
      </c>
      <c r="B937" s="24" t="s">
        <v>3299</v>
      </c>
      <c r="C937" s="24" t="s">
        <v>447</v>
      </c>
      <c r="D937" s="24" t="s">
        <v>23</v>
      </c>
      <c r="E937" s="25" t="s">
        <v>409</v>
      </c>
      <c r="F937" s="26" t="s">
        <v>236</v>
      </c>
      <c r="G937" s="42">
        <v>3.552</v>
      </c>
      <c r="H937" s="28">
        <v>634.15</v>
      </c>
      <c r="I937" s="88">
        <f>G937*H937</f>
        <v>2252.5</v>
      </c>
      <c r="J937" s="93"/>
    </row>
    <row r="938" spans="1:10" customFormat="1" ht="15" x14ac:dyDescent="0.25">
      <c r="A938" s="124" t="s">
        <v>3433</v>
      </c>
      <c r="B938" s="24" t="s">
        <v>3299</v>
      </c>
      <c r="C938" s="24" t="s">
        <v>449</v>
      </c>
      <c r="D938" s="24" t="s">
        <v>23</v>
      </c>
      <c r="E938" s="25" t="s">
        <v>450</v>
      </c>
      <c r="F938" s="26" t="s">
        <v>265</v>
      </c>
      <c r="G938" s="27">
        <v>18</v>
      </c>
      <c r="H938" s="28">
        <v>2186.5500000000002</v>
      </c>
      <c r="I938" s="88">
        <f>G938*H938</f>
        <v>39357.9</v>
      </c>
      <c r="J938" s="93"/>
    </row>
    <row r="939" spans="1:10" customFormat="1" ht="15" x14ac:dyDescent="0.25">
      <c r="A939" s="124" t="s">
        <v>3434</v>
      </c>
      <c r="B939" s="24" t="s">
        <v>3299</v>
      </c>
      <c r="C939" s="24" t="s">
        <v>452</v>
      </c>
      <c r="D939" s="24" t="s">
        <v>23</v>
      </c>
      <c r="E939" s="25" t="s">
        <v>453</v>
      </c>
      <c r="F939" s="26" t="s">
        <v>16</v>
      </c>
      <c r="G939" s="27">
        <v>2</v>
      </c>
      <c r="H939" s="28">
        <v>2377.84</v>
      </c>
      <c r="I939" s="88">
        <f>G939*H939</f>
        <v>4755.68</v>
      </c>
      <c r="J939" s="93"/>
    </row>
    <row r="940" spans="1:10" customFormat="1" ht="15" x14ac:dyDescent="0.25">
      <c r="A940" s="124" t="s">
        <v>3435</v>
      </c>
      <c r="B940" s="24" t="s">
        <v>3299</v>
      </c>
      <c r="C940" s="24" t="s">
        <v>454</v>
      </c>
      <c r="D940" s="24" t="s">
        <v>23</v>
      </c>
      <c r="E940" s="25" t="s">
        <v>455</v>
      </c>
      <c r="F940" s="26" t="s">
        <v>16</v>
      </c>
      <c r="G940" s="27">
        <v>2</v>
      </c>
      <c r="H940" s="28">
        <v>1336.86</v>
      </c>
      <c r="I940" s="88">
        <f>G940*H940</f>
        <v>2673.72</v>
      </c>
      <c r="J940" s="93"/>
    </row>
    <row r="941" spans="1:10" customFormat="1" ht="15" x14ac:dyDescent="0.25">
      <c r="A941" s="124" t="s">
        <v>3436</v>
      </c>
      <c r="B941" s="24" t="s">
        <v>3299</v>
      </c>
      <c r="C941" s="24" t="s">
        <v>219</v>
      </c>
      <c r="D941" s="24" t="s">
        <v>23</v>
      </c>
      <c r="E941" s="25" t="s">
        <v>456</v>
      </c>
      <c r="F941" s="26" t="s">
        <v>16</v>
      </c>
      <c r="G941" s="27">
        <v>1</v>
      </c>
      <c r="H941" s="28">
        <v>6046.72</v>
      </c>
      <c r="I941" s="88">
        <f>G941*H941</f>
        <v>6046.72</v>
      </c>
      <c r="J941" s="93"/>
    </row>
    <row r="942" spans="1:10" customFormat="1" ht="15" x14ac:dyDescent="0.25">
      <c r="A942" s="124" t="s">
        <v>3437</v>
      </c>
      <c r="B942" s="24" t="s">
        <v>3299</v>
      </c>
      <c r="C942" s="24" t="s">
        <v>224</v>
      </c>
      <c r="D942" s="24" t="s">
        <v>23</v>
      </c>
      <c r="E942" s="25" t="s">
        <v>457</v>
      </c>
      <c r="F942" s="26" t="s">
        <v>16</v>
      </c>
      <c r="G942" s="27">
        <v>2</v>
      </c>
      <c r="H942" s="28">
        <v>1661.83</v>
      </c>
      <c r="I942" s="88">
        <f>G942*H942</f>
        <v>3323.66</v>
      </c>
      <c r="J942" s="93"/>
    </row>
    <row r="943" spans="1:10" customFormat="1" ht="22.5" x14ac:dyDescent="0.25">
      <c r="A943" s="123" t="s">
        <v>3438</v>
      </c>
      <c r="B943" s="19" t="s">
        <v>3299</v>
      </c>
      <c r="C943" s="19" t="s">
        <v>458</v>
      </c>
      <c r="D943" s="19" t="s">
        <v>459</v>
      </c>
      <c r="E943" s="20" t="s">
        <v>460</v>
      </c>
      <c r="F943" s="21" t="s">
        <v>60</v>
      </c>
      <c r="G943" s="29">
        <v>0.1231</v>
      </c>
      <c r="H943" s="23">
        <v>213020.95</v>
      </c>
      <c r="I943" s="87">
        <f>G943*H943</f>
        <v>26222.880000000001</v>
      </c>
      <c r="J943" s="93"/>
    </row>
    <row r="944" spans="1:10" customFormat="1" ht="15" x14ac:dyDescent="0.25">
      <c r="A944" s="124" t="s">
        <v>3439</v>
      </c>
      <c r="B944" s="24" t="s">
        <v>3299</v>
      </c>
      <c r="C944" s="24" t="s">
        <v>461</v>
      </c>
      <c r="D944" s="24" t="s">
        <v>23</v>
      </c>
      <c r="E944" s="25" t="s">
        <v>409</v>
      </c>
      <c r="F944" s="26" t="s">
        <v>236</v>
      </c>
      <c r="G944" s="41">
        <v>0.93310000000000004</v>
      </c>
      <c r="H944" s="28">
        <v>634.20000000000005</v>
      </c>
      <c r="I944" s="88">
        <f>G944*H944</f>
        <v>591.77</v>
      </c>
      <c r="J944" s="93"/>
    </row>
    <row r="945" spans="1:10" customFormat="1" ht="15" x14ac:dyDescent="0.25">
      <c r="A945" s="124" t="s">
        <v>3440</v>
      </c>
      <c r="B945" s="24" t="s">
        <v>3299</v>
      </c>
      <c r="C945" s="24" t="s">
        <v>462</v>
      </c>
      <c r="D945" s="24" t="s">
        <v>23</v>
      </c>
      <c r="E945" s="25" t="s">
        <v>463</v>
      </c>
      <c r="F945" s="26" t="s">
        <v>265</v>
      </c>
      <c r="G945" s="31">
        <v>7.5</v>
      </c>
      <c r="H945" s="28">
        <v>1908.39</v>
      </c>
      <c r="I945" s="88">
        <f>G945*H945</f>
        <v>14312.93</v>
      </c>
      <c r="J945" s="93"/>
    </row>
    <row r="946" spans="1:10" customFormat="1" ht="33.75" x14ac:dyDescent="0.25">
      <c r="A946" s="124" t="s">
        <v>3441</v>
      </c>
      <c r="B946" s="24" t="s">
        <v>3299</v>
      </c>
      <c r="C946" s="24" t="s">
        <v>464</v>
      </c>
      <c r="D946" s="24" t="s">
        <v>465</v>
      </c>
      <c r="E946" s="25" t="s">
        <v>466</v>
      </c>
      <c r="F946" s="26" t="s">
        <v>65</v>
      </c>
      <c r="G946" s="32">
        <v>1.81</v>
      </c>
      <c r="H946" s="28">
        <v>1966.16</v>
      </c>
      <c r="I946" s="88">
        <f>G946*H946</f>
        <v>3558.75</v>
      </c>
      <c r="J946" s="93"/>
    </row>
    <row r="947" spans="1:10" customFormat="1" ht="22.5" x14ac:dyDescent="0.25">
      <c r="A947" s="123" t="s">
        <v>3442</v>
      </c>
      <c r="B947" s="19" t="s">
        <v>3299</v>
      </c>
      <c r="C947" s="19" t="s">
        <v>467</v>
      </c>
      <c r="D947" s="19" t="s">
        <v>118</v>
      </c>
      <c r="E947" s="20" t="s">
        <v>119</v>
      </c>
      <c r="F947" s="21" t="s">
        <v>60</v>
      </c>
      <c r="G947" s="40">
        <v>5.629E-2</v>
      </c>
      <c r="H947" s="23">
        <v>246024.04</v>
      </c>
      <c r="I947" s="87">
        <f>G947*H947</f>
        <v>13848.69</v>
      </c>
      <c r="J947" s="93"/>
    </row>
    <row r="948" spans="1:10" customFormat="1" ht="15" x14ac:dyDescent="0.25">
      <c r="A948" s="124" t="s">
        <v>3443</v>
      </c>
      <c r="B948" s="24" t="s">
        <v>3299</v>
      </c>
      <c r="C948" s="24" t="s">
        <v>468</v>
      </c>
      <c r="D948" s="24" t="s">
        <v>23</v>
      </c>
      <c r="E948" s="25" t="s">
        <v>409</v>
      </c>
      <c r="F948" s="26" t="s">
        <v>236</v>
      </c>
      <c r="G948" s="41">
        <v>0.45029999999999998</v>
      </c>
      <c r="H948" s="28">
        <v>634.05999999999995</v>
      </c>
      <c r="I948" s="88">
        <f>G948*H948</f>
        <v>285.52</v>
      </c>
      <c r="J948" s="93"/>
    </row>
    <row r="949" spans="1:10" customFormat="1" ht="15" x14ac:dyDescent="0.25">
      <c r="A949" s="124" t="s">
        <v>3444</v>
      </c>
      <c r="B949" s="24" t="s">
        <v>3299</v>
      </c>
      <c r="C949" s="24" t="s">
        <v>469</v>
      </c>
      <c r="D949" s="24" t="s">
        <v>23</v>
      </c>
      <c r="E949" s="25" t="s">
        <v>470</v>
      </c>
      <c r="F949" s="26" t="s">
        <v>265</v>
      </c>
      <c r="G949" s="31">
        <v>3.3</v>
      </c>
      <c r="H949" s="28">
        <v>1119.01</v>
      </c>
      <c r="I949" s="88">
        <f>G949*H949</f>
        <v>3692.73</v>
      </c>
      <c r="J949" s="93"/>
    </row>
    <row r="950" spans="1:10" customFormat="1" ht="15" x14ac:dyDescent="0.25">
      <c r="A950" s="124" t="s">
        <v>3445</v>
      </c>
      <c r="B950" s="24" t="s">
        <v>3299</v>
      </c>
      <c r="C950" s="24" t="s">
        <v>471</v>
      </c>
      <c r="D950" s="24" t="s">
        <v>23</v>
      </c>
      <c r="E950" s="25" t="s">
        <v>472</v>
      </c>
      <c r="F950" s="26" t="s">
        <v>265</v>
      </c>
      <c r="G950" s="27">
        <v>4</v>
      </c>
      <c r="H950" s="28">
        <v>1432.8</v>
      </c>
      <c r="I950" s="88">
        <f>G950*H950</f>
        <v>5731.2</v>
      </c>
      <c r="J950" s="93"/>
    </row>
    <row r="951" spans="1:10" customFormat="1" ht="33.75" x14ac:dyDescent="0.25">
      <c r="A951" s="124" t="s">
        <v>3446</v>
      </c>
      <c r="B951" s="24" t="s">
        <v>3299</v>
      </c>
      <c r="C951" s="24" t="s">
        <v>473</v>
      </c>
      <c r="D951" s="24" t="s">
        <v>474</v>
      </c>
      <c r="E951" s="25" t="s">
        <v>475</v>
      </c>
      <c r="F951" s="26" t="s">
        <v>65</v>
      </c>
      <c r="G951" s="42">
        <v>0.309</v>
      </c>
      <c r="H951" s="28">
        <v>2014.78</v>
      </c>
      <c r="I951" s="88">
        <f>G951*H951</f>
        <v>622.57000000000005</v>
      </c>
      <c r="J951" s="93"/>
    </row>
    <row r="952" spans="1:10" customFormat="1" ht="22.5" x14ac:dyDescent="0.25">
      <c r="A952" s="123" t="s">
        <v>3447</v>
      </c>
      <c r="B952" s="19" t="s">
        <v>3299</v>
      </c>
      <c r="C952" s="19" t="s">
        <v>476</v>
      </c>
      <c r="D952" s="19" t="s">
        <v>51</v>
      </c>
      <c r="E952" s="20" t="s">
        <v>52</v>
      </c>
      <c r="F952" s="21" t="s">
        <v>16</v>
      </c>
      <c r="G952" s="22">
        <v>6</v>
      </c>
      <c r="H952" s="23">
        <v>2111.87</v>
      </c>
      <c r="I952" s="87">
        <f>G952*H952</f>
        <v>12671.22</v>
      </c>
      <c r="J952" s="93"/>
    </row>
    <row r="953" spans="1:10" customFormat="1" ht="15" x14ac:dyDescent="0.25">
      <c r="A953" s="124" t="s">
        <v>3448</v>
      </c>
      <c r="B953" s="24" t="s">
        <v>3299</v>
      </c>
      <c r="C953" s="24" t="s">
        <v>477</v>
      </c>
      <c r="D953" s="24" t="s">
        <v>23</v>
      </c>
      <c r="E953" s="25" t="s">
        <v>409</v>
      </c>
      <c r="F953" s="26" t="s">
        <v>236</v>
      </c>
      <c r="G953" s="32">
        <v>0.96</v>
      </c>
      <c r="H953" s="28">
        <v>634.15</v>
      </c>
      <c r="I953" s="88">
        <f>G953*H953</f>
        <v>608.78</v>
      </c>
      <c r="J953" s="93"/>
    </row>
    <row r="954" spans="1:10" customFormat="1" ht="15" x14ac:dyDescent="0.25">
      <c r="A954" s="124" t="s">
        <v>3449</v>
      </c>
      <c r="B954" s="24" t="s">
        <v>3299</v>
      </c>
      <c r="C954" s="24" t="s">
        <v>478</v>
      </c>
      <c r="D954" s="24" t="s">
        <v>23</v>
      </c>
      <c r="E954" s="25" t="s">
        <v>479</v>
      </c>
      <c r="F954" s="26" t="s">
        <v>16</v>
      </c>
      <c r="G954" s="27">
        <v>6</v>
      </c>
      <c r="H954" s="28">
        <v>4498.8500000000004</v>
      </c>
      <c r="I954" s="88">
        <f>G954*H954</f>
        <v>26993.1</v>
      </c>
      <c r="J954" s="93"/>
    </row>
    <row r="955" spans="1:10" customFormat="1" ht="15" x14ac:dyDescent="0.25">
      <c r="A955" s="123" t="s">
        <v>3450</v>
      </c>
      <c r="B955" s="19" t="s">
        <v>3299</v>
      </c>
      <c r="C955" s="19" t="s">
        <v>480</v>
      </c>
      <c r="D955" s="19" t="s">
        <v>44</v>
      </c>
      <c r="E955" s="20" t="s">
        <v>45</v>
      </c>
      <c r="F955" s="21" t="s">
        <v>16</v>
      </c>
      <c r="G955" s="22">
        <v>1</v>
      </c>
      <c r="H955" s="23">
        <v>2467.62</v>
      </c>
      <c r="I955" s="87">
        <f>G955*H955</f>
        <v>2467.62</v>
      </c>
      <c r="J955" s="93"/>
    </row>
    <row r="956" spans="1:10" customFormat="1" ht="15" x14ac:dyDescent="0.25">
      <c r="A956" s="124" t="s">
        <v>3451</v>
      </c>
      <c r="B956" s="24" t="s">
        <v>3299</v>
      </c>
      <c r="C956" s="24" t="s">
        <v>481</v>
      </c>
      <c r="D956" s="24" t="s">
        <v>23</v>
      </c>
      <c r="E956" s="25" t="s">
        <v>482</v>
      </c>
      <c r="F956" s="26" t="s">
        <v>16</v>
      </c>
      <c r="G956" s="27">
        <v>1</v>
      </c>
      <c r="H956" s="28">
        <v>8003.34</v>
      </c>
      <c r="I956" s="88">
        <f>G956*H956</f>
        <v>8003.34</v>
      </c>
      <c r="J956" s="93"/>
    </row>
    <row r="957" spans="1:10" customFormat="1" ht="22.5" x14ac:dyDescent="0.25">
      <c r="A957" s="123" t="s">
        <v>3452</v>
      </c>
      <c r="B957" s="19" t="s">
        <v>3299</v>
      </c>
      <c r="C957" s="19" t="s">
        <v>483</v>
      </c>
      <c r="D957" s="19" t="s">
        <v>484</v>
      </c>
      <c r="E957" s="20" t="s">
        <v>485</v>
      </c>
      <c r="F957" s="21" t="s">
        <v>16</v>
      </c>
      <c r="G957" s="22">
        <v>1</v>
      </c>
      <c r="H957" s="23">
        <v>5652.69</v>
      </c>
      <c r="I957" s="87">
        <f>G957*H957</f>
        <v>5652.69</v>
      </c>
      <c r="J957" s="93"/>
    </row>
    <row r="958" spans="1:10" customFormat="1" ht="15" x14ac:dyDescent="0.25">
      <c r="A958" s="124" t="s">
        <v>3453</v>
      </c>
      <c r="B958" s="24" t="s">
        <v>3299</v>
      </c>
      <c r="C958" s="24" t="s">
        <v>486</v>
      </c>
      <c r="D958" s="24" t="s">
        <v>23</v>
      </c>
      <c r="E958" s="25" t="s">
        <v>409</v>
      </c>
      <c r="F958" s="26" t="s">
        <v>236</v>
      </c>
      <c r="G958" s="42">
        <v>1.496</v>
      </c>
      <c r="H958" s="28">
        <v>634.13</v>
      </c>
      <c r="I958" s="88">
        <f>G958*H958</f>
        <v>948.66</v>
      </c>
      <c r="J958" s="93"/>
    </row>
    <row r="959" spans="1:10" customFormat="1" ht="22.5" x14ac:dyDescent="0.25">
      <c r="A959" s="137" t="s">
        <v>3454</v>
      </c>
      <c r="B959" s="138" t="s">
        <v>3299</v>
      </c>
      <c r="C959" s="138" t="s">
        <v>487</v>
      </c>
      <c r="D959" s="138" t="s">
        <v>23</v>
      </c>
      <c r="E959" s="139" t="s">
        <v>488</v>
      </c>
      <c r="F959" s="140" t="s">
        <v>16</v>
      </c>
      <c r="G959" s="141">
        <v>1</v>
      </c>
      <c r="H959" s="142">
        <v>50092.97</v>
      </c>
      <c r="I959" s="143">
        <f>G959*H959</f>
        <v>50092.97</v>
      </c>
      <c r="J959" s="136" t="s">
        <v>3946</v>
      </c>
    </row>
    <row r="960" spans="1:10" customFormat="1" ht="22.5" x14ac:dyDescent="0.25">
      <c r="A960" s="123" t="s">
        <v>3455</v>
      </c>
      <c r="B960" s="19" t="s">
        <v>3299</v>
      </c>
      <c r="C960" s="19" t="s">
        <v>489</v>
      </c>
      <c r="D960" s="19" t="s">
        <v>490</v>
      </c>
      <c r="E960" s="20" t="s">
        <v>491</v>
      </c>
      <c r="F960" s="21" t="s">
        <v>492</v>
      </c>
      <c r="G960" s="33">
        <v>0.01</v>
      </c>
      <c r="H960" s="23">
        <v>17518.490000000002</v>
      </c>
      <c r="I960" s="87">
        <f>G960*H960</f>
        <v>175.18</v>
      </c>
      <c r="J960" s="93"/>
    </row>
    <row r="961" spans="1:10" customFormat="1" ht="22.5" x14ac:dyDescent="0.25">
      <c r="A961" s="123" t="s">
        <v>3456</v>
      </c>
      <c r="B961" s="19" t="s">
        <v>3299</v>
      </c>
      <c r="C961" s="19" t="s">
        <v>493</v>
      </c>
      <c r="D961" s="19" t="s">
        <v>494</v>
      </c>
      <c r="E961" s="20" t="s">
        <v>495</v>
      </c>
      <c r="F961" s="21" t="s">
        <v>16</v>
      </c>
      <c r="G961" s="22">
        <v>2</v>
      </c>
      <c r="H961" s="23">
        <v>2664.13</v>
      </c>
      <c r="I961" s="87">
        <f>G961*H961</f>
        <v>5328.26</v>
      </c>
      <c r="J961" s="93"/>
    </row>
    <row r="962" spans="1:10" customFormat="1" ht="15" x14ac:dyDescent="0.25">
      <c r="A962" s="124" t="s">
        <v>3457</v>
      </c>
      <c r="B962" s="24" t="s">
        <v>3299</v>
      </c>
      <c r="C962" s="24" t="s">
        <v>496</v>
      </c>
      <c r="D962" s="24" t="s">
        <v>23</v>
      </c>
      <c r="E962" s="25" t="s">
        <v>409</v>
      </c>
      <c r="F962" s="26" t="s">
        <v>236</v>
      </c>
      <c r="G962" s="32">
        <v>2.06</v>
      </c>
      <c r="H962" s="28">
        <v>634.15</v>
      </c>
      <c r="I962" s="88">
        <f>G962*H962</f>
        <v>1306.3499999999999</v>
      </c>
      <c r="J962" s="93"/>
    </row>
    <row r="963" spans="1:10" customFormat="1" ht="15" x14ac:dyDescent="0.25">
      <c r="A963" s="124" t="s">
        <v>3458</v>
      </c>
      <c r="B963" s="24" t="s">
        <v>3299</v>
      </c>
      <c r="C963" s="24" t="s">
        <v>497</v>
      </c>
      <c r="D963" s="24" t="s">
        <v>23</v>
      </c>
      <c r="E963" s="25" t="s">
        <v>498</v>
      </c>
      <c r="F963" s="26" t="s">
        <v>16</v>
      </c>
      <c r="G963" s="27">
        <v>2</v>
      </c>
      <c r="H963" s="28">
        <v>6899.43</v>
      </c>
      <c r="I963" s="88">
        <f>G963*H963</f>
        <v>13798.86</v>
      </c>
      <c r="J963" s="93"/>
    </row>
    <row r="964" spans="1:10" customFormat="1" ht="22.5" x14ac:dyDescent="0.25">
      <c r="A964" s="123" t="s">
        <v>3459</v>
      </c>
      <c r="B964" s="19" t="s">
        <v>3299</v>
      </c>
      <c r="C964" s="19" t="s">
        <v>499</v>
      </c>
      <c r="D964" s="19" t="s">
        <v>500</v>
      </c>
      <c r="E964" s="20" t="s">
        <v>501</v>
      </c>
      <c r="F964" s="21" t="s">
        <v>16</v>
      </c>
      <c r="G964" s="22">
        <v>1</v>
      </c>
      <c r="H964" s="23">
        <v>1914.56</v>
      </c>
      <c r="I964" s="87">
        <f>G964*H964</f>
        <v>1914.56</v>
      </c>
      <c r="J964" s="93"/>
    </row>
    <row r="965" spans="1:10" customFormat="1" ht="15" x14ac:dyDescent="0.25">
      <c r="A965" s="124" t="s">
        <v>3460</v>
      </c>
      <c r="B965" s="24" t="s">
        <v>3299</v>
      </c>
      <c r="C965" s="24" t="s">
        <v>502</v>
      </c>
      <c r="D965" s="24" t="s">
        <v>23</v>
      </c>
      <c r="E965" s="25" t="s">
        <v>409</v>
      </c>
      <c r="F965" s="26" t="s">
        <v>236</v>
      </c>
      <c r="G965" s="32">
        <v>0.56000000000000005</v>
      </c>
      <c r="H965" s="28">
        <v>634.08000000000004</v>
      </c>
      <c r="I965" s="88">
        <f>G965*H965</f>
        <v>355.08</v>
      </c>
      <c r="J965" s="93"/>
    </row>
    <row r="966" spans="1:10" customFormat="1" ht="22.5" x14ac:dyDescent="0.25">
      <c r="A966" s="124" t="s">
        <v>3461</v>
      </c>
      <c r="B966" s="24" t="s">
        <v>3299</v>
      </c>
      <c r="C966" s="24" t="s">
        <v>503</v>
      </c>
      <c r="D966" s="24" t="s">
        <v>504</v>
      </c>
      <c r="E966" s="25" t="s">
        <v>505</v>
      </c>
      <c r="F966" s="26" t="s">
        <v>16</v>
      </c>
      <c r="G966" s="27">
        <v>1</v>
      </c>
      <c r="H966" s="28">
        <v>2391.9299999999998</v>
      </c>
      <c r="I966" s="88">
        <f>G966*H966</f>
        <v>2391.9299999999998</v>
      </c>
      <c r="J966" s="93"/>
    </row>
    <row r="967" spans="1:10" customFormat="1" ht="33.75" x14ac:dyDescent="0.25">
      <c r="A967" s="123" t="s">
        <v>3462</v>
      </c>
      <c r="B967" s="19" t="s">
        <v>3299</v>
      </c>
      <c r="C967" s="19" t="s">
        <v>506</v>
      </c>
      <c r="D967" s="19" t="s">
        <v>507</v>
      </c>
      <c r="E967" s="20" t="s">
        <v>508</v>
      </c>
      <c r="F967" s="21" t="s">
        <v>222</v>
      </c>
      <c r="G967" s="33">
        <v>1.05</v>
      </c>
      <c r="H967" s="23">
        <v>24433.73</v>
      </c>
      <c r="I967" s="87">
        <f>G967*H967</f>
        <v>25655.42</v>
      </c>
      <c r="J967" s="93"/>
    </row>
    <row r="968" spans="1:10" customFormat="1" ht="15" x14ac:dyDescent="0.25">
      <c r="A968" s="124" t="s">
        <v>3463</v>
      </c>
      <c r="B968" s="24" t="s">
        <v>3299</v>
      </c>
      <c r="C968" s="24" t="s">
        <v>509</v>
      </c>
      <c r="D968" s="24" t="s">
        <v>23</v>
      </c>
      <c r="E968" s="25" t="s">
        <v>510</v>
      </c>
      <c r="F968" s="26" t="s">
        <v>65</v>
      </c>
      <c r="G968" s="31">
        <v>37.799999999999997</v>
      </c>
      <c r="H968" s="28">
        <v>745.9</v>
      </c>
      <c r="I968" s="88">
        <f>G968*H968</f>
        <v>28195.02</v>
      </c>
      <c r="J968" s="93"/>
    </row>
    <row r="969" spans="1:10" customFormat="1" ht="22.5" x14ac:dyDescent="0.25">
      <c r="A969" s="123" t="s">
        <v>3464</v>
      </c>
      <c r="B969" s="19" t="s">
        <v>3299</v>
      </c>
      <c r="C969" s="19" t="s">
        <v>511</v>
      </c>
      <c r="D969" s="19" t="s">
        <v>512</v>
      </c>
      <c r="E969" s="20" t="s">
        <v>513</v>
      </c>
      <c r="F969" s="21" t="s">
        <v>60</v>
      </c>
      <c r="G969" s="33">
        <v>0.35</v>
      </c>
      <c r="H969" s="23">
        <v>212434.59</v>
      </c>
      <c r="I969" s="87">
        <f>G969*H969</f>
        <v>74352.11</v>
      </c>
      <c r="J969" s="93"/>
    </row>
    <row r="970" spans="1:10" customFormat="1" ht="15" x14ac:dyDescent="0.25">
      <c r="A970" s="124" t="s">
        <v>3465</v>
      </c>
      <c r="B970" s="24" t="s">
        <v>3299</v>
      </c>
      <c r="C970" s="24" t="s">
        <v>514</v>
      </c>
      <c r="D970" s="24" t="s">
        <v>23</v>
      </c>
      <c r="E970" s="25" t="s">
        <v>391</v>
      </c>
      <c r="F970" s="26" t="s">
        <v>65</v>
      </c>
      <c r="G970" s="31">
        <v>42.7</v>
      </c>
      <c r="H970" s="28">
        <v>507.8</v>
      </c>
      <c r="I970" s="88">
        <f>G970*H970</f>
        <v>21683.06</v>
      </c>
      <c r="J970" s="93"/>
    </row>
    <row r="971" spans="1:10" customFormat="1" ht="15" x14ac:dyDescent="0.25">
      <c r="A971" s="123" t="s">
        <v>3466</v>
      </c>
      <c r="B971" s="19" t="s">
        <v>3299</v>
      </c>
      <c r="C971" s="19" t="s">
        <v>515</v>
      </c>
      <c r="D971" s="19" t="s">
        <v>516</v>
      </c>
      <c r="E971" s="20" t="s">
        <v>517</v>
      </c>
      <c r="F971" s="21" t="s">
        <v>16</v>
      </c>
      <c r="G971" s="22">
        <v>1</v>
      </c>
      <c r="H971" s="23">
        <v>10267.549999999999</v>
      </c>
      <c r="I971" s="87">
        <f>G971*H971</f>
        <v>10267.549999999999</v>
      </c>
      <c r="J971" s="93"/>
    </row>
    <row r="972" spans="1:10" customFormat="1" ht="22.5" x14ac:dyDescent="0.25">
      <c r="A972" s="124" t="s">
        <v>3467</v>
      </c>
      <c r="B972" s="24" t="s">
        <v>3299</v>
      </c>
      <c r="C972" s="24" t="s">
        <v>518</v>
      </c>
      <c r="D972" s="24" t="s">
        <v>519</v>
      </c>
      <c r="E972" s="25" t="s">
        <v>520</v>
      </c>
      <c r="F972" s="26" t="s">
        <v>342</v>
      </c>
      <c r="G972" s="27">
        <v>1</v>
      </c>
      <c r="H972" s="28">
        <v>0</v>
      </c>
      <c r="I972" s="88">
        <f>G972*H972</f>
        <v>0</v>
      </c>
      <c r="J972" s="93"/>
    </row>
    <row r="973" spans="1:10" customFormat="1" ht="15" x14ac:dyDescent="0.25">
      <c r="A973" s="123" t="s">
        <v>3468</v>
      </c>
      <c r="B973" s="19" t="s">
        <v>3299</v>
      </c>
      <c r="C973" s="19" t="s">
        <v>521</v>
      </c>
      <c r="D973" s="19" t="s">
        <v>522</v>
      </c>
      <c r="E973" s="20" t="s">
        <v>523</v>
      </c>
      <c r="F973" s="21" t="s">
        <v>16</v>
      </c>
      <c r="G973" s="22">
        <v>1</v>
      </c>
      <c r="H973" s="23">
        <v>1840.19</v>
      </c>
      <c r="I973" s="87">
        <f>G973*H973</f>
        <v>1840.19</v>
      </c>
      <c r="J973" s="93"/>
    </row>
    <row r="974" spans="1:10" customFormat="1" ht="15" x14ac:dyDescent="0.25">
      <c r="A974" s="124" t="s">
        <v>3469</v>
      </c>
      <c r="B974" s="24" t="s">
        <v>3299</v>
      </c>
      <c r="C974" s="24" t="s">
        <v>524</v>
      </c>
      <c r="D974" s="24" t="s">
        <v>23</v>
      </c>
      <c r="E974" s="25" t="s">
        <v>409</v>
      </c>
      <c r="F974" s="26" t="s">
        <v>236</v>
      </c>
      <c r="G974" s="42">
        <v>0.246</v>
      </c>
      <c r="H974" s="28">
        <v>634.33000000000004</v>
      </c>
      <c r="I974" s="88">
        <f>G974*H974</f>
        <v>156.05000000000001</v>
      </c>
      <c r="J974" s="93"/>
    </row>
    <row r="975" spans="1:10" customFormat="1" ht="22.5" x14ac:dyDescent="0.25">
      <c r="A975" s="124" t="s">
        <v>3470</v>
      </c>
      <c r="B975" s="24" t="s">
        <v>3299</v>
      </c>
      <c r="C975" s="24" t="s">
        <v>525</v>
      </c>
      <c r="D975" s="24" t="s">
        <v>526</v>
      </c>
      <c r="E975" s="25" t="s">
        <v>527</v>
      </c>
      <c r="F975" s="26" t="s">
        <v>16</v>
      </c>
      <c r="G975" s="27">
        <v>1</v>
      </c>
      <c r="H975" s="28">
        <v>623.38</v>
      </c>
      <c r="I975" s="88">
        <f>G975*H975</f>
        <v>623.38</v>
      </c>
      <c r="J975" s="93"/>
    </row>
    <row r="976" spans="1:10" customFormat="1" ht="22.5" x14ac:dyDescent="0.25">
      <c r="A976" s="123" t="s">
        <v>3471</v>
      </c>
      <c r="B976" s="19" t="s">
        <v>3299</v>
      </c>
      <c r="C976" s="19" t="s">
        <v>528</v>
      </c>
      <c r="D976" s="19" t="s">
        <v>179</v>
      </c>
      <c r="E976" s="20" t="s">
        <v>180</v>
      </c>
      <c r="F976" s="21" t="s">
        <v>60</v>
      </c>
      <c r="G976" s="29">
        <v>1.21E-2</v>
      </c>
      <c r="H976" s="23">
        <v>213260.91</v>
      </c>
      <c r="I976" s="87">
        <f>G976*H976</f>
        <v>2580.46</v>
      </c>
      <c r="J976" s="93"/>
    </row>
    <row r="977" spans="1:10" customFormat="1" ht="15" x14ac:dyDescent="0.25">
      <c r="A977" s="124" t="s">
        <v>3472</v>
      </c>
      <c r="B977" s="24" t="s">
        <v>3299</v>
      </c>
      <c r="C977" s="24" t="s">
        <v>529</v>
      </c>
      <c r="D977" s="24" t="s">
        <v>23</v>
      </c>
      <c r="E977" s="25" t="s">
        <v>409</v>
      </c>
      <c r="F977" s="26" t="s">
        <v>236</v>
      </c>
      <c r="G977" s="41">
        <v>9.1700000000000004E-2</v>
      </c>
      <c r="H977" s="28">
        <v>634.59</v>
      </c>
      <c r="I977" s="88">
        <f>G977*H977</f>
        <v>58.19</v>
      </c>
      <c r="J977" s="93"/>
    </row>
    <row r="978" spans="1:10" customFormat="1" ht="22.5" x14ac:dyDescent="0.25">
      <c r="A978" s="124" t="s">
        <v>3473</v>
      </c>
      <c r="B978" s="24" t="s">
        <v>3299</v>
      </c>
      <c r="C978" s="24" t="s">
        <v>530</v>
      </c>
      <c r="D978" s="24" t="s">
        <v>531</v>
      </c>
      <c r="E978" s="25" t="s">
        <v>532</v>
      </c>
      <c r="F978" s="26" t="s">
        <v>65</v>
      </c>
      <c r="G978" s="42">
        <v>1.099</v>
      </c>
      <c r="H978" s="28">
        <v>848.18</v>
      </c>
      <c r="I978" s="88">
        <f>G978*H978</f>
        <v>932.15</v>
      </c>
      <c r="J978" s="93"/>
    </row>
    <row r="979" spans="1:10" customFormat="1" ht="22.5" x14ac:dyDescent="0.25">
      <c r="A979" s="124" t="s">
        <v>3474</v>
      </c>
      <c r="B979" s="24" t="s">
        <v>3299</v>
      </c>
      <c r="C979" s="24" t="s">
        <v>533</v>
      </c>
      <c r="D979" s="24" t="s">
        <v>531</v>
      </c>
      <c r="E979" s="25" t="s">
        <v>534</v>
      </c>
      <c r="F979" s="26" t="s">
        <v>65</v>
      </c>
      <c r="G979" s="42">
        <v>0.111</v>
      </c>
      <c r="H979" s="28">
        <v>848.07</v>
      </c>
      <c r="I979" s="88">
        <f>G979*H979</f>
        <v>94.14</v>
      </c>
      <c r="J979" s="93"/>
    </row>
    <row r="980" spans="1:10" customFormat="1" ht="22.5" x14ac:dyDescent="0.25">
      <c r="A980" s="123" t="s">
        <v>3475</v>
      </c>
      <c r="B980" s="19" t="s">
        <v>3299</v>
      </c>
      <c r="C980" s="19" t="s">
        <v>535</v>
      </c>
      <c r="D980" s="19" t="s">
        <v>536</v>
      </c>
      <c r="E980" s="20" t="s">
        <v>537</v>
      </c>
      <c r="F980" s="21" t="s">
        <v>60</v>
      </c>
      <c r="G980" s="40">
        <v>6.28E-3</v>
      </c>
      <c r="H980" s="23">
        <v>269142.78000000003</v>
      </c>
      <c r="I980" s="87">
        <f>G980*H980</f>
        <v>1690.22</v>
      </c>
      <c r="J980" s="93"/>
    </row>
    <row r="981" spans="1:10" customFormat="1" ht="15" x14ac:dyDescent="0.25">
      <c r="A981" s="124" t="s">
        <v>3476</v>
      </c>
      <c r="B981" s="24" t="s">
        <v>3299</v>
      </c>
      <c r="C981" s="24" t="s">
        <v>538</v>
      </c>
      <c r="D981" s="24" t="s">
        <v>23</v>
      </c>
      <c r="E981" s="25" t="s">
        <v>409</v>
      </c>
      <c r="F981" s="26" t="s">
        <v>236</v>
      </c>
      <c r="G981" s="41">
        <v>5.0200000000000002E-2</v>
      </c>
      <c r="H981" s="28">
        <v>633.82000000000005</v>
      </c>
      <c r="I981" s="88">
        <f>G981*H981</f>
        <v>31.82</v>
      </c>
      <c r="J981" s="93"/>
    </row>
    <row r="982" spans="1:10" customFormat="1" ht="22.5" x14ac:dyDescent="0.25">
      <c r="A982" s="124" t="s">
        <v>3477</v>
      </c>
      <c r="B982" s="24" t="s">
        <v>3299</v>
      </c>
      <c r="C982" s="24" t="s">
        <v>539</v>
      </c>
      <c r="D982" s="24" t="s">
        <v>540</v>
      </c>
      <c r="E982" s="25" t="s">
        <v>541</v>
      </c>
      <c r="F982" s="26" t="s">
        <v>65</v>
      </c>
      <c r="G982" s="42">
        <v>0.628</v>
      </c>
      <c r="H982" s="28">
        <v>629.70000000000005</v>
      </c>
      <c r="I982" s="88">
        <f>G982*H982</f>
        <v>395.45</v>
      </c>
      <c r="J982" s="93"/>
    </row>
    <row r="983" spans="1:10" customFormat="1" ht="15" x14ac:dyDescent="0.25">
      <c r="A983" s="123" t="s">
        <v>3478</v>
      </c>
      <c r="B983" s="19" t="s">
        <v>3299</v>
      </c>
      <c r="C983" s="19" t="s">
        <v>542</v>
      </c>
      <c r="D983" s="19" t="s">
        <v>543</v>
      </c>
      <c r="E983" s="20" t="s">
        <v>544</v>
      </c>
      <c r="F983" s="21" t="s">
        <v>16</v>
      </c>
      <c r="G983" s="22">
        <v>1</v>
      </c>
      <c r="H983" s="23">
        <v>1862.82</v>
      </c>
      <c r="I983" s="87">
        <f>G983*H983</f>
        <v>1862.82</v>
      </c>
      <c r="J983" s="93"/>
    </row>
    <row r="984" spans="1:10" customFormat="1" ht="22.5" x14ac:dyDescent="0.25">
      <c r="A984" s="124" t="s">
        <v>3479</v>
      </c>
      <c r="B984" s="24" t="s">
        <v>3299</v>
      </c>
      <c r="C984" s="24" t="s">
        <v>545</v>
      </c>
      <c r="D984" s="24" t="s">
        <v>546</v>
      </c>
      <c r="E984" s="25" t="s">
        <v>547</v>
      </c>
      <c r="F984" s="26" t="s">
        <v>16</v>
      </c>
      <c r="G984" s="27">
        <v>1</v>
      </c>
      <c r="H984" s="28">
        <v>1230.95</v>
      </c>
      <c r="I984" s="88">
        <f>G984*H984</f>
        <v>1230.95</v>
      </c>
      <c r="J984" s="93"/>
    </row>
    <row r="985" spans="1:10" customFormat="1" ht="15" x14ac:dyDescent="0.25">
      <c r="A985" s="123" t="s">
        <v>3480</v>
      </c>
      <c r="B985" s="19" t="s">
        <v>3299</v>
      </c>
      <c r="C985" s="19" t="s">
        <v>548</v>
      </c>
      <c r="D985" s="19" t="s">
        <v>549</v>
      </c>
      <c r="E985" s="20" t="s">
        <v>550</v>
      </c>
      <c r="F985" s="21" t="s">
        <v>16</v>
      </c>
      <c r="G985" s="22">
        <v>2</v>
      </c>
      <c r="H985" s="23">
        <v>4272.84</v>
      </c>
      <c r="I985" s="87">
        <f>G985*H985</f>
        <v>8545.68</v>
      </c>
      <c r="J985" s="93"/>
    </row>
    <row r="986" spans="1:10" customFormat="1" ht="15" x14ac:dyDescent="0.25">
      <c r="A986" s="124" t="s">
        <v>3481</v>
      </c>
      <c r="B986" s="24" t="s">
        <v>3299</v>
      </c>
      <c r="C986" s="24" t="s">
        <v>551</v>
      </c>
      <c r="D986" s="24" t="s">
        <v>23</v>
      </c>
      <c r="E986" s="25" t="s">
        <v>409</v>
      </c>
      <c r="F986" s="26" t="s">
        <v>236</v>
      </c>
      <c r="G986" s="32">
        <v>0.23</v>
      </c>
      <c r="H986" s="28">
        <v>634.26</v>
      </c>
      <c r="I986" s="88">
        <f>G986*H986</f>
        <v>145.88</v>
      </c>
      <c r="J986" s="93"/>
    </row>
    <row r="987" spans="1:10" customFormat="1" ht="22.5" x14ac:dyDescent="0.25">
      <c r="A987" s="124" t="s">
        <v>3482</v>
      </c>
      <c r="B987" s="24" t="s">
        <v>3299</v>
      </c>
      <c r="C987" s="24" t="s">
        <v>552</v>
      </c>
      <c r="D987" s="24" t="s">
        <v>553</v>
      </c>
      <c r="E987" s="25" t="s">
        <v>554</v>
      </c>
      <c r="F987" s="26" t="s">
        <v>16</v>
      </c>
      <c r="G987" s="27">
        <v>2</v>
      </c>
      <c r="H987" s="28">
        <v>273.13</v>
      </c>
      <c r="I987" s="88">
        <f>G987*H987</f>
        <v>546.26</v>
      </c>
      <c r="J987" s="93"/>
    </row>
    <row r="988" spans="1:10" customFormat="1" ht="15" x14ac:dyDescent="0.25">
      <c r="A988" s="123" t="s">
        <v>3483</v>
      </c>
      <c r="B988" s="19" t="s">
        <v>3299</v>
      </c>
      <c r="C988" s="19" t="s">
        <v>555</v>
      </c>
      <c r="D988" s="19" t="s">
        <v>556</v>
      </c>
      <c r="E988" s="20" t="s">
        <v>557</v>
      </c>
      <c r="F988" s="21" t="s">
        <v>248</v>
      </c>
      <c r="G988" s="34">
        <v>0.6</v>
      </c>
      <c r="H988" s="23">
        <v>98514.1</v>
      </c>
      <c r="I988" s="87">
        <f>G988*H988</f>
        <v>59108.46</v>
      </c>
      <c r="J988" s="93"/>
    </row>
    <row r="989" spans="1:10" customFormat="1" ht="15" x14ac:dyDescent="0.25">
      <c r="A989" s="124" t="s">
        <v>3484</v>
      </c>
      <c r="B989" s="24" t="s">
        <v>3299</v>
      </c>
      <c r="C989" s="24" t="s">
        <v>558</v>
      </c>
      <c r="D989" s="24" t="s">
        <v>23</v>
      </c>
      <c r="E989" s="25" t="s">
        <v>409</v>
      </c>
      <c r="F989" s="26" t="s">
        <v>236</v>
      </c>
      <c r="G989" s="31">
        <v>6.9</v>
      </c>
      <c r="H989" s="28">
        <v>634.15</v>
      </c>
      <c r="I989" s="88">
        <f>G989*H989</f>
        <v>4375.6400000000003</v>
      </c>
      <c r="J989" s="93"/>
    </row>
    <row r="990" spans="1:10" customFormat="1" ht="15" x14ac:dyDescent="0.25">
      <c r="A990" s="124" t="s">
        <v>3485</v>
      </c>
      <c r="B990" s="24" t="s">
        <v>3299</v>
      </c>
      <c r="C990" s="24" t="s">
        <v>559</v>
      </c>
      <c r="D990" s="24" t="s">
        <v>23</v>
      </c>
      <c r="E990" s="25" t="s">
        <v>560</v>
      </c>
      <c r="F990" s="26" t="s">
        <v>16</v>
      </c>
      <c r="G990" s="27">
        <v>2</v>
      </c>
      <c r="H990" s="28">
        <v>51044.959999999999</v>
      </c>
      <c r="I990" s="88">
        <f>G990*H990</f>
        <v>102089.92</v>
      </c>
      <c r="J990" s="93"/>
    </row>
    <row r="991" spans="1:10" customFormat="1" ht="15" x14ac:dyDescent="0.25">
      <c r="A991" s="124" t="s">
        <v>3486</v>
      </c>
      <c r="B991" s="24" t="s">
        <v>3299</v>
      </c>
      <c r="C991" s="24" t="s">
        <v>561</v>
      </c>
      <c r="D991" s="24" t="s">
        <v>23</v>
      </c>
      <c r="E991" s="25" t="s">
        <v>562</v>
      </c>
      <c r="F991" s="26" t="s">
        <v>16</v>
      </c>
      <c r="G991" s="27">
        <v>2</v>
      </c>
      <c r="H991" s="28">
        <v>3345.11</v>
      </c>
      <c r="I991" s="88">
        <f>G991*H991</f>
        <v>6690.22</v>
      </c>
      <c r="J991" s="93"/>
    </row>
    <row r="992" spans="1:10" customFormat="1" ht="15" x14ac:dyDescent="0.25">
      <c r="A992" s="124" t="s">
        <v>3487</v>
      </c>
      <c r="B992" s="24" t="s">
        <v>3299</v>
      </c>
      <c r="C992" s="24" t="s">
        <v>563</v>
      </c>
      <c r="D992" s="24" t="s">
        <v>23</v>
      </c>
      <c r="E992" s="25" t="s">
        <v>564</v>
      </c>
      <c r="F992" s="26" t="s">
        <v>16</v>
      </c>
      <c r="G992" s="27">
        <v>2</v>
      </c>
      <c r="H992" s="28">
        <v>3288.23</v>
      </c>
      <c r="I992" s="88">
        <f>G992*H992</f>
        <v>6576.46</v>
      </c>
      <c r="J992" s="93"/>
    </row>
    <row r="993" spans="1:11" customFormat="1" ht="15" x14ac:dyDescent="0.25">
      <c r="A993" s="123" t="s">
        <v>3488</v>
      </c>
      <c r="B993" s="19" t="s">
        <v>3299</v>
      </c>
      <c r="C993" s="19" t="s">
        <v>565</v>
      </c>
      <c r="D993" s="19" t="s">
        <v>566</v>
      </c>
      <c r="E993" s="20" t="s">
        <v>567</v>
      </c>
      <c r="F993" s="21" t="s">
        <v>16</v>
      </c>
      <c r="G993" s="22">
        <v>2</v>
      </c>
      <c r="H993" s="23">
        <v>16341.25</v>
      </c>
      <c r="I993" s="87">
        <f>G993*H993</f>
        <v>32682.5</v>
      </c>
      <c r="J993" s="93"/>
    </row>
    <row r="994" spans="1:11" customFormat="1" ht="15" x14ac:dyDescent="0.25">
      <c r="A994" s="124" t="s">
        <v>3489</v>
      </c>
      <c r="B994" s="24" t="s">
        <v>3299</v>
      </c>
      <c r="C994" s="24" t="s">
        <v>568</v>
      </c>
      <c r="D994" s="24" t="s">
        <v>23</v>
      </c>
      <c r="E994" s="25" t="s">
        <v>409</v>
      </c>
      <c r="F994" s="26" t="s">
        <v>236</v>
      </c>
      <c r="G994" s="32">
        <v>0.92</v>
      </c>
      <c r="H994" s="28">
        <v>634.15</v>
      </c>
      <c r="I994" s="88">
        <f>G994*H994</f>
        <v>583.41999999999996</v>
      </c>
      <c r="J994" s="93"/>
    </row>
    <row r="995" spans="1:11" customFormat="1" ht="15" x14ac:dyDescent="0.25">
      <c r="A995" s="124" t="s">
        <v>3490</v>
      </c>
      <c r="B995" s="24" t="s">
        <v>3299</v>
      </c>
      <c r="C995" s="24" t="s">
        <v>569</v>
      </c>
      <c r="D995" s="24" t="s">
        <v>23</v>
      </c>
      <c r="E995" s="25" t="s">
        <v>570</v>
      </c>
      <c r="F995" s="26" t="s">
        <v>16</v>
      </c>
      <c r="G995" s="27">
        <v>2</v>
      </c>
      <c r="H995" s="28">
        <v>32894.629999999997</v>
      </c>
      <c r="I995" s="88">
        <f>G995*H995</f>
        <v>65789.259999999995</v>
      </c>
      <c r="J995" s="93"/>
    </row>
    <row r="996" spans="1:11" customFormat="1" ht="15" x14ac:dyDescent="0.25">
      <c r="A996" s="123" t="s">
        <v>3491</v>
      </c>
      <c r="B996" s="19" t="s">
        <v>3299</v>
      </c>
      <c r="C996" s="19" t="s">
        <v>571</v>
      </c>
      <c r="D996" s="19" t="s">
        <v>543</v>
      </c>
      <c r="E996" s="20" t="s">
        <v>544</v>
      </c>
      <c r="F996" s="21" t="s">
        <v>16</v>
      </c>
      <c r="G996" s="22">
        <v>2</v>
      </c>
      <c r="H996" s="23">
        <v>1862.83</v>
      </c>
      <c r="I996" s="87">
        <f>G996*H996</f>
        <v>3725.66</v>
      </c>
      <c r="J996" s="93"/>
    </row>
    <row r="997" spans="1:11" customFormat="1" ht="15" x14ac:dyDescent="0.25">
      <c r="A997" s="124" t="s">
        <v>3492</v>
      </c>
      <c r="B997" s="24" t="s">
        <v>3299</v>
      </c>
      <c r="C997" s="24" t="s">
        <v>572</v>
      </c>
      <c r="D997" s="24" t="s">
        <v>23</v>
      </c>
      <c r="E997" s="25" t="s">
        <v>573</v>
      </c>
      <c r="F997" s="26" t="s">
        <v>16</v>
      </c>
      <c r="G997" s="27">
        <v>2</v>
      </c>
      <c r="H997" s="28">
        <v>3614.72</v>
      </c>
      <c r="I997" s="88">
        <f>G997*H997</f>
        <v>7229.44</v>
      </c>
      <c r="J997" s="93"/>
    </row>
    <row r="998" spans="1:11" customFormat="1" ht="22.5" x14ac:dyDescent="0.25">
      <c r="A998" s="123" t="s">
        <v>3493</v>
      </c>
      <c r="B998" s="19" t="s">
        <v>3299</v>
      </c>
      <c r="C998" s="19" t="s">
        <v>574</v>
      </c>
      <c r="D998" s="19" t="s">
        <v>484</v>
      </c>
      <c r="E998" s="20" t="s">
        <v>485</v>
      </c>
      <c r="F998" s="21" t="s">
        <v>16</v>
      </c>
      <c r="G998" s="22">
        <v>2</v>
      </c>
      <c r="H998" s="23">
        <v>5651.15</v>
      </c>
      <c r="I998" s="87">
        <f>G998*H998</f>
        <v>11302.3</v>
      </c>
      <c r="J998" s="93"/>
    </row>
    <row r="999" spans="1:11" customFormat="1" ht="15" x14ac:dyDescent="0.25">
      <c r="A999" s="124" t="s">
        <v>3494</v>
      </c>
      <c r="B999" s="24" t="s">
        <v>3299</v>
      </c>
      <c r="C999" s="24" t="s">
        <v>575</v>
      </c>
      <c r="D999" s="24" t="s">
        <v>23</v>
      </c>
      <c r="E999" s="25" t="s">
        <v>409</v>
      </c>
      <c r="F999" s="26" t="s">
        <v>236</v>
      </c>
      <c r="G999" s="42">
        <v>2.992</v>
      </c>
      <c r="H999" s="28">
        <v>634.16</v>
      </c>
      <c r="I999" s="88">
        <f>G999*H999</f>
        <v>1897.41</v>
      </c>
      <c r="J999" s="93"/>
    </row>
    <row r="1000" spans="1:11" customFormat="1" ht="23.25" thickBot="1" x14ac:dyDescent="0.3">
      <c r="A1000" s="137" t="s">
        <v>3495</v>
      </c>
      <c r="B1000" s="144" t="s">
        <v>3299</v>
      </c>
      <c r="C1000" s="144" t="s">
        <v>576</v>
      </c>
      <c r="D1000" s="144" t="s">
        <v>23</v>
      </c>
      <c r="E1000" s="145" t="s">
        <v>577</v>
      </c>
      <c r="F1000" s="146" t="s">
        <v>16</v>
      </c>
      <c r="G1000" s="147">
        <v>2</v>
      </c>
      <c r="H1000" s="148">
        <v>55572.480000000003</v>
      </c>
      <c r="I1000" s="149">
        <f>G1000*H1000</f>
        <v>111144.96000000001</v>
      </c>
      <c r="J1000" s="136" t="s">
        <v>3946</v>
      </c>
    </row>
    <row r="1001" spans="1:11" customFormat="1" ht="15" x14ac:dyDescent="0.25">
      <c r="A1001" s="126"/>
      <c r="B1001" s="53"/>
      <c r="C1001" s="53"/>
      <c r="D1001" s="53"/>
      <c r="E1001" s="54" t="s">
        <v>3278</v>
      </c>
      <c r="F1001" s="55"/>
      <c r="G1001" s="55"/>
      <c r="H1001" s="56"/>
      <c r="I1001" s="57">
        <v>683534.23</v>
      </c>
      <c r="J1001" s="93"/>
    </row>
    <row r="1002" spans="1:11" customFormat="1" ht="15" x14ac:dyDescent="0.25">
      <c r="A1002" s="158"/>
      <c r="B1002" s="35"/>
      <c r="C1002" s="35"/>
      <c r="D1002" s="35"/>
      <c r="E1002" s="36" t="s">
        <v>3279</v>
      </c>
      <c r="F1002" s="37"/>
      <c r="G1002" s="38"/>
      <c r="H1002" s="39"/>
      <c r="I1002" s="58">
        <v>675126.73</v>
      </c>
      <c r="J1002" s="93"/>
    </row>
    <row r="1003" spans="1:11" customFormat="1" ht="15.75" thickBot="1" x14ac:dyDescent="0.3">
      <c r="A1003" s="159"/>
      <c r="B1003" s="151"/>
      <c r="C1003" s="151"/>
      <c r="D1003" s="151"/>
      <c r="E1003" s="152" t="s">
        <v>3948</v>
      </c>
      <c r="F1003" s="153"/>
      <c r="G1003" s="154"/>
      <c r="H1003" s="155"/>
      <c r="I1003" s="156">
        <f>I1000+I959+I898+I894+I892+I890</f>
        <v>302090</v>
      </c>
      <c r="J1003" s="93"/>
    </row>
    <row r="1004" spans="1:11" customFormat="1" ht="16.5" thickTop="1" thickBot="1" x14ac:dyDescent="0.3">
      <c r="A1004" s="128"/>
      <c r="B1004" s="59"/>
      <c r="C1004" s="59"/>
      <c r="D1004" s="59"/>
      <c r="E1004" s="69" t="s">
        <v>3277</v>
      </c>
      <c r="F1004" s="70"/>
      <c r="G1004" s="70"/>
      <c r="H1004" s="61"/>
      <c r="I1004" s="62">
        <f>I1001+I1002+I1003</f>
        <v>1660750.96</v>
      </c>
      <c r="J1004" s="93"/>
      <c r="K1004" s="4"/>
    </row>
    <row r="1005" spans="1:11" s="98" customFormat="1" ht="15" x14ac:dyDescent="0.25">
      <c r="A1005" s="105" t="s">
        <v>40</v>
      </c>
      <c r="B1005" s="116" t="s">
        <v>3300</v>
      </c>
      <c r="C1005" s="116"/>
      <c r="D1005" s="116"/>
      <c r="E1005" s="106" t="s">
        <v>578</v>
      </c>
      <c r="F1005" s="107"/>
      <c r="G1005" s="108"/>
      <c r="H1005" s="109"/>
      <c r="I1005" s="110">
        <f>I1401</f>
        <v>15266424.640000001</v>
      </c>
      <c r="J1005" s="97"/>
    </row>
    <row r="1006" spans="1:11" customFormat="1" ht="15" x14ac:dyDescent="0.25">
      <c r="A1006" s="123" t="s">
        <v>2185</v>
      </c>
      <c r="B1006" s="19" t="s">
        <v>3301</v>
      </c>
      <c r="C1006" s="19" t="s">
        <v>10</v>
      </c>
      <c r="D1006" s="19" t="s">
        <v>580</v>
      </c>
      <c r="E1006" s="20" t="s">
        <v>581</v>
      </c>
      <c r="F1006" s="21" t="s">
        <v>248</v>
      </c>
      <c r="G1006" s="34">
        <v>0.1</v>
      </c>
      <c r="H1006" s="23">
        <v>20765.64</v>
      </c>
      <c r="I1006" s="87">
        <f>G1006*H1006</f>
        <v>2076.56</v>
      </c>
      <c r="J1006" s="93"/>
      <c r="K1006" s="4"/>
    </row>
    <row r="1007" spans="1:11" customFormat="1" ht="22.5" x14ac:dyDescent="0.25">
      <c r="A1007" s="137" t="s">
        <v>2186</v>
      </c>
      <c r="B1007" s="138" t="s">
        <v>3301</v>
      </c>
      <c r="C1007" s="138" t="s">
        <v>18</v>
      </c>
      <c r="D1007" s="138" t="s">
        <v>583</v>
      </c>
      <c r="E1007" s="139" t="s">
        <v>584</v>
      </c>
      <c r="F1007" s="140" t="s">
        <v>16</v>
      </c>
      <c r="G1007" s="141">
        <v>1</v>
      </c>
      <c r="H1007" s="142">
        <v>8591.7000000000007</v>
      </c>
      <c r="I1007" s="143">
        <f>G1007*H1007</f>
        <v>8591.7000000000007</v>
      </c>
      <c r="J1007" s="136" t="s">
        <v>3946</v>
      </c>
      <c r="K1007" s="4"/>
    </row>
    <row r="1008" spans="1:11" customFormat="1" ht="15" x14ac:dyDescent="0.25">
      <c r="A1008" s="123" t="s">
        <v>2187</v>
      </c>
      <c r="B1008" s="19" t="s">
        <v>3301</v>
      </c>
      <c r="C1008" s="19" t="s">
        <v>22</v>
      </c>
      <c r="D1008" s="19" t="s">
        <v>586</v>
      </c>
      <c r="E1008" s="20" t="s">
        <v>587</v>
      </c>
      <c r="F1008" s="21" t="s">
        <v>262</v>
      </c>
      <c r="G1008" s="33">
        <v>0.32</v>
      </c>
      <c r="H1008" s="23">
        <v>46173.78</v>
      </c>
      <c r="I1008" s="87">
        <f>G1008*H1008</f>
        <v>14775.61</v>
      </c>
      <c r="J1008" s="93"/>
      <c r="K1008" s="4"/>
    </row>
    <row r="1009" spans="1:11" customFormat="1" ht="15" x14ac:dyDescent="0.25">
      <c r="A1009" s="124" t="s">
        <v>2189</v>
      </c>
      <c r="B1009" s="24" t="s">
        <v>3301</v>
      </c>
      <c r="C1009" s="24" t="s">
        <v>26</v>
      </c>
      <c r="D1009" s="24" t="s">
        <v>23</v>
      </c>
      <c r="E1009" s="25" t="s">
        <v>589</v>
      </c>
      <c r="F1009" s="26" t="s">
        <v>265</v>
      </c>
      <c r="G1009" s="27">
        <v>32</v>
      </c>
      <c r="H1009" s="28">
        <v>6706.44</v>
      </c>
      <c r="I1009" s="88">
        <f>G1009*H1009</f>
        <v>214606.07999999999</v>
      </c>
      <c r="J1009" s="93"/>
      <c r="K1009" s="4"/>
    </row>
    <row r="1010" spans="1:11" customFormat="1" ht="22.5" x14ac:dyDescent="0.25">
      <c r="A1010" s="123" t="s">
        <v>2190</v>
      </c>
      <c r="B1010" s="19" t="s">
        <v>3301</v>
      </c>
      <c r="C1010" s="19" t="s">
        <v>30</v>
      </c>
      <c r="D1010" s="19" t="s">
        <v>591</v>
      </c>
      <c r="E1010" s="20" t="s">
        <v>592</v>
      </c>
      <c r="F1010" s="21" t="s">
        <v>262</v>
      </c>
      <c r="G1010" s="29">
        <v>1.3396999999999999</v>
      </c>
      <c r="H1010" s="23">
        <v>54724.160000000003</v>
      </c>
      <c r="I1010" s="87">
        <f>G1010*H1010</f>
        <v>73313.960000000006</v>
      </c>
      <c r="J1010" s="93"/>
      <c r="K1010" s="4"/>
    </row>
    <row r="1011" spans="1:11" customFormat="1" ht="15" x14ac:dyDescent="0.25">
      <c r="A1011" s="124" t="s">
        <v>2191</v>
      </c>
      <c r="B1011" s="24" t="s">
        <v>3301</v>
      </c>
      <c r="C1011" s="24" t="s">
        <v>33</v>
      </c>
      <c r="D1011" s="24" t="s">
        <v>23</v>
      </c>
      <c r="E1011" s="25" t="s">
        <v>264</v>
      </c>
      <c r="F1011" s="26" t="s">
        <v>265</v>
      </c>
      <c r="G1011" s="31">
        <v>132.5</v>
      </c>
      <c r="H1011" s="28">
        <v>300.41000000000003</v>
      </c>
      <c r="I1011" s="88">
        <f>G1011*H1011</f>
        <v>39804.33</v>
      </c>
      <c r="J1011" s="93"/>
      <c r="K1011" s="4"/>
    </row>
    <row r="1012" spans="1:11" customFormat="1" ht="15" x14ac:dyDescent="0.25">
      <c r="A1012" s="124" t="s">
        <v>2192</v>
      </c>
      <c r="B1012" s="24" t="s">
        <v>3301</v>
      </c>
      <c r="C1012" s="24" t="s">
        <v>37</v>
      </c>
      <c r="D1012" s="24" t="s">
        <v>23</v>
      </c>
      <c r="E1012" s="25" t="s">
        <v>267</v>
      </c>
      <c r="F1012" s="26" t="s">
        <v>16</v>
      </c>
      <c r="G1012" s="27">
        <v>49</v>
      </c>
      <c r="H1012" s="28">
        <v>71.88</v>
      </c>
      <c r="I1012" s="88">
        <f>G1012*H1012</f>
        <v>3522.12</v>
      </c>
      <c r="J1012" s="93"/>
      <c r="K1012" s="4"/>
    </row>
    <row r="1013" spans="1:11" customFormat="1" ht="15" x14ac:dyDescent="0.25">
      <c r="A1013" s="124" t="s">
        <v>2194</v>
      </c>
      <c r="B1013" s="24" t="s">
        <v>3301</v>
      </c>
      <c r="C1013" s="24" t="s">
        <v>40</v>
      </c>
      <c r="D1013" s="24" t="s">
        <v>23</v>
      </c>
      <c r="E1013" s="25" t="s">
        <v>596</v>
      </c>
      <c r="F1013" s="26" t="s">
        <v>16</v>
      </c>
      <c r="G1013" s="27">
        <v>5</v>
      </c>
      <c r="H1013" s="28">
        <v>1005.74</v>
      </c>
      <c r="I1013" s="88">
        <f>G1013*H1013</f>
        <v>5028.7</v>
      </c>
      <c r="J1013" s="93"/>
      <c r="K1013" s="4"/>
    </row>
    <row r="1014" spans="1:11" customFormat="1" ht="22.5" x14ac:dyDescent="0.25">
      <c r="A1014" s="123" t="s">
        <v>2195</v>
      </c>
      <c r="B1014" s="19" t="s">
        <v>3301</v>
      </c>
      <c r="C1014" s="19" t="s">
        <v>43</v>
      </c>
      <c r="D1014" s="19" t="s">
        <v>598</v>
      </c>
      <c r="E1014" s="20" t="s">
        <v>599</v>
      </c>
      <c r="F1014" s="21" t="s">
        <v>262</v>
      </c>
      <c r="G1014" s="40">
        <v>0.37895000000000001</v>
      </c>
      <c r="H1014" s="23">
        <v>54730.77</v>
      </c>
      <c r="I1014" s="87">
        <f>G1014*H1014</f>
        <v>20740.23</v>
      </c>
      <c r="J1014" s="93"/>
      <c r="K1014" s="4"/>
    </row>
    <row r="1015" spans="1:11" customFormat="1" ht="33.75" x14ac:dyDescent="0.25">
      <c r="A1015" s="124" t="s">
        <v>2197</v>
      </c>
      <c r="B1015" s="24" t="s">
        <v>3301</v>
      </c>
      <c r="C1015" s="24" t="s">
        <v>47</v>
      </c>
      <c r="D1015" s="24" t="s">
        <v>302</v>
      </c>
      <c r="E1015" s="25" t="s">
        <v>601</v>
      </c>
      <c r="F1015" s="26" t="s">
        <v>265</v>
      </c>
      <c r="G1015" s="42">
        <v>37.895000000000003</v>
      </c>
      <c r="H1015" s="28">
        <v>256.82</v>
      </c>
      <c r="I1015" s="88">
        <f>G1015*H1015</f>
        <v>9732.19</v>
      </c>
      <c r="J1015" s="93"/>
      <c r="K1015" s="4"/>
    </row>
    <row r="1016" spans="1:11" customFormat="1" ht="15" x14ac:dyDescent="0.25">
      <c r="A1016" s="123" t="s">
        <v>2198</v>
      </c>
      <c r="B1016" s="19" t="s">
        <v>3301</v>
      </c>
      <c r="C1016" s="19" t="s">
        <v>50</v>
      </c>
      <c r="D1016" s="19" t="s">
        <v>603</v>
      </c>
      <c r="E1016" s="20" t="s">
        <v>604</v>
      </c>
      <c r="F1016" s="21" t="s">
        <v>16</v>
      </c>
      <c r="G1016" s="22">
        <v>2</v>
      </c>
      <c r="H1016" s="23">
        <v>3115.04</v>
      </c>
      <c r="I1016" s="87">
        <f>G1016*H1016</f>
        <v>6230.08</v>
      </c>
      <c r="J1016" s="93"/>
      <c r="K1016" s="4"/>
    </row>
    <row r="1017" spans="1:11" customFormat="1" ht="22.5" x14ac:dyDescent="0.25">
      <c r="A1017" s="124" t="s">
        <v>2199</v>
      </c>
      <c r="B1017" s="24" t="s">
        <v>3301</v>
      </c>
      <c r="C1017" s="24" t="s">
        <v>54</v>
      </c>
      <c r="D1017" s="24" t="s">
        <v>272</v>
      </c>
      <c r="E1017" s="25" t="s">
        <v>606</v>
      </c>
      <c r="F1017" s="26" t="s">
        <v>16</v>
      </c>
      <c r="G1017" s="27">
        <v>2</v>
      </c>
      <c r="H1017" s="28">
        <v>611.1</v>
      </c>
      <c r="I1017" s="88">
        <f>G1017*H1017</f>
        <v>1222.2</v>
      </c>
      <c r="J1017" s="93"/>
      <c r="K1017" s="4"/>
    </row>
    <row r="1018" spans="1:11" customFormat="1" ht="15" x14ac:dyDescent="0.25">
      <c r="A1018" s="123" t="s">
        <v>2201</v>
      </c>
      <c r="B1018" s="19" t="s">
        <v>3301</v>
      </c>
      <c r="C1018" s="19" t="s">
        <v>57</v>
      </c>
      <c r="D1018" s="19" t="s">
        <v>283</v>
      </c>
      <c r="E1018" s="20" t="s">
        <v>284</v>
      </c>
      <c r="F1018" s="21" t="s">
        <v>60</v>
      </c>
      <c r="G1018" s="30">
        <v>0.23599999999999999</v>
      </c>
      <c r="H1018" s="23">
        <v>9012.6200000000008</v>
      </c>
      <c r="I1018" s="87">
        <f>G1018*H1018</f>
        <v>2126.98</v>
      </c>
      <c r="J1018" s="93"/>
      <c r="K1018" s="4"/>
    </row>
    <row r="1019" spans="1:11" customFormat="1" ht="22.5" x14ac:dyDescent="0.25">
      <c r="A1019" s="123" t="s">
        <v>2202</v>
      </c>
      <c r="B1019" s="19" t="s">
        <v>3301</v>
      </c>
      <c r="C1019" s="19" t="s">
        <v>62</v>
      </c>
      <c r="D1019" s="19" t="s">
        <v>286</v>
      </c>
      <c r="E1019" s="20" t="s">
        <v>287</v>
      </c>
      <c r="F1019" s="21" t="s">
        <v>222</v>
      </c>
      <c r="G1019" s="30">
        <v>5.8000000000000003E-2</v>
      </c>
      <c r="H1019" s="23">
        <v>58829.05</v>
      </c>
      <c r="I1019" s="87">
        <f>G1019*H1019</f>
        <v>3412.08</v>
      </c>
      <c r="J1019" s="93"/>
      <c r="K1019" s="4"/>
    </row>
    <row r="1020" spans="1:11" customFormat="1" ht="15" x14ac:dyDescent="0.25">
      <c r="A1020" s="124" t="s">
        <v>2203</v>
      </c>
      <c r="B1020" s="24" t="s">
        <v>3301</v>
      </c>
      <c r="C1020" s="24" t="s">
        <v>67</v>
      </c>
      <c r="D1020" s="24" t="s">
        <v>23</v>
      </c>
      <c r="E1020" s="25" t="s">
        <v>289</v>
      </c>
      <c r="F1020" s="26" t="s">
        <v>265</v>
      </c>
      <c r="G1020" s="41">
        <v>12.3888</v>
      </c>
      <c r="H1020" s="28">
        <v>313.8</v>
      </c>
      <c r="I1020" s="88">
        <f>G1020*H1020</f>
        <v>3887.61</v>
      </c>
      <c r="J1020" s="93"/>
      <c r="K1020" s="4"/>
    </row>
    <row r="1021" spans="1:11" customFormat="1" ht="15" x14ac:dyDescent="0.25">
      <c r="A1021" s="123" t="s">
        <v>2206</v>
      </c>
      <c r="B1021" s="19" t="s">
        <v>3301</v>
      </c>
      <c r="C1021" s="19" t="s">
        <v>70</v>
      </c>
      <c r="D1021" s="19" t="s">
        <v>254</v>
      </c>
      <c r="E1021" s="20" t="s">
        <v>255</v>
      </c>
      <c r="F1021" s="21" t="s">
        <v>256</v>
      </c>
      <c r="G1021" s="29">
        <v>0.1176</v>
      </c>
      <c r="H1021" s="23">
        <v>121740.16</v>
      </c>
      <c r="I1021" s="87">
        <f>G1021*H1021</f>
        <v>14316.64</v>
      </c>
      <c r="J1021" s="93"/>
      <c r="K1021" s="4"/>
    </row>
    <row r="1022" spans="1:11" customFormat="1" ht="22.5" x14ac:dyDescent="0.25">
      <c r="A1022" s="124" t="s">
        <v>2209</v>
      </c>
      <c r="B1022" s="24" t="s">
        <v>3301</v>
      </c>
      <c r="C1022" s="24" t="s">
        <v>73</v>
      </c>
      <c r="D1022" s="24" t="s">
        <v>23</v>
      </c>
      <c r="E1022" s="25" t="s">
        <v>612</v>
      </c>
      <c r="F1022" s="26" t="s">
        <v>16</v>
      </c>
      <c r="G1022" s="27">
        <v>5</v>
      </c>
      <c r="H1022" s="28">
        <v>19503.599999999999</v>
      </c>
      <c r="I1022" s="88">
        <f>G1022*H1022</f>
        <v>97518</v>
      </c>
      <c r="J1022" s="93"/>
      <c r="K1022" s="4"/>
    </row>
    <row r="1023" spans="1:11" customFormat="1" ht="22.5" x14ac:dyDescent="0.25">
      <c r="A1023" s="123" t="s">
        <v>2212</v>
      </c>
      <c r="B1023" s="19" t="s">
        <v>3301</v>
      </c>
      <c r="C1023" s="19" t="s">
        <v>76</v>
      </c>
      <c r="D1023" s="19" t="s">
        <v>591</v>
      </c>
      <c r="E1023" s="20" t="s">
        <v>592</v>
      </c>
      <c r="F1023" s="21" t="s">
        <v>262</v>
      </c>
      <c r="G1023" s="29">
        <v>1.7499</v>
      </c>
      <c r="H1023" s="23">
        <v>54723.28</v>
      </c>
      <c r="I1023" s="87">
        <f>G1023*H1023</f>
        <v>95760.27</v>
      </c>
      <c r="J1023" s="93"/>
      <c r="K1023" s="4"/>
    </row>
    <row r="1024" spans="1:11" customFormat="1" ht="15" x14ac:dyDescent="0.25">
      <c r="A1024" s="124" t="s">
        <v>2215</v>
      </c>
      <c r="B1024" s="24" t="s">
        <v>3301</v>
      </c>
      <c r="C1024" s="24" t="s">
        <v>79</v>
      </c>
      <c r="D1024" s="24" t="s">
        <v>23</v>
      </c>
      <c r="E1024" s="25" t="s">
        <v>264</v>
      </c>
      <c r="F1024" s="26" t="s">
        <v>265</v>
      </c>
      <c r="G1024" s="31">
        <v>172.5</v>
      </c>
      <c r="H1024" s="28">
        <v>300.41000000000003</v>
      </c>
      <c r="I1024" s="88">
        <f>G1024*H1024</f>
        <v>51820.73</v>
      </c>
      <c r="J1024" s="93"/>
      <c r="K1024" s="4"/>
    </row>
    <row r="1025" spans="1:11" customFormat="1" ht="15" x14ac:dyDescent="0.25">
      <c r="A1025" s="124" t="s">
        <v>2218</v>
      </c>
      <c r="B1025" s="24" t="s">
        <v>3301</v>
      </c>
      <c r="C1025" s="24" t="s">
        <v>82</v>
      </c>
      <c r="D1025" s="24" t="s">
        <v>23</v>
      </c>
      <c r="E1025" s="25" t="s">
        <v>267</v>
      </c>
      <c r="F1025" s="26" t="s">
        <v>16</v>
      </c>
      <c r="G1025" s="27">
        <v>83</v>
      </c>
      <c r="H1025" s="28">
        <v>71.88</v>
      </c>
      <c r="I1025" s="88">
        <f>G1025*H1025</f>
        <v>5966.04</v>
      </c>
      <c r="J1025" s="93"/>
      <c r="K1025" s="4"/>
    </row>
    <row r="1026" spans="1:11" customFormat="1" ht="15" x14ac:dyDescent="0.25">
      <c r="A1026" s="124" t="s">
        <v>2221</v>
      </c>
      <c r="B1026" s="24" t="s">
        <v>3301</v>
      </c>
      <c r="C1026" s="24" t="s">
        <v>85</v>
      </c>
      <c r="D1026" s="24" t="s">
        <v>23</v>
      </c>
      <c r="E1026" s="25" t="s">
        <v>596</v>
      </c>
      <c r="F1026" s="26" t="s">
        <v>16</v>
      </c>
      <c r="G1026" s="27">
        <v>2</v>
      </c>
      <c r="H1026" s="28">
        <v>1005.74</v>
      </c>
      <c r="I1026" s="88">
        <f>G1026*H1026</f>
        <v>2011.48</v>
      </c>
      <c r="J1026" s="93"/>
      <c r="K1026" s="4"/>
    </row>
    <row r="1027" spans="1:11" customFormat="1" ht="15" x14ac:dyDescent="0.25">
      <c r="A1027" s="123" t="s">
        <v>2222</v>
      </c>
      <c r="B1027" s="19" t="s">
        <v>3301</v>
      </c>
      <c r="C1027" s="19" t="s">
        <v>87</v>
      </c>
      <c r="D1027" s="19" t="s">
        <v>283</v>
      </c>
      <c r="E1027" s="20" t="s">
        <v>284</v>
      </c>
      <c r="F1027" s="21" t="s">
        <v>60</v>
      </c>
      <c r="G1027" s="33">
        <v>0.24</v>
      </c>
      <c r="H1027" s="23">
        <v>9012.5499999999993</v>
      </c>
      <c r="I1027" s="87">
        <f>G1027*H1027</f>
        <v>2163.0100000000002</v>
      </c>
      <c r="J1027" s="93"/>
      <c r="K1027" s="4"/>
    </row>
    <row r="1028" spans="1:11" customFormat="1" ht="22.5" x14ac:dyDescent="0.25">
      <c r="A1028" s="123" t="s">
        <v>2223</v>
      </c>
      <c r="B1028" s="19" t="s">
        <v>3301</v>
      </c>
      <c r="C1028" s="19" t="s">
        <v>90</v>
      </c>
      <c r="D1028" s="19" t="s">
        <v>286</v>
      </c>
      <c r="E1028" s="20" t="s">
        <v>287</v>
      </c>
      <c r="F1028" s="21" t="s">
        <v>222</v>
      </c>
      <c r="G1028" s="30">
        <v>9.4E-2</v>
      </c>
      <c r="H1028" s="23">
        <v>58851.12</v>
      </c>
      <c r="I1028" s="87">
        <f>G1028*H1028</f>
        <v>5532.01</v>
      </c>
      <c r="J1028" s="93"/>
      <c r="K1028" s="4"/>
    </row>
    <row r="1029" spans="1:11" customFormat="1" ht="15" x14ac:dyDescent="0.25">
      <c r="A1029" s="124" t="s">
        <v>2226</v>
      </c>
      <c r="B1029" s="24" t="s">
        <v>3301</v>
      </c>
      <c r="C1029" s="24" t="s">
        <v>93</v>
      </c>
      <c r="D1029" s="24" t="s">
        <v>23</v>
      </c>
      <c r="E1029" s="25" t="s">
        <v>289</v>
      </c>
      <c r="F1029" s="26" t="s">
        <v>265</v>
      </c>
      <c r="G1029" s="41">
        <v>20.131799999999998</v>
      </c>
      <c r="H1029" s="28">
        <v>313.8</v>
      </c>
      <c r="I1029" s="88">
        <f>G1029*H1029</f>
        <v>6317.36</v>
      </c>
      <c r="J1029" s="93"/>
      <c r="K1029" s="4"/>
    </row>
    <row r="1030" spans="1:11" customFormat="1" ht="22.5" x14ac:dyDescent="0.25">
      <c r="A1030" s="123" t="s">
        <v>2227</v>
      </c>
      <c r="B1030" s="19" t="s">
        <v>3301</v>
      </c>
      <c r="C1030" s="19" t="s">
        <v>96</v>
      </c>
      <c r="D1030" s="19" t="s">
        <v>621</v>
      </c>
      <c r="E1030" s="20" t="s">
        <v>622</v>
      </c>
      <c r="F1030" s="21" t="s">
        <v>262</v>
      </c>
      <c r="G1030" s="29">
        <v>0.52059999999999995</v>
      </c>
      <c r="H1030" s="23">
        <v>137464.62</v>
      </c>
      <c r="I1030" s="87">
        <f>G1030*H1030</f>
        <v>71564.08</v>
      </c>
      <c r="J1030" s="93"/>
      <c r="K1030" s="4"/>
    </row>
    <row r="1031" spans="1:11" customFormat="1" ht="15" x14ac:dyDescent="0.25">
      <c r="A1031" s="124" t="s">
        <v>2230</v>
      </c>
      <c r="B1031" s="24" t="s">
        <v>3301</v>
      </c>
      <c r="C1031" s="24" t="s">
        <v>99</v>
      </c>
      <c r="D1031" s="24" t="s">
        <v>23</v>
      </c>
      <c r="E1031" s="25" t="s">
        <v>624</v>
      </c>
      <c r="F1031" s="26" t="s">
        <v>265</v>
      </c>
      <c r="G1031" s="31">
        <v>51.5</v>
      </c>
      <c r="H1031" s="28">
        <v>1346.62</v>
      </c>
      <c r="I1031" s="88">
        <f>G1031*H1031</f>
        <v>69350.929999999993</v>
      </c>
      <c r="J1031" s="93"/>
      <c r="K1031" s="4"/>
    </row>
    <row r="1032" spans="1:11" customFormat="1" ht="15" x14ac:dyDescent="0.25">
      <c r="A1032" s="124" t="s">
        <v>2232</v>
      </c>
      <c r="B1032" s="24" t="s">
        <v>3301</v>
      </c>
      <c r="C1032" s="24" t="s">
        <v>101</v>
      </c>
      <c r="D1032" s="24" t="s">
        <v>23</v>
      </c>
      <c r="E1032" s="25" t="s">
        <v>626</v>
      </c>
      <c r="F1032" s="26" t="s">
        <v>16</v>
      </c>
      <c r="G1032" s="27">
        <v>8</v>
      </c>
      <c r="H1032" s="28">
        <v>1166.32</v>
      </c>
      <c r="I1032" s="88">
        <f>G1032*H1032</f>
        <v>9330.56</v>
      </c>
      <c r="J1032" s="93"/>
      <c r="K1032" s="4"/>
    </row>
    <row r="1033" spans="1:11" customFormat="1" ht="22.5" x14ac:dyDescent="0.25">
      <c r="A1033" s="123" t="s">
        <v>2234</v>
      </c>
      <c r="B1033" s="19" t="s">
        <v>3301</v>
      </c>
      <c r="C1033" s="19" t="s">
        <v>105</v>
      </c>
      <c r="D1033" s="19" t="s">
        <v>628</v>
      </c>
      <c r="E1033" s="20" t="s">
        <v>629</v>
      </c>
      <c r="F1033" s="21" t="s">
        <v>262</v>
      </c>
      <c r="G1033" s="29">
        <v>0.2954</v>
      </c>
      <c r="H1033" s="23">
        <v>137366.47</v>
      </c>
      <c r="I1033" s="87">
        <f>G1033*H1033</f>
        <v>40578.06</v>
      </c>
      <c r="J1033" s="93"/>
      <c r="K1033" s="4"/>
    </row>
    <row r="1034" spans="1:11" customFormat="1" ht="15" x14ac:dyDescent="0.25">
      <c r="A1034" s="124" t="s">
        <v>2236</v>
      </c>
      <c r="B1034" s="24" t="s">
        <v>3301</v>
      </c>
      <c r="C1034" s="24" t="s">
        <v>109</v>
      </c>
      <c r="D1034" s="24" t="s">
        <v>23</v>
      </c>
      <c r="E1034" s="25" t="s">
        <v>631</v>
      </c>
      <c r="F1034" s="26" t="s">
        <v>265</v>
      </c>
      <c r="G1034" s="27">
        <v>29</v>
      </c>
      <c r="H1034" s="28">
        <v>957.11</v>
      </c>
      <c r="I1034" s="88">
        <f>G1034*H1034</f>
        <v>27756.19</v>
      </c>
      <c r="J1034" s="93"/>
      <c r="K1034" s="4"/>
    </row>
    <row r="1035" spans="1:11" customFormat="1" ht="15" x14ac:dyDescent="0.25">
      <c r="A1035" s="124" t="s">
        <v>2238</v>
      </c>
      <c r="B1035" s="24" t="s">
        <v>3301</v>
      </c>
      <c r="C1035" s="24" t="s">
        <v>111</v>
      </c>
      <c r="D1035" s="24" t="s">
        <v>23</v>
      </c>
      <c r="E1035" s="25" t="s">
        <v>633</v>
      </c>
      <c r="F1035" s="26" t="s">
        <v>16</v>
      </c>
      <c r="G1035" s="27">
        <v>9</v>
      </c>
      <c r="H1035" s="28">
        <v>672.1</v>
      </c>
      <c r="I1035" s="88">
        <f>G1035*H1035</f>
        <v>6048.9</v>
      </c>
      <c r="J1035" s="93"/>
      <c r="K1035" s="4"/>
    </row>
    <row r="1036" spans="1:11" customFormat="1" ht="22.5" x14ac:dyDescent="0.25">
      <c r="A1036" s="123" t="s">
        <v>2239</v>
      </c>
      <c r="B1036" s="19" t="s">
        <v>3301</v>
      </c>
      <c r="C1036" s="19" t="s">
        <v>114</v>
      </c>
      <c r="D1036" s="19" t="s">
        <v>635</v>
      </c>
      <c r="E1036" s="20" t="s">
        <v>636</v>
      </c>
      <c r="F1036" s="21" t="s">
        <v>262</v>
      </c>
      <c r="G1036" s="29">
        <v>1.2004999999999999</v>
      </c>
      <c r="H1036" s="23">
        <v>122871.91</v>
      </c>
      <c r="I1036" s="87">
        <f>G1036*H1036</f>
        <v>147507.73000000001</v>
      </c>
      <c r="J1036" s="93"/>
      <c r="K1036" s="4"/>
    </row>
    <row r="1037" spans="1:11" customFormat="1" ht="15" x14ac:dyDescent="0.25">
      <c r="A1037" s="124" t="s">
        <v>2241</v>
      </c>
      <c r="B1037" s="24" t="s">
        <v>3301</v>
      </c>
      <c r="C1037" s="24" t="s">
        <v>117</v>
      </c>
      <c r="D1037" s="24" t="s">
        <v>23</v>
      </c>
      <c r="E1037" s="25" t="s">
        <v>638</v>
      </c>
      <c r="F1037" s="26" t="s">
        <v>265</v>
      </c>
      <c r="G1037" s="31">
        <v>118.5</v>
      </c>
      <c r="H1037" s="28">
        <v>807.61</v>
      </c>
      <c r="I1037" s="88">
        <f>G1037*H1037</f>
        <v>95701.79</v>
      </c>
      <c r="J1037" s="93"/>
      <c r="K1037" s="4"/>
    </row>
    <row r="1038" spans="1:11" customFormat="1" ht="15" x14ac:dyDescent="0.25">
      <c r="A1038" s="124" t="s">
        <v>2242</v>
      </c>
      <c r="B1038" s="24" t="s">
        <v>3301</v>
      </c>
      <c r="C1038" s="24" t="s">
        <v>121</v>
      </c>
      <c r="D1038" s="24" t="s">
        <v>23</v>
      </c>
      <c r="E1038" s="25" t="s">
        <v>640</v>
      </c>
      <c r="F1038" s="26" t="s">
        <v>16</v>
      </c>
      <c r="G1038" s="27">
        <v>31</v>
      </c>
      <c r="H1038" s="28">
        <v>313</v>
      </c>
      <c r="I1038" s="88">
        <f>G1038*H1038</f>
        <v>9703</v>
      </c>
      <c r="J1038" s="93"/>
      <c r="K1038" s="4"/>
    </row>
    <row r="1039" spans="1:11" customFormat="1" ht="22.5" x14ac:dyDescent="0.25">
      <c r="A1039" s="123" t="s">
        <v>2244</v>
      </c>
      <c r="B1039" s="19" t="s">
        <v>3301</v>
      </c>
      <c r="C1039" s="19" t="s">
        <v>125</v>
      </c>
      <c r="D1039" s="19" t="s">
        <v>642</v>
      </c>
      <c r="E1039" s="20" t="s">
        <v>643</v>
      </c>
      <c r="F1039" s="21" t="s">
        <v>262</v>
      </c>
      <c r="G1039" s="30">
        <v>2.008</v>
      </c>
      <c r="H1039" s="23">
        <v>103658.38</v>
      </c>
      <c r="I1039" s="87">
        <f>G1039*H1039</f>
        <v>208146.03</v>
      </c>
      <c r="J1039" s="93"/>
      <c r="K1039" s="4"/>
    </row>
    <row r="1040" spans="1:11" customFormat="1" ht="15" x14ac:dyDescent="0.25">
      <c r="A1040" s="124" t="s">
        <v>2246</v>
      </c>
      <c r="B1040" s="24" t="s">
        <v>3301</v>
      </c>
      <c r="C1040" s="24" t="s">
        <v>128</v>
      </c>
      <c r="D1040" s="24" t="s">
        <v>23</v>
      </c>
      <c r="E1040" s="25" t="s">
        <v>645</v>
      </c>
      <c r="F1040" s="26" t="s">
        <v>265</v>
      </c>
      <c r="G1040" s="27">
        <v>195</v>
      </c>
      <c r="H1040" s="28">
        <v>741.77</v>
      </c>
      <c r="I1040" s="88">
        <f>G1040*H1040</f>
        <v>144645.15</v>
      </c>
      <c r="J1040" s="93"/>
      <c r="K1040" s="4"/>
    </row>
    <row r="1041" spans="1:11" customFormat="1" ht="15" x14ac:dyDescent="0.25">
      <c r="A1041" s="124" t="s">
        <v>2248</v>
      </c>
      <c r="B1041" s="24" t="s">
        <v>3301</v>
      </c>
      <c r="C1041" s="24" t="s">
        <v>130</v>
      </c>
      <c r="D1041" s="24" t="s">
        <v>23</v>
      </c>
      <c r="E1041" s="25" t="s">
        <v>647</v>
      </c>
      <c r="F1041" s="26" t="s">
        <v>16</v>
      </c>
      <c r="G1041" s="27">
        <v>116</v>
      </c>
      <c r="H1041" s="28">
        <v>282.29000000000002</v>
      </c>
      <c r="I1041" s="88">
        <f>G1041*H1041</f>
        <v>32745.64</v>
      </c>
      <c r="J1041" s="93"/>
      <c r="K1041" s="4"/>
    </row>
    <row r="1042" spans="1:11" customFormat="1" ht="15" x14ac:dyDescent="0.25">
      <c r="A1042" s="124" t="s">
        <v>2250</v>
      </c>
      <c r="B1042" s="24" t="s">
        <v>3301</v>
      </c>
      <c r="C1042" s="24" t="s">
        <v>133</v>
      </c>
      <c r="D1042" s="24" t="s">
        <v>23</v>
      </c>
      <c r="E1042" s="25" t="s">
        <v>649</v>
      </c>
      <c r="F1042" s="26" t="s">
        <v>16</v>
      </c>
      <c r="G1042" s="27">
        <v>18</v>
      </c>
      <c r="H1042" s="28">
        <v>3670.09</v>
      </c>
      <c r="I1042" s="88">
        <f>G1042*H1042</f>
        <v>66061.62</v>
      </c>
      <c r="J1042" s="93"/>
      <c r="K1042" s="4"/>
    </row>
    <row r="1043" spans="1:11" customFormat="1" ht="22.5" x14ac:dyDescent="0.25">
      <c r="A1043" s="123" t="s">
        <v>2251</v>
      </c>
      <c r="B1043" s="19" t="s">
        <v>3301</v>
      </c>
      <c r="C1043" s="19" t="s">
        <v>137</v>
      </c>
      <c r="D1043" s="19" t="s">
        <v>591</v>
      </c>
      <c r="E1043" s="20" t="s">
        <v>592</v>
      </c>
      <c r="F1043" s="21" t="s">
        <v>262</v>
      </c>
      <c r="G1043" s="30">
        <v>2.1999999999999999E-2</v>
      </c>
      <c r="H1043" s="23">
        <v>54739.45</v>
      </c>
      <c r="I1043" s="87">
        <f>G1043*H1043</f>
        <v>1204.27</v>
      </c>
      <c r="J1043" s="93"/>
      <c r="K1043" s="4"/>
    </row>
    <row r="1044" spans="1:11" customFormat="1" ht="15" x14ac:dyDescent="0.25">
      <c r="A1044" s="124" t="s">
        <v>2253</v>
      </c>
      <c r="B1044" s="24" t="s">
        <v>3301</v>
      </c>
      <c r="C1044" s="24" t="s">
        <v>140</v>
      </c>
      <c r="D1044" s="24" t="s">
        <v>23</v>
      </c>
      <c r="E1044" s="25" t="s">
        <v>264</v>
      </c>
      <c r="F1044" s="26" t="s">
        <v>265</v>
      </c>
      <c r="G1044" s="31">
        <v>2.2000000000000002</v>
      </c>
      <c r="H1044" s="28">
        <v>300.42</v>
      </c>
      <c r="I1044" s="88">
        <f>G1044*H1044</f>
        <v>660.92</v>
      </c>
      <c r="J1044" s="93"/>
      <c r="K1044" s="4"/>
    </row>
    <row r="1045" spans="1:11" customFormat="1" ht="15" x14ac:dyDescent="0.25">
      <c r="A1045" s="124" t="s">
        <v>2255</v>
      </c>
      <c r="B1045" s="24" t="s">
        <v>3301</v>
      </c>
      <c r="C1045" s="24" t="s">
        <v>144</v>
      </c>
      <c r="D1045" s="24" t="s">
        <v>23</v>
      </c>
      <c r="E1045" s="25" t="s">
        <v>596</v>
      </c>
      <c r="F1045" s="26" t="s">
        <v>16</v>
      </c>
      <c r="G1045" s="27">
        <v>34</v>
      </c>
      <c r="H1045" s="28">
        <v>1005.74</v>
      </c>
      <c r="I1045" s="88">
        <f>G1045*H1045</f>
        <v>34195.160000000003</v>
      </c>
      <c r="J1045" s="93"/>
      <c r="K1045" s="4"/>
    </row>
    <row r="1046" spans="1:11" customFormat="1" ht="22.5" x14ac:dyDescent="0.25">
      <c r="A1046" s="123" t="s">
        <v>2257</v>
      </c>
      <c r="B1046" s="19" t="s">
        <v>3301</v>
      </c>
      <c r="C1046" s="19" t="s">
        <v>148</v>
      </c>
      <c r="D1046" s="19" t="s">
        <v>654</v>
      </c>
      <c r="E1046" s="20" t="s">
        <v>655</v>
      </c>
      <c r="F1046" s="21" t="s">
        <v>16</v>
      </c>
      <c r="G1046" s="22">
        <v>2</v>
      </c>
      <c r="H1046" s="23">
        <v>5032.47</v>
      </c>
      <c r="I1046" s="87">
        <f>G1046*H1046</f>
        <v>10064.94</v>
      </c>
      <c r="J1046" s="93"/>
      <c r="K1046" s="4"/>
    </row>
    <row r="1047" spans="1:11" customFormat="1" ht="22.5" x14ac:dyDescent="0.25">
      <c r="A1047" s="124" t="s">
        <v>2258</v>
      </c>
      <c r="B1047" s="24" t="s">
        <v>3301</v>
      </c>
      <c r="C1047" s="24" t="s">
        <v>151</v>
      </c>
      <c r="D1047" s="24" t="s">
        <v>657</v>
      </c>
      <c r="E1047" s="25" t="s">
        <v>658</v>
      </c>
      <c r="F1047" s="26" t="s">
        <v>16</v>
      </c>
      <c r="G1047" s="27">
        <v>2</v>
      </c>
      <c r="H1047" s="28">
        <v>5871.65</v>
      </c>
      <c r="I1047" s="88">
        <f>G1047*H1047</f>
        <v>11743.3</v>
      </c>
      <c r="J1047" s="93"/>
      <c r="K1047" s="4"/>
    </row>
    <row r="1048" spans="1:11" customFormat="1" ht="15" x14ac:dyDescent="0.25">
      <c r="A1048" s="123" t="s">
        <v>2260</v>
      </c>
      <c r="B1048" s="19" t="s">
        <v>3301</v>
      </c>
      <c r="C1048" s="19" t="s">
        <v>154</v>
      </c>
      <c r="D1048" s="19" t="s">
        <v>603</v>
      </c>
      <c r="E1048" s="20" t="s">
        <v>604</v>
      </c>
      <c r="F1048" s="21" t="s">
        <v>16</v>
      </c>
      <c r="G1048" s="22">
        <v>24</v>
      </c>
      <c r="H1048" s="23">
        <v>3115.05</v>
      </c>
      <c r="I1048" s="87">
        <f>G1048*H1048</f>
        <v>74761.2</v>
      </c>
      <c r="J1048" s="93"/>
      <c r="K1048" s="4"/>
    </row>
    <row r="1049" spans="1:11" customFormat="1" ht="15" x14ac:dyDescent="0.25">
      <c r="A1049" s="124" t="s">
        <v>2261</v>
      </c>
      <c r="B1049" s="24" t="s">
        <v>3301</v>
      </c>
      <c r="C1049" s="24" t="s">
        <v>157</v>
      </c>
      <c r="D1049" s="24" t="s">
        <v>23</v>
      </c>
      <c r="E1049" s="25" t="s">
        <v>661</v>
      </c>
      <c r="F1049" s="26" t="s">
        <v>16</v>
      </c>
      <c r="G1049" s="27">
        <v>24</v>
      </c>
      <c r="H1049" s="28">
        <v>369.38</v>
      </c>
      <c r="I1049" s="88">
        <f>G1049*H1049</f>
        <v>8865.1200000000008</v>
      </c>
      <c r="J1049" s="93"/>
      <c r="K1049" s="4"/>
    </row>
    <row r="1050" spans="1:11" customFormat="1" ht="15" x14ac:dyDescent="0.25">
      <c r="A1050" s="123" t="s">
        <v>2263</v>
      </c>
      <c r="B1050" s="19" t="s">
        <v>3301</v>
      </c>
      <c r="C1050" s="19" t="s">
        <v>159</v>
      </c>
      <c r="D1050" s="19" t="s">
        <v>283</v>
      </c>
      <c r="E1050" s="20" t="s">
        <v>284</v>
      </c>
      <c r="F1050" s="21" t="s">
        <v>60</v>
      </c>
      <c r="G1050" s="33">
        <v>2.0099999999999998</v>
      </c>
      <c r="H1050" s="23">
        <v>9013.39</v>
      </c>
      <c r="I1050" s="87">
        <f>G1050*H1050</f>
        <v>18116.91</v>
      </c>
      <c r="J1050" s="93"/>
      <c r="K1050" s="4"/>
    </row>
    <row r="1051" spans="1:11" customFormat="1" ht="22.5" x14ac:dyDescent="0.25">
      <c r="A1051" s="123" t="s">
        <v>2265</v>
      </c>
      <c r="B1051" s="19" t="s">
        <v>3301</v>
      </c>
      <c r="C1051" s="19" t="s">
        <v>163</v>
      </c>
      <c r="D1051" s="19" t="s">
        <v>286</v>
      </c>
      <c r="E1051" s="20" t="s">
        <v>287</v>
      </c>
      <c r="F1051" s="21" t="s">
        <v>222</v>
      </c>
      <c r="G1051" s="30">
        <v>3.8159999999999998</v>
      </c>
      <c r="H1051" s="23">
        <v>58846.879999999997</v>
      </c>
      <c r="I1051" s="87">
        <f>G1051*H1051</f>
        <v>224559.69</v>
      </c>
      <c r="J1051" s="93"/>
      <c r="K1051" s="4"/>
    </row>
    <row r="1052" spans="1:11" customFormat="1" ht="15" x14ac:dyDescent="0.25">
      <c r="A1052" s="124" t="s">
        <v>2267</v>
      </c>
      <c r="B1052" s="24" t="s">
        <v>3301</v>
      </c>
      <c r="C1052" s="24" t="s">
        <v>167</v>
      </c>
      <c r="D1052" s="24" t="s">
        <v>23</v>
      </c>
      <c r="E1052" s="25" t="s">
        <v>665</v>
      </c>
      <c r="F1052" s="26" t="s">
        <v>265</v>
      </c>
      <c r="G1052" s="42">
        <v>46.457999999999998</v>
      </c>
      <c r="H1052" s="28">
        <v>584.52</v>
      </c>
      <c r="I1052" s="88">
        <f>G1052*H1052</f>
        <v>27155.63</v>
      </c>
      <c r="J1052" s="93"/>
      <c r="K1052" s="4"/>
    </row>
    <row r="1053" spans="1:11" customFormat="1" ht="15" x14ac:dyDescent="0.25">
      <c r="A1053" s="124" t="s">
        <v>2269</v>
      </c>
      <c r="B1053" s="24" t="s">
        <v>3301</v>
      </c>
      <c r="C1053" s="24" t="s">
        <v>170</v>
      </c>
      <c r="D1053" s="24" t="s">
        <v>23</v>
      </c>
      <c r="E1053" s="25" t="s">
        <v>667</v>
      </c>
      <c r="F1053" s="26" t="s">
        <v>265</v>
      </c>
      <c r="G1053" s="42">
        <v>30.972000000000001</v>
      </c>
      <c r="H1053" s="28">
        <v>614.11</v>
      </c>
      <c r="I1053" s="88">
        <f>G1053*H1053</f>
        <v>19020.21</v>
      </c>
      <c r="J1053" s="93"/>
      <c r="K1053" s="4"/>
    </row>
    <row r="1054" spans="1:11" customFormat="1" ht="15" x14ac:dyDescent="0.25">
      <c r="A1054" s="124" t="s">
        <v>2271</v>
      </c>
      <c r="B1054" s="24" t="s">
        <v>3301</v>
      </c>
      <c r="C1054" s="24" t="s">
        <v>172</v>
      </c>
      <c r="D1054" s="24" t="s">
        <v>23</v>
      </c>
      <c r="E1054" s="25" t="s">
        <v>669</v>
      </c>
      <c r="F1054" s="26" t="s">
        <v>265</v>
      </c>
      <c r="G1054" s="41">
        <v>122.3394</v>
      </c>
      <c r="H1054" s="28">
        <v>455.75</v>
      </c>
      <c r="I1054" s="88">
        <f>G1054*H1054</f>
        <v>55756.18</v>
      </c>
      <c r="J1054" s="93"/>
      <c r="K1054" s="4"/>
    </row>
    <row r="1055" spans="1:11" customFormat="1" ht="15" x14ac:dyDescent="0.25">
      <c r="A1055" s="124" t="s">
        <v>2273</v>
      </c>
      <c r="B1055" s="24" t="s">
        <v>3301</v>
      </c>
      <c r="C1055" s="24" t="s">
        <v>175</v>
      </c>
      <c r="D1055" s="24" t="s">
        <v>23</v>
      </c>
      <c r="E1055" s="25" t="s">
        <v>671</v>
      </c>
      <c r="F1055" s="26" t="s">
        <v>265</v>
      </c>
      <c r="G1055" s="42">
        <v>201.31800000000001</v>
      </c>
      <c r="H1055" s="28">
        <v>470.86</v>
      </c>
      <c r="I1055" s="88">
        <f>G1055*H1055</f>
        <v>94792.59</v>
      </c>
      <c r="J1055" s="93"/>
      <c r="K1055" s="4"/>
    </row>
    <row r="1056" spans="1:11" customFormat="1" ht="15" x14ac:dyDescent="0.25">
      <c r="A1056" s="123" t="s">
        <v>2275</v>
      </c>
      <c r="B1056" s="19" t="s">
        <v>3301</v>
      </c>
      <c r="C1056" s="19" t="s">
        <v>178</v>
      </c>
      <c r="D1056" s="19" t="s">
        <v>673</v>
      </c>
      <c r="E1056" s="20" t="s">
        <v>674</v>
      </c>
      <c r="F1056" s="21" t="s">
        <v>16</v>
      </c>
      <c r="G1056" s="22">
        <v>1</v>
      </c>
      <c r="H1056" s="23">
        <v>10244.19</v>
      </c>
      <c r="I1056" s="87">
        <f>G1056*H1056</f>
        <v>10244.19</v>
      </c>
      <c r="J1056" s="93"/>
      <c r="K1056" s="4"/>
    </row>
    <row r="1057" spans="1:11" customFormat="1" ht="15" x14ac:dyDescent="0.25">
      <c r="A1057" s="124" t="s">
        <v>2277</v>
      </c>
      <c r="B1057" s="24" t="s">
        <v>3301</v>
      </c>
      <c r="C1057" s="24" t="s">
        <v>182</v>
      </c>
      <c r="D1057" s="24" t="s">
        <v>23</v>
      </c>
      <c r="E1057" s="25" t="s">
        <v>676</v>
      </c>
      <c r="F1057" s="26" t="s">
        <v>412</v>
      </c>
      <c r="G1057" s="27">
        <v>1</v>
      </c>
      <c r="H1057" s="28">
        <v>0</v>
      </c>
      <c r="I1057" s="88">
        <f>G1057*H1057</f>
        <v>0</v>
      </c>
      <c r="J1057" s="93"/>
      <c r="K1057" s="4"/>
    </row>
    <row r="1058" spans="1:11" customFormat="1" ht="15" x14ac:dyDescent="0.25">
      <c r="A1058" s="123" t="s">
        <v>2279</v>
      </c>
      <c r="B1058" s="19" t="s">
        <v>3301</v>
      </c>
      <c r="C1058" s="19" t="s">
        <v>186</v>
      </c>
      <c r="D1058" s="19" t="s">
        <v>678</v>
      </c>
      <c r="E1058" s="20" t="s">
        <v>679</v>
      </c>
      <c r="F1058" s="21" t="s">
        <v>16</v>
      </c>
      <c r="G1058" s="22">
        <v>3</v>
      </c>
      <c r="H1058" s="23">
        <v>333009.59000000003</v>
      </c>
      <c r="I1058" s="87">
        <f>G1058*H1058</f>
        <v>999028.77</v>
      </c>
      <c r="J1058" s="93"/>
      <c r="K1058" s="4"/>
    </row>
    <row r="1059" spans="1:11" customFormat="1" ht="22.5" x14ac:dyDescent="0.25">
      <c r="A1059" s="124" t="s">
        <v>2281</v>
      </c>
      <c r="B1059" s="24" t="s">
        <v>3301</v>
      </c>
      <c r="C1059" s="24" t="s">
        <v>189</v>
      </c>
      <c r="D1059" s="24" t="s">
        <v>23</v>
      </c>
      <c r="E1059" s="25" t="s">
        <v>681</v>
      </c>
      <c r="F1059" s="26" t="s">
        <v>412</v>
      </c>
      <c r="G1059" s="27">
        <v>1</v>
      </c>
      <c r="H1059" s="28">
        <v>0</v>
      </c>
      <c r="I1059" s="88">
        <f>G1059*H1059</f>
        <v>0</v>
      </c>
      <c r="J1059" s="93"/>
      <c r="K1059" s="4"/>
    </row>
    <row r="1060" spans="1:11" customFormat="1" ht="22.5" x14ac:dyDescent="0.25">
      <c r="A1060" s="124" t="s">
        <v>2283</v>
      </c>
      <c r="B1060" s="24" t="s">
        <v>3301</v>
      </c>
      <c r="C1060" s="24" t="s">
        <v>192</v>
      </c>
      <c r="D1060" s="24" t="s">
        <v>23</v>
      </c>
      <c r="E1060" s="25" t="s">
        <v>683</v>
      </c>
      <c r="F1060" s="26" t="s">
        <v>412</v>
      </c>
      <c r="G1060" s="27">
        <v>1</v>
      </c>
      <c r="H1060" s="28">
        <v>0</v>
      </c>
      <c r="I1060" s="88">
        <f>G1060*H1060</f>
        <v>0</v>
      </c>
      <c r="J1060" s="93"/>
      <c r="K1060" s="4"/>
    </row>
    <row r="1061" spans="1:11" customFormat="1" ht="22.5" x14ac:dyDescent="0.25">
      <c r="A1061" s="124" t="s">
        <v>2284</v>
      </c>
      <c r="B1061" s="24" t="s">
        <v>3301</v>
      </c>
      <c r="C1061" s="24" t="s">
        <v>196</v>
      </c>
      <c r="D1061" s="24" t="s">
        <v>23</v>
      </c>
      <c r="E1061" s="25" t="s">
        <v>685</v>
      </c>
      <c r="F1061" s="26" t="s">
        <v>412</v>
      </c>
      <c r="G1061" s="27">
        <v>1</v>
      </c>
      <c r="H1061" s="28">
        <v>0</v>
      </c>
      <c r="I1061" s="88">
        <f>G1061*H1061</f>
        <v>0</v>
      </c>
      <c r="J1061" s="93"/>
      <c r="K1061" s="4"/>
    </row>
    <row r="1062" spans="1:11" customFormat="1" ht="15" x14ac:dyDescent="0.25">
      <c r="A1062" s="123" t="s">
        <v>2285</v>
      </c>
      <c r="B1062" s="19" t="s">
        <v>3301</v>
      </c>
      <c r="C1062" s="19" t="s">
        <v>200</v>
      </c>
      <c r="D1062" s="19" t="s">
        <v>687</v>
      </c>
      <c r="E1062" s="20" t="s">
        <v>688</v>
      </c>
      <c r="F1062" s="21" t="s">
        <v>16</v>
      </c>
      <c r="G1062" s="22">
        <v>1</v>
      </c>
      <c r="H1062" s="23">
        <v>362078.3</v>
      </c>
      <c r="I1062" s="87">
        <f>G1062*H1062</f>
        <v>362078.3</v>
      </c>
      <c r="J1062" s="93"/>
      <c r="K1062" s="4"/>
    </row>
    <row r="1063" spans="1:11" customFormat="1" ht="22.5" x14ac:dyDescent="0.25">
      <c r="A1063" s="124" t="s">
        <v>2286</v>
      </c>
      <c r="B1063" s="24" t="s">
        <v>3301</v>
      </c>
      <c r="C1063" s="24" t="s">
        <v>203</v>
      </c>
      <c r="D1063" s="24" t="s">
        <v>23</v>
      </c>
      <c r="E1063" s="25" t="s">
        <v>690</v>
      </c>
      <c r="F1063" s="26" t="s">
        <v>412</v>
      </c>
      <c r="G1063" s="27">
        <v>1</v>
      </c>
      <c r="H1063" s="28">
        <v>0</v>
      </c>
      <c r="I1063" s="88">
        <f>G1063*H1063</f>
        <v>0</v>
      </c>
      <c r="J1063" s="93"/>
      <c r="K1063" s="4"/>
    </row>
    <row r="1064" spans="1:11" customFormat="1" ht="15" x14ac:dyDescent="0.25">
      <c r="A1064" s="123" t="s">
        <v>2287</v>
      </c>
      <c r="B1064" s="19" t="s">
        <v>3301</v>
      </c>
      <c r="C1064" s="19" t="s">
        <v>206</v>
      </c>
      <c r="D1064" s="19" t="s">
        <v>692</v>
      </c>
      <c r="E1064" s="20" t="s">
        <v>693</v>
      </c>
      <c r="F1064" s="21" t="s">
        <v>16</v>
      </c>
      <c r="G1064" s="22">
        <v>2</v>
      </c>
      <c r="H1064" s="23">
        <v>206021.25</v>
      </c>
      <c r="I1064" s="87">
        <f>G1064*H1064</f>
        <v>412042.5</v>
      </c>
      <c r="J1064" s="93"/>
      <c r="K1064" s="4"/>
    </row>
    <row r="1065" spans="1:11" customFormat="1" ht="22.5" x14ac:dyDescent="0.25">
      <c r="A1065" s="124" t="s">
        <v>2290</v>
      </c>
      <c r="B1065" s="24" t="s">
        <v>3301</v>
      </c>
      <c r="C1065" s="24" t="s">
        <v>209</v>
      </c>
      <c r="D1065" s="24" t="s">
        <v>23</v>
      </c>
      <c r="E1065" s="25" t="s">
        <v>695</v>
      </c>
      <c r="F1065" s="26" t="s">
        <v>412</v>
      </c>
      <c r="G1065" s="27">
        <v>1</v>
      </c>
      <c r="H1065" s="28">
        <v>0</v>
      </c>
      <c r="I1065" s="88">
        <f>G1065*H1065</f>
        <v>0</v>
      </c>
      <c r="J1065" s="93"/>
      <c r="K1065" s="4"/>
    </row>
    <row r="1066" spans="1:11" customFormat="1" ht="22.5" x14ac:dyDescent="0.25">
      <c r="A1066" s="124" t="s">
        <v>2292</v>
      </c>
      <c r="B1066" s="24" t="s">
        <v>3301</v>
      </c>
      <c r="C1066" s="24" t="s">
        <v>212</v>
      </c>
      <c r="D1066" s="24" t="s">
        <v>23</v>
      </c>
      <c r="E1066" s="25" t="s">
        <v>697</v>
      </c>
      <c r="F1066" s="26" t="s">
        <v>412</v>
      </c>
      <c r="G1066" s="27">
        <v>1</v>
      </c>
      <c r="H1066" s="28">
        <v>0</v>
      </c>
      <c r="I1066" s="88">
        <f>G1066*H1066</f>
        <v>0</v>
      </c>
      <c r="J1066" s="93"/>
      <c r="K1066" s="4"/>
    </row>
    <row r="1067" spans="1:11" customFormat="1" ht="15" x14ac:dyDescent="0.25">
      <c r="A1067" s="123" t="s">
        <v>2294</v>
      </c>
      <c r="B1067" s="19" t="s">
        <v>3301</v>
      </c>
      <c r="C1067" s="19" t="s">
        <v>216</v>
      </c>
      <c r="D1067" s="19" t="s">
        <v>673</v>
      </c>
      <c r="E1067" s="20" t="s">
        <v>674</v>
      </c>
      <c r="F1067" s="21" t="s">
        <v>16</v>
      </c>
      <c r="G1067" s="22">
        <v>10</v>
      </c>
      <c r="H1067" s="23">
        <v>10244.16</v>
      </c>
      <c r="I1067" s="87">
        <f>G1067*H1067</f>
        <v>102441.60000000001</v>
      </c>
      <c r="J1067" s="93"/>
      <c r="K1067" s="4"/>
    </row>
    <row r="1068" spans="1:11" customFormat="1" ht="15" x14ac:dyDescent="0.25">
      <c r="A1068" s="124" t="s">
        <v>2295</v>
      </c>
      <c r="B1068" s="24" t="s">
        <v>3301</v>
      </c>
      <c r="C1068" s="24" t="s">
        <v>219</v>
      </c>
      <c r="D1068" s="24" t="s">
        <v>23</v>
      </c>
      <c r="E1068" s="25" t="s">
        <v>700</v>
      </c>
      <c r="F1068" s="26" t="s">
        <v>412</v>
      </c>
      <c r="G1068" s="27">
        <v>7</v>
      </c>
      <c r="H1068" s="28">
        <v>0</v>
      </c>
      <c r="I1068" s="88">
        <f>G1068*H1068</f>
        <v>0</v>
      </c>
      <c r="J1068" s="93"/>
      <c r="K1068" s="4"/>
    </row>
    <row r="1069" spans="1:11" customFormat="1" ht="15" x14ac:dyDescent="0.25">
      <c r="A1069" s="124" t="s">
        <v>2297</v>
      </c>
      <c r="B1069" s="24" t="s">
        <v>3301</v>
      </c>
      <c r="C1069" s="24" t="s">
        <v>224</v>
      </c>
      <c r="D1069" s="24" t="s">
        <v>23</v>
      </c>
      <c r="E1069" s="25" t="s">
        <v>702</v>
      </c>
      <c r="F1069" s="26" t="s">
        <v>412</v>
      </c>
      <c r="G1069" s="27">
        <v>2</v>
      </c>
      <c r="H1069" s="28">
        <v>0</v>
      </c>
      <c r="I1069" s="88">
        <f>G1069*H1069</f>
        <v>0</v>
      </c>
      <c r="J1069" s="93"/>
      <c r="K1069" s="4"/>
    </row>
    <row r="1070" spans="1:11" customFormat="1" ht="15" x14ac:dyDescent="0.25">
      <c r="A1070" s="124" t="s">
        <v>2298</v>
      </c>
      <c r="B1070" s="24" t="s">
        <v>3301</v>
      </c>
      <c r="C1070" s="24" t="s">
        <v>228</v>
      </c>
      <c r="D1070" s="24" t="s">
        <v>23</v>
      </c>
      <c r="E1070" s="25" t="s">
        <v>704</v>
      </c>
      <c r="F1070" s="26" t="s">
        <v>412</v>
      </c>
      <c r="G1070" s="27">
        <v>1</v>
      </c>
      <c r="H1070" s="28">
        <v>0</v>
      </c>
      <c r="I1070" s="88">
        <f>G1070*H1070</f>
        <v>0</v>
      </c>
      <c r="J1070" s="93"/>
      <c r="K1070" s="4"/>
    </row>
    <row r="1071" spans="1:11" customFormat="1" ht="15" x14ac:dyDescent="0.25">
      <c r="A1071" s="123" t="s">
        <v>2299</v>
      </c>
      <c r="B1071" s="19" t="s">
        <v>3301</v>
      </c>
      <c r="C1071" s="19" t="s">
        <v>231</v>
      </c>
      <c r="D1071" s="19" t="s">
        <v>706</v>
      </c>
      <c r="E1071" s="20" t="s">
        <v>707</v>
      </c>
      <c r="F1071" s="21" t="s">
        <v>16</v>
      </c>
      <c r="G1071" s="22">
        <v>22</v>
      </c>
      <c r="H1071" s="23">
        <v>9641.3799999999992</v>
      </c>
      <c r="I1071" s="87">
        <f>G1071*H1071</f>
        <v>212110.36</v>
      </c>
      <c r="J1071" s="93"/>
      <c r="K1071" s="4"/>
    </row>
    <row r="1072" spans="1:11" customFormat="1" ht="33.75" x14ac:dyDescent="0.25">
      <c r="A1072" s="124" t="s">
        <v>2302</v>
      </c>
      <c r="B1072" s="24" t="s">
        <v>3301</v>
      </c>
      <c r="C1072" s="24" t="s">
        <v>234</v>
      </c>
      <c r="D1072" s="24" t="s">
        <v>709</v>
      </c>
      <c r="E1072" s="25" t="s">
        <v>710</v>
      </c>
      <c r="F1072" s="26" t="s">
        <v>16</v>
      </c>
      <c r="G1072" s="27">
        <v>3</v>
      </c>
      <c r="H1072" s="28">
        <v>0</v>
      </c>
      <c r="I1072" s="88">
        <f>G1072*H1072</f>
        <v>0</v>
      </c>
      <c r="J1072" s="93"/>
      <c r="K1072" s="4"/>
    </row>
    <row r="1073" spans="1:11" customFormat="1" ht="22.5" x14ac:dyDescent="0.25">
      <c r="A1073" s="124" t="s">
        <v>2304</v>
      </c>
      <c r="B1073" s="24" t="s">
        <v>3301</v>
      </c>
      <c r="C1073" s="24" t="s">
        <v>238</v>
      </c>
      <c r="D1073" s="24" t="s">
        <v>712</v>
      </c>
      <c r="E1073" s="25" t="s">
        <v>713</v>
      </c>
      <c r="F1073" s="26" t="s">
        <v>16</v>
      </c>
      <c r="G1073" s="27">
        <v>1</v>
      </c>
      <c r="H1073" s="28">
        <v>0</v>
      </c>
      <c r="I1073" s="88">
        <f>G1073*H1073</f>
        <v>0</v>
      </c>
      <c r="J1073" s="93"/>
      <c r="K1073" s="4"/>
    </row>
    <row r="1074" spans="1:11" customFormat="1" ht="22.5" x14ac:dyDescent="0.25">
      <c r="A1074" s="124" t="s">
        <v>2305</v>
      </c>
      <c r="B1074" s="24" t="s">
        <v>3301</v>
      </c>
      <c r="C1074" s="24" t="s">
        <v>242</v>
      </c>
      <c r="D1074" s="24" t="s">
        <v>23</v>
      </c>
      <c r="E1074" s="25" t="s">
        <v>715</v>
      </c>
      <c r="F1074" s="26" t="s">
        <v>16</v>
      </c>
      <c r="G1074" s="27">
        <v>4</v>
      </c>
      <c r="H1074" s="28">
        <v>0</v>
      </c>
      <c r="I1074" s="88">
        <f>G1074*H1074</f>
        <v>0</v>
      </c>
      <c r="J1074" s="93"/>
      <c r="K1074" s="4"/>
    </row>
    <row r="1075" spans="1:11" customFormat="1" ht="15" x14ac:dyDescent="0.25">
      <c r="A1075" s="124" t="s">
        <v>2308</v>
      </c>
      <c r="B1075" s="24" t="s">
        <v>3301</v>
      </c>
      <c r="C1075" s="24" t="s">
        <v>245</v>
      </c>
      <c r="D1075" s="24" t="s">
        <v>23</v>
      </c>
      <c r="E1075" s="25" t="s">
        <v>700</v>
      </c>
      <c r="F1075" s="26" t="s">
        <v>412</v>
      </c>
      <c r="G1075" s="27">
        <v>7</v>
      </c>
      <c r="H1075" s="28">
        <v>0</v>
      </c>
      <c r="I1075" s="88">
        <f>G1075*H1075</f>
        <v>0</v>
      </c>
      <c r="J1075" s="93"/>
      <c r="K1075" s="4"/>
    </row>
    <row r="1076" spans="1:11" customFormat="1" ht="15" x14ac:dyDescent="0.25">
      <c r="A1076" s="124" t="s">
        <v>2310</v>
      </c>
      <c r="B1076" s="24" t="s">
        <v>3301</v>
      </c>
      <c r="C1076" s="24" t="s">
        <v>250</v>
      </c>
      <c r="D1076" s="24" t="s">
        <v>23</v>
      </c>
      <c r="E1076" s="25" t="s">
        <v>702</v>
      </c>
      <c r="F1076" s="26" t="s">
        <v>412</v>
      </c>
      <c r="G1076" s="27">
        <v>2</v>
      </c>
      <c r="H1076" s="28">
        <v>0</v>
      </c>
      <c r="I1076" s="88">
        <f>G1076*H1076</f>
        <v>0</v>
      </c>
      <c r="J1076" s="93"/>
      <c r="K1076" s="4"/>
    </row>
    <row r="1077" spans="1:11" customFormat="1" ht="15" x14ac:dyDescent="0.25">
      <c r="A1077" s="124" t="s">
        <v>2312</v>
      </c>
      <c r="B1077" s="24" t="s">
        <v>3301</v>
      </c>
      <c r="C1077" s="24" t="s">
        <v>431</v>
      </c>
      <c r="D1077" s="24" t="s">
        <v>23</v>
      </c>
      <c r="E1077" s="25" t="s">
        <v>704</v>
      </c>
      <c r="F1077" s="26" t="s">
        <v>412</v>
      </c>
      <c r="G1077" s="27">
        <v>1</v>
      </c>
      <c r="H1077" s="28">
        <v>0</v>
      </c>
      <c r="I1077" s="88">
        <f>G1077*H1077</f>
        <v>0</v>
      </c>
      <c r="J1077" s="93"/>
      <c r="K1077" s="4"/>
    </row>
    <row r="1078" spans="1:11" customFormat="1" ht="22.5" x14ac:dyDescent="0.25">
      <c r="A1078" s="124" t="s">
        <v>2314</v>
      </c>
      <c r="B1078" s="24" t="s">
        <v>3301</v>
      </c>
      <c r="C1078" s="24" t="s">
        <v>434</v>
      </c>
      <c r="D1078" s="24" t="s">
        <v>23</v>
      </c>
      <c r="E1078" s="25" t="s">
        <v>720</v>
      </c>
      <c r="F1078" s="26" t="s">
        <v>16</v>
      </c>
      <c r="G1078" s="27">
        <v>4</v>
      </c>
      <c r="H1078" s="28">
        <v>0</v>
      </c>
      <c r="I1078" s="88">
        <f>G1078*H1078</f>
        <v>0</v>
      </c>
      <c r="J1078" s="93"/>
      <c r="K1078" s="4"/>
    </row>
    <row r="1079" spans="1:11" customFormat="1" ht="22.5" x14ac:dyDescent="0.25">
      <c r="A1079" s="124" t="s">
        <v>2316</v>
      </c>
      <c r="B1079" s="24" t="s">
        <v>3301</v>
      </c>
      <c r="C1079" s="24" t="s">
        <v>437</v>
      </c>
      <c r="D1079" s="24" t="s">
        <v>23</v>
      </c>
      <c r="E1079" s="25" t="s">
        <v>722</v>
      </c>
      <c r="F1079" s="26" t="s">
        <v>16</v>
      </c>
      <c r="G1079" s="27">
        <v>8</v>
      </c>
      <c r="H1079" s="28">
        <v>0</v>
      </c>
      <c r="I1079" s="88">
        <f>G1079*H1079</f>
        <v>0</v>
      </c>
      <c r="J1079" s="93"/>
      <c r="K1079" s="4"/>
    </row>
    <row r="1080" spans="1:11" customFormat="1" ht="22.5" x14ac:dyDescent="0.25">
      <c r="A1080" s="124" t="s">
        <v>2317</v>
      </c>
      <c r="B1080" s="24" t="s">
        <v>3301</v>
      </c>
      <c r="C1080" s="24" t="s">
        <v>440</v>
      </c>
      <c r="D1080" s="24" t="s">
        <v>23</v>
      </c>
      <c r="E1080" s="25" t="s">
        <v>724</v>
      </c>
      <c r="F1080" s="26" t="s">
        <v>16</v>
      </c>
      <c r="G1080" s="27">
        <v>2</v>
      </c>
      <c r="H1080" s="28">
        <v>0</v>
      </c>
      <c r="I1080" s="88">
        <f>G1080*H1080</f>
        <v>0</v>
      </c>
      <c r="J1080" s="93"/>
      <c r="K1080" s="4"/>
    </row>
    <row r="1081" spans="1:11" customFormat="1" ht="15" x14ac:dyDescent="0.25">
      <c r="A1081" s="123" t="s">
        <v>2319</v>
      </c>
      <c r="B1081" s="19" t="s">
        <v>3301</v>
      </c>
      <c r="C1081" s="19" t="s">
        <v>443</v>
      </c>
      <c r="D1081" s="19" t="s">
        <v>726</v>
      </c>
      <c r="E1081" s="20" t="s">
        <v>727</v>
      </c>
      <c r="F1081" s="21" t="s">
        <v>16</v>
      </c>
      <c r="G1081" s="22">
        <v>8</v>
      </c>
      <c r="H1081" s="23">
        <v>18455.61</v>
      </c>
      <c r="I1081" s="87">
        <f>G1081*H1081</f>
        <v>147644.88</v>
      </c>
      <c r="J1081" s="93"/>
      <c r="K1081" s="4"/>
    </row>
    <row r="1082" spans="1:11" customFormat="1" ht="22.5" x14ac:dyDescent="0.25">
      <c r="A1082" s="124" t="s">
        <v>2320</v>
      </c>
      <c r="B1082" s="24" t="s">
        <v>3301</v>
      </c>
      <c r="C1082" s="24" t="s">
        <v>449</v>
      </c>
      <c r="D1082" s="24" t="s">
        <v>23</v>
      </c>
      <c r="E1082" s="25" t="s">
        <v>729</v>
      </c>
      <c r="F1082" s="26" t="s">
        <v>16</v>
      </c>
      <c r="G1082" s="27">
        <v>4</v>
      </c>
      <c r="H1082" s="28">
        <v>0</v>
      </c>
      <c r="I1082" s="88">
        <f>G1082*H1082</f>
        <v>0</v>
      </c>
      <c r="J1082" s="93"/>
      <c r="K1082" s="4"/>
    </row>
    <row r="1083" spans="1:11" customFormat="1" ht="22.5" x14ac:dyDescent="0.25">
      <c r="A1083" s="124" t="s">
        <v>2322</v>
      </c>
      <c r="B1083" s="24" t="s">
        <v>3301</v>
      </c>
      <c r="C1083" s="24" t="s">
        <v>452</v>
      </c>
      <c r="D1083" s="24" t="s">
        <v>23</v>
      </c>
      <c r="E1083" s="25" t="s">
        <v>731</v>
      </c>
      <c r="F1083" s="26" t="s">
        <v>16</v>
      </c>
      <c r="G1083" s="27">
        <v>4</v>
      </c>
      <c r="H1083" s="28">
        <v>0</v>
      </c>
      <c r="I1083" s="88">
        <f>G1083*H1083</f>
        <v>0</v>
      </c>
      <c r="J1083" s="93"/>
      <c r="K1083" s="4"/>
    </row>
    <row r="1084" spans="1:11" customFormat="1" ht="15" x14ac:dyDescent="0.25">
      <c r="A1084" s="123" t="s">
        <v>2324</v>
      </c>
      <c r="B1084" s="19" t="s">
        <v>3301</v>
      </c>
      <c r="C1084" s="19" t="s">
        <v>454</v>
      </c>
      <c r="D1084" s="19" t="s">
        <v>733</v>
      </c>
      <c r="E1084" s="20" t="s">
        <v>734</v>
      </c>
      <c r="F1084" s="21" t="s">
        <v>16</v>
      </c>
      <c r="G1084" s="22">
        <v>1</v>
      </c>
      <c r="H1084" s="23">
        <v>25960.38</v>
      </c>
      <c r="I1084" s="87">
        <f>G1084*H1084</f>
        <v>25960.38</v>
      </c>
      <c r="J1084" s="93"/>
      <c r="K1084" s="4"/>
    </row>
    <row r="1085" spans="1:11" customFormat="1" ht="22.5" x14ac:dyDescent="0.25">
      <c r="A1085" s="124" t="s">
        <v>2326</v>
      </c>
      <c r="B1085" s="24" t="s">
        <v>3301</v>
      </c>
      <c r="C1085" s="24" t="s">
        <v>447</v>
      </c>
      <c r="D1085" s="24" t="s">
        <v>23</v>
      </c>
      <c r="E1085" s="25" t="s">
        <v>736</v>
      </c>
      <c r="F1085" s="26" t="s">
        <v>16</v>
      </c>
      <c r="G1085" s="27">
        <v>1</v>
      </c>
      <c r="H1085" s="28">
        <v>0</v>
      </c>
      <c r="I1085" s="88">
        <f>G1085*H1085</f>
        <v>0</v>
      </c>
      <c r="J1085" s="93"/>
      <c r="K1085" s="4"/>
    </row>
    <row r="1086" spans="1:11" customFormat="1" ht="15" x14ac:dyDescent="0.25">
      <c r="A1086" s="123" t="s">
        <v>2327</v>
      </c>
      <c r="B1086" s="19" t="s">
        <v>3301</v>
      </c>
      <c r="C1086" s="19" t="s">
        <v>458</v>
      </c>
      <c r="D1086" s="19" t="s">
        <v>738</v>
      </c>
      <c r="E1086" s="20" t="s">
        <v>739</v>
      </c>
      <c r="F1086" s="21" t="s">
        <v>16</v>
      </c>
      <c r="G1086" s="22">
        <v>6</v>
      </c>
      <c r="H1086" s="23">
        <v>12706.25</v>
      </c>
      <c r="I1086" s="87">
        <f>G1086*H1086</f>
        <v>76237.5</v>
      </c>
      <c r="J1086" s="93"/>
      <c r="K1086" s="4"/>
    </row>
    <row r="1087" spans="1:11" customFormat="1" ht="33.75" x14ac:dyDescent="0.25">
      <c r="A1087" s="137" t="s">
        <v>3496</v>
      </c>
      <c r="B1087" s="138" t="s">
        <v>3301</v>
      </c>
      <c r="C1087" s="138" t="s">
        <v>462</v>
      </c>
      <c r="D1087" s="138" t="s">
        <v>741</v>
      </c>
      <c r="E1087" s="139" t="s">
        <v>742</v>
      </c>
      <c r="F1087" s="140" t="s">
        <v>16</v>
      </c>
      <c r="G1087" s="141">
        <v>1</v>
      </c>
      <c r="H1087" s="142">
        <v>34368.949999999997</v>
      </c>
      <c r="I1087" s="143">
        <f>G1087*H1087</f>
        <v>34368.949999999997</v>
      </c>
      <c r="J1087" s="136" t="s">
        <v>3946</v>
      </c>
      <c r="K1087" s="4"/>
    </row>
    <row r="1088" spans="1:11" customFormat="1" ht="33.75" x14ac:dyDescent="0.25">
      <c r="A1088" s="137" t="s">
        <v>3497</v>
      </c>
      <c r="B1088" s="138" t="s">
        <v>3301</v>
      </c>
      <c r="C1088" s="138" t="s">
        <v>464</v>
      </c>
      <c r="D1088" s="138" t="s">
        <v>741</v>
      </c>
      <c r="E1088" s="139" t="s">
        <v>744</v>
      </c>
      <c r="F1088" s="140" t="s">
        <v>16</v>
      </c>
      <c r="G1088" s="141">
        <v>1</v>
      </c>
      <c r="H1088" s="142">
        <v>34368.949999999997</v>
      </c>
      <c r="I1088" s="143">
        <f>G1088*H1088</f>
        <v>34368.949999999997</v>
      </c>
      <c r="J1088" s="136" t="s">
        <v>3946</v>
      </c>
      <c r="K1088" s="4"/>
    </row>
    <row r="1089" spans="1:11" customFormat="1" ht="33.75" x14ac:dyDescent="0.25">
      <c r="A1089" s="137" t="s">
        <v>3498</v>
      </c>
      <c r="B1089" s="138" t="s">
        <v>3301</v>
      </c>
      <c r="C1089" s="138" t="s">
        <v>467</v>
      </c>
      <c r="D1089" s="138" t="s">
        <v>746</v>
      </c>
      <c r="E1089" s="139" t="s">
        <v>747</v>
      </c>
      <c r="F1089" s="140" t="s">
        <v>16</v>
      </c>
      <c r="G1089" s="141">
        <v>1</v>
      </c>
      <c r="H1089" s="142">
        <v>26248.81</v>
      </c>
      <c r="I1089" s="143">
        <f>G1089*H1089</f>
        <v>26248.81</v>
      </c>
      <c r="J1089" s="136" t="s">
        <v>3946</v>
      </c>
      <c r="K1089" s="4"/>
    </row>
    <row r="1090" spans="1:11" customFormat="1" ht="33.75" x14ac:dyDescent="0.25">
      <c r="A1090" s="137" t="s">
        <v>3499</v>
      </c>
      <c r="B1090" s="138" t="s">
        <v>3301</v>
      </c>
      <c r="C1090" s="138" t="s">
        <v>469</v>
      </c>
      <c r="D1090" s="138" t="s">
        <v>746</v>
      </c>
      <c r="E1090" s="139" t="s">
        <v>749</v>
      </c>
      <c r="F1090" s="140" t="s">
        <v>16</v>
      </c>
      <c r="G1090" s="141">
        <v>1</v>
      </c>
      <c r="H1090" s="142">
        <v>26248.81</v>
      </c>
      <c r="I1090" s="143">
        <f>G1090*H1090</f>
        <v>26248.81</v>
      </c>
      <c r="J1090" s="136" t="s">
        <v>3946</v>
      </c>
      <c r="K1090" s="4"/>
    </row>
    <row r="1091" spans="1:11" customFormat="1" ht="33.75" x14ac:dyDescent="0.25">
      <c r="A1091" s="137" t="s">
        <v>3500</v>
      </c>
      <c r="B1091" s="138" t="s">
        <v>3301</v>
      </c>
      <c r="C1091" s="138" t="s">
        <v>471</v>
      </c>
      <c r="D1091" s="138" t="s">
        <v>751</v>
      </c>
      <c r="E1091" s="139" t="s">
        <v>752</v>
      </c>
      <c r="F1091" s="140" t="s">
        <v>16</v>
      </c>
      <c r="G1091" s="141">
        <v>1</v>
      </c>
      <c r="H1091" s="142">
        <v>21518.720000000001</v>
      </c>
      <c r="I1091" s="143">
        <f>G1091*H1091</f>
        <v>21518.720000000001</v>
      </c>
      <c r="J1091" s="136" t="s">
        <v>3946</v>
      </c>
      <c r="K1091" s="4"/>
    </row>
    <row r="1092" spans="1:11" customFormat="1" ht="33.75" x14ac:dyDescent="0.25">
      <c r="A1092" s="137" t="s">
        <v>3501</v>
      </c>
      <c r="B1092" s="138" t="s">
        <v>3301</v>
      </c>
      <c r="C1092" s="138" t="s">
        <v>473</v>
      </c>
      <c r="D1092" s="138" t="s">
        <v>751</v>
      </c>
      <c r="E1092" s="139" t="s">
        <v>754</v>
      </c>
      <c r="F1092" s="140" t="s">
        <v>16</v>
      </c>
      <c r="G1092" s="141">
        <v>1</v>
      </c>
      <c r="H1092" s="142">
        <v>21518.720000000001</v>
      </c>
      <c r="I1092" s="143">
        <f>G1092*H1092</f>
        <v>21518.720000000001</v>
      </c>
      <c r="J1092" s="136" t="s">
        <v>3946</v>
      </c>
      <c r="K1092" s="4"/>
    </row>
    <row r="1093" spans="1:11" customFormat="1" ht="22.5" x14ac:dyDescent="0.25">
      <c r="A1093" s="123" t="s">
        <v>3502</v>
      </c>
      <c r="B1093" s="19" t="s">
        <v>3301</v>
      </c>
      <c r="C1093" s="19" t="s">
        <v>476</v>
      </c>
      <c r="D1093" s="19" t="s">
        <v>756</v>
      </c>
      <c r="E1093" s="20" t="s">
        <v>757</v>
      </c>
      <c r="F1093" s="21" t="s">
        <v>16</v>
      </c>
      <c r="G1093" s="22">
        <v>6</v>
      </c>
      <c r="H1093" s="23">
        <v>3793.47</v>
      </c>
      <c r="I1093" s="87">
        <f>G1093*H1093</f>
        <v>22760.82</v>
      </c>
      <c r="J1093" s="93"/>
      <c r="K1093" s="4"/>
    </row>
    <row r="1094" spans="1:11" customFormat="1" ht="15" x14ac:dyDescent="0.25">
      <c r="A1094" s="137" t="s">
        <v>3503</v>
      </c>
      <c r="B1094" s="138" t="s">
        <v>3301</v>
      </c>
      <c r="C1094" s="138" t="s">
        <v>478</v>
      </c>
      <c r="D1094" s="138" t="s">
        <v>23</v>
      </c>
      <c r="E1094" s="139" t="s">
        <v>759</v>
      </c>
      <c r="F1094" s="140" t="s">
        <v>16</v>
      </c>
      <c r="G1094" s="141">
        <v>2</v>
      </c>
      <c r="H1094" s="142">
        <v>16502.2</v>
      </c>
      <c r="I1094" s="143">
        <f>G1094*H1094</f>
        <v>33004.400000000001</v>
      </c>
      <c r="J1094" s="136" t="s">
        <v>3946</v>
      </c>
      <c r="K1094" s="4"/>
    </row>
    <row r="1095" spans="1:11" customFormat="1" ht="22.5" x14ac:dyDescent="0.25">
      <c r="A1095" s="124" t="s">
        <v>3504</v>
      </c>
      <c r="B1095" s="24" t="s">
        <v>3301</v>
      </c>
      <c r="C1095" s="24" t="s">
        <v>480</v>
      </c>
      <c r="D1095" s="24" t="s">
        <v>761</v>
      </c>
      <c r="E1095" s="25" t="s">
        <v>762</v>
      </c>
      <c r="F1095" s="26" t="s">
        <v>16</v>
      </c>
      <c r="G1095" s="27">
        <v>1</v>
      </c>
      <c r="H1095" s="28">
        <v>11270.83</v>
      </c>
      <c r="I1095" s="88">
        <f>G1095*H1095</f>
        <v>11270.83</v>
      </c>
      <c r="J1095" s="93"/>
      <c r="K1095" s="4"/>
    </row>
    <row r="1096" spans="1:11" customFormat="1" ht="22.5" x14ac:dyDescent="0.25">
      <c r="A1096" s="124" t="s">
        <v>3505</v>
      </c>
      <c r="B1096" s="24" t="s">
        <v>3301</v>
      </c>
      <c r="C1096" s="24" t="s">
        <v>481</v>
      </c>
      <c r="D1096" s="24" t="s">
        <v>764</v>
      </c>
      <c r="E1096" s="25" t="s">
        <v>765</v>
      </c>
      <c r="F1096" s="26" t="s">
        <v>16</v>
      </c>
      <c r="G1096" s="27">
        <v>2</v>
      </c>
      <c r="H1096" s="28">
        <v>9751.25</v>
      </c>
      <c r="I1096" s="88">
        <f>G1096*H1096</f>
        <v>19502.5</v>
      </c>
      <c r="J1096" s="93"/>
      <c r="K1096" s="4"/>
    </row>
    <row r="1097" spans="1:11" customFormat="1" ht="15" x14ac:dyDescent="0.25">
      <c r="A1097" s="137" t="s">
        <v>3506</v>
      </c>
      <c r="B1097" s="138" t="s">
        <v>3301</v>
      </c>
      <c r="C1097" s="138" t="s">
        <v>483</v>
      </c>
      <c r="D1097" s="138" t="s">
        <v>23</v>
      </c>
      <c r="E1097" s="139" t="s">
        <v>767</v>
      </c>
      <c r="F1097" s="140" t="s">
        <v>16</v>
      </c>
      <c r="G1097" s="141">
        <v>1</v>
      </c>
      <c r="H1097" s="142">
        <v>11616.66</v>
      </c>
      <c r="I1097" s="143">
        <f>G1097*H1097</f>
        <v>11616.66</v>
      </c>
      <c r="J1097" s="136" t="s">
        <v>3946</v>
      </c>
      <c r="K1097" s="4"/>
    </row>
    <row r="1098" spans="1:11" customFormat="1" ht="22.5" x14ac:dyDescent="0.25">
      <c r="A1098" s="123" t="s">
        <v>3507</v>
      </c>
      <c r="B1098" s="19" t="s">
        <v>3301</v>
      </c>
      <c r="C1098" s="19" t="s">
        <v>487</v>
      </c>
      <c r="D1098" s="19" t="s">
        <v>494</v>
      </c>
      <c r="E1098" s="20" t="s">
        <v>495</v>
      </c>
      <c r="F1098" s="21" t="s">
        <v>16</v>
      </c>
      <c r="G1098" s="22">
        <v>5</v>
      </c>
      <c r="H1098" s="23">
        <v>2493.9699999999998</v>
      </c>
      <c r="I1098" s="87">
        <f>G1098*H1098</f>
        <v>12469.85</v>
      </c>
      <c r="J1098" s="93"/>
      <c r="K1098" s="4"/>
    </row>
    <row r="1099" spans="1:11" customFormat="1" ht="22.5" x14ac:dyDescent="0.25">
      <c r="A1099" s="124" t="s">
        <v>3508</v>
      </c>
      <c r="B1099" s="24" t="s">
        <v>3301</v>
      </c>
      <c r="C1099" s="24" t="s">
        <v>489</v>
      </c>
      <c r="D1099" s="24" t="s">
        <v>770</v>
      </c>
      <c r="E1099" s="25" t="s">
        <v>771</v>
      </c>
      <c r="F1099" s="26" t="s">
        <v>16</v>
      </c>
      <c r="G1099" s="27">
        <v>1</v>
      </c>
      <c r="H1099" s="28">
        <v>7151.43</v>
      </c>
      <c r="I1099" s="88">
        <f>G1099*H1099</f>
        <v>7151.43</v>
      </c>
      <c r="J1099" s="93"/>
      <c r="K1099" s="4"/>
    </row>
    <row r="1100" spans="1:11" customFormat="1" ht="22.5" x14ac:dyDescent="0.25">
      <c r="A1100" s="124" t="s">
        <v>3509</v>
      </c>
      <c r="B1100" s="24" t="s">
        <v>3301</v>
      </c>
      <c r="C1100" s="24" t="s">
        <v>493</v>
      </c>
      <c r="D1100" s="24" t="s">
        <v>773</v>
      </c>
      <c r="E1100" s="25" t="s">
        <v>774</v>
      </c>
      <c r="F1100" s="26" t="s">
        <v>16</v>
      </c>
      <c r="G1100" s="27">
        <v>2</v>
      </c>
      <c r="H1100" s="28">
        <v>5571.43</v>
      </c>
      <c r="I1100" s="88">
        <f>G1100*H1100</f>
        <v>11142.86</v>
      </c>
      <c r="J1100" s="93"/>
      <c r="K1100" s="4"/>
    </row>
    <row r="1101" spans="1:11" customFormat="1" ht="22.5" x14ac:dyDescent="0.25">
      <c r="A1101" s="124" t="s">
        <v>3510</v>
      </c>
      <c r="B1101" s="24" t="s">
        <v>3301</v>
      </c>
      <c r="C1101" s="24" t="s">
        <v>497</v>
      </c>
      <c r="D1101" s="24" t="s">
        <v>770</v>
      </c>
      <c r="E1101" s="25" t="s">
        <v>776</v>
      </c>
      <c r="F1101" s="26" t="s">
        <v>16</v>
      </c>
      <c r="G1101" s="27">
        <v>2</v>
      </c>
      <c r="H1101" s="28">
        <v>7151.42</v>
      </c>
      <c r="I1101" s="88">
        <f>G1101*H1101</f>
        <v>14302.84</v>
      </c>
      <c r="J1101" s="93"/>
      <c r="K1101" s="4"/>
    </row>
    <row r="1102" spans="1:11" customFormat="1" ht="22.5" x14ac:dyDescent="0.25">
      <c r="A1102" s="123" t="s">
        <v>3511</v>
      </c>
      <c r="B1102" s="19" t="s">
        <v>3301</v>
      </c>
      <c r="C1102" s="19" t="s">
        <v>499</v>
      </c>
      <c r="D1102" s="19" t="s">
        <v>778</v>
      </c>
      <c r="E1102" s="20" t="s">
        <v>779</v>
      </c>
      <c r="F1102" s="21" t="s">
        <v>16</v>
      </c>
      <c r="G1102" s="22">
        <v>3</v>
      </c>
      <c r="H1102" s="23">
        <v>2005.67</v>
      </c>
      <c r="I1102" s="87">
        <f>G1102*H1102</f>
        <v>6017.01</v>
      </c>
      <c r="J1102" s="93"/>
      <c r="K1102" s="4"/>
    </row>
    <row r="1103" spans="1:11" customFormat="1" ht="22.5" x14ac:dyDescent="0.25">
      <c r="A1103" s="124" t="s">
        <v>3512</v>
      </c>
      <c r="B1103" s="24" t="s">
        <v>3301</v>
      </c>
      <c r="C1103" s="24" t="s">
        <v>503</v>
      </c>
      <c r="D1103" s="24" t="s">
        <v>781</v>
      </c>
      <c r="E1103" s="25" t="s">
        <v>782</v>
      </c>
      <c r="F1103" s="26" t="s">
        <v>16</v>
      </c>
      <c r="G1103" s="27">
        <v>3</v>
      </c>
      <c r="H1103" s="28">
        <v>3423.74</v>
      </c>
      <c r="I1103" s="88">
        <f>G1103*H1103</f>
        <v>10271.219999999999</v>
      </c>
      <c r="J1103" s="93"/>
      <c r="K1103" s="4"/>
    </row>
    <row r="1104" spans="1:11" customFormat="1" ht="15" x14ac:dyDescent="0.25">
      <c r="A1104" s="123" t="s">
        <v>3513</v>
      </c>
      <c r="B1104" s="19" t="s">
        <v>3301</v>
      </c>
      <c r="C1104" s="19" t="s">
        <v>506</v>
      </c>
      <c r="D1104" s="19" t="s">
        <v>784</v>
      </c>
      <c r="E1104" s="20" t="s">
        <v>785</v>
      </c>
      <c r="F1104" s="21" t="s">
        <v>16</v>
      </c>
      <c r="G1104" s="22">
        <v>16</v>
      </c>
      <c r="H1104" s="23">
        <v>9634.75</v>
      </c>
      <c r="I1104" s="87">
        <f>G1104*H1104</f>
        <v>154156</v>
      </c>
      <c r="J1104" s="93"/>
      <c r="K1104" s="4"/>
    </row>
    <row r="1105" spans="1:11" customFormat="1" ht="33.75" x14ac:dyDescent="0.25">
      <c r="A1105" s="137" t="s">
        <v>3514</v>
      </c>
      <c r="B1105" s="138" t="s">
        <v>3301</v>
      </c>
      <c r="C1105" s="138" t="s">
        <v>509</v>
      </c>
      <c r="D1105" s="138" t="s">
        <v>787</v>
      </c>
      <c r="E1105" s="139" t="s">
        <v>788</v>
      </c>
      <c r="F1105" s="140" t="s">
        <v>16</v>
      </c>
      <c r="G1105" s="141">
        <v>2</v>
      </c>
      <c r="H1105" s="142">
        <v>11063.88</v>
      </c>
      <c r="I1105" s="143">
        <f>G1105*H1105</f>
        <v>22127.759999999998</v>
      </c>
      <c r="J1105" s="136" t="s">
        <v>3946</v>
      </c>
      <c r="K1105" s="4"/>
    </row>
    <row r="1106" spans="1:11" customFormat="1" ht="33.75" x14ac:dyDescent="0.25">
      <c r="A1106" s="137" t="s">
        <v>3515</v>
      </c>
      <c r="B1106" s="138" t="s">
        <v>3301</v>
      </c>
      <c r="C1106" s="138" t="s">
        <v>511</v>
      </c>
      <c r="D1106" s="138" t="s">
        <v>790</v>
      </c>
      <c r="E1106" s="139" t="s">
        <v>791</v>
      </c>
      <c r="F1106" s="140" t="s">
        <v>16</v>
      </c>
      <c r="G1106" s="141">
        <v>1</v>
      </c>
      <c r="H1106" s="142">
        <v>12241.28</v>
      </c>
      <c r="I1106" s="143">
        <f>G1106*H1106</f>
        <v>12241.28</v>
      </c>
      <c r="J1106" s="136" t="s">
        <v>3946</v>
      </c>
      <c r="K1106" s="4"/>
    </row>
    <row r="1107" spans="1:11" customFormat="1" ht="33.75" x14ac:dyDescent="0.25">
      <c r="A1107" s="137" t="s">
        <v>3516</v>
      </c>
      <c r="B1107" s="138" t="s">
        <v>3301</v>
      </c>
      <c r="C1107" s="138" t="s">
        <v>514</v>
      </c>
      <c r="D1107" s="138" t="s">
        <v>793</v>
      </c>
      <c r="E1107" s="139" t="s">
        <v>794</v>
      </c>
      <c r="F1107" s="140" t="s">
        <v>16</v>
      </c>
      <c r="G1107" s="141">
        <v>1</v>
      </c>
      <c r="H1107" s="142">
        <v>14007.44</v>
      </c>
      <c r="I1107" s="143">
        <f>G1107*H1107</f>
        <v>14007.44</v>
      </c>
      <c r="J1107" s="136" t="s">
        <v>3946</v>
      </c>
      <c r="K1107" s="4"/>
    </row>
    <row r="1108" spans="1:11" customFormat="1" ht="33.75" x14ac:dyDescent="0.25">
      <c r="A1108" s="137" t="s">
        <v>3517</v>
      </c>
      <c r="B1108" s="138" t="s">
        <v>3301</v>
      </c>
      <c r="C1108" s="138" t="s">
        <v>515</v>
      </c>
      <c r="D1108" s="138" t="s">
        <v>790</v>
      </c>
      <c r="E1108" s="139" t="s">
        <v>796</v>
      </c>
      <c r="F1108" s="140" t="s">
        <v>16</v>
      </c>
      <c r="G1108" s="141">
        <v>1</v>
      </c>
      <c r="H1108" s="142">
        <v>12241.28</v>
      </c>
      <c r="I1108" s="143">
        <f>G1108*H1108</f>
        <v>12241.28</v>
      </c>
      <c r="J1108" s="136" t="s">
        <v>3946</v>
      </c>
      <c r="K1108" s="4"/>
    </row>
    <row r="1109" spans="1:11" customFormat="1" ht="33.75" x14ac:dyDescent="0.25">
      <c r="A1109" s="137" t="s">
        <v>3518</v>
      </c>
      <c r="B1109" s="138" t="s">
        <v>3301</v>
      </c>
      <c r="C1109" s="138" t="s">
        <v>518</v>
      </c>
      <c r="D1109" s="138" t="s">
        <v>793</v>
      </c>
      <c r="E1109" s="139" t="s">
        <v>798</v>
      </c>
      <c r="F1109" s="140" t="s">
        <v>16</v>
      </c>
      <c r="G1109" s="141">
        <v>1</v>
      </c>
      <c r="H1109" s="142">
        <v>14007.44</v>
      </c>
      <c r="I1109" s="143">
        <f>G1109*H1109</f>
        <v>14007.44</v>
      </c>
      <c r="J1109" s="136" t="s">
        <v>3946</v>
      </c>
      <c r="K1109" s="4"/>
    </row>
    <row r="1110" spans="1:11" customFormat="1" ht="33.75" x14ac:dyDescent="0.25">
      <c r="A1110" s="137" t="s">
        <v>3519</v>
      </c>
      <c r="B1110" s="138" t="s">
        <v>3301</v>
      </c>
      <c r="C1110" s="138" t="s">
        <v>800</v>
      </c>
      <c r="D1110" s="138" t="s">
        <v>793</v>
      </c>
      <c r="E1110" s="139" t="s">
        <v>801</v>
      </c>
      <c r="F1110" s="140" t="s">
        <v>16</v>
      </c>
      <c r="G1110" s="141">
        <v>4</v>
      </c>
      <c r="H1110" s="142">
        <v>14007.44</v>
      </c>
      <c r="I1110" s="143">
        <f>G1110*H1110</f>
        <v>56029.760000000002</v>
      </c>
      <c r="J1110" s="136" t="s">
        <v>3946</v>
      </c>
      <c r="K1110" s="4"/>
    </row>
    <row r="1111" spans="1:11" customFormat="1" ht="33.75" x14ac:dyDescent="0.25">
      <c r="A1111" s="137" t="s">
        <v>3520</v>
      </c>
      <c r="B1111" s="138" t="s">
        <v>3301</v>
      </c>
      <c r="C1111" s="138" t="s">
        <v>803</v>
      </c>
      <c r="D1111" s="138" t="s">
        <v>790</v>
      </c>
      <c r="E1111" s="139" t="s">
        <v>804</v>
      </c>
      <c r="F1111" s="140" t="s">
        <v>16</v>
      </c>
      <c r="G1111" s="141">
        <v>1</v>
      </c>
      <c r="H1111" s="142">
        <v>12241.28</v>
      </c>
      <c r="I1111" s="143">
        <f>G1111*H1111</f>
        <v>12241.28</v>
      </c>
      <c r="J1111" s="136" t="s">
        <v>3946</v>
      </c>
      <c r="K1111" s="4"/>
    </row>
    <row r="1112" spans="1:11" customFormat="1" ht="33.75" x14ac:dyDescent="0.25">
      <c r="A1112" s="137" t="s">
        <v>3521</v>
      </c>
      <c r="B1112" s="138" t="s">
        <v>3301</v>
      </c>
      <c r="C1112" s="138" t="s">
        <v>521</v>
      </c>
      <c r="D1112" s="138" t="s">
        <v>790</v>
      </c>
      <c r="E1112" s="139" t="s">
        <v>806</v>
      </c>
      <c r="F1112" s="140" t="s">
        <v>16</v>
      </c>
      <c r="G1112" s="141">
        <v>1</v>
      </c>
      <c r="H1112" s="142">
        <v>12241.28</v>
      </c>
      <c r="I1112" s="143">
        <f>G1112*H1112</f>
        <v>12241.28</v>
      </c>
      <c r="J1112" s="136" t="s">
        <v>3946</v>
      </c>
      <c r="K1112" s="4"/>
    </row>
    <row r="1113" spans="1:11" customFormat="1" ht="15" x14ac:dyDescent="0.25">
      <c r="A1113" s="137" t="s">
        <v>3522</v>
      </c>
      <c r="B1113" s="138" t="s">
        <v>3301</v>
      </c>
      <c r="C1113" s="138" t="s">
        <v>525</v>
      </c>
      <c r="D1113" s="138" t="s">
        <v>23</v>
      </c>
      <c r="E1113" s="139" t="s">
        <v>808</v>
      </c>
      <c r="F1113" s="140" t="s">
        <v>16</v>
      </c>
      <c r="G1113" s="141">
        <v>4</v>
      </c>
      <c r="H1113" s="142">
        <v>14890.12</v>
      </c>
      <c r="I1113" s="143">
        <f>G1113*H1113</f>
        <v>59560.480000000003</v>
      </c>
      <c r="J1113" s="136" t="s">
        <v>3946</v>
      </c>
      <c r="K1113" s="4"/>
    </row>
    <row r="1114" spans="1:11" customFormat="1" ht="15" x14ac:dyDescent="0.25">
      <c r="A1114" s="123" t="s">
        <v>3523</v>
      </c>
      <c r="B1114" s="19" t="s">
        <v>3301</v>
      </c>
      <c r="C1114" s="19" t="s">
        <v>528</v>
      </c>
      <c r="D1114" s="19" t="s">
        <v>810</v>
      </c>
      <c r="E1114" s="20" t="s">
        <v>811</v>
      </c>
      <c r="F1114" s="21" t="s">
        <v>16</v>
      </c>
      <c r="G1114" s="22">
        <v>16</v>
      </c>
      <c r="H1114" s="23">
        <v>7286.79</v>
      </c>
      <c r="I1114" s="87">
        <f>G1114*H1114</f>
        <v>116588.64</v>
      </c>
      <c r="J1114" s="93"/>
      <c r="K1114" s="4"/>
    </row>
    <row r="1115" spans="1:11" customFormat="1" ht="22.5" x14ac:dyDescent="0.25">
      <c r="A1115" s="137" t="s">
        <v>3524</v>
      </c>
      <c r="B1115" s="138" t="s">
        <v>3301</v>
      </c>
      <c r="C1115" s="138" t="s">
        <v>530</v>
      </c>
      <c r="D1115" s="138" t="s">
        <v>23</v>
      </c>
      <c r="E1115" s="139" t="s">
        <v>813</v>
      </c>
      <c r="F1115" s="140" t="s">
        <v>16</v>
      </c>
      <c r="G1115" s="141">
        <v>8</v>
      </c>
      <c r="H1115" s="142">
        <v>13042.09</v>
      </c>
      <c r="I1115" s="143">
        <f>G1115*H1115</f>
        <v>104336.72</v>
      </c>
      <c r="J1115" s="136" t="s">
        <v>3946</v>
      </c>
      <c r="K1115" s="4"/>
    </row>
    <row r="1116" spans="1:11" customFormat="1" ht="22.5" x14ac:dyDescent="0.25">
      <c r="A1116" s="137" t="s">
        <v>3525</v>
      </c>
      <c r="B1116" s="138" t="s">
        <v>3301</v>
      </c>
      <c r="C1116" s="138" t="s">
        <v>533</v>
      </c>
      <c r="D1116" s="138" t="s">
        <v>23</v>
      </c>
      <c r="E1116" s="139" t="s">
        <v>813</v>
      </c>
      <c r="F1116" s="140" t="s">
        <v>16</v>
      </c>
      <c r="G1116" s="141">
        <v>8</v>
      </c>
      <c r="H1116" s="142">
        <v>17567.86</v>
      </c>
      <c r="I1116" s="143">
        <f>G1116*H1116</f>
        <v>140542.88</v>
      </c>
      <c r="J1116" s="136" t="s">
        <v>3946</v>
      </c>
      <c r="K1116" s="4"/>
    </row>
    <row r="1117" spans="1:11" customFormat="1" ht="15" x14ac:dyDescent="0.25">
      <c r="A1117" s="123" t="s">
        <v>3526</v>
      </c>
      <c r="B1117" s="19" t="s">
        <v>3301</v>
      </c>
      <c r="C1117" s="19" t="s">
        <v>535</v>
      </c>
      <c r="D1117" s="19" t="s">
        <v>816</v>
      </c>
      <c r="E1117" s="20" t="s">
        <v>817</v>
      </c>
      <c r="F1117" s="21" t="s">
        <v>16</v>
      </c>
      <c r="G1117" s="22">
        <v>8</v>
      </c>
      <c r="H1117" s="23">
        <v>3227.58</v>
      </c>
      <c r="I1117" s="87">
        <f>G1117*H1117</f>
        <v>25820.639999999999</v>
      </c>
      <c r="J1117" s="93"/>
      <c r="K1117" s="4"/>
    </row>
    <row r="1118" spans="1:11" customFormat="1" ht="15" x14ac:dyDescent="0.25">
      <c r="A1118" s="137" t="s">
        <v>3527</v>
      </c>
      <c r="B1118" s="138" t="s">
        <v>3301</v>
      </c>
      <c r="C1118" s="138" t="s">
        <v>539</v>
      </c>
      <c r="D1118" s="138" t="s">
        <v>23</v>
      </c>
      <c r="E1118" s="139" t="s">
        <v>819</v>
      </c>
      <c r="F1118" s="140" t="s">
        <v>16</v>
      </c>
      <c r="G1118" s="141">
        <v>4</v>
      </c>
      <c r="H1118" s="142">
        <v>12488.97</v>
      </c>
      <c r="I1118" s="143">
        <f>G1118*H1118</f>
        <v>49955.88</v>
      </c>
      <c r="J1118" s="136" t="s">
        <v>3946</v>
      </c>
      <c r="K1118" s="4"/>
    </row>
    <row r="1119" spans="1:11" customFormat="1" ht="15" x14ac:dyDescent="0.25">
      <c r="A1119" s="137" t="s">
        <v>3528</v>
      </c>
      <c r="B1119" s="138" t="s">
        <v>3301</v>
      </c>
      <c r="C1119" s="138" t="s">
        <v>542</v>
      </c>
      <c r="D1119" s="138" t="s">
        <v>23</v>
      </c>
      <c r="E1119" s="139" t="s">
        <v>821</v>
      </c>
      <c r="F1119" s="140" t="s">
        <v>16</v>
      </c>
      <c r="G1119" s="141">
        <v>4</v>
      </c>
      <c r="H1119" s="142">
        <v>14244.59</v>
      </c>
      <c r="I1119" s="143">
        <f>G1119*H1119</f>
        <v>56978.36</v>
      </c>
      <c r="J1119" s="136" t="s">
        <v>3946</v>
      </c>
      <c r="K1119" s="4"/>
    </row>
    <row r="1120" spans="1:11" customFormat="1" ht="15" x14ac:dyDescent="0.25">
      <c r="A1120" s="123" t="s">
        <v>3529</v>
      </c>
      <c r="B1120" s="19" t="s">
        <v>3301</v>
      </c>
      <c r="C1120" s="19" t="s">
        <v>545</v>
      </c>
      <c r="D1120" s="19" t="s">
        <v>823</v>
      </c>
      <c r="E1120" s="20" t="s">
        <v>824</v>
      </c>
      <c r="F1120" s="21" t="s">
        <v>16</v>
      </c>
      <c r="G1120" s="22">
        <v>18</v>
      </c>
      <c r="H1120" s="23">
        <v>2147.85</v>
      </c>
      <c r="I1120" s="87">
        <f>G1120*H1120</f>
        <v>38661.300000000003</v>
      </c>
      <c r="J1120" s="93"/>
      <c r="K1120" s="4"/>
    </row>
    <row r="1121" spans="1:11" customFormat="1" ht="15" x14ac:dyDescent="0.25">
      <c r="A1121" s="137" t="s">
        <v>3530</v>
      </c>
      <c r="B1121" s="138" t="s">
        <v>3301</v>
      </c>
      <c r="C1121" s="138" t="s">
        <v>548</v>
      </c>
      <c r="D1121" s="138" t="s">
        <v>23</v>
      </c>
      <c r="E1121" s="139" t="s">
        <v>826</v>
      </c>
      <c r="F1121" s="140" t="s">
        <v>16</v>
      </c>
      <c r="G1121" s="141">
        <v>18</v>
      </c>
      <c r="H1121" s="142">
        <v>7668.1</v>
      </c>
      <c r="I1121" s="143">
        <f>G1121*H1121</f>
        <v>138025.79999999999</v>
      </c>
      <c r="J1121" s="136" t="s">
        <v>3946</v>
      </c>
      <c r="K1121" s="4"/>
    </row>
    <row r="1122" spans="1:11" customFormat="1" ht="22.5" x14ac:dyDescent="0.25">
      <c r="A1122" s="123" t="s">
        <v>3531</v>
      </c>
      <c r="B1122" s="19" t="s">
        <v>3301</v>
      </c>
      <c r="C1122" s="19" t="s">
        <v>552</v>
      </c>
      <c r="D1122" s="19" t="s">
        <v>51</v>
      </c>
      <c r="E1122" s="20" t="s">
        <v>52</v>
      </c>
      <c r="F1122" s="21" t="s">
        <v>16</v>
      </c>
      <c r="G1122" s="22">
        <v>95</v>
      </c>
      <c r="H1122" s="23">
        <v>2099.08</v>
      </c>
      <c r="I1122" s="87">
        <f>G1122*H1122</f>
        <v>199412.6</v>
      </c>
      <c r="J1122" s="93"/>
      <c r="K1122" s="4"/>
    </row>
    <row r="1123" spans="1:11" customFormat="1" ht="15" x14ac:dyDescent="0.25">
      <c r="A1123" s="124" t="s">
        <v>3532</v>
      </c>
      <c r="B1123" s="24" t="s">
        <v>3301</v>
      </c>
      <c r="C1123" s="24" t="s">
        <v>555</v>
      </c>
      <c r="D1123" s="24" t="s">
        <v>23</v>
      </c>
      <c r="E1123" s="25" t="s">
        <v>829</v>
      </c>
      <c r="F1123" s="26" t="s">
        <v>16</v>
      </c>
      <c r="G1123" s="27">
        <v>18</v>
      </c>
      <c r="H1123" s="28">
        <v>12358.62</v>
      </c>
      <c r="I1123" s="88">
        <f>G1123*H1123</f>
        <v>222455.16</v>
      </c>
      <c r="J1123" s="93"/>
      <c r="K1123" s="4"/>
    </row>
    <row r="1124" spans="1:11" customFormat="1" ht="15" x14ac:dyDescent="0.25">
      <c r="A1124" s="124" t="s">
        <v>3533</v>
      </c>
      <c r="B1124" s="24" t="s">
        <v>3301</v>
      </c>
      <c r="C1124" s="24" t="s">
        <v>559</v>
      </c>
      <c r="D1124" s="24" t="s">
        <v>23</v>
      </c>
      <c r="E1124" s="25" t="s">
        <v>831</v>
      </c>
      <c r="F1124" s="26" t="s">
        <v>16</v>
      </c>
      <c r="G1124" s="27">
        <v>9</v>
      </c>
      <c r="H1124" s="28">
        <v>13444.9</v>
      </c>
      <c r="I1124" s="88">
        <f>G1124*H1124</f>
        <v>121004.1</v>
      </c>
      <c r="J1124" s="93"/>
      <c r="K1124" s="4"/>
    </row>
    <row r="1125" spans="1:11" customFormat="1" ht="15" x14ac:dyDescent="0.25">
      <c r="A1125" s="124" t="s">
        <v>3534</v>
      </c>
      <c r="B1125" s="24" t="s">
        <v>3301</v>
      </c>
      <c r="C1125" s="24" t="s">
        <v>561</v>
      </c>
      <c r="D1125" s="24" t="s">
        <v>23</v>
      </c>
      <c r="E1125" s="25" t="s">
        <v>833</v>
      </c>
      <c r="F1125" s="26" t="s">
        <v>16</v>
      </c>
      <c r="G1125" s="27">
        <v>9</v>
      </c>
      <c r="H1125" s="28">
        <v>13444.9</v>
      </c>
      <c r="I1125" s="88">
        <f>G1125*H1125</f>
        <v>121004.1</v>
      </c>
      <c r="J1125" s="93"/>
      <c r="K1125" s="4"/>
    </row>
    <row r="1126" spans="1:11" customFormat="1" ht="15" x14ac:dyDescent="0.25">
      <c r="A1126" s="124" t="s">
        <v>3535</v>
      </c>
      <c r="B1126" s="24" t="s">
        <v>3301</v>
      </c>
      <c r="C1126" s="24" t="s">
        <v>563</v>
      </c>
      <c r="D1126" s="24" t="s">
        <v>23</v>
      </c>
      <c r="E1126" s="25" t="s">
        <v>835</v>
      </c>
      <c r="F1126" s="26" t="s">
        <v>16</v>
      </c>
      <c r="G1126" s="27">
        <v>12</v>
      </c>
      <c r="H1126" s="28">
        <v>8969.81</v>
      </c>
      <c r="I1126" s="88">
        <f>G1126*H1126</f>
        <v>107637.72</v>
      </c>
      <c r="J1126" s="93"/>
      <c r="K1126" s="4"/>
    </row>
    <row r="1127" spans="1:11" customFormat="1" ht="15" x14ac:dyDescent="0.25">
      <c r="A1127" s="124" t="s">
        <v>3536</v>
      </c>
      <c r="B1127" s="24" t="s">
        <v>3301</v>
      </c>
      <c r="C1127" s="24" t="s">
        <v>565</v>
      </c>
      <c r="D1127" s="24" t="s">
        <v>23</v>
      </c>
      <c r="E1127" s="25" t="s">
        <v>837</v>
      </c>
      <c r="F1127" s="26" t="s">
        <v>16</v>
      </c>
      <c r="G1127" s="27">
        <v>5</v>
      </c>
      <c r="H1127" s="28">
        <v>8170.25</v>
      </c>
      <c r="I1127" s="88">
        <f>G1127*H1127</f>
        <v>40851.25</v>
      </c>
      <c r="J1127" s="93"/>
      <c r="K1127" s="4"/>
    </row>
    <row r="1128" spans="1:11" customFormat="1" ht="15" x14ac:dyDescent="0.25">
      <c r="A1128" s="124" t="s">
        <v>3537</v>
      </c>
      <c r="B1128" s="24" t="s">
        <v>3301</v>
      </c>
      <c r="C1128" s="24" t="s">
        <v>569</v>
      </c>
      <c r="D1128" s="24" t="s">
        <v>23</v>
      </c>
      <c r="E1128" s="25" t="s">
        <v>839</v>
      </c>
      <c r="F1128" s="26" t="s">
        <v>16</v>
      </c>
      <c r="G1128" s="27">
        <v>9</v>
      </c>
      <c r="H1128" s="28">
        <v>7572.14</v>
      </c>
      <c r="I1128" s="88">
        <f>G1128*H1128</f>
        <v>68149.259999999995</v>
      </c>
      <c r="J1128" s="93"/>
      <c r="K1128" s="4"/>
    </row>
    <row r="1129" spans="1:11" customFormat="1" ht="15" x14ac:dyDescent="0.25">
      <c r="A1129" s="124" t="s">
        <v>3538</v>
      </c>
      <c r="B1129" s="24" t="s">
        <v>3301</v>
      </c>
      <c r="C1129" s="24" t="s">
        <v>571</v>
      </c>
      <c r="D1129" s="24" t="s">
        <v>23</v>
      </c>
      <c r="E1129" s="25" t="s">
        <v>841</v>
      </c>
      <c r="F1129" s="26" t="s">
        <v>16</v>
      </c>
      <c r="G1129" s="27">
        <v>12</v>
      </c>
      <c r="H1129" s="28">
        <v>7572.14</v>
      </c>
      <c r="I1129" s="88">
        <f>G1129*H1129</f>
        <v>90865.68</v>
      </c>
      <c r="J1129" s="93"/>
      <c r="K1129" s="4"/>
    </row>
    <row r="1130" spans="1:11" customFormat="1" ht="15" x14ac:dyDescent="0.25">
      <c r="A1130" s="124" t="s">
        <v>3539</v>
      </c>
      <c r="B1130" s="24" t="s">
        <v>3301</v>
      </c>
      <c r="C1130" s="24" t="s">
        <v>572</v>
      </c>
      <c r="D1130" s="24" t="s">
        <v>23</v>
      </c>
      <c r="E1130" s="25" t="s">
        <v>843</v>
      </c>
      <c r="F1130" s="26" t="s">
        <v>16</v>
      </c>
      <c r="G1130" s="27">
        <v>16</v>
      </c>
      <c r="H1130" s="28">
        <v>1278.8699999999999</v>
      </c>
      <c r="I1130" s="88">
        <f>G1130*H1130</f>
        <v>20461.919999999998</v>
      </c>
      <c r="J1130" s="93"/>
      <c r="K1130" s="4"/>
    </row>
    <row r="1131" spans="1:11" customFormat="1" ht="15" x14ac:dyDescent="0.25">
      <c r="A1131" s="124" t="s">
        <v>3540</v>
      </c>
      <c r="B1131" s="24" t="s">
        <v>3301</v>
      </c>
      <c r="C1131" s="24" t="s">
        <v>574</v>
      </c>
      <c r="D1131" s="24" t="s">
        <v>23</v>
      </c>
      <c r="E1131" s="25" t="s">
        <v>845</v>
      </c>
      <c r="F1131" s="26" t="s">
        <v>16</v>
      </c>
      <c r="G1131" s="27">
        <v>2</v>
      </c>
      <c r="H1131" s="28">
        <v>5306.46</v>
      </c>
      <c r="I1131" s="88">
        <f>G1131*H1131</f>
        <v>10612.92</v>
      </c>
      <c r="J1131" s="93"/>
      <c r="K1131" s="4"/>
    </row>
    <row r="1132" spans="1:11" customFormat="1" ht="15" x14ac:dyDescent="0.25">
      <c r="A1132" s="124" t="s">
        <v>3541</v>
      </c>
      <c r="B1132" s="24" t="s">
        <v>3301</v>
      </c>
      <c r="C1132" s="24" t="s">
        <v>576</v>
      </c>
      <c r="D1132" s="24" t="s">
        <v>23</v>
      </c>
      <c r="E1132" s="25" t="s">
        <v>847</v>
      </c>
      <c r="F1132" s="26" t="s">
        <v>16</v>
      </c>
      <c r="G1132" s="27">
        <v>1</v>
      </c>
      <c r="H1132" s="28">
        <v>7474.09</v>
      </c>
      <c r="I1132" s="88">
        <f>G1132*H1132</f>
        <v>7474.09</v>
      </c>
      <c r="J1132" s="93"/>
      <c r="K1132" s="4"/>
    </row>
    <row r="1133" spans="1:11" customFormat="1" ht="15" x14ac:dyDescent="0.25">
      <c r="A1133" s="124" t="s">
        <v>3542</v>
      </c>
      <c r="B1133" s="24" t="s">
        <v>3301</v>
      </c>
      <c r="C1133" s="24" t="s">
        <v>461</v>
      </c>
      <c r="D1133" s="24" t="s">
        <v>23</v>
      </c>
      <c r="E1133" s="25" t="s">
        <v>849</v>
      </c>
      <c r="F1133" s="26" t="s">
        <v>16</v>
      </c>
      <c r="G1133" s="27">
        <v>1</v>
      </c>
      <c r="H1133" s="28">
        <v>6018.63</v>
      </c>
      <c r="I1133" s="88">
        <f>G1133*H1133</f>
        <v>6018.63</v>
      </c>
      <c r="J1133" s="93"/>
      <c r="K1133" s="4"/>
    </row>
    <row r="1134" spans="1:11" customFormat="1" ht="22.5" x14ac:dyDescent="0.25">
      <c r="A1134" s="124" t="s">
        <v>3543</v>
      </c>
      <c r="B1134" s="24" t="s">
        <v>3301</v>
      </c>
      <c r="C1134" s="24" t="s">
        <v>398</v>
      </c>
      <c r="D1134" s="24" t="s">
        <v>851</v>
      </c>
      <c r="E1134" s="25" t="s">
        <v>852</v>
      </c>
      <c r="F1134" s="26" t="s">
        <v>16</v>
      </c>
      <c r="G1134" s="27">
        <v>1</v>
      </c>
      <c r="H1134" s="28">
        <v>5390.02</v>
      </c>
      <c r="I1134" s="88">
        <f>G1134*H1134</f>
        <v>5390.02</v>
      </c>
      <c r="J1134" s="93"/>
      <c r="K1134" s="4"/>
    </row>
    <row r="1135" spans="1:11" customFormat="1" ht="15" x14ac:dyDescent="0.25">
      <c r="A1135" s="123" t="s">
        <v>3544</v>
      </c>
      <c r="B1135" s="19" t="s">
        <v>3301</v>
      </c>
      <c r="C1135" s="19" t="s">
        <v>468</v>
      </c>
      <c r="D1135" s="19" t="s">
        <v>543</v>
      </c>
      <c r="E1135" s="20" t="s">
        <v>544</v>
      </c>
      <c r="F1135" s="21" t="s">
        <v>16</v>
      </c>
      <c r="G1135" s="22">
        <v>73</v>
      </c>
      <c r="H1135" s="23">
        <v>1862.82</v>
      </c>
      <c r="I1135" s="87">
        <f>G1135*H1135</f>
        <v>135985.85999999999</v>
      </c>
      <c r="J1135" s="93"/>
      <c r="K1135" s="4"/>
    </row>
    <row r="1136" spans="1:11" customFormat="1" ht="22.5" x14ac:dyDescent="0.25">
      <c r="A1136" s="124" t="s">
        <v>3545</v>
      </c>
      <c r="B1136" s="24" t="s">
        <v>3301</v>
      </c>
      <c r="C1136" s="24" t="s">
        <v>477</v>
      </c>
      <c r="D1136" s="24" t="s">
        <v>855</v>
      </c>
      <c r="E1136" s="25" t="s">
        <v>856</v>
      </c>
      <c r="F1136" s="26" t="s">
        <v>16</v>
      </c>
      <c r="G1136" s="27">
        <v>8</v>
      </c>
      <c r="H1136" s="28">
        <v>624.69000000000005</v>
      </c>
      <c r="I1136" s="88">
        <f>G1136*H1136</f>
        <v>4997.5200000000004</v>
      </c>
      <c r="J1136" s="93"/>
      <c r="K1136" s="4"/>
    </row>
    <row r="1137" spans="1:11" customFormat="1" ht="15" x14ac:dyDescent="0.25">
      <c r="A1137" s="124" t="s">
        <v>3546</v>
      </c>
      <c r="B1137" s="24" t="s">
        <v>3301</v>
      </c>
      <c r="C1137" s="24" t="s">
        <v>486</v>
      </c>
      <c r="D1137" s="24" t="s">
        <v>23</v>
      </c>
      <c r="E1137" s="25" t="s">
        <v>858</v>
      </c>
      <c r="F1137" s="26" t="s">
        <v>16</v>
      </c>
      <c r="G1137" s="27">
        <v>4</v>
      </c>
      <c r="H1137" s="28">
        <v>6083.97</v>
      </c>
      <c r="I1137" s="88">
        <f>G1137*H1137</f>
        <v>24335.88</v>
      </c>
      <c r="J1137" s="93"/>
      <c r="K1137" s="4"/>
    </row>
    <row r="1138" spans="1:11" customFormat="1" ht="15" x14ac:dyDescent="0.25">
      <c r="A1138" s="124" t="s">
        <v>3547</v>
      </c>
      <c r="B1138" s="24" t="s">
        <v>3301</v>
      </c>
      <c r="C1138" s="24" t="s">
        <v>496</v>
      </c>
      <c r="D1138" s="24" t="s">
        <v>23</v>
      </c>
      <c r="E1138" s="25" t="s">
        <v>860</v>
      </c>
      <c r="F1138" s="26" t="s">
        <v>16</v>
      </c>
      <c r="G1138" s="27">
        <v>4</v>
      </c>
      <c r="H1138" s="28">
        <v>4721.34</v>
      </c>
      <c r="I1138" s="88">
        <f>G1138*H1138</f>
        <v>18885.36</v>
      </c>
      <c r="J1138" s="93"/>
      <c r="K1138" s="4"/>
    </row>
    <row r="1139" spans="1:11" customFormat="1" ht="15" x14ac:dyDescent="0.25">
      <c r="A1139" s="124" t="s">
        <v>3548</v>
      </c>
      <c r="B1139" s="24" t="s">
        <v>3301</v>
      </c>
      <c r="C1139" s="24" t="s">
        <v>502</v>
      </c>
      <c r="D1139" s="24" t="s">
        <v>23</v>
      </c>
      <c r="E1139" s="25" t="s">
        <v>862</v>
      </c>
      <c r="F1139" s="26" t="s">
        <v>16</v>
      </c>
      <c r="G1139" s="27">
        <v>8</v>
      </c>
      <c r="H1139" s="28">
        <v>4019.54</v>
      </c>
      <c r="I1139" s="88">
        <f>G1139*H1139</f>
        <v>32156.32</v>
      </c>
      <c r="J1139" s="93"/>
      <c r="K1139" s="4"/>
    </row>
    <row r="1140" spans="1:11" customFormat="1" ht="22.5" x14ac:dyDescent="0.25">
      <c r="A1140" s="124" t="s">
        <v>3549</v>
      </c>
      <c r="B1140" s="24" t="s">
        <v>3301</v>
      </c>
      <c r="C1140" s="24" t="s">
        <v>524</v>
      </c>
      <c r="D1140" s="24" t="s">
        <v>864</v>
      </c>
      <c r="E1140" s="25" t="s">
        <v>865</v>
      </c>
      <c r="F1140" s="26" t="s">
        <v>16</v>
      </c>
      <c r="G1140" s="27">
        <v>2</v>
      </c>
      <c r="H1140" s="28">
        <v>2794.03</v>
      </c>
      <c r="I1140" s="88">
        <f>G1140*H1140</f>
        <v>5588.06</v>
      </c>
      <c r="J1140" s="93"/>
      <c r="K1140" s="4"/>
    </row>
    <row r="1141" spans="1:11" customFormat="1" ht="22.5" x14ac:dyDescent="0.25">
      <c r="A1141" s="124" t="s">
        <v>3550</v>
      </c>
      <c r="B1141" s="24" t="s">
        <v>3301</v>
      </c>
      <c r="C1141" s="24" t="s">
        <v>529</v>
      </c>
      <c r="D1141" s="24" t="s">
        <v>867</v>
      </c>
      <c r="E1141" s="25" t="s">
        <v>868</v>
      </c>
      <c r="F1141" s="26" t="s">
        <v>16</v>
      </c>
      <c r="G1141" s="27">
        <v>1</v>
      </c>
      <c r="H1141" s="28">
        <v>1810.84</v>
      </c>
      <c r="I1141" s="88">
        <f>G1141*H1141</f>
        <v>1810.84</v>
      </c>
      <c r="J1141" s="93"/>
      <c r="K1141" s="4"/>
    </row>
    <row r="1142" spans="1:11" customFormat="1" ht="22.5" x14ac:dyDescent="0.25">
      <c r="A1142" s="124" t="s">
        <v>3551</v>
      </c>
      <c r="B1142" s="24" t="s">
        <v>3301</v>
      </c>
      <c r="C1142" s="24" t="s">
        <v>538</v>
      </c>
      <c r="D1142" s="24" t="s">
        <v>870</v>
      </c>
      <c r="E1142" s="25" t="s">
        <v>871</v>
      </c>
      <c r="F1142" s="26" t="s">
        <v>16</v>
      </c>
      <c r="G1142" s="27">
        <v>1</v>
      </c>
      <c r="H1142" s="28">
        <v>1356.9</v>
      </c>
      <c r="I1142" s="88">
        <f>G1142*H1142</f>
        <v>1356.9</v>
      </c>
      <c r="J1142" s="93"/>
      <c r="K1142" s="4"/>
    </row>
    <row r="1143" spans="1:11" customFormat="1" ht="15" x14ac:dyDescent="0.25">
      <c r="A1143" s="124" t="s">
        <v>3552</v>
      </c>
      <c r="B1143" s="24" t="s">
        <v>3301</v>
      </c>
      <c r="C1143" s="24" t="s">
        <v>551</v>
      </c>
      <c r="D1143" s="24" t="s">
        <v>23</v>
      </c>
      <c r="E1143" s="25" t="s">
        <v>873</v>
      </c>
      <c r="F1143" s="26" t="s">
        <v>16</v>
      </c>
      <c r="G1143" s="27">
        <v>4</v>
      </c>
      <c r="H1143" s="28">
        <v>2869.13</v>
      </c>
      <c r="I1143" s="88">
        <f>G1143*H1143</f>
        <v>11476.52</v>
      </c>
      <c r="J1143" s="93"/>
      <c r="K1143" s="4"/>
    </row>
    <row r="1144" spans="1:11" customFormat="1" ht="15" x14ac:dyDescent="0.25">
      <c r="A1144" s="124" t="s">
        <v>3553</v>
      </c>
      <c r="B1144" s="24" t="s">
        <v>3301</v>
      </c>
      <c r="C1144" s="24" t="s">
        <v>558</v>
      </c>
      <c r="D1144" s="24" t="s">
        <v>23</v>
      </c>
      <c r="E1144" s="25" t="s">
        <v>875</v>
      </c>
      <c r="F1144" s="26" t="s">
        <v>16</v>
      </c>
      <c r="G1144" s="27">
        <v>8</v>
      </c>
      <c r="H1144" s="28">
        <v>1497.13</v>
      </c>
      <c r="I1144" s="88">
        <f>G1144*H1144</f>
        <v>11977.04</v>
      </c>
      <c r="J1144" s="93"/>
      <c r="K1144" s="4"/>
    </row>
    <row r="1145" spans="1:11" customFormat="1" ht="15" x14ac:dyDescent="0.25">
      <c r="A1145" s="124" t="s">
        <v>3554</v>
      </c>
      <c r="B1145" s="24" t="s">
        <v>3301</v>
      </c>
      <c r="C1145" s="24" t="s">
        <v>568</v>
      </c>
      <c r="D1145" s="24" t="s">
        <v>23</v>
      </c>
      <c r="E1145" s="25" t="s">
        <v>877</v>
      </c>
      <c r="F1145" s="26" t="s">
        <v>16</v>
      </c>
      <c r="G1145" s="27">
        <v>4</v>
      </c>
      <c r="H1145" s="28">
        <v>6614.63</v>
      </c>
      <c r="I1145" s="88">
        <f>G1145*H1145</f>
        <v>26458.52</v>
      </c>
      <c r="J1145" s="93"/>
      <c r="K1145" s="4"/>
    </row>
    <row r="1146" spans="1:11" customFormat="1" ht="22.5" x14ac:dyDescent="0.25">
      <c r="A1146" s="124" t="s">
        <v>3555</v>
      </c>
      <c r="B1146" s="24" t="s">
        <v>3301</v>
      </c>
      <c r="C1146" s="24" t="s">
        <v>575</v>
      </c>
      <c r="D1146" s="24" t="s">
        <v>879</v>
      </c>
      <c r="E1146" s="25" t="s">
        <v>880</v>
      </c>
      <c r="F1146" s="26" t="s">
        <v>16</v>
      </c>
      <c r="G1146" s="27">
        <v>1</v>
      </c>
      <c r="H1146" s="28">
        <v>1351.96</v>
      </c>
      <c r="I1146" s="88">
        <f>G1146*H1146</f>
        <v>1351.96</v>
      </c>
      <c r="J1146" s="93"/>
      <c r="K1146" s="4"/>
    </row>
    <row r="1147" spans="1:11" customFormat="1" ht="15" x14ac:dyDescent="0.25">
      <c r="A1147" s="124" t="s">
        <v>3556</v>
      </c>
      <c r="B1147" s="24" t="s">
        <v>3301</v>
      </c>
      <c r="C1147" s="24" t="s">
        <v>372</v>
      </c>
      <c r="D1147" s="24" t="s">
        <v>23</v>
      </c>
      <c r="E1147" s="25" t="s">
        <v>882</v>
      </c>
      <c r="F1147" s="26" t="s">
        <v>16</v>
      </c>
      <c r="G1147" s="27">
        <v>1</v>
      </c>
      <c r="H1147" s="28">
        <v>2642.21</v>
      </c>
      <c r="I1147" s="88">
        <f>G1147*H1147</f>
        <v>2642.21</v>
      </c>
      <c r="J1147" s="93"/>
      <c r="K1147" s="4"/>
    </row>
    <row r="1148" spans="1:11" customFormat="1" ht="15" x14ac:dyDescent="0.25">
      <c r="A1148" s="124" t="s">
        <v>3557</v>
      </c>
      <c r="B1148" s="24" t="s">
        <v>3301</v>
      </c>
      <c r="C1148" s="24" t="s">
        <v>374</v>
      </c>
      <c r="D1148" s="24" t="s">
        <v>23</v>
      </c>
      <c r="E1148" s="25" t="s">
        <v>884</v>
      </c>
      <c r="F1148" s="26" t="s">
        <v>16</v>
      </c>
      <c r="G1148" s="27">
        <v>1</v>
      </c>
      <c r="H1148" s="28">
        <v>2334.84</v>
      </c>
      <c r="I1148" s="88">
        <f>G1148*H1148</f>
        <v>2334.84</v>
      </c>
      <c r="J1148" s="93"/>
      <c r="K1148" s="4"/>
    </row>
    <row r="1149" spans="1:11" customFormat="1" ht="15" x14ac:dyDescent="0.25">
      <c r="A1149" s="124" t="s">
        <v>3558</v>
      </c>
      <c r="B1149" s="24" t="s">
        <v>3301</v>
      </c>
      <c r="C1149" s="24" t="s">
        <v>393</v>
      </c>
      <c r="D1149" s="24" t="s">
        <v>23</v>
      </c>
      <c r="E1149" s="25" t="s">
        <v>886</v>
      </c>
      <c r="F1149" s="26" t="s">
        <v>16</v>
      </c>
      <c r="G1149" s="27">
        <v>4</v>
      </c>
      <c r="H1149" s="28">
        <v>15574.17</v>
      </c>
      <c r="I1149" s="88">
        <f>G1149*H1149</f>
        <v>62296.68</v>
      </c>
      <c r="J1149" s="93"/>
      <c r="K1149" s="4"/>
    </row>
    <row r="1150" spans="1:11" customFormat="1" ht="15" x14ac:dyDescent="0.25">
      <c r="A1150" s="124" t="s">
        <v>3559</v>
      </c>
      <c r="B1150" s="24" t="s">
        <v>3301</v>
      </c>
      <c r="C1150" s="24" t="s">
        <v>395</v>
      </c>
      <c r="D1150" s="24" t="s">
        <v>23</v>
      </c>
      <c r="E1150" s="25" t="s">
        <v>888</v>
      </c>
      <c r="F1150" s="26" t="s">
        <v>16</v>
      </c>
      <c r="G1150" s="27">
        <v>4</v>
      </c>
      <c r="H1150" s="28">
        <v>16063.75</v>
      </c>
      <c r="I1150" s="88">
        <f>G1150*H1150</f>
        <v>64255</v>
      </c>
      <c r="J1150" s="93"/>
      <c r="K1150" s="4"/>
    </row>
    <row r="1151" spans="1:11" customFormat="1" ht="15" x14ac:dyDescent="0.25">
      <c r="A1151" s="124" t="s">
        <v>3560</v>
      </c>
      <c r="B1151" s="24" t="s">
        <v>3301</v>
      </c>
      <c r="C1151" s="24" t="s">
        <v>275</v>
      </c>
      <c r="D1151" s="24" t="s">
        <v>23</v>
      </c>
      <c r="E1151" s="25" t="s">
        <v>890</v>
      </c>
      <c r="F1151" s="26" t="s">
        <v>16</v>
      </c>
      <c r="G1151" s="27">
        <v>18</v>
      </c>
      <c r="H1151" s="28">
        <v>3683.48</v>
      </c>
      <c r="I1151" s="88">
        <f>G1151*H1151</f>
        <v>66302.64</v>
      </c>
      <c r="J1151" s="93"/>
      <c r="K1151" s="4"/>
    </row>
    <row r="1152" spans="1:11" customFormat="1" ht="15" x14ac:dyDescent="0.25">
      <c r="A1152" s="123" t="s">
        <v>3561</v>
      </c>
      <c r="B1152" s="19" t="s">
        <v>3301</v>
      </c>
      <c r="C1152" s="19" t="s">
        <v>279</v>
      </c>
      <c r="D1152" s="19" t="s">
        <v>44</v>
      </c>
      <c r="E1152" s="20" t="s">
        <v>45</v>
      </c>
      <c r="F1152" s="21" t="s">
        <v>16</v>
      </c>
      <c r="G1152" s="22">
        <v>8</v>
      </c>
      <c r="H1152" s="23">
        <v>2431.17</v>
      </c>
      <c r="I1152" s="87">
        <f>G1152*H1152</f>
        <v>19449.36</v>
      </c>
      <c r="J1152" s="93"/>
      <c r="K1152" s="4"/>
    </row>
    <row r="1153" spans="1:11" customFormat="1" ht="15" x14ac:dyDescent="0.25">
      <c r="A1153" s="124" t="s">
        <v>3562</v>
      </c>
      <c r="B1153" s="24" t="s">
        <v>3301</v>
      </c>
      <c r="C1153" s="24" t="s">
        <v>402</v>
      </c>
      <c r="D1153" s="24" t="s">
        <v>23</v>
      </c>
      <c r="E1153" s="25" t="s">
        <v>893</v>
      </c>
      <c r="F1153" s="26" t="s">
        <v>16</v>
      </c>
      <c r="G1153" s="27">
        <v>2</v>
      </c>
      <c r="H1153" s="28">
        <v>10326.1</v>
      </c>
      <c r="I1153" s="88">
        <f>G1153*H1153</f>
        <v>20652.2</v>
      </c>
      <c r="J1153" s="93"/>
      <c r="K1153" s="4"/>
    </row>
    <row r="1154" spans="1:11" customFormat="1" ht="22.5" x14ac:dyDescent="0.25">
      <c r="A1154" s="124" t="s">
        <v>3563</v>
      </c>
      <c r="B1154" s="24" t="s">
        <v>3301</v>
      </c>
      <c r="C1154" s="24" t="s">
        <v>895</v>
      </c>
      <c r="D1154" s="24" t="s">
        <v>896</v>
      </c>
      <c r="E1154" s="25" t="s">
        <v>897</v>
      </c>
      <c r="F1154" s="26" t="s">
        <v>16</v>
      </c>
      <c r="G1154" s="27">
        <v>1</v>
      </c>
      <c r="H1154" s="28">
        <v>5932.36</v>
      </c>
      <c r="I1154" s="88">
        <f>G1154*H1154</f>
        <v>5932.36</v>
      </c>
      <c r="J1154" s="93"/>
      <c r="K1154" s="4"/>
    </row>
    <row r="1155" spans="1:11" customFormat="1" ht="15" x14ac:dyDescent="0.25">
      <c r="A1155" s="124" t="s">
        <v>3564</v>
      </c>
      <c r="B1155" s="24" t="s">
        <v>3301</v>
      </c>
      <c r="C1155" s="24" t="s">
        <v>899</v>
      </c>
      <c r="D1155" s="24" t="s">
        <v>23</v>
      </c>
      <c r="E1155" s="25" t="s">
        <v>900</v>
      </c>
      <c r="F1155" s="26" t="s">
        <v>16</v>
      </c>
      <c r="G1155" s="27">
        <v>4</v>
      </c>
      <c r="H1155" s="28">
        <v>10326.1</v>
      </c>
      <c r="I1155" s="88">
        <f>G1155*H1155</f>
        <v>41304.400000000001</v>
      </c>
      <c r="J1155" s="93"/>
      <c r="K1155" s="4"/>
    </row>
    <row r="1156" spans="1:11" customFormat="1" ht="22.5" x14ac:dyDescent="0.25">
      <c r="A1156" s="124" t="s">
        <v>3565</v>
      </c>
      <c r="B1156" s="24" t="s">
        <v>3301</v>
      </c>
      <c r="C1156" s="24" t="s">
        <v>902</v>
      </c>
      <c r="D1156" s="24" t="s">
        <v>903</v>
      </c>
      <c r="E1156" s="25" t="s">
        <v>904</v>
      </c>
      <c r="F1156" s="26" t="s">
        <v>16</v>
      </c>
      <c r="G1156" s="27">
        <v>1</v>
      </c>
      <c r="H1156" s="28">
        <v>4880.8100000000004</v>
      </c>
      <c r="I1156" s="88">
        <f>G1156*H1156</f>
        <v>4880.8100000000004</v>
      </c>
      <c r="J1156" s="93"/>
      <c r="K1156" s="4"/>
    </row>
    <row r="1157" spans="1:11" customFormat="1" ht="15" x14ac:dyDescent="0.25">
      <c r="A1157" s="123" t="s">
        <v>3566</v>
      </c>
      <c r="B1157" s="19" t="s">
        <v>3301</v>
      </c>
      <c r="C1157" s="19" t="s">
        <v>906</v>
      </c>
      <c r="D1157" s="19" t="s">
        <v>907</v>
      </c>
      <c r="E1157" s="20" t="s">
        <v>908</v>
      </c>
      <c r="F1157" s="21" t="s">
        <v>16</v>
      </c>
      <c r="G1157" s="22">
        <v>1</v>
      </c>
      <c r="H1157" s="23">
        <v>2923.46</v>
      </c>
      <c r="I1157" s="87">
        <f>G1157*H1157</f>
        <v>2923.46</v>
      </c>
      <c r="J1157" s="93"/>
      <c r="K1157" s="4"/>
    </row>
    <row r="1158" spans="1:11" customFormat="1" ht="22.5" x14ac:dyDescent="0.25">
      <c r="A1158" s="124" t="s">
        <v>3567</v>
      </c>
      <c r="B1158" s="24" t="s">
        <v>3301</v>
      </c>
      <c r="C1158" s="24" t="s">
        <v>910</v>
      </c>
      <c r="D1158" s="24" t="s">
        <v>911</v>
      </c>
      <c r="E1158" s="25" t="s">
        <v>912</v>
      </c>
      <c r="F1158" s="26" t="s">
        <v>16</v>
      </c>
      <c r="G1158" s="27">
        <v>1</v>
      </c>
      <c r="H1158" s="28">
        <v>9112.26</v>
      </c>
      <c r="I1158" s="88">
        <f>G1158*H1158</f>
        <v>9112.26</v>
      </c>
      <c r="J1158" s="93"/>
      <c r="K1158" s="4"/>
    </row>
    <row r="1159" spans="1:11" customFormat="1" ht="15" x14ac:dyDescent="0.25">
      <c r="A1159" s="123" t="s">
        <v>3568</v>
      </c>
      <c r="B1159" s="19" t="s">
        <v>3301</v>
      </c>
      <c r="C1159" s="19" t="s">
        <v>914</v>
      </c>
      <c r="D1159" s="19" t="s">
        <v>213</v>
      </c>
      <c r="E1159" s="20" t="s">
        <v>214</v>
      </c>
      <c r="F1159" s="21" t="s">
        <v>16</v>
      </c>
      <c r="G1159" s="22">
        <v>4</v>
      </c>
      <c r="H1159" s="23">
        <v>3725</v>
      </c>
      <c r="I1159" s="87">
        <f>G1159*H1159</f>
        <v>14900</v>
      </c>
      <c r="J1159" s="93"/>
      <c r="K1159" s="4"/>
    </row>
    <row r="1160" spans="1:11" customFormat="1" ht="22.5" x14ac:dyDescent="0.25">
      <c r="A1160" s="124" t="s">
        <v>3569</v>
      </c>
      <c r="B1160" s="24" t="s">
        <v>3301</v>
      </c>
      <c r="C1160" s="24" t="s">
        <v>916</v>
      </c>
      <c r="D1160" s="24" t="s">
        <v>911</v>
      </c>
      <c r="E1160" s="25" t="s">
        <v>917</v>
      </c>
      <c r="F1160" s="26" t="s">
        <v>16</v>
      </c>
      <c r="G1160" s="27">
        <v>1</v>
      </c>
      <c r="H1160" s="28">
        <v>9112.26</v>
      </c>
      <c r="I1160" s="88">
        <f>G1160*H1160</f>
        <v>9112.26</v>
      </c>
      <c r="J1160" s="93"/>
      <c r="K1160" s="4"/>
    </row>
    <row r="1161" spans="1:11" customFormat="1" ht="22.5" x14ac:dyDescent="0.25">
      <c r="A1161" s="124" t="s">
        <v>3570</v>
      </c>
      <c r="B1161" s="24" t="s">
        <v>3301</v>
      </c>
      <c r="C1161" s="24" t="s">
        <v>919</v>
      </c>
      <c r="D1161" s="24" t="s">
        <v>911</v>
      </c>
      <c r="E1161" s="25" t="s">
        <v>920</v>
      </c>
      <c r="F1161" s="26" t="s">
        <v>16</v>
      </c>
      <c r="G1161" s="27">
        <v>1</v>
      </c>
      <c r="H1161" s="28">
        <v>9112.26</v>
      </c>
      <c r="I1161" s="88">
        <f>G1161*H1161</f>
        <v>9112.26</v>
      </c>
      <c r="J1161" s="93"/>
      <c r="K1161" s="4"/>
    </row>
    <row r="1162" spans="1:11" customFormat="1" ht="22.5" x14ac:dyDescent="0.25">
      <c r="A1162" s="124" t="s">
        <v>3571</v>
      </c>
      <c r="B1162" s="24" t="s">
        <v>3301</v>
      </c>
      <c r="C1162" s="24" t="s">
        <v>922</v>
      </c>
      <c r="D1162" s="24" t="s">
        <v>911</v>
      </c>
      <c r="E1162" s="25" t="s">
        <v>923</v>
      </c>
      <c r="F1162" s="26" t="s">
        <v>16</v>
      </c>
      <c r="G1162" s="27">
        <v>1</v>
      </c>
      <c r="H1162" s="28">
        <v>9112.26</v>
      </c>
      <c r="I1162" s="88">
        <f>G1162*H1162</f>
        <v>9112.26</v>
      </c>
      <c r="J1162" s="93"/>
      <c r="K1162" s="4"/>
    </row>
    <row r="1163" spans="1:11" customFormat="1" ht="22.5" x14ac:dyDescent="0.25">
      <c r="A1163" s="124" t="s">
        <v>3572</v>
      </c>
      <c r="B1163" s="24" t="s">
        <v>3301</v>
      </c>
      <c r="C1163" s="24" t="s">
        <v>925</v>
      </c>
      <c r="D1163" s="24" t="s">
        <v>911</v>
      </c>
      <c r="E1163" s="25" t="s">
        <v>926</v>
      </c>
      <c r="F1163" s="26" t="s">
        <v>16</v>
      </c>
      <c r="G1163" s="27">
        <v>1</v>
      </c>
      <c r="H1163" s="28">
        <v>9112.26</v>
      </c>
      <c r="I1163" s="88">
        <f>G1163*H1163</f>
        <v>9112.26</v>
      </c>
      <c r="J1163" s="93"/>
      <c r="K1163" s="4"/>
    </row>
    <row r="1164" spans="1:11" customFormat="1" ht="15" x14ac:dyDescent="0.25">
      <c r="A1164" s="123" t="s">
        <v>3573</v>
      </c>
      <c r="B1164" s="19" t="s">
        <v>3301</v>
      </c>
      <c r="C1164" s="19" t="s">
        <v>928</v>
      </c>
      <c r="D1164" s="19" t="s">
        <v>929</v>
      </c>
      <c r="E1164" s="20" t="s">
        <v>930</v>
      </c>
      <c r="F1164" s="21" t="s">
        <v>16</v>
      </c>
      <c r="G1164" s="22">
        <v>1</v>
      </c>
      <c r="H1164" s="23">
        <v>4431.96</v>
      </c>
      <c r="I1164" s="87">
        <f>G1164*H1164</f>
        <v>4431.96</v>
      </c>
      <c r="J1164" s="93"/>
      <c r="K1164" s="4"/>
    </row>
    <row r="1165" spans="1:11" customFormat="1" ht="22.5" x14ac:dyDescent="0.25">
      <c r="A1165" s="124" t="s">
        <v>3574</v>
      </c>
      <c r="B1165" s="24" t="s">
        <v>3301</v>
      </c>
      <c r="C1165" s="24" t="s">
        <v>932</v>
      </c>
      <c r="D1165" s="24" t="s">
        <v>911</v>
      </c>
      <c r="E1165" s="25" t="s">
        <v>933</v>
      </c>
      <c r="F1165" s="26" t="s">
        <v>16</v>
      </c>
      <c r="G1165" s="27">
        <v>1</v>
      </c>
      <c r="H1165" s="28">
        <v>9112.26</v>
      </c>
      <c r="I1165" s="88">
        <f>G1165*H1165</f>
        <v>9112.26</v>
      </c>
      <c r="J1165" s="93"/>
      <c r="K1165" s="4"/>
    </row>
    <row r="1166" spans="1:11" customFormat="1" ht="22.5" x14ac:dyDescent="0.25">
      <c r="A1166" s="123" t="s">
        <v>3575</v>
      </c>
      <c r="B1166" s="19" t="s">
        <v>3301</v>
      </c>
      <c r="C1166" s="19" t="s">
        <v>935</v>
      </c>
      <c r="D1166" s="19" t="s">
        <v>936</v>
      </c>
      <c r="E1166" s="20" t="s">
        <v>937</v>
      </c>
      <c r="F1166" s="21" t="s">
        <v>60</v>
      </c>
      <c r="G1166" s="30">
        <v>0.40200000000000002</v>
      </c>
      <c r="H1166" s="23">
        <v>77805.960000000006</v>
      </c>
      <c r="I1166" s="87">
        <f>G1166*H1166</f>
        <v>31278</v>
      </c>
      <c r="J1166" s="93"/>
      <c r="K1166" s="4"/>
    </row>
    <row r="1167" spans="1:11" customFormat="1" ht="15" x14ac:dyDescent="0.25">
      <c r="A1167" s="124" t="s">
        <v>3576</v>
      </c>
      <c r="B1167" s="24" t="s">
        <v>3301</v>
      </c>
      <c r="C1167" s="24" t="s">
        <v>939</v>
      </c>
      <c r="D1167" s="24" t="s">
        <v>23</v>
      </c>
      <c r="E1167" s="25" t="s">
        <v>940</v>
      </c>
      <c r="F1167" s="26" t="s">
        <v>265</v>
      </c>
      <c r="G1167" s="27">
        <v>5</v>
      </c>
      <c r="H1167" s="28">
        <v>17014.419999999998</v>
      </c>
      <c r="I1167" s="88">
        <f>G1167*H1167</f>
        <v>85072.1</v>
      </c>
      <c r="J1167" s="93"/>
      <c r="K1167" s="4"/>
    </row>
    <row r="1168" spans="1:11" customFormat="1" ht="15" x14ac:dyDescent="0.25">
      <c r="A1168" s="124" t="s">
        <v>3577</v>
      </c>
      <c r="B1168" s="24" t="s">
        <v>3301</v>
      </c>
      <c r="C1168" s="24" t="s">
        <v>942</v>
      </c>
      <c r="D1168" s="24" t="s">
        <v>23</v>
      </c>
      <c r="E1168" s="25" t="s">
        <v>943</v>
      </c>
      <c r="F1168" s="26" t="s">
        <v>265</v>
      </c>
      <c r="G1168" s="27">
        <v>2</v>
      </c>
      <c r="H1168" s="28">
        <v>26456.89</v>
      </c>
      <c r="I1168" s="88">
        <f>G1168*H1168</f>
        <v>52913.78</v>
      </c>
      <c r="J1168" s="93"/>
      <c r="K1168" s="4"/>
    </row>
    <row r="1169" spans="1:11" customFormat="1" ht="22.5" x14ac:dyDescent="0.25">
      <c r="A1169" s="123" t="s">
        <v>3578</v>
      </c>
      <c r="B1169" s="19" t="s">
        <v>3301</v>
      </c>
      <c r="C1169" s="19" t="s">
        <v>945</v>
      </c>
      <c r="D1169" s="19" t="s">
        <v>936</v>
      </c>
      <c r="E1169" s="20" t="s">
        <v>937</v>
      </c>
      <c r="F1169" s="21" t="s">
        <v>60</v>
      </c>
      <c r="G1169" s="29">
        <v>2.8047</v>
      </c>
      <c r="H1169" s="23">
        <v>77804.91</v>
      </c>
      <c r="I1169" s="87">
        <f>G1169*H1169</f>
        <v>218219.43</v>
      </c>
      <c r="J1169" s="93"/>
      <c r="K1169" s="4"/>
    </row>
    <row r="1170" spans="1:11" customFormat="1" ht="15" x14ac:dyDescent="0.25">
      <c r="A1170" s="124" t="s">
        <v>3579</v>
      </c>
      <c r="B1170" s="24" t="s">
        <v>3301</v>
      </c>
      <c r="C1170" s="24" t="s">
        <v>947</v>
      </c>
      <c r="D1170" s="24" t="s">
        <v>23</v>
      </c>
      <c r="E1170" s="25" t="s">
        <v>948</v>
      </c>
      <c r="F1170" s="26" t="s">
        <v>265</v>
      </c>
      <c r="G1170" s="27">
        <v>14</v>
      </c>
      <c r="H1170" s="28">
        <v>9461.4</v>
      </c>
      <c r="I1170" s="88">
        <f>G1170*H1170</f>
        <v>132459.6</v>
      </c>
      <c r="J1170" s="93"/>
      <c r="K1170" s="4"/>
    </row>
    <row r="1171" spans="1:11" customFormat="1" ht="15" x14ac:dyDescent="0.25">
      <c r="A1171" s="124" t="s">
        <v>3580</v>
      </c>
      <c r="B1171" s="24" t="s">
        <v>3301</v>
      </c>
      <c r="C1171" s="24" t="s">
        <v>950</v>
      </c>
      <c r="D1171" s="24" t="s">
        <v>23</v>
      </c>
      <c r="E1171" s="25" t="s">
        <v>951</v>
      </c>
      <c r="F1171" s="26" t="s">
        <v>265</v>
      </c>
      <c r="G1171" s="31">
        <v>2.5</v>
      </c>
      <c r="H1171" s="28">
        <v>8003.63</v>
      </c>
      <c r="I1171" s="88">
        <f>G1171*H1171</f>
        <v>20009.080000000002</v>
      </c>
      <c r="J1171" s="93"/>
      <c r="K1171" s="4"/>
    </row>
    <row r="1172" spans="1:11" customFormat="1" ht="15" x14ac:dyDescent="0.25">
      <c r="A1172" s="124" t="s">
        <v>3581</v>
      </c>
      <c r="B1172" s="24" t="s">
        <v>3301</v>
      </c>
      <c r="C1172" s="24" t="s">
        <v>953</v>
      </c>
      <c r="D1172" s="24" t="s">
        <v>23</v>
      </c>
      <c r="E1172" s="25" t="s">
        <v>954</v>
      </c>
      <c r="F1172" s="26" t="s">
        <v>265</v>
      </c>
      <c r="G1172" s="31">
        <v>3.8</v>
      </c>
      <c r="H1172" s="28">
        <v>17599.23</v>
      </c>
      <c r="I1172" s="88">
        <f>G1172*H1172</f>
        <v>66877.070000000007</v>
      </c>
      <c r="J1172" s="93"/>
      <c r="K1172" s="4"/>
    </row>
    <row r="1173" spans="1:11" customFormat="1" ht="15" x14ac:dyDescent="0.25">
      <c r="A1173" s="124" t="s">
        <v>3582</v>
      </c>
      <c r="B1173" s="24" t="s">
        <v>3301</v>
      </c>
      <c r="C1173" s="24" t="s">
        <v>956</v>
      </c>
      <c r="D1173" s="24" t="s">
        <v>23</v>
      </c>
      <c r="E1173" s="25" t="s">
        <v>957</v>
      </c>
      <c r="F1173" s="26" t="s">
        <v>265</v>
      </c>
      <c r="G1173" s="31">
        <v>6.5</v>
      </c>
      <c r="H1173" s="28">
        <v>8366.06</v>
      </c>
      <c r="I1173" s="88">
        <f>G1173*H1173</f>
        <v>54379.39</v>
      </c>
      <c r="J1173" s="93"/>
      <c r="K1173" s="4"/>
    </row>
    <row r="1174" spans="1:11" customFormat="1" ht="15" x14ac:dyDescent="0.25">
      <c r="A1174" s="124" t="s">
        <v>3583</v>
      </c>
      <c r="B1174" s="24" t="s">
        <v>3301</v>
      </c>
      <c r="C1174" s="24" t="s">
        <v>959</v>
      </c>
      <c r="D1174" s="24" t="s">
        <v>23</v>
      </c>
      <c r="E1174" s="25" t="s">
        <v>960</v>
      </c>
      <c r="F1174" s="26" t="s">
        <v>265</v>
      </c>
      <c r="G1174" s="31">
        <v>4.3</v>
      </c>
      <c r="H1174" s="28">
        <v>7858.26</v>
      </c>
      <c r="I1174" s="88">
        <f>G1174*H1174</f>
        <v>33790.519999999997</v>
      </c>
      <c r="J1174" s="93"/>
      <c r="K1174" s="4"/>
    </row>
    <row r="1175" spans="1:11" customFormat="1" ht="15" x14ac:dyDescent="0.25">
      <c r="A1175" s="124" t="s">
        <v>3584</v>
      </c>
      <c r="B1175" s="24" t="s">
        <v>3301</v>
      </c>
      <c r="C1175" s="24" t="s">
        <v>962</v>
      </c>
      <c r="D1175" s="24" t="s">
        <v>23</v>
      </c>
      <c r="E1175" s="25" t="s">
        <v>963</v>
      </c>
      <c r="F1175" s="26" t="s">
        <v>265</v>
      </c>
      <c r="G1175" s="31">
        <v>4.2</v>
      </c>
      <c r="H1175" s="28">
        <v>7610.41</v>
      </c>
      <c r="I1175" s="88">
        <f>G1175*H1175</f>
        <v>31963.72</v>
      </c>
      <c r="J1175" s="93"/>
      <c r="K1175" s="4"/>
    </row>
    <row r="1176" spans="1:11" customFormat="1" ht="15" x14ac:dyDescent="0.25">
      <c r="A1176" s="124" t="s">
        <v>3585</v>
      </c>
      <c r="B1176" s="24" t="s">
        <v>3301</v>
      </c>
      <c r="C1176" s="24" t="s">
        <v>965</v>
      </c>
      <c r="D1176" s="24" t="s">
        <v>23</v>
      </c>
      <c r="E1176" s="25" t="s">
        <v>966</v>
      </c>
      <c r="F1176" s="26" t="s">
        <v>265</v>
      </c>
      <c r="G1176" s="27">
        <v>10</v>
      </c>
      <c r="H1176" s="28">
        <v>8598.82</v>
      </c>
      <c r="I1176" s="88">
        <f>G1176*H1176</f>
        <v>85988.2</v>
      </c>
      <c r="J1176" s="93"/>
      <c r="K1176" s="4"/>
    </row>
    <row r="1177" spans="1:11" customFormat="1" ht="15" x14ac:dyDescent="0.25">
      <c r="A1177" s="124" t="s">
        <v>3586</v>
      </c>
      <c r="B1177" s="24" t="s">
        <v>3301</v>
      </c>
      <c r="C1177" s="24" t="s">
        <v>968</v>
      </c>
      <c r="D1177" s="24" t="s">
        <v>23</v>
      </c>
      <c r="E1177" s="25" t="s">
        <v>969</v>
      </c>
      <c r="F1177" s="26" t="s">
        <v>265</v>
      </c>
      <c r="G1177" s="27">
        <v>1</v>
      </c>
      <c r="H1177" s="28">
        <v>8895.81</v>
      </c>
      <c r="I1177" s="88">
        <f>G1177*H1177</f>
        <v>8895.81</v>
      </c>
      <c r="J1177" s="93"/>
      <c r="K1177" s="4"/>
    </row>
    <row r="1178" spans="1:11" customFormat="1" ht="15" x14ac:dyDescent="0.25">
      <c r="A1178" s="124" t="s">
        <v>3587</v>
      </c>
      <c r="B1178" s="24" t="s">
        <v>3301</v>
      </c>
      <c r="C1178" s="24" t="s">
        <v>971</v>
      </c>
      <c r="D1178" s="24" t="s">
        <v>23</v>
      </c>
      <c r="E1178" s="25" t="s">
        <v>972</v>
      </c>
      <c r="F1178" s="26" t="s">
        <v>265</v>
      </c>
      <c r="G1178" s="31">
        <v>3.4</v>
      </c>
      <c r="H1178" s="28">
        <v>7521.7</v>
      </c>
      <c r="I1178" s="88">
        <f>G1178*H1178</f>
        <v>25573.78</v>
      </c>
      <c r="J1178" s="93"/>
      <c r="K1178" s="4"/>
    </row>
    <row r="1179" spans="1:11" customFormat="1" ht="22.5" x14ac:dyDescent="0.25">
      <c r="A1179" s="124" t="s">
        <v>3588</v>
      </c>
      <c r="B1179" s="24" t="s">
        <v>3301</v>
      </c>
      <c r="C1179" s="24" t="s">
        <v>974</v>
      </c>
      <c r="D1179" s="24" t="s">
        <v>975</v>
      </c>
      <c r="E1179" s="25" t="s">
        <v>976</v>
      </c>
      <c r="F1179" s="26" t="s">
        <v>65</v>
      </c>
      <c r="G1179" s="31">
        <v>3.1</v>
      </c>
      <c r="H1179" s="28">
        <v>2230.23</v>
      </c>
      <c r="I1179" s="88">
        <f>G1179*H1179</f>
        <v>6913.71</v>
      </c>
      <c r="J1179" s="93"/>
      <c r="K1179" s="4"/>
    </row>
    <row r="1180" spans="1:11" customFormat="1" ht="22.5" x14ac:dyDescent="0.25">
      <c r="A1180" s="124" t="s">
        <v>3589</v>
      </c>
      <c r="B1180" s="24" t="s">
        <v>3301</v>
      </c>
      <c r="C1180" s="24" t="s">
        <v>978</v>
      </c>
      <c r="D1180" s="24" t="s">
        <v>979</v>
      </c>
      <c r="E1180" s="25" t="s">
        <v>980</v>
      </c>
      <c r="F1180" s="26" t="s">
        <v>65</v>
      </c>
      <c r="G1180" s="32">
        <v>0.71</v>
      </c>
      <c r="H1180" s="28">
        <v>2228.02</v>
      </c>
      <c r="I1180" s="88">
        <f>G1180*H1180</f>
        <v>1581.89</v>
      </c>
      <c r="J1180" s="93"/>
      <c r="K1180" s="4"/>
    </row>
    <row r="1181" spans="1:11" customFormat="1" ht="22.5" x14ac:dyDescent="0.25">
      <c r="A1181" s="124" t="s">
        <v>3590</v>
      </c>
      <c r="B1181" s="24" t="s">
        <v>3301</v>
      </c>
      <c r="C1181" s="24" t="s">
        <v>982</v>
      </c>
      <c r="D1181" s="24" t="s">
        <v>983</v>
      </c>
      <c r="E1181" s="25" t="s">
        <v>984</v>
      </c>
      <c r="F1181" s="26" t="s">
        <v>65</v>
      </c>
      <c r="G1181" s="31">
        <v>3.4</v>
      </c>
      <c r="H1181" s="28">
        <v>2225.62</v>
      </c>
      <c r="I1181" s="88">
        <f>G1181*H1181</f>
        <v>7567.11</v>
      </c>
      <c r="J1181" s="93"/>
      <c r="K1181" s="4"/>
    </row>
    <row r="1182" spans="1:11" customFormat="1" ht="15" x14ac:dyDescent="0.25">
      <c r="A1182" s="124" t="s">
        <v>3591</v>
      </c>
      <c r="B1182" s="24" t="s">
        <v>3301</v>
      </c>
      <c r="C1182" s="24" t="s">
        <v>986</v>
      </c>
      <c r="D1182" s="24" t="s">
        <v>23</v>
      </c>
      <c r="E1182" s="25" t="s">
        <v>987</v>
      </c>
      <c r="F1182" s="26" t="s">
        <v>16</v>
      </c>
      <c r="G1182" s="27">
        <v>2</v>
      </c>
      <c r="H1182" s="28">
        <v>15534.8</v>
      </c>
      <c r="I1182" s="88">
        <f>G1182*H1182</f>
        <v>31069.599999999999</v>
      </c>
      <c r="J1182" s="93"/>
      <c r="K1182" s="4"/>
    </row>
    <row r="1183" spans="1:11" customFormat="1" ht="15" x14ac:dyDescent="0.25">
      <c r="A1183" s="124" t="s">
        <v>3592</v>
      </c>
      <c r="B1183" s="24" t="s">
        <v>3301</v>
      </c>
      <c r="C1183" s="24" t="s">
        <v>989</v>
      </c>
      <c r="D1183" s="24" t="s">
        <v>23</v>
      </c>
      <c r="E1183" s="25" t="s">
        <v>990</v>
      </c>
      <c r="F1183" s="26" t="s">
        <v>16</v>
      </c>
      <c r="G1183" s="27">
        <v>1</v>
      </c>
      <c r="H1183" s="28">
        <v>10876.79</v>
      </c>
      <c r="I1183" s="88">
        <f>G1183*H1183</f>
        <v>10876.79</v>
      </c>
      <c r="J1183" s="93"/>
      <c r="K1183" s="4"/>
    </row>
    <row r="1184" spans="1:11" customFormat="1" ht="15" x14ac:dyDescent="0.25">
      <c r="A1184" s="124" t="s">
        <v>3593</v>
      </c>
      <c r="B1184" s="24" t="s">
        <v>3301</v>
      </c>
      <c r="C1184" s="24" t="s">
        <v>992</v>
      </c>
      <c r="D1184" s="24" t="s">
        <v>23</v>
      </c>
      <c r="E1184" s="25" t="s">
        <v>993</v>
      </c>
      <c r="F1184" s="26" t="s">
        <v>16</v>
      </c>
      <c r="G1184" s="27">
        <v>1</v>
      </c>
      <c r="H1184" s="28">
        <v>20843.88</v>
      </c>
      <c r="I1184" s="88">
        <f>G1184*H1184</f>
        <v>20843.88</v>
      </c>
      <c r="J1184" s="93"/>
      <c r="K1184" s="4"/>
    </row>
    <row r="1185" spans="1:11" customFormat="1" ht="15" x14ac:dyDescent="0.25">
      <c r="A1185" s="124" t="s">
        <v>3594</v>
      </c>
      <c r="B1185" s="24" t="s">
        <v>3301</v>
      </c>
      <c r="C1185" s="24" t="s">
        <v>995</v>
      </c>
      <c r="D1185" s="24" t="s">
        <v>23</v>
      </c>
      <c r="E1185" s="25" t="s">
        <v>996</v>
      </c>
      <c r="F1185" s="26" t="s">
        <v>16</v>
      </c>
      <c r="G1185" s="27">
        <v>2</v>
      </c>
      <c r="H1185" s="28">
        <v>11979.47</v>
      </c>
      <c r="I1185" s="88">
        <f>G1185*H1185</f>
        <v>23958.94</v>
      </c>
      <c r="J1185" s="93"/>
      <c r="K1185" s="4"/>
    </row>
    <row r="1186" spans="1:11" customFormat="1" ht="15" x14ac:dyDescent="0.25">
      <c r="A1186" s="124" t="s">
        <v>3595</v>
      </c>
      <c r="B1186" s="24" t="s">
        <v>3301</v>
      </c>
      <c r="C1186" s="24" t="s">
        <v>998</v>
      </c>
      <c r="D1186" s="24" t="s">
        <v>23</v>
      </c>
      <c r="E1186" s="25" t="s">
        <v>999</v>
      </c>
      <c r="F1186" s="26" t="s">
        <v>16</v>
      </c>
      <c r="G1186" s="27">
        <v>2</v>
      </c>
      <c r="H1186" s="28">
        <v>5659.02</v>
      </c>
      <c r="I1186" s="88">
        <f>G1186*H1186</f>
        <v>11318.04</v>
      </c>
      <c r="J1186" s="93"/>
      <c r="K1186" s="4"/>
    </row>
    <row r="1187" spans="1:11" customFormat="1" ht="15" x14ac:dyDescent="0.25">
      <c r="A1187" s="124" t="s">
        <v>3596</v>
      </c>
      <c r="B1187" s="24" t="s">
        <v>3301</v>
      </c>
      <c r="C1187" s="24" t="s">
        <v>1001</v>
      </c>
      <c r="D1187" s="24" t="s">
        <v>23</v>
      </c>
      <c r="E1187" s="25" t="s">
        <v>1002</v>
      </c>
      <c r="F1187" s="26" t="s">
        <v>16</v>
      </c>
      <c r="G1187" s="27">
        <v>1</v>
      </c>
      <c r="H1187" s="28">
        <v>5325.79</v>
      </c>
      <c r="I1187" s="88">
        <f>G1187*H1187</f>
        <v>5325.79</v>
      </c>
      <c r="J1187" s="93"/>
      <c r="K1187" s="4"/>
    </row>
    <row r="1188" spans="1:11" customFormat="1" ht="15" x14ac:dyDescent="0.25">
      <c r="A1188" s="124" t="s">
        <v>3597</v>
      </c>
      <c r="B1188" s="24" t="s">
        <v>3301</v>
      </c>
      <c r="C1188" s="24" t="s">
        <v>1004</v>
      </c>
      <c r="D1188" s="24" t="s">
        <v>23</v>
      </c>
      <c r="E1188" s="25" t="s">
        <v>1005</v>
      </c>
      <c r="F1188" s="26" t="s">
        <v>16</v>
      </c>
      <c r="G1188" s="27">
        <v>1</v>
      </c>
      <c r="H1188" s="28">
        <v>5670.1</v>
      </c>
      <c r="I1188" s="88">
        <f>G1188*H1188</f>
        <v>5670.1</v>
      </c>
      <c r="J1188" s="93"/>
      <c r="K1188" s="4"/>
    </row>
    <row r="1189" spans="1:11" customFormat="1" ht="15" x14ac:dyDescent="0.25">
      <c r="A1189" s="124" t="s">
        <v>3598</v>
      </c>
      <c r="B1189" s="24" t="s">
        <v>3301</v>
      </c>
      <c r="C1189" s="24" t="s">
        <v>1007</v>
      </c>
      <c r="D1189" s="24" t="s">
        <v>23</v>
      </c>
      <c r="E1189" s="25" t="s">
        <v>1008</v>
      </c>
      <c r="F1189" s="26" t="s">
        <v>16</v>
      </c>
      <c r="G1189" s="27">
        <v>1</v>
      </c>
      <c r="H1189" s="28">
        <v>4681.17</v>
      </c>
      <c r="I1189" s="88">
        <f>G1189*H1189</f>
        <v>4681.17</v>
      </c>
      <c r="J1189" s="93"/>
      <c r="K1189" s="4"/>
    </row>
    <row r="1190" spans="1:11" customFormat="1" ht="15" x14ac:dyDescent="0.25">
      <c r="A1190" s="124" t="s">
        <v>3599</v>
      </c>
      <c r="B1190" s="24" t="s">
        <v>3301</v>
      </c>
      <c r="C1190" s="24" t="s">
        <v>1010</v>
      </c>
      <c r="D1190" s="24" t="s">
        <v>23</v>
      </c>
      <c r="E1190" s="25" t="s">
        <v>1011</v>
      </c>
      <c r="F1190" s="26" t="s">
        <v>16</v>
      </c>
      <c r="G1190" s="27">
        <v>4</v>
      </c>
      <c r="H1190" s="28">
        <v>4631.24</v>
      </c>
      <c r="I1190" s="88">
        <f>G1190*H1190</f>
        <v>18524.96</v>
      </c>
      <c r="J1190" s="93"/>
      <c r="K1190" s="4"/>
    </row>
    <row r="1191" spans="1:11" customFormat="1" ht="15" x14ac:dyDescent="0.25">
      <c r="A1191" s="124" t="s">
        <v>3600</v>
      </c>
      <c r="B1191" s="24" t="s">
        <v>3301</v>
      </c>
      <c r="C1191" s="24" t="s">
        <v>1013</v>
      </c>
      <c r="D1191" s="24" t="s">
        <v>23</v>
      </c>
      <c r="E1191" s="25" t="s">
        <v>1014</v>
      </c>
      <c r="F1191" s="26" t="s">
        <v>16</v>
      </c>
      <c r="G1191" s="27">
        <v>1</v>
      </c>
      <c r="H1191" s="28">
        <v>5685.2</v>
      </c>
      <c r="I1191" s="88">
        <f>G1191*H1191</f>
        <v>5685.2</v>
      </c>
      <c r="J1191" s="93"/>
      <c r="K1191" s="4"/>
    </row>
    <row r="1192" spans="1:11" customFormat="1" ht="15" x14ac:dyDescent="0.25">
      <c r="A1192" s="124" t="s">
        <v>3601</v>
      </c>
      <c r="B1192" s="24" t="s">
        <v>3301</v>
      </c>
      <c r="C1192" s="24" t="s">
        <v>1016</v>
      </c>
      <c r="D1192" s="24" t="s">
        <v>23</v>
      </c>
      <c r="E1192" s="25" t="s">
        <v>1017</v>
      </c>
      <c r="F1192" s="26" t="s">
        <v>16</v>
      </c>
      <c r="G1192" s="27">
        <v>3</v>
      </c>
      <c r="H1192" s="28">
        <v>6499.35</v>
      </c>
      <c r="I1192" s="88">
        <f>G1192*H1192</f>
        <v>19498.05</v>
      </c>
      <c r="J1192" s="93"/>
      <c r="K1192" s="4"/>
    </row>
    <row r="1193" spans="1:11" customFormat="1" ht="15" x14ac:dyDescent="0.25">
      <c r="A1193" s="124" t="s">
        <v>3602</v>
      </c>
      <c r="B1193" s="24" t="s">
        <v>3301</v>
      </c>
      <c r="C1193" s="24" t="s">
        <v>1019</v>
      </c>
      <c r="D1193" s="24" t="s">
        <v>23</v>
      </c>
      <c r="E1193" s="25" t="s">
        <v>1020</v>
      </c>
      <c r="F1193" s="26" t="s">
        <v>16</v>
      </c>
      <c r="G1193" s="27">
        <v>1</v>
      </c>
      <c r="H1193" s="28">
        <v>5738.06</v>
      </c>
      <c r="I1193" s="88">
        <f>G1193*H1193</f>
        <v>5738.06</v>
      </c>
      <c r="J1193" s="93"/>
      <c r="K1193" s="4"/>
    </row>
    <row r="1194" spans="1:11" customFormat="1" ht="15" x14ac:dyDescent="0.25">
      <c r="A1194" s="124" t="s">
        <v>3603</v>
      </c>
      <c r="B1194" s="24" t="s">
        <v>3301</v>
      </c>
      <c r="C1194" s="24" t="s">
        <v>1022</v>
      </c>
      <c r="D1194" s="24" t="s">
        <v>23</v>
      </c>
      <c r="E1194" s="25" t="s">
        <v>1023</v>
      </c>
      <c r="F1194" s="26" t="s">
        <v>16</v>
      </c>
      <c r="G1194" s="27">
        <v>2</v>
      </c>
      <c r="H1194" s="28">
        <v>5690.44</v>
      </c>
      <c r="I1194" s="88">
        <f>G1194*H1194</f>
        <v>11380.88</v>
      </c>
      <c r="J1194" s="93"/>
      <c r="K1194" s="4"/>
    </row>
    <row r="1195" spans="1:11" customFormat="1" ht="33.75" x14ac:dyDescent="0.25">
      <c r="A1195" s="124" t="s">
        <v>3604</v>
      </c>
      <c r="B1195" s="24" t="s">
        <v>3301</v>
      </c>
      <c r="C1195" s="24" t="s">
        <v>1025</v>
      </c>
      <c r="D1195" s="24" t="s">
        <v>1026</v>
      </c>
      <c r="E1195" s="25" t="s">
        <v>1027</v>
      </c>
      <c r="F1195" s="26" t="s">
        <v>65</v>
      </c>
      <c r="G1195" s="42">
        <v>5.952</v>
      </c>
      <c r="H1195" s="28">
        <v>1670.79</v>
      </c>
      <c r="I1195" s="88">
        <f>G1195*H1195</f>
        <v>9944.5400000000009</v>
      </c>
      <c r="J1195" s="93"/>
      <c r="K1195" s="4"/>
    </row>
    <row r="1196" spans="1:11" customFormat="1" ht="15" x14ac:dyDescent="0.25">
      <c r="A1196" s="124" t="s">
        <v>3605</v>
      </c>
      <c r="B1196" s="24" t="s">
        <v>3301</v>
      </c>
      <c r="C1196" s="24" t="s">
        <v>1029</v>
      </c>
      <c r="D1196" s="24" t="s">
        <v>23</v>
      </c>
      <c r="E1196" s="25" t="s">
        <v>1030</v>
      </c>
      <c r="F1196" s="26" t="s">
        <v>16</v>
      </c>
      <c r="G1196" s="27">
        <v>4</v>
      </c>
      <c r="H1196" s="28">
        <v>5357.2</v>
      </c>
      <c r="I1196" s="88">
        <f>G1196*H1196</f>
        <v>21428.799999999999</v>
      </c>
      <c r="J1196" s="93"/>
      <c r="K1196" s="4"/>
    </row>
    <row r="1197" spans="1:11" customFormat="1" ht="22.5" x14ac:dyDescent="0.25">
      <c r="A1197" s="123" t="s">
        <v>3606</v>
      </c>
      <c r="B1197" s="19" t="s">
        <v>3301</v>
      </c>
      <c r="C1197" s="19" t="s">
        <v>1032</v>
      </c>
      <c r="D1197" s="19" t="s">
        <v>1033</v>
      </c>
      <c r="E1197" s="20" t="s">
        <v>1034</v>
      </c>
      <c r="F1197" s="21" t="s">
        <v>60</v>
      </c>
      <c r="G1197" s="29">
        <v>1.0043</v>
      </c>
      <c r="H1197" s="23">
        <v>100025.14</v>
      </c>
      <c r="I1197" s="87">
        <f>G1197*H1197</f>
        <v>100455.25</v>
      </c>
      <c r="J1197" s="93"/>
      <c r="K1197" s="4"/>
    </row>
    <row r="1198" spans="1:11" customFormat="1" ht="15" x14ac:dyDescent="0.25">
      <c r="A1198" s="124" t="s">
        <v>3607</v>
      </c>
      <c r="B1198" s="24" t="s">
        <v>3301</v>
      </c>
      <c r="C1198" s="24" t="s">
        <v>1036</v>
      </c>
      <c r="D1198" s="24" t="s">
        <v>23</v>
      </c>
      <c r="E1198" s="25" t="s">
        <v>1037</v>
      </c>
      <c r="F1198" s="26" t="s">
        <v>265</v>
      </c>
      <c r="G1198" s="31">
        <v>4.5</v>
      </c>
      <c r="H1198" s="28">
        <v>7544.15</v>
      </c>
      <c r="I1198" s="88">
        <f>G1198*H1198</f>
        <v>33948.68</v>
      </c>
      <c r="J1198" s="93"/>
      <c r="K1198" s="4"/>
    </row>
    <row r="1199" spans="1:11" customFormat="1" ht="15" x14ac:dyDescent="0.25">
      <c r="A1199" s="124" t="s">
        <v>3608</v>
      </c>
      <c r="B1199" s="24" t="s">
        <v>3301</v>
      </c>
      <c r="C1199" s="24" t="s">
        <v>1039</v>
      </c>
      <c r="D1199" s="24" t="s">
        <v>23</v>
      </c>
      <c r="E1199" s="25" t="s">
        <v>1040</v>
      </c>
      <c r="F1199" s="26" t="s">
        <v>265</v>
      </c>
      <c r="G1199" s="31">
        <v>5.4</v>
      </c>
      <c r="H1199" s="28">
        <v>7342.8</v>
      </c>
      <c r="I1199" s="88">
        <f>G1199*H1199</f>
        <v>39651.120000000003</v>
      </c>
      <c r="J1199" s="93"/>
      <c r="K1199" s="4"/>
    </row>
    <row r="1200" spans="1:11" customFormat="1" ht="15" x14ac:dyDescent="0.25">
      <c r="A1200" s="124" t="s">
        <v>3609</v>
      </c>
      <c r="B1200" s="24" t="s">
        <v>3301</v>
      </c>
      <c r="C1200" s="24" t="s">
        <v>1042</v>
      </c>
      <c r="D1200" s="24" t="s">
        <v>23</v>
      </c>
      <c r="E1200" s="25" t="s">
        <v>1043</v>
      </c>
      <c r="F1200" s="26" t="s">
        <v>265</v>
      </c>
      <c r="G1200" s="31">
        <v>1.4</v>
      </c>
      <c r="H1200" s="28">
        <v>8410.36</v>
      </c>
      <c r="I1200" s="88">
        <f>G1200*H1200</f>
        <v>11774.5</v>
      </c>
      <c r="J1200" s="93"/>
      <c r="K1200" s="4"/>
    </row>
    <row r="1201" spans="1:11" customFormat="1" ht="15" x14ac:dyDescent="0.25">
      <c r="A1201" s="124" t="s">
        <v>3610</v>
      </c>
      <c r="B1201" s="24" t="s">
        <v>3301</v>
      </c>
      <c r="C1201" s="24" t="s">
        <v>1045</v>
      </c>
      <c r="D1201" s="24" t="s">
        <v>23</v>
      </c>
      <c r="E1201" s="25" t="s">
        <v>1046</v>
      </c>
      <c r="F1201" s="26" t="s">
        <v>265</v>
      </c>
      <c r="G1201" s="27">
        <v>2</v>
      </c>
      <c r="H1201" s="28">
        <v>7141.76</v>
      </c>
      <c r="I1201" s="88">
        <f>G1201*H1201</f>
        <v>14283.52</v>
      </c>
      <c r="J1201" s="93"/>
      <c r="K1201" s="4"/>
    </row>
    <row r="1202" spans="1:11" customFormat="1" ht="15" x14ac:dyDescent="0.25">
      <c r="A1202" s="124" t="s">
        <v>3611</v>
      </c>
      <c r="B1202" s="24" t="s">
        <v>3301</v>
      </c>
      <c r="C1202" s="24" t="s">
        <v>1048</v>
      </c>
      <c r="D1202" s="24" t="s">
        <v>23</v>
      </c>
      <c r="E1202" s="25" t="s">
        <v>1049</v>
      </c>
      <c r="F1202" s="26" t="s">
        <v>265</v>
      </c>
      <c r="G1202" s="31">
        <v>8.3000000000000007</v>
      </c>
      <c r="H1202" s="28">
        <v>6509.32</v>
      </c>
      <c r="I1202" s="88">
        <f>G1202*H1202</f>
        <v>54027.360000000001</v>
      </c>
      <c r="J1202" s="93"/>
      <c r="K1202" s="4"/>
    </row>
    <row r="1203" spans="1:11" customFormat="1" ht="22.5" x14ac:dyDescent="0.25">
      <c r="A1203" s="124" t="s">
        <v>3612</v>
      </c>
      <c r="B1203" s="24" t="s">
        <v>3301</v>
      </c>
      <c r="C1203" s="24" t="s">
        <v>1051</v>
      </c>
      <c r="D1203" s="24" t="s">
        <v>1052</v>
      </c>
      <c r="E1203" s="25" t="s">
        <v>1053</v>
      </c>
      <c r="F1203" s="26" t="s">
        <v>65</v>
      </c>
      <c r="G1203" s="32">
        <v>1.44</v>
      </c>
      <c r="H1203" s="28">
        <v>2236.52</v>
      </c>
      <c r="I1203" s="88">
        <f>G1203*H1203</f>
        <v>3220.59</v>
      </c>
      <c r="J1203" s="93"/>
      <c r="K1203" s="4"/>
    </row>
    <row r="1204" spans="1:11" customFormat="1" ht="22.5" x14ac:dyDescent="0.25">
      <c r="A1204" s="124" t="s">
        <v>3613</v>
      </c>
      <c r="B1204" s="24" t="s">
        <v>3301</v>
      </c>
      <c r="C1204" s="24" t="s">
        <v>1055</v>
      </c>
      <c r="D1204" s="24" t="s">
        <v>1056</v>
      </c>
      <c r="E1204" s="25" t="s">
        <v>1057</v>
      </c>
      <c r="F1204" s="26" t="s">
        <v>65</v>
      </c>
      <c r="G1204" s="32">
        <v>2.16</v>
      </c>
      <c r="H1204" s="28">
        <v>2233.35</v>
      </c>
      <c r="I1204" s="88">
        <f>G1204*H1204</f>
        <v>4824.04</v>
      </c>
      <c r="J1204" s="93"/>
      <c r="K1204" s="4"/>
    </row>
    <row r="1205" spans="1:11" customFormat="1" ht="15" x14ac:dyDescent="0.25">
      <c r="A1205" s="124" t="s">
        <v>3614</v>
      </c>
      <c r="B1205" s="24" t="s">
        <v>3301</v>
      </c>
      <c r="C1205" s="24" t="s">
        <v>1059</v>
      </c>
      <c r="D1205" s="24" t="s">
        <v>23</v>
      </c>
      <c r="E1205" s="25" t="s">
        <v>1060</v>
      </c>
      <c r="F1205" s="26" t="s">
        <v>16</v>
      </c>
      <c r="G1205" s="27">
        <v>1</v>
      </c>
      <c r="H1205" s="28">
        <v>26600.45</v>
      </c>
      <c r="I1205" s="88">
        <f>G1205*H1205</f>
        <v>26600.45</v>
      </c>
      <c r="J1205" s="93"/>
      <c r="K1205" s="4"/>
    </row>
    <row r="1206" spans="1:11" customFormat="1" ht="15" x14ac:dyDescent="0.25">
      <c r="A1206" s="124" t="s">
        <v>3615</v>
      </c>
      <c r="B1206" s="24" t="s">
        <v>3301</v>
      </c>
      <c r="C1206" s="24" t="s">
        <v>1062</v>
      </c>
      <c r="D1206" s="24" t="s">
        <v>23</v>
      </c>
      <c r="E1206" s="25" t="s">
        <v>1063</v>
      </c>
      <c r="F1206" s="26" t="s">
        <v>16</v>
      </c>
      <c r="G1206" s="27">
        <v>2</v>
      </c>
      <c r="H1206" s="28">
        <v>14170.46</v>
      </c>
      <c r="I1206" s="88">
        <f>G1206*H1206</f>
        <v>28340.92</v>
      </c>
      <c r="J1206" s="93"/>
      <c r="K1206" s="4"/>
    </row>
    <row r="1207" spans="1:11" customFormat="1" ht="15" x14ac:dyDescent="0.25">
      <c r="A1207" s="124" t="s">
        <v>3616</v>
      </c>
      <c r="B1207" s="24" t="s">
        <v>3301</v>
      </c>
      <c r="C1207" s="24" t="s">
        <v>1065</v>
      </c>
      <c r="D1207" s="24" t="s">
        <v>23</v>
      </c>
      <c r="E1207" s="25" t="s">
        <v>1066</v>
      </c>
      <c r="F1207" s="26" t="s">
        <v>16</v>
      </c>
      <c r="G1207" s="27">
        <v>1</v>
      </c>
      <c r="H1207" s="28">
        <v>4170.34</v>
      </c>
      <c r="I1207" s="88">
        <f>G1207*H1207</f>
        <v>4170.34</v>
      </c>
      <c r="J1207" s="93"/>
      <c r="K1207" s="4"/>
    </row>
    <row r="1208" spans="1:11" customFormat="1" ht="15" x14ac:dyDescent="0.25">
      <c r="A1208" s="124" t="s">
        <v>3617</v>
      </c>
      <c r="B1208" s="24" t="s">
        <v>3301</v>
      </c>
      <c r="C1208" s="24" t="s">
        <v>1068</v>
      </c>
      <c r="D1208" s="24" t="s">
        <v>23</v>
      </c>
      <c r="E1208" s="25" t="s">
        <v>1069</v>
      </c>
      <c r="F1208" s="26" t="s">
        <v>16</v>
      </c>
      <c r="G1208" s="27">
        <v>2</v>
      </c>
      <c r="H1208" s="28">
        <v>3495.83</v>
      </c>
      <c r="I1208" s="88">
        <f>G1208*H1208</f>
        <v>6991.66</v>
      </c>
      <c r="J1208" s="93"/>
      <c r="K1208" s="4"/>
    </row>
    <row r="1209" spans="1:11" customFormat="1" ht="15" x14ac:dyDescent="0.25">
      <c r="A1209" s="124" t="s">
        <v>3618</v>
      </c>
      <c r="B1209" s="24" t="s">
        <v>3301</v>
      </c>
      <c r="C1209" s="24" t="s">
        <v>1071</v>
      </c>
      <c r="D1209" s="24" t="s">
        <v>23</v>
      </c>
      <c r="E1209" s="25" t="s">
        <v>1072</v>
      </c>
      <c r="F1209" s="26" t="s">
        <v>16</v>
      </c>
      <c r="G1209" s="27">
        <v>1</v>
      </c>
      <c r="H1209" s="28">
        <v>3507.8</v>
      </c>
      <c r="I1209" s="88">
        <f>G1209*H1209</f>
        <v>3507.8</v>
      </c>
      <c r="J1209" s="93"/>
      <c r="K1209" s="4"/>
    </row>
    <row r="1210" spans="1:11" customFormat="1" ht="15" x14ac:dyDescent="0.25">
      <c r="A1210" s="124" t="s">
        <v>3619</v>
      </c>
      <c r="B1210" s="24" t="s">
        <v>3301</v>
      </c>
      <c r="C1210" s="24" t="s">
        <v>1074</v>
      </c>
      <c r="D1210" s="24" t="s">
        <v>23</v>
      </c>
      <c r="E1210" s="25" t="s">
        <v>1075</v>
      </c>
      <c r="F1210" s="26" t="s">
        <v>16</v>
      </c>
      <c r="G1210" s="27">
        <v>4</v>
      </c>
      <c r="H1210" s="28">
        <v>3291.96</v>
      </c>
      <c r="I1210" s="88">
        <f>G1210*H1210</f>
        <v>13167.84</v>
      </c>
      <c r="J1210" s="93"/>
      <c r="K1210" s="4"/>
    </row>
    <row r="1211" spans="1:11" customFormat="1" ht="15" x14ac:dyDescent="0.25">
      <c r="A1211" s="124" t="s">
        <v>3620</v>
      </c>
      <c r="B1211" s="24" t="s">
        <v>3301</v>
      </c>
      <c r="C1211" s="24" t="s">
        <v>1077</v>
      </c>
      <c r="D1211" s="24" t="s">
        <v>23</v>
      </c>
      <c r="E1211" s="25" t="s">
        <v>1078</v>
      </c>
      <c r="F1211" s="26" t="s">
        <v>16</v>
      </c>
      <c r="G1211" s="27">
        <v>1</v>
      </c>
      <c r="H1211" s="28">
        <v>3291.96</v>
      </c>
      <c r="I1211" s="88">
        <f>G1211*H1211</f>
        <v>3291.96</v>
      </c>
      <c r="J1211" s="93"/>
      <c r="K1211" s="4"/>
    </row>
    <row r="1212" spans="1:11" customFormat="1" ht="22.5" x14ac:dyDescent="0.25">
      <c r="A1212" s="123" t="s">
        <v>3621</v>
      </c>
      <c r="B1212" s="19" t="s">
        <v>3301</v>
      </c>
      <c r="C1212" s="19" t="s">
        <v>1080</v>
      </c>
      <c r="D1212" s="19" t="s">
        <v>414</v>
      </c>
      <c r="E1212" s="20" t="s">
        <v>415</v>
      </c>
      <c r="F1212" s="21" t="s">
        <v>60</v>
      </c>
      <c r="G1212" s="29">
        <v>1.4867999999999999</v>
      </c>
      <c r="H1212" s="23">
        <v>109595.63</v>
      </c>
      <c r="I1212" s="87">
        <f>G1212*H1212</f>
        <v>162946.78</v>
      </c>
      <c r="J1212" s="93"/>
      <c r="K1212" s="4"/>
    </row>
    <row r="1213" spans="1:11" customFormat="1" ht="15" x14ac:dyDescent="0.25">
      <c r="A1213" s="124" t="s">
        <v>3622</v>
      </c>
      <c r="B1213" s="24" t="s">
        <v>3301</v>
      </c>
      <c r="C1213" s="24" t="s">
        <v>1082</v>
      </c>
      <c r="D1213" s="24" t="s">
        <v>23</v>
      </c>
      <c r="E1213" s="25" t="s">
        <v>1083</v>
      </c>
      <c r="F1213" s="26" t="s">
        <v>265</v>
      </c>
      <c r="G1213" s="31">
        <v>3.4</v>
      </c>
      <c r="H1213" s="28">
        <v>5062.84</v>
      </c>
      <c r="I1213" s="88">
        <f>G1213*H1213</f>
        <v>17213.66</v>
      </c>
      <c r="J1213" s="93"/>
      <c r="K1213" s="4"/>
    </row>
    <row r="1214" spans="1:11" customFormat="1" ht="15" x14ac:dyDescent="0.25">
      <c r="A1214" s="124" t="s">
        <v>3623</v>
      </c>
      <c r="B1214" s="24" t="s">
        <v>3301</v>
      </c>
      <c r="C1214" s="24" t="s">
        <v>1085</v>
      </c>
      <c r="D1214" s="24" t="s">
        <v>23</v>
      </c>
      <c r="E1214" s="25" t="s">
        <v>1086</v>
      </c>
      <c r="F1214" s="26" t="s">
        <v>265</v>
      </c>
      <c r="G1214" s="31">
        <v>8.1</v>
      </c>
      <c r="H1214" s="28">
        <v>6361.33</v>
      </c>
      <c r="I1214" s="88">
        <f>G1214*H1214</f>
        <v>51526.77</v>
      </c>
      <c r="J1214" s="93"/>
      <c r="K1214" s="4"/>
    </row>
    <row r="1215" spans="1:11" customFormat="1" ht="15" x14ac:dyDescent="0.25">
      <c r="A1215" s="124" t="s">
        <v>3624</v>
      </c>
      <c r="B1215" s="24" t="s">
        <v>3301</v>
      </c>
      <c r="C1215" s="24" t="s">
        <v>1088</v>
      </c>
      <c r="D1215" s="24" t="s">
        <v>23</v>
      </c>
      <c r="E1215" s="25" t="s">
        <v>1089</v>
      </c>
      <c r="F1215" s="26" t="s">
        <v>265</v>
      </c>
      <c r="G1215" s="31">
        <v>4.5999999999999996</v>
      </c>
      <c r="H1215" s="28">
        <v>4805.8999999999996</v>
      </c>
      <c r="I1215" s="88">
        <f>G1215*H1215</f>
        <v>22107.14</v>
      </c>
      <c r="J1215" s="93"/>
      <c r="K1215" s="4"/>
    </row>
    <row r="1216" spans="1:11" customFormat="1" ht="15" x14ac:dyDescent="0.25">
      <c r="A1216" s="124" t="s">
        <v>3625</v>
      </c>
      <c r="B1216" s="24" t="s">
        <v>3301</v>
      </c>
      <c r="C1216" s="24" t="s">
        <v>1091</v>
      </c>
      <c r="D1216" s="24" t="s">
        <v>23</v>
      </c>
      <c r="E1216" s="25" t="s">
        <v>1092</v>
      </c>
      <c r="F1216" s="26" t="s">
        <v>265</v>
      </c>
      <c r="G1216" s="31">
        <v>0.5</v>
      </c>
      <c r="H1216" s="28">
        <v>7059.7</v>
      </c>
      <c r="I1216" s="88">
        <f>G1216*H1216</f>
        <v>3529.85</v>
      </c>
      <c r="J1216" s="93"/>
      <c r="K1216" s="4"/>
    </row>
    <row r="1217" spans="1:11" customFormat="1" ht="15" x14ac:dyDescent="0.25">
      <c r="A1217" s="124" t="s">
        <v>3626</v>
      </c>
      <c r="B1217" s="24" t="s">
        <v>3301</v>
      </c>
      <c r="C1217" s="24" t="s">
        <v>1094</v>
      </c>
      <c r="D1217" s="24" t="s">
        <v>23</v>
      </c>
      <c r="E1217" s="25" t="s">
        <v>1095</v>
      </c>
      <c r="F1217" s="26" t="s">
        <v>265</v>
      </c>
      <c r="G1217" s="27">
        <v>13</v>
      </c>
      <c r="H1217" s="28">
        <v>5167.13</v>
      </c>
      <c r="I1217" s="88">
        <f>G1217*H1217</f>
        <v>67172.69</v>
      </c>
      <c r="J1217" s="93"/>
      <c r="K1217" s="4"/>
    </row>
    <row r="1218" spans="1:11" customFormat="1" ht="15" x14ac:dyDescent="0.25">
      <c r="A1218" s="124" t="s">
        <v>3627</v>
      </c>
      <c r="B1218" s="24" t="s">
        <v>3301</v>
      </c>
      <c r="C1218" s="24" t="s">
        <v>1097</v>
      </c>
      <c r="D1218" s="24" t="s">
        <v>23</v>
      </c>
      <c r="E1218" s="25" t="s">
        <v>1098</v>
      </c>
      <c r="F1218" s="26" t="s">
        <v>265</v>
      </c>
      <c r="G1218" s="31">
        <v>14.6</v>
      </c>
      <c r="H1218" s="28">
        <v>4218.57</v>
      </c>
      <c r="I1218" s="88">
        <f>G1218*H1218</f>
        <v>61591.12</v>
      </c>
      <c r="J1218" s="93"/>
      <c r="K1218" s="4"/>
    </row>
    <row r="1219" spans="1:11" customFormat="1" ht="22.5" x14ac:dyDescent="0.25">
      <c r="A1219" s="124" t="s">
        <v>3628</v>
      </c>
      <c r="B1219" s="24" t="s">
        <v>3301</v>
      </c>
      <c r="C1219" s="24" t="s">
        <v>1100</v>
      </c>
      <c r="D1219" s="24" t="s">
        <v>1101</v>
      </c>
      <c r="E1219" s="25" t="s">
        <v>1102</v>
      </c>
      <c r="F1219" s="26" t="s">
        <v>65</v>
      </c>
      <c r="G1219" s="32">
        <v>0.41</v>
      </c>
      <c r="H1219" s="28">
        <v>2240.64</v>
      </c>
      <c r="I1219" s="88">
        <f>G1219*H1219</f>
        <v>918.66</v>
      </c>
      <c r="J1219" s="93"/>
      <c r="K1219" s="4"/>
    </row>
    <row r="1220" spans="1:11" customFormat="1" ht="15" x14ac:dyDescent="0.25">
      <c r="A1220" s="124" t="s">
        <v>3629</v>
      </c>
      <c r="B1220" s="24" t="s">
        <v>3301</v>
      </c>
      <c r="C1220" s="24" t="s">
        <v>1104</v>
      </c>
      <c r="D1220" s="24" t="s">
        <v>23</v>
      </c>
      <c r="E1220" s="25" t="s">
        <v>1105</v>
      </c>
      <c r="F1220" s="26" t="s">
        <v>16</v>
      </c>
      <c r="G1220" s="27">
        <v>12</v>
      </c>
      <c r="H1220" s="28">
        <v>1022.95</v>
      </c>
      <c r="I1220" s="88">
        <f>G1220*H1220</f>
        <v>12275.4</v>
      </c>
      <c r="J1220" s="93"/>
      <c r="K1220" s="4"/>
    </row>
    <row r="1221" spans="1:11" customFormat="1" ht="15" x14ac:dyDescent="0.25">
      <c r="A1221" s="124" t="s">
        <v>3630</v>
      </c>
      <c r="B1221" s="24" t="s">
        <v>3301</v>
      </c>
      <c r="C1221" s="24" t="s">
        <v>1107</v>
      </c>
      <c r="D1221" s="24" t="s">
        <v>23</v>
      </c>
      <c r="E1221" s="25" t="s">
        <v>1108</v>
      </c>
      <c r="F1221" s="26" t="s">
        <v>16</v>
      </c>
      <c r="G1221" s="27">
        <v>2</v>
      </c>
      <c r="H1221" s="28">
        <v>1018.22</v>
      </c>
      <c r="I1221" s="88">
        <f>G1221*H1221</f>
        <v>2036.44</v>
      </c>
      <c r="J1221" s="93"/>
      <c r="K1221" s="4"/>
    </row>
    <row r="1222" spans="1:11" customFormat="1" ht="15" x14ac:dyDescent="0.25">
      <c r="A1222" s="124" t="s">
        <v>3631</v>
      </c>
      <c r="B1222" s="24" t="s">
        <v>3301</v>
      </c>
      <c r="C1222" s="24" t="s">
        <v>1110</v>
      </c>
      <c r="D1222" s="24" t="s">
        <v>23</v>
      </c>
      <c r="E1222" s="25" t="s">
        <v>1111</v>
      </c>
      <c r="F1222" s="26" t="s">
        <v>16</v>
      </c>
      <c r="G1222" s="27">
        <v>1</v>
      </c>
      <c r="H1222" s="28">
        <v>932.15</v>
      </c>
      <c r="I1222" s="88">
        <f>G1222*H1222</f>
        <v>932.15</v>
      </c>
      <c r="J1222" s="93"/>
      <c r="K1222" s="4"/>
    </row>
    <row r="1223" spans="1:11" customFormat="1" ht="15" x14ac:dyDescent="0.25">
      <c r="A1223" s="124" t="s">
        <v>3632</v>
      </c>
      <c r="B1223" s="24" t="s">
        <v>3301</v>
      </c>
      <c r="C1223" s="24" t="s">
        <v>1113</v>
      </c>
      <c r="D1223" s="24" t="s">
        <v>23</v>
      </c>
      <c r="E1223" s="25" t="s">
        <v>1114</v>
      </c>
      <c r="F1223" s="26" t="s">
        <v>16</v>
      </c>
      <c r="G1223" s="27">
        <v>1</v>
      </c>
      <c r="H1223" s="28">
        <v>941.61</v>
      </c>
      <c r="I1223" s="88">
        <f>G1223*H1223</f>
        <v>941.61</v>
      </c>
      <c r="J1223" s="93"/>
      <c r="K1223" s="4"/>
    </row>
    <row r="1224" spans="1:11" customFormat="1" ht="15" x14ac:dyDescent="0.25">
      <c r="A1224" s="124" t="s">
        <v>3633</v>
      </c>
      <c r="B1224" s="24" t="s">
        <v>3301</v>
      </c>
      <c r="C1224" s="24" t="s">
        <v>1116</v>
      </c>
      <c r="D1224" s="24" t="s">
        <v>23</v>
      </c>
      <c r="E1224" s="25" t="s">
        <v>1117</v>
      </c>
      <c r="F1224" s="26" t="s">
        <v>16</v>
      </c>
      <c r="G1224" s="27">
        <v>1</v>
      </c>
      <c r="H1224" s="28">
        <v>976.44</v>
      </c>
      <c r="I1224" s="88">
        <f>G1224*H1224</f>
        <v>976.44</v>
      </c>
      <c r="J1224" s="93"/>
      <c r="K1224" s="4"/>
    </row>
    <row r="1225" spans="1:11" customFormat="1" ht="15" x14ac:dyDescent="0.25">
      <c r="A1225" s="124" t="s">
        <v>3634</v>
      </c>
      <c r="B1225" s="24" t="s">
        <v>3301</v>
      </c>
      <c r="C1225" s="24" t="s">
        <v>1119</v>
      </c>
      <c r="D1225" s="24" t="s">
        <v>23</v>
      </c>
      <c r="E1225" s="25" t="s">
        <v>1120</v>
      </c>
      <c r="F1225" s="26" t="s">
        <v>16</v>
      </c>
      <c r="G1225" s="27">
        <v>21</v>
      </c>
      <c r="H1225" s="28">
        <v>1049.8399999999999</v>
      </c>
      <c r="I1225" s="88">
        <f>G1225*H1225</f>
        <v>22046.639999999999</v>
      </c>
      <c r="J1225" s="93"/>
      <c r="K1225" s="4"/>
    </row>
    <row r="1226" spans="1:11" customFormat="1" ht="15" x14ac:dyDescent="0.25">
      <c r="A1226" s="124" t="s">
        <v>3635</v>
      </c>
      <c r="B1226" s="24" t="s">
        <v>3301</v>
      </c>
      <c r="C1226" s="24" t="s">
        <v>1122</v>
      </c>
      <c r="D1226" s="24" t="s">
        <v>23</v>
      </c>
      <c r="E1226" s="25" t="s">
        <v>1123</v>
      </c>
      <c r="F1226" s="26" t="s">
        <v>16</v>
      </c>
      <c r="G1226" s="27">
        <v>6</v>
      </c>
      <c r="H1226" s="28">
        <v>1041.78</v>
      </c>
      <c r="I1226" s="88">
        <f>G1226*H1226</f>
        <v>6250.68</v>
      </c>
      <c r="J1226" s="93"/>
      <c r="K1226" s="4"/>
    </row>
    <row r="1227" spans="1:11" customFormat="1" ht="15" x14ac:dyDescent="0.25">
      <c r="A1227" s="124" t="s">
        <v>3636</v>
      </c>
      <c r="B1227" s="24" t="s">
        <v>3301</v>
      </c>
      <c r="C1227" s="24" t="s">
        <v>1125</v>
      </c>
      <c r="D1227" s="24" t="s">
        <v>23</v>
      </c>
      <c r="E1227" s="25" t="s">
        <v>1126</v>
      </c>
      <c r="F1227" s="26" t="s">
        <v>16</v>
      </c>
      <c r="G1227" s="27">
        <v>1</v>
      </c>
      <c r="H1227" s="28">
        <v>776.71</v>
      </c>
      <c r="I1227" s="88">
        <f>G1227*H1227</f>
        <v>776.71</v>
      </c>
      <c r="J1227" s="93"/>
      <c r="K1227" s="4"/>
    </row>
    <row r="1228" spans="1:11" customFormat="1" ht="15" x14ac:dyDescent="0.25">
      <c r="A1228" s="124" t="s">
        <v>3637</v>
      </c>
      <c r="B1228" s="24" t="s">
        <v>3301</v>
      </c>
      <c r="C1228" s="24" t="s">
        <v>1128</v>
      </c>
      <c r="D1228" s="24" t="s">
        <v>23</v>
      </c>
      <c r="E1228" s="25" t="s">
        <v>1129</v>
      </c>
      <c r="F1228" s="26" t="s">
        <v>16</v>
      </c>
      <c r="G1228" s="27">
        <v>1</v>
      </c>
      <c r="H1228" s="28">
        <v>628.91999999999996</v>
      </c>
      <c r="I1228" s="88">
        <f>G1228*H1228</f>
        <v>628.91999999999996</v>
      </c>
      <c r="J1228" s="93"/>
      <c r="K1228" s="4"/>
    </row>
    <row r="1229" spans="1:11" customFormat="1" ht="22.5" x14ac:dyDescent="0.25">
      <c r="A1229" s="124" t="s">
        <v>3638</v>
      </c>
      <c r="B1229" s="24" t="s">
        <v>3301</v>
      </c>
      <c r="C1229" s="24" t="s">
        <v>1131</v>
      </c>
      <c r="D1229" s="24" t="s">
        <v>23</v>
      </c>
      <c r="E1229" s="25" t="s">
        <v>1132</v>
      </c>
      <c r="F1229" s="26" t="s">
        <v>16</v>
      </c>
      <c r="G1229" s="27">
        <v>1</v>
      </c>
      <c r="H1229" s="28">
        <v>628.91999999999996</v>
      </c>
      <c r="I1229" s="88">
        <f>G1229*H1229</f>
        <v>628.91999999999996</v>
      </c>
      <c r="J1229" s="93"/>
      <c r="K1229" s="4"/>
    </row>
    <row r="1230" spans="1:11" customFormat="1" ht="15" x14ac:dyDescent="0.25">
      <c r="A1230" s="124" t="s">
        <v>3639</v>
      </c>
      <c r="B1230" s="24" t="s">
        <v>3301</v>
      </c>
      <c r="C1230" s="24" t="s">
        <v>1134</v>
      </c>
      <c r="D1230" s="24" t="s">
        <v>23</v>
      </c>
      <c r="E1230" s="25" t="s">
        <v>1135</v>
      </c>
      <c r="F1230" s="26" t="s">
        <v>16</v>
      </c>
      <c r="G1230" s="27">
        <v>1</v>
      </c>
      <c r="H1230" s="28">
        <v>740.36</v>
      </c>
      <c r="I1230" s="88">
        <f>G1230*H1230</f>
        <v>740.36</v>
      </c>
      <c r="J1230" s="93"/>
      <c r="K1230" s="4"/>
    </row>
    <row r="1231" spans="1:11" customFormat="1" ht="15" x14ac:dyDescent="0.25">
      <c r="A1231" s="124" t="s">
        <v>3640</v>
      </c>
      <c r="B1231" s="24" t="s">
        <v>3301</v>
      </c>
      <c r="C1231" s="24" t="s">
        <v>1137</v>
      </c>
      <c r="D1231" s="24" t="s">
        <v>23</v>
      </c>
      <c r="E1231" s="25" t="s">
        <v>1138</v>
      </c>
      <c r="F1231" s="26" t="s">
        <v>16</v>
      </c>
      <c r="G1231" s="27">
        <v>1</v>
      </c>
      <c r="H1231" s="28">
        <v>657.91</v>
      </c>
      <c r="I1231" s="88">
        <f>G1231*H1231</f>
        <v>657.91</v>
      </c>
      <c r="J1231" s="93"/>
      <c r="K1231" s="4"/>
    </row>
    <row r="1232" spans="1:11" customFormat="1" ht="15" x14ac:dyDescent="0.25">
      <c r="A1232" s="124" t="s">
        <v>3641</v>
      </c>
      <c r="B1232" s="24" t="s">
        <v>3301</v>
      </c>
      <c r="C1232" s="24" t="s">
        <v>1140</v>
      </c>
      <c r="D1232" s="24" t="s">
        <v>23</v>
      </c>
      <c r="E1232" s="25" t="s">
        <v>1141</v>
      </c>
      <c r="F1232" s="26" t="s">
        <v>16</v>
      </c>
      <c r="G1232" s="27">
        <v>3</v>
      </c>
      <c r="H1232" s="28">
        <v>794.22</v>
      </c>
      <c r="I1232" s="88">
        <f>G1232*H1232</f>
        <v>2382.66</v>
      </c>
      <c r="J1232" s="93"/>
      <c r="K1232" s="4"/>
    </row>
    <row r="1233" spans="1:11" customFormat="1" ht="15" x14ac:dyDescent="0.25">
      <c r="A1233" s="124" t="s">
        <v>3642</v>
      </c>
      <c r="B1233" s="24" t="s">
        <v>3301</v>
      </c>
      <c r="C1233" s="24" t="s">
        <v>1143</v>
      </c>
      <c r="D1233" s="24" t="s">
        <v>23</v>
      </c>
      <c r="E1233" s="25" t="s">
        <v>1144</v>
      </c>
      <c r="F1233" s="26" t="s">
        <v>16</v>
      </c>
      <c r="G1233" s="27">
        <v>1</v>
      </c>
      <c r="H1233" s="28">
        <v>803.68</v>
      </c>
      <c r="I1233" s="88">
        <f>G1233*H1233</f>
        <v>803.68</v>
      </c>
      <c r="J1233" s="93"/>
      <c r="K1233" s="4"/>
    </row>
    <row r="1234" spans="1:11" customFormat="1" ht="15" x14ac:dyDescent="0.25">
      <c r="A1234" s="124" t="s">
        <v>3643</v>
      </c>
      <c r="B1234" s="24" t="s">
        <v>3301</v>
      </c>
      <c r="C1234" s="24" t="s">
        <v>1146</v>
      </c>
      <c r="D1234" s="24" t="s">
        <v>23</v>
      </c>
      <c r="E1234" s="25" t="s">
        <v>1147</v>
      </c>
      <c r="F1234" s="26" t="s">
        <v>16</v>
      </c>
      <c r="G1234" s="27">
        <v>1</v>
      </c>
      <c r="H1234" s="28">
        <v>686.8</v>
      </c>
      <c r="I1234" s="88">
        <f>G1234*H1234</f>
        <v>686.8</v>
      </c>
      <c r="J1234" s="93"/>
      <c r="K1234" s="4"/>
    </row>
    <row r="1235" spans="1:11" customFormat="1" ht="15" x14ac:dyDescent="0.25">
      <c r="A1235" s="124" t="s">
        <v>3644</v>
      </c>
      <c r="B1235" s="24" t="s">
        <v>3301</v>
      </c>
      <c r="C1235" s="24" t="s">
        <v>1149</v>
      </c>
      <c r="D1235" s="24" t="s">
        <v>23</v>
      </c>
      <c r="E1235" s="25" t="s">
        <v>1150</v>
      </c>
      <c r="F1235" s="26" t="s">
        <v>16</v>
      </c>
      <c r="G1235" s="27">
        <v>1</v>
      </c>
      <c r="H1235" s="28">
        <v>10985.92</v>
      </c>
      <c r="I1235" s="88">
        <f>G1235*H1235</f>
        <v>10985.92</v>
      </c>
      <c r="J1235" s="93"/>
      <c r="K1235" s="4"/>
    </row>
    <row r="1236" spans="1:11" customFormat="1" ht="15" x14ac:dyDescent="0.25">
      <c r="A1236" s="124" t="s">
        <v>3645</v>
      </c>
      <c r="B1236" s="24" t="s">
        <v>3301</v>
      </c>
      <c r="C1236" s="24" t="s">
        <v>1152</v>
      </c>
      <c r="D1236" s="24" t="s">
        <v>23</v>
      </c>
      <c r="E1236" s="25" t="s">
        <v>1153</v>
      </c>
      <c r="F1236" s="26" t="s">
        <v>16</v>
      </c>
      <c r="G1236" s="27">
        <v>1</v>
      </c>
      <c r="H1236" s="28">
        <v>11112.47</v>
      </c>
      <c r="I1236" s="88">
        <f>G1236*H1236</f>
        <v>11112.47</v>
      </c>
      <c r="J1236" s="93"/>
      <c r="K1236" s="4"/>
    </row>
    <row r="1237" spans="1:11" customFormat="1" ht="15" x14ac:dyDescent="0.25">
      <c r="A1237" s="124" t="s">
        <v>3646</v>
      </c>
      <c r="B1237" s="24" t="s">
        <v>3301</v>
      </c>
      <c r="C1237" s="24" t="s">
        <v>1155</v>
      </c>
      <c r="D1237" s="24" t="s">
        <v>23</v>
      </c>
      <c r="E1237" s="25" t="s">
        <v>1156</v>
      </c>
      <c r="F1237" s="26" t="s">
        <v>16</v>
      </c>
      <c r="G1237" s="27">
        <v>2</v>
      </c>
      <c r="H1237" s="28">
        <v>7223.41</v>
      </c>
      <c r="I1237" s="88">
        <f>G1237*H1237</f>
        <v>14446.82</v>
      </c>
      <c r="J1237" s="93"/>
      <c r="K1237" s="4"/>
    </row>
    <row r="1238" spans="1:11" customFormat="1" ht="22.5" x14ac:dyDescent="0.25">
      <c r="A1238" s="124" t="s">
        <v>3647</v>
      </c>
      <c r="B1238" s="24" t="s">
        <v>3301</v>
      </c>
      <c r="C1238" s="24" t="s">
        <v>1158</v>
      </c>
      <c r="D1238" s="24" t="s">
        <v>1101</v>
      </c>
      <c r="E1238" s="25" t="s">
        <v>1159</v>
      </c>
      <c r="F1238" s="26" t="s">
        <v>65</v>
      </c>
      <c r="G1238" s="32">
        <v>1.94</v>
      </c>
      <c r="H1238" s="28">
        <v>2240.5300000000002</v>
      </c>
      <c r="I1238" s="88">
        <f>G1238*H1238</f>
        <v>4346.63</v>
      </c>
      <c r="J1238" s="93"/>
      <c r="K1238" s="4"/>
    </row>
    <row r="1239" spans="1:11" customFormat="1" ht="15" x14ac:dyDescent="0.25">
      <c r="A1239" s="124" t="s">
        <v>3648</v>
      </c>
      <c r="B1239" s="24" t="s">
        <v>3301</v>
      </c>
      <c r="C1239" s="24" t="s">
        <v>1161</v>
      </c>
      <c r="D1239" s="24" t="s">
        <v>23</v>
      </c>
      <c r="E1239" s="25" t="s">
        <v>1162</v>
      </c>
      <c r="F1239" s="26" t="s">
        <v>16</v>
      </c>
      <c r="G1239" s="27">
        <v>2</v>
      </c>
      <c r="H1239" s="28">
        <v>9246.8700000000008</v>
      </c>
      <c r="I1239" s="88">
        <f>G1239*H1239</f>
        <v>18493.740000000002</v>
      </c>
      <c r="J1239" s="93"/>
      <c r="K1239" s="4"/>
    </row>
    <row r="1240" spans="1:11" customFormat="1" ht="15" x14ac:dyDescent="0.25">
      <c r="A1240" s="124" t="s">
        <v>3649</v>
      </c>
      <c r="B1240" s="24" t="s">
        <v>3301</v>
      </c>
      <c r="C1240" s="24" t="s">
        <v>1164</v>
      </c>
      <c r="D1240" s="24" t="s">
        <v>23</v>
      </c>
      <c r="E1240" s="25" t="s">
        <v>1165</v>
      </c>
      <c r="F1240" s="26" t="s">
        <v>16</v>
      </c>
      <c r="G1240" s="27">
        <v>2</v>
      </c>
      <c r="H1240" s="28">
        <v>7147.5</v>
      </c>
      <c r="I1240" s="88">
        <f>G1240*H1240</f>
        <v>14295</v>
      </c>
      <c r="J1240" s="93"/>
      <c r="K1240" s="4"/>
    </row>
    <row r="1241" spans="1:11" customFormat="1" ht="15" x14ac:dyDescent="0.25">
      <c r="A1241" s="124" t="s">
        <v>3650</v>
      </c>
      <c r="B1241" s="24" t="s">
        <v>3301</v>
      </c>
      <c r="C1241" s="24" t="s">
        <v>1167</v>
      </c>
      <c r="D1241" s="24" t="s">
        <v>23</v>
      </c>
      <c r="E1241" s="25" t="s">
        <v>1168</v>
      </c>
      <c r="F1241" s="26" t="s">
        <v>16</v>
      </c>
      <c r="G1241" s="27">
        <v>1</v>
      </c>
      <c r="H1241" s="28">
        <v>5518.49</v>
      </c>
      <c r="I1241" s="88">
        <f>G1241*H1241</f>
        <v>5518.49</v>
      </c>
      <c r="J1241" s="93"/>
      <c r="K1241" s="4"/>
    </row>
    <row r="1242" spans="1:11" customFormat="1" ht="15" x14ac:dyDescent="0.25">
      <c r="A1242" s="124" t="s">
        <v>3651</v>
      </c>
      <c r="B1242" s="24" t="s">
        <v>3301</v>
      </c>
      <c r="C1242" s="24" t="s">
        <v>1170</v>
      </c>
      <c r="D1242" s="24" t="s">
        <v>23</v>
      </c>
      <c r="E1242" s="25" t="s">
        <v>1171</v>
      </c>
      <c r="F1242" s="26" t="s">
        <v>16</v>
      </c>
      <c r="G1242" s="27">
        <v>2</v>
      </c>
      <c r="H1242" s="28">
        <v>3402</v>
      </c>
      <c r="I1242" s="88">
        <f>G1242*H1242</f>
        <v>6804</v>
      </c>
      <c r="J1242" s="93"/>
      <c r="K1242" s="4"/>
    </row>
    <row r="1243" spans="1:11" customFormat="1" ht="15" x14ac:dyDescent="0.25">
      <c r="A1243" s="124" t="s">
        <v>3652</v>
      </c>
      <c r="B1243" s="24" t="s">
        <v>3301</v>
      </c>
      <c r="C1243" s="24" t="s">
        <v>1173</v>
      </c>
      <c r="D1243" s="24" t="s">
        <v>23</v>
      </c>
      <c r="E1243" s="25" t="s">
        <v>1174</v>
      </c>
      <c r="F1243" s="26" t="s">
        <v>16</v>
      </c>
      <c r="G1243" s="27">
        <v>2</v>
      </c>
      <c r="H1243" s="28">
        <v>4019.13</v>
      </c>
      <c r="I1243" s="88">
        <f>G1243*H1243</f>
        <v>8038.26</v>
      </c>
      <c r="J1243" s="93"/>
      <c r="K1243" s="4"/>
    </row>
    <row r="1244" spans="1:11" customFormat="1" ht="15" x14ac:dyDescent="0.25">
      <c r="A1244" s="124" t="s">
        <v>3653</v>
      </c>
      <c r="B1244" s="24" t="s">
        <v>3301</v>
      </c>
      <c r="C1244" s="24" t="s">
        <v>1176</v>
      </c>
      <c r="D1244" s="24" t="s">
        <v>23</v>
      </c>
      <c r="E1244" s="25" t="s">
        <v>1177</v>
      </c>
      <c r="F1244" s="26" t="s">
        <v>16</v>
      </c>
      <c r="G1244" s="27">
        <v>1</v>
      </c>
      <c r="H1244" s="28">
        <v>6498.85</v>
      </c>
      <c r="I1244" s="88">
        <f>G1244*H1244</f>
        <v>6498.85</v>
      </c>
      <c r="J1244" s="93"/>
      <c r="K1244" s="4"/>
    </row>
    <row r="1245" spans="1:11" customFormat="1" ht="15" x14ac:dyDescent="0.25">
      <c r="A1245" s="124" t="s">
        <v>3654</v>
      </c>
      <c r="B1245" s="24" t="s">
        <v>3301</v>
      </c>
      <c r="C1245" s="24" t="s">
        <v>1179</v>
      </c>
      <c r="D1245" s="24" t="s">
        <v>23</v>
      </c>
      <c r="E1245" s="25" t="s">
        <v>1180</v>
      </c>
      <c r="F1245" s="26" t="s">
        <v>16</v>
      </c>
      <c r="G1245" s="27">
        <v>2</v>
      </c>
      <c r="H1245" s="28">
        <v>5378.14</v>
      </c>
      <c r="I1245" s="88">
        <f>G1245*H1245</f>
        <v>10756.28</v>
      </c>
      <c r="J1245" s="93"/>
      <c r="K1245" s="4"/>
    </row>
    <row r="1246" spans="1:11" customFormat="1" ht="15" x14ac:dyDescent="0.25">
      <c r="A1246" s="124" t="s">
        <v>3655</v>
      </c>
      <c r="B1246" s="24" t="s">
        <v>3301</v>
      </c>
      <c r="C1246" s="24" t="s">
        <v>1182</v>
      </c>
      <c r="D1246" s="24" t="s">
        <v>23</v>
      </c>
      <c r="E1246" s="25" t="s">
        <v>1183</v>
      </c>
      <c r="F1246" s="26" t="s">
        <v>16</v>
      </c>
      <c r="G1246" s="27">
        <v>2</v>
      </c>
      <c r="H1246" s="28">
        <v>3975.44</v>
      </c>
      <c r="I1246" s="88">
        <f>G1246*H1246</f>
        <v>7950.88</v>
      </c>
      <c r="J1246" s="93"/>
      <c r="K1246" s="4"/>
    </row>
    <row r="1247" spans="1:11" customFormat="1" ht="15" x14ac:dyDescent="0.25">
      <c r="A1247" s="124" t="s">
        <v>3656</v>
      </c>
      <c r="B1247" s="24" t="s">
        <v>3301</v>
      </c>
      <c r="C1247" s="24" t="s">
        <v>1185</v>
      </c>
      <c r="D1247" s="24" t="s">
        <v>23</v>
      </c>
      <c r="E1247" s="25" t="s">
        <v>1186</v>
      </c>
      <c r="F1247" s="26" t="s">
        <v>16</v>
      </c>
      <c r="G1247" s="27">
        <v>1</v>
      </c>
      <c r="H1247" s="28">
        <v>4757.78</v>
      </c>
      <c r="I1247" s="88">
        <f>G1247*H1247</f>
        <v>4757.78</v>
      </c>
      <c r="J1247" s="93"/>
      <c r="K1247" s="4"/>
    </row>
    <row r="1248" spans="1:11" customFormat="1" ht="15" x14ac:dyDescent="0.25">
      <c r="A1248" s="124" t="s">
        <v>3657</v>
      </c>
      <c r="B1248" s="24" t="s">
        <v>3301</v>
      </c>
      <c r="C1248" s="24" t="s">
        <v>1188</v>
      </c>
      <c r="D1248" s="24" t="s">
        <v>23</v>
      </c>
      <c r="E1248" s="25" t="s">
        <v>1189</v>
      </c>
      <c r="F1248" s="26" t="s">
        <v>16</v>
      </c>
      <c r="G1248" s="27">
        <v>4</v>
      </c>
      <c r="H1248" s="28">
        <v>3147.49</v>
      </c>
      <c r="I1248" s="88">
        <f>G1248*H1248</f>
        <v>12589.96</v>
      </c>
      <c r="J1248" s="93"/>
      <c r="K1248" s="4"/>
    </row>
    <row r="1249" spans="1:11" customFormat="1" ht="15" x14ac:dyDescent="0.25">
      <c r="A1249" s="124" t="s">
        <v>3658</v>
      </c>
      <c r="B1249" s="24" t="s">
        <v>3301</v>
      </c>
      <c r="C1249" s="24" t="s">
        <v>1191</v>
      </c>
      <c r="D1249" s="24" t="s">
        <v>23</v>
      </c>
      <c r="E1249" s="25" t="s">
        <v>1192</v>
      </c>
      <c r="F1249" s="26" t="s">
        <v>16</v>
      </c>
      <c r="G1249" s="27">
        <v>1</v>
      </c>
      <c r="H1249" s="28">
        <v>2947.85</v>
      </c>
      <c r="I1249" s="88">
        <f>G1249*H1249</f>
        <v>2947.85</v>
      </c>
      <c r="J1249" s="93"/>
      <c r="K1249" s="4"/>
    </row>
    <row r="1250" spans="1:11" customFormat="1" ht="15" x14ac:dyDescent="0.25">
      <c r="A1250" s="124" t="s">
        <v>3659</v>
      </c>
      <c r="B1250" s="24" t="s">
        <v>3301</v>
      </c>
      <c r="C1250" s="24" t="s">
        <v>1194</v>
      </c>
      <c r="D1250" s="24" t="s">
        <v>23</v>
      </c>
      <c r="E1250" s="25" t="s">
        <v>1195</v>
      </c>
      <c r="F1250" s="26" t="s">
        <v>16</v>
      </c>
      <c r="G1250" s="27">
        <v>4</v>
      </c>
      <c r="H1250" s="28">
        <v>5274.34</v>
      </c>
      <c r="I1250" s="88">
        <f>G1250*H1250</f>
        <v>21097.360000000001</v>
      </c>
      <c r="J1250" s="93"/>
      <c r="K1250" s="4"/>
    </row>
    <row r="1251" spans="1:11" customFormat="1" ht="15" x14ac:dyDescent="0.25">
      <c r="A1251" s="124" t="s">
        <v>3660</v>
      </c>
      <c r="B1251" s="24" t="s">
        <v>3301</v>
      </c>
      <c r="C1251" s="24" t="s">
        <v>1197</v>
      </c>
      <c r="D1251" s="24" t="s">
        <v>23</v>
      </c>
      <c r="E1251" s="25" t="s">
        <v>1198</v>
      </c>
      <c r="F1251" s="26" t="s">
        <v>16</v>
      </c>
      <c r="G1251" s="27">
        <v>5</v>
      </c>
      <c r="H1251" s="28">
        <v>10750.95</v>
      </c>
      <c r="I1251" s="88">
        <f>G1251*H1251</f>
        <v>53754.75</v>
      </c>
      <c r="J1251" s="93"/>
      <c r="K1251" s="4"/>
    </row>
    <row r="1252" spans="1:11" customFormat="1" ht="15" x14ac:dyDescent="0.25">
      <c r="A1252" s="124" t="s">
        <v>3661</v>
      </c>
      <c r="B1252" s="24" t="s">
        <v>3301</v>
      </c>
      <c r="C1252" s="24" t="s">
        <v>1200</v>
      </c>
      <c r="D1252" s="24" t="s">
        <v>23</v>
      </c>
      <c r="E1252" s="25" t="s">
        <v>1201</v>
      </c>
      <c r="F1252" s="26" t="s">
        <v>16</v>
      </c>
      <c r="G1252" s="27">
        <v>1</v>
      </c>
      <c r="H1252" s="28">
        <v>2065.14</v>
      </c>
      <c r="I1252" s="88">
        <f>G1252*H1252</f>
        <v>2065.14</v>
      </c>
      <c r="J1252" s="93"/>
      <c r="K1252" s="4"/>
    </row>
    <row r="1253" spans="1:11" customFormat="1" ht="15" x14ac:dyDescent="0.25">
      <c r="A1253" s="124" t="s">
        <v>3662</v>
      </c>
      <c r="B1253" s="24" t="s">
        <v>3301</v>
      </c>
      <c r="C1253" s="24" t="s">
        <v>1203</v>
      </c>
      <c r="D1253" s="24" t="s">
        <v>23</v>
      </c>
      <c r="E1253" s="25" t="s">
        <v>1204</v>
      </c>
      <c r="F1253" s="26" t="s">
        <v>16</v>
      </c>
      <c r="G1253" s="27">
        <v>2</v>
      </c>
      <c r="H1253" s="28">
        <v>4647.95</v>
      </c>
      <c r="I1253" s="88">
        <f>G1253*H1253</f>
        <v>9295.9</v>
      </c>
      <c r="J1253" s="93"/>
      <c r="K1253" s="4"/>
    </row>
    <row r="1254" spans="1:11" customFormat="1" ht="15" x14ac:dyDescent="0.25">
      <c r="A1254" s="124" t="s">
        <v>3663</v>
      </c>
      <c r="B1254" s="24" t="s">
        <v>3301</v>
      </c>
      <c r="C1254" s="24" t="s">
        <v>1206</v>
      </c>
      <c r="D1254" s="24" t="s">
        <v>23</v>
      </c>
      <c r="E1254" s="25" t="s">
        <v>1207</v>
      </c>
      <c r="F1254" s="26" t="s">
        <v>16</v>
      </c>
      <c r="G1254" s="27">
        <v>3</v>
      </c>
      <c r="H1254" s="28">
        <v>3490.59</v>
      </c>
      <c r="I1254" s="88">
        <f>G1254*H1254</f>
        <v>10471.77</v>
      </c>
      <c r="J1254" s="93"/>
      <c r="K1254" s="4"/>
    </row>
    <row r="1255" spans="1:11" customFormat="1" ht="15" x14ac:dyDescent="0.25">
      <c r="A1255" s="124" t="s">
        <v>3664</v>
      </c>
      <c r="B1255" s="24" t="s">
        <v>3301</v>
      </c>
      <c r="C1255" s="24" t="s">
        <v>1209</v>
      </c>
      <c r="D1255" s="24" t="s">
        <v>23</v>
      </c>
      <c r="E1255" s="25" t="s">
        <v>1210</v>
      </c>
      <c r="F1255" s="26" t="s">
        <v>16</v>
      </c>
      <c r="G1255" s="27">
        <v>1</v>
      </c>
      <c r="H1255" s="28">
        <v>6040.58</v>
      </c>
      <c r="I1255" s="88">
        <f>G1255*H1255</f>
        <v>6040.58</v>
      </c>
      <c r="J1255" s="93"/>
      <c r="K1255" s="4"/>
    </row>
    <row r="1256" spans="1:11" customFormat="1" ht="15" x14ac:dyDescent="0.25">
      <c r="A1256" s="124" t="s">
        <v>3665</v>
      </c>
      <c r="B1256" s="24" t="s">
        <v>3301</v>
      </c>
      <c r="C1256" s="24" t="s">
        <v>1212</v>
      </c>
      <c r="D1256" s="24" t="s">
        <v>23</v>
      </c>
      <c r="E1256" s="25" t="s">
        <v>1213</v>
      </c>
      <c r="F1256" s="26" t="s">
        <v>16</v>
      </c>
      <c r="G1256" s="27">
        <v>2</v>
      </c>
      <c r="H1256" s="28">
        <v>1334.95</v>
      </c>
      <c r="I1256" s="88">
        <f>G1256*H1256</f>
        <v>2669.9</v>
      </c>
      <c r="J1256" s="93"/>
      <c r="K1256" s="4"/>
    </row>
    <row r="1257" spans="1:11" customFormat="1" ht="15" x14ac:dyDescent="0.25">
      <c r="A1257" s="124" t="s">
        <v>3666</v>
      </c>
      <c r="B1257" s="24" t="s">
        <v>3301</v>
      </c>
      <c r="C1257" s="24" t="s">
        <v>1215</v>
      </c>
      <c r="D1257" s="24" t="s">
        <v>23</v>
      </c>
      <c r="E1257" s="25" t="s">
        <v>1216</v>
      </c>
      <c r="F1257" s="26" t="s">
        <v>16</v>
      </c>
      <c r="G1257" s="27">
        <v>6</v>
      </c>
      <c r="H1257" s="28">
        <v>1147.0899999999999</v>
      </c>
      <c r="I1257" s="88">
        <f>G1257*H1257</f>
        <v>6882.54</v>
      </c>
      <c r="J1257" s="93"/>
      <c r="K1257" s="4"/>
    </row>
    <row r="1258" spans="1:11" customFormat="1" ht="15" x14ac:dyDescent="0.25">
      <c r="A1258" s="124" t="s">
        <v>3667</v>
      </c>
      <c r="B1258" s="24" t="s">
        <v>3301</v>
      </c>
      <c r="C1258" s="24" t="s">
        <v>1218</v>
      </c>
      <c r="D1258" s="24" t="s">
        <v>23</v>
      </c>
      <c r="E1258" s="25" t="s">
        <v>1219</v>
      </c>
      <c r="F1258" s="26" t="s">
        <v>16</v>
      </c>
      <c r="G1258" s="27">
        <v>1</v>
      </c>
      <c r="H1258" s="28">
        <v>2118.6999999999998</v>
      </c>
      <c r="I1258" s="88">
        <f>G1258*H1258</f>
        <v>2118.6999999999998</v>
      </c>
      <c r="J1258" s="93"/>
      <c r="K1258" s="4"/>
    </row>
    <row r="1259" spans="1:11" customFormat="1" ht="15" x14ac:dyDescent="0.25">
      <c r="A1259" s="124" t="s">
        <v>3668</v>
      </c>
      <c r="B1259" s="24" t="s">
        <v>3301</v>
      </c>
      <c r="C1259" s="24" t="s">
        <v>1221</v>
      </c>
      <c r="D1259" s="24" t="s">
        <v>23</v>
      </c>
      <c r="E1259" s="25" t="s">
        <v>1222</v>
      </c>
      <c r="F1259" s="26" t="s">
        <v>16</v>
      </c>
      <c r="G1259" s="27">
        <v>4</v>
      </c>
      <c r="H1259" s="28">
        <v>1717.41</v>
      </c>
      <c r="I1259" s="88">
        <f>G1259*H1259</f>
        <v>6869.64</v>
      </c>
      <c r="J1259" s="93"/>
      <c r="K1259" s="4"/>
    </row>
    <row r="1260" spans="1:11" customFormat="1" ht="15" x14ac:dyDescent="0.25">
      <c r="A1260" s="124" t="s">
        <v>3669</v>
      </c>
      <c r="B1260" s="24" t="s">
        <v>3301</v>
      </c>
      <c r="C1260" s="24" t="s">
        <v>1224</v>
      </c>
      <c r="D1260" s="24" t="s">
        <v>23</v>
      </c>
      <c r="E1260" s="25" t="s">
        <v>1225</v>
      </c>
      <c r="F1260" s="26" t="s">
        <v>16</v>
      </c>
      <c r="G1260" s="27">
        <v>2</v>
      </c>
      <c r="H1260" s="28">
        <v>2390.42</v>
      </c>
      <c r="I1260" s="88">
        <f>G1260*H1260</f>
        <v>4780.84</v>
      </c>
      <c r="J1260" s="93"/>
      <c r="K1260" s="4"/>
    </row>
    <row r="1261" spans="1:11" customFormat="1" ht="15" x14ac:dyDescent="0.25">
      <c r="A1261" s="124" t="s">
        <v>3670</v>
      </c>
      <c r="B1261" s="24" t="s">
        <v>3301</v>
      </c>
      <c r="C1261" s="24" t="s">
        <v>1227</v>
      </c>
      <c r="D1261" s="24" t="s">
        <v>23</v>
      </c>
      <c r="E1261" s="25" t="s">
        <v>1228</v>
      </c>
      <c r="F1261" s="26" t="s">
        <v>16</v>
      </c>
      <c r="G1261" s="27">
        <v>4</v>
      </c>
      <c r="H1261" s="28">
        <v>2447.9</v>
      </c>
      <c r="I1261" s="88">
        <f>G1261*H1261</f>
        <v>9791.6</v>
      </c>
      <c r="J1261" s="93"/>
      <c r="K1261" s="4"/>
    </row>
    <row r="1262" spans="1:11" customFormat="1" ht="15" x14ac:dyDescent="0.25">
      <c r="A1262" s="124" t="s">
        <v>3671</v>
      </c>
      <c r="B1262" s="24" t="s">
        <v>3301</v>
      </c>
      <c r="C1262" s="24" t="s">
        <v>1230</v>
      </c>
      <c r="D1262" s="24" t="s">
        <v>23</v>
      </c>
      <c r="E1262" s="25" t="s">
        <v>1231</v>
      </c>
      <c r="F1262" s="26" t="s">
        <v>16</v>
      </c>
      <c r="G1262" s="27">
        <v>1</v>
      </c>
      <c r="H1262" s="28">
        <v>3143.06</v>
      </c>
      <c r="I1262" s="88">
        <f>G1262*H1262</f>
        <v>3143.06</v>
      </c>
      <c r="J1262" s="93"/>
      <c r="K1262" s="4"/>
    </row>
    <row r="1263" spans="1:11" customFormat="1" ht="15" x14ac:dyDescent="0.25">
      <c r="A1263" s="124" t="s">
        <v>3672</v>
      </c>
      <c r="B1263" s="24" t="s">
        <v>3301</v>
      </c>
      <c r="C1263" s="24" t="s">
        <v>1233</v>
      </c>
      <c r="D1263" s="24" t="s">
        <v>23</v>
      </c>
      <c r="E1263" s="25" t="s">
        <v>1234</v>
      </c>
      <c r="F1263" s="26" t="s">
        <v>16</v>
      </c>
      <c r="G1263" s="27">
        <v>2</v>
      </c>
      <c r="H1263" s="28">
        <v>2330.8200000000002</v>
      </c>
      <c r="I1263" s="88">
        <f>G1263*H1263</f>
        <v>4661.6400000000003</v>
      </c>
      <c r="J1263" s="93"/>
      <c r="K1263" s="4"/>
    </row>
    <row r="1264" spans="1:11" customFormat="1" ht="15" x14ac:dyDescent="0.25">
      <c r="A1264" s="124" t="s">
        <v>3673</v>
      </c>
      <c r="B1264" s="24" t="s">
        <v>3301</v>
      </c>
      <c r="C1264" s="24" t="s">
        <v>1236</v>
      </c>
      <c r="D1264" s="24" t="s">
        <v>23</v>
      </c>
      <c r="E1264" s="25" t="s">
        <v>1237</v>
      </c>
      <c r="F1264" s="26" t="s">
        <v>16</v>
      </c>
      <c r="G1264" s="27">
        <v>3</v>
      </c>
      <c r="H1264" s="28">
        <v>1675.33</v>
      </c>
      <c r="I1264" s="88">
        <f>G1264*H1264</f>
        <v>5025.99</v>
      </c>
      <c r="J1264" s="93"/>
      <c r="K1264" s="4"/>
    </row>
    <row r="1265" spans="1:11" customFormat="1" ht="15" x14ac:dyDescent="0.25">
      <c r="A1265" s="124" t="s">
        <v>3674</v>
      </c>
      <c r="B1265" s="24" t="s">
        <v>3301</v>
      </c>
      <c r="C1265" s="24" t="s">
        <v>1239</v>
      </c>
      <c r="D1265" s="24" t="s">
        <v>23</v>
      </c>
      <c r="E1265" s="25" t="s">
        <v>1240</v>
      </c>
      <c r="F1265" s="26" t="s">
        <v>16</v>
      </c>
      <c r="G1265" s="27">
        <v>2</v>
      </c>
      <c r="H1265" s="28">
        <v>1705.12</v>
      </c>
      <c r="I1265" s="88">
        <f>G1265*H1265</f>
        <v>3410.24</v>
      </c>
      <c r="J1265" s="93"/>
      <c r="K1265" s="4"/>
    </row>
    <row r="1266" spans="1:11" customFormat="1" ht="22.5" x14ac:dyDescent="0.25">
      <c r="A1266" s="124" t="s">
        <v>3675</v>
      </c>
      <c r="B1266" s="24" t="s">
        <v>3301</v>
      </c>
      <c r="C1266" s="24" t="s">
        <v>1242</v>
      </c>
      <c r="D1266" s="24" t="s">
        <v>1243</v>
      </c>
      <c r="E1266" s="25" t="s">
        <v>1244</v>
      </c>
      <c r="F1266" s="26" t="s">
        <v>65</v>
      </c>
      <c r="G1266" s="42">
        <v>1.421</v>
      </c>
      <c r="H1266" s="28">
        <v>2248</v>
      </c>
      <c r="I1266" s="88">
        <f>G1266*H1266</f>
        <v>3194.41</v>
      </c>
      <c r="J1266" s="93"/>
      <c r="K1266" s="4"/>
    </row>
    <row r="1267" spans="1:11" customFormat="1" ht="33.75" x14ac:dyDescent="0.25">
      <c r="A1267" s="124" t="s">
        <v>3676</v>
      </c>
      <c r="B1267" s="24" t="s">
        <v>3301</v>
      </c>
      <c r="C1267" s="24" t="s">
        <v>1246</v>
      </c>
      <c r="D1267" s="24" t="s">
        <v>1247</v>
      </c>
      <c r="E1267" s="25" t="s">
        <v>1248</v>
      </c>
      <c r="F1267" s="26" t="s">
        <v>65</v>
      </c>
      <c r="G1267" s="42">
        <v>2.4460000000000002</v>
      </c>
      <c r="H1267" s="28">
        <v>2254.6</v>
      </c>
      <c r="I1267" s="88">
        <f>G1267*H1267</f>
        <v>5514.75</v>
      </c>
      <c r="J1267" s="93"/>
      <c r="K1267" s="4"/>
    </row>
    <row r="1268" spans="1:11" customFormat="1" ht="33.75" x14ac:dyDescent="0.25">
      <c r="A1268" s="124" t="s">
        <v>3677</v>
      </c>
      <c r="B1268" s="24" t="s">
        <v>3301</v>
      </c>
      <c r="C1268" s="24" t="s">
        <v>1250</v>
      </c>
      <c r="D1268" s="24" t="s">
        <v>1101</v>
      </c>
      <c r="E1268" s="25" t="s">
        <v>1251</v>
      </c>
      <c r="F1268" s="26" t="s">
        <v>65</v>
      </c>
      <c r="G1268" s="42">
        <v>3.161</v>
      </c>
      <c r="H1268" s="28">
        <v>2240.5100000000002</v>
      </c>
      <c r="I1268" s="88">
        <f>G1268*H1268</f>
        <v>7082.25</v>
      </c>
      <c r="J1268" s="93"/>
      <c r="K1268" s="4"/>
    </row>
    <row r="1269" spans="1:11" customFormat="1" ht="15" x14ac:dyDescent="0.25">
      <c r="A1269" s="124" t="s">
        <v>3678</v>
      </c>
      <c r="B1269" s="24" t="s">
        <v>3301</v>
      </c>
      <c r="C1269" s="24" t="s">
        <v>1253</v>
      </c>
      <c r="D1269" s="24" t="s">
        <v>23</v>
      </c>
      <c r="E1269" s="25" t="s">
        <v>1254</v>
      </c>
      <c r="F1269" s="26" t="s">
        <v>16</v>
      </c>
      <c r="G1269" s="27">
        <v>1</v>
      </c>
      <c r="H1269" s="28">
        <v>3625</v>
      </c>
      <c r="I1269" s="88">
        <f>G1269*H1269</f>
        <v>3625</v>
      </c>
      <c r="J1269" s="93"/>
      <c r="K1269" s="4"/>
    </row>
    <row r="1270" spans="1:11" customFormat="1" ht="15" x14ac:dyDescent="0.25">
      <c r="A1270" s="124" t="s">
        <v>3679</v>
      </c>
      <c r="B1270" s="24" t="s">
        <v>3301</v>
      </c>
      <c r="C1270" s="24" t="s">
        <v>1256</v>
      </c>
      <c r="D1270" s="24" t="s">
        <v>23</v>
      </c>
      <c r="E1270" s="25" t="s">
        <v>1257</v>
      </c>
      <c r="F1270" s="26" t="s">
        <v>16</v>
      </c>
      <c r="G1270" s="27">
        <v>2</v>
      </c>
      <c r="H1270" s="28">
        <v>2274.54</v>
      </c>
      <c r="I1270" s="88">
        <f>G1270*H1270</f>
        <v>4549.08</v>
      </c>
      <c r="J1270" s="93"/>
      <c r="K1270" s="4"/>
    </row>
    <row r="1271" spans="1:11" customFormat="1" ht="15" x14ac:dyDescent="0.25">
      <c r="A1271" s="124" t="s">
        <v>3680</v>
      </c>
      <c r="B1271" s="24" t="s">
        <v>3301</v>
      </c>
      <c r="C1271" s="24" t="s">
        <v>1259</v>
      </c>
      <c r="D1271" s="24" t="s">
        <v>23</v>
      </c>
      <c r="E1271" s="25" t="s">
        <v>1260</v>
      </c>
      <c r="F1271" s="26" t="s">
        <v>16</v>
      </c>
      <c r="G1271" s="27">
        <v>1</v>
      </c>
      <c r="H1271" s="28">
        <v>4633.05</v>
      </c>
      <c r="I1271" s="88">
        <f>G1271*H1271</f>
        <v>4633.05</v>
      </c>
      <c r="J1271" s="93"/>
      <c r="K1271" s="4"/>
    </row>
    <row r="1272" spans="1:11" customFormat="1" ht="15" x14ac:dyDescent="0.25">
      <c r="A1272" s="124" t="s">
        <v>3681</v>
      </c>
      <c r="B1272" s="24" t="s">
        <v>3301</v>
      </c>
      <c r="C1272" s="24" t="s">
        <v>1262</v>
      </c>
      <c r="D1272" s="24" t="s">
        <v>23</v>
      </c>
      <c r="E1272" s="25" t="s">
        <v>1263</v>
      </c>
      <c r="F1272" s="26" t="s">
        <v>16</v>
      </c>
      <c r="G1272" s="27">
        <v>1</v>
      </c>
      <c r="H1272" s="28">
        <v>2039.97</v>
      </c>
      <c r="I1272" s="88">
        <f>G1272*H1272</f>
        <v>2039.97</v>
      </c>
      <c r="J1272" s="93"/>
      <c r="K1272" s="4"/>
    </row>
    <row r="1273" spans="1:11" customFormat="1" ht="15" x14ac:dyDescent="0.25">
      <c r="A1273" s="124" t="s">
        <v>3682</v>
      </c>
      <c r="B1273" s="24" t="s">
        <v>3301</v>
      </c>
      <c r="C1273" s="24" t="s">
        <v>1265</v>
      </c>
      <c r="D1273" s="24" t="s">
        <v>23</v>
      </c>
      <c r="E1273" s="25" t="s">
        <v>1266</v>
      </c>
      <c r="F1273" s="26" t="s">
        <v>16</v>
      </c>
      <c r="G1273" s="27">
        <v>1</v>
      </c>
      <c r="H1273" s="28">
        <v>2141.5500000000002</v>
      </c>
      <c r="I1273" s="88">
        <f>G1273*H1273</f>
        <v>2141.5500000000002</v>
      </c>
      <c r="J1273" s="93"/>
      <c r="K1273" s="4"/>
    </row>
    <row r="1274" spans="1:11" customFormat="1" ht="15" x14ac:dyDescent="0.25">
      <c r="A1274" s="124" t="s">
        <v>3683</v>
      </c>
      <c r="B1274" s="24" t="s">
        <v>3301</v>
      </c>
      <c r="C1274" s="24" t="s">
        <v>1268</v>
      </c>
      <c r="D1274" s="24" t="s">
        <v>23</v>
      </c>
      <c r="E1274" s="25" t="s">
        <v>1269</v>
      </c>
      <c r="F1274" s="26" t="s">
        <v>16</v>
      </c>
      <c r="G1274" s="27">
        <v>1</v>
      </c>
      <c r="H1274" s="28">
        <v>2434.21</v>
      </c>
      <c r="I1274" s="88">
        <f>G1274*H1274</f>
        <v>2434.21</v>
      </c>
      <c r="J1274" s="93"/>
      <c r="K1274" s="4"/>
    </row>
    <row r="1275" spans="1:11" customFormat="1" ht="15" x14ac:dyDescent="0.25">
      <c r="A1275" s="124" t="s">
        <v>3684</v>
      </c>
      <c r="B1275" s="24" t="s">
        <v>3301</v>
      </c>
      <c r="C1275" s="24" t="s">
        <v>1271</v>
      </c>
      <c r="D1275" s="24" t="s">
        <v>23</v>
      </c>
      <c r="E1275" s="25" t="s">
        <v>1272</v>
      </c>
      <c r="F1275" s="26" t="s">
        <v>16</v>
      </c>
      <c r="G1275" s="27">
        <v>1</v>
      </c>
      <c r="H1275" s="28">
        <v>2681.16</v>
      </c>
      <c r="I1275" s="88">
        <f>G1275*H1275</f>
        <v>2681.16</v>
      </c>
      <c r="J1275" s="93"/>
      <c r="K1275" s="4"/>
    </row>
    <row r="1276" spans="1:11" customFormat="1" ht="15" x14ac:dyDescent="0.25">
      <c r="A1276" s="124" t="s">
        <v>3685</v>
      </c>
      <c r="B1276" s="24" t="s">
        <v>3301</v>
      </c>
      <c r="C1276" s="24" t="s">
        <v>1274</v>
      </c>
      <c r="D1276" s="24" t="s">
        <v>23</v>
      </c>
      <c r="E1276" s="25" t="s">
        <v>1275</v>
      </c>
      <c r="F1276" s="26" t="s">
        <v>16</v>
      </c>
      <c r="G1276" s="27">
        <v>1</v>
      </c>
      <c r="H1276" s="28">
        <v>1749.63</v>
      </c>
      <c r="I1276" s="88">
        <f>G1276*H1276</f>
        <v>1749.63</v>
      </c>
      <c r="J1276" s="93"/>
      <c r="K1276" s="4"/>
    </row>
    <row r="1277" spans="1:11" customFormat="1" ht="15" x14ac:dyDescent="0.25">
      <c r="A1277" s="124" t="s">
        <v>3686</v>
      </c>
      <c r="B1277" s="24" t="s">
        <v>3301</v>
      </c>
      <c r="C1277" s="24" t="s">
        <v>1277</v>
      </c>
      <c r="D1277" s="24" t="s">
        <v>23</v>
      </c>
      <c r="E1277" s="25" t="s">
        <v>1278</v>
      </c>
      <c r="F1277" s="26" t="s">
        <v>16</v>
      </c>
      <c r="G1277" s="27">
        <v>1</v>
      </c>
      <c r="H1277" s="28">
        <v>1929.83</v>
      </c>
      <c r="I1277" s="88">
        <f>G1277*H1277</f>
        <v>1929.83</v>
      </c>
      <c r="J1277" s="93"/>
      <c r="K1277" s="4"/>
    </row>
    <row r="1278" spans="1:11" customFormat="1" ht="15" x14ac:dyDescent="0.25">
      <c r="A1278" s="124" t="s">
        <v>3687</v>
      </c>
      <c r="B1278" s="24" t="s">
        <v>3301</v>
      </c>
      <c r="C1278" s="24" t="s">
        <v>1280</v>
      </c>
      <c r="D1278" s="24" t="s">
        <v>23</v>
      </c>
      <c r="E1278" s="25" t="s">
        <v>1281</v>
      </c>
      <c r="F1278" s="26" t="s">
        <v>16</v>
      </c>
      <c r="G1278" s="27">
        <v>1</v>
      </c>
      <c r="H1278" s="28">
        <v>1517.07</v>
      </c>
      <c r="I1278" s="88">
        <f>G1278*H1278</f>
        <v>1517.07</v>
      </c>
      <c r="J1278" s="93"/>
      <c r="K1278" s="4"/>
    </row>
    <row r="1279" spans="1:11" customFormat="1" ht="22.5" x14ac:dyDescent="0.25">
      <c r="A1279" s="124" t="s">
        <v>3688</v>
      </c>
      <c r="B1279" s="24" t="s">
        <v>3301</v>
      </c>
      <c r="C1279" s="24" t="s">
        <v>1283</v>
      </c>
      <c r="D1279" s="24" t="s">
        <v>1284</v>
      </c>
      <c r="E1279" s="25" t="s">
        <v>1285</v>
      </c>
      <c r="F1279" s="26" t="s">
        <v>65</v>
      </c>
      <c r="G1279" s="42">
        <v>1.212</v>
      </c>
      <c r="H1279" s="28">
        <v>2258.6999999999998</v>
      </c>
      <c r="I1279" s="88">
        <f>G1279*H1279</f>
        <v>2737.54</v>
      </c>
      <c r="J1279" s="93"/>
      <c r="K1279" s="4"/>
    </row>
    <row r="1280" spans="1:11" customFormat="1" ht="22.5" x14ac:dyDescent="0.25">
      <c r="A1280" s="124" t="s">
        <v>3689</v>
      </c>
      <c r="B1280" s="24" t="s">
        <v>3301</v>
      </c>
      <c r="C1280" s="24" t="s">
        <v>1287</v>
      </c>
      <c r="D1280" s="24" t="s">
        <v>1288</v>
      </c>
      <c r="E1280" s="25" t="s">
        <v>1289</v>
      </c>
      <c r="F1280" s="26" t="s">
        <v>65</v>
      </c>
      <c r="G1280" s="42">
        <v>0.24199999999999999</v>
      </c>
      <c r="H1280" s="28">
        <v>2251.0300000000002</v>
      </c>
      <c r="I1280" s="88">
        <f>G1280*H1280</f>
        <v>544.75</v>
      </c>
      <c r="J1280" s="93"/>
      <c r="K1280" s="4"/>
    </row>
    <row r="1281" spans="1:11" customFormat="1" ht="22.5" x14ac:dyDescent="0.25">
      <c r="A1281" s="124" t="s">
        <v>3690</v>
      </c>
      <c r="B1281" s="24" t="s">
        <v>3301</v>
      </c>
      <c r="C1281" s="24" t="s">
        <v>1291</v>
      </c>
      <c r="D1281" s="24" t="s">
        <v>1243</v>
      </c>
      <c r="E1281" s="25" t="s">
        <v>1292</v>
      </c>
      <c r="F1281" s="26" t="s">
        <v>65</v>
      </c>
      <c r="G1281" s="42">
        <v>0.25600000000000001</v>
      </c>
      <c r="H1281" s="28">
        <v>2247.89</v>
      </c>
      <c r="I1281" s="88">
        <f>G1281*H1281</f>
        <v>575.46</v>
      </c>
      <c r="J1281" s="93"/>
      <c r="K1281" s="4"/>
    </row>
    <row r="1282" spans="1:11" customFormat="1" ht="22.5" x14ac:dyDescent="0.25">
      <c r="A1282" s="123" t="s">
        <v>3691</v>
      </c>
      <c r="B1282" s="19" t="s">
        <v>3301</v>
      </c>
      <c r="C1282" s="19" t="s">
        <v>1294</v>
      </c>
      <c r="D1282" s="19" t="s">
        <v>414</v>
      </c>
      <c r="E1282" s="20" t="s">
        <v>415</v>
      </c>
      <c r="F1282" s="21" t="s">
        <v>60</v>
      </c>
      <c r="G1282" s="29">
        <v>0.30230000000000001</v>
      </c>
      <c r="H1282" s="23">
        <v>110487.58</v>
      </c>
      <c r="I1282" s="87">
        <f>G1282*H1282</f>
        <v>33400.400000000001</v>
      </c>
      <c r="J1282" s="93"/>
      <c r="K1282" s="4"/>
    </row>
    <row r="1283" spans="1:11" customFormat="1" ht="15" x14ac:dyDescent="0.25">
      <c r="A1283" s="124" t="s">
        <v>3692</v>
      </c>
      <c r="B1283" s="24" t="s">
        <v>3301</v>
      </c>
      <c r="C1283" s="24" t="s">
        <v>1296</v>
      </c>
      <c r="D1283" s="24" t="s">
        <v>23</v>
      </c>
      <c r="E1283" s="25" t="s">
        <v>1297</v>
      </c>
      <c r="F1283" s="26" t="s">
        <v>265</v>
      </c>
      <c r="G1283" s="31">
        <v>1.5</v>
      </c>
      <c r="H1283" s="28">
        <v>5443.08</v>
      </c>
      <c r="I1283" s="88">
        <f>G1283*H1283</f>
        <v>8164.62</v>
      </c>
      <c r="J1283" s="93"/>
      <c r="K1283" s="4"/>
    </row>
    <row r="1284" spans="1:11" customFormat="1" ht="15" x14ac:dyDescent="0.25">
      <c r="A1284" s="124" t="s">
        <v>3693</v>
      </c>
      <c r="B1284" s="24" t="s">
        <v>3301</v>
      </c>
      <c r="C1284" s="24" t="s">
        <v>1299</v>
      </c>
      <c r="D1284" s="24" t="s">
        <v>23</v>
      </c>
      <c r="E1284" s="25" t="s">
        <v>1300</v>
      </c>
      <c r="F1284" s="26" t="s">
        <v>265</v>
      </c>
      <c r="G1284" s="31">
        <v>5.6</v>
      </c>
      <c r="H1284" s="28">
        <v>5415.29</v>
      </c>
      <c r="I1284" s="88">
        <f>G1284*H1284</f>
        <v>30325.62</v>
      </c>
      <c r="J1284" s="93"/>
      <c r="K1284" s="4"/>
    </row>
    <row r="1285" spans="1:11" customFormat="1" ht="22.5" x14ac:dyDescent="0.25">
      <c r="A1285" s="124" t="s">
        <v>3694</v>
      </c>
      <c r="B1285" s="24" t="s">
        <v>3301</v>
      </c>
      <c r="C1285" s="24" t="s">
        <v>1302</v>
      </c>
      <c r="D1285" s="24" t="s">
        <v>1303</v>
      </c>
      <c r="E1285" s="25" t="s">
        <v>1304</v>
      </c>
      <c r="F1285" s="26" t="s">
        <v>65</v>
      </c>
      <c r="G1285" s="42">
        <v>1.1839999999999999</v>
      </c>
      <c r="H1285" s="28">
        <v>2011.46</v>
      </c>
      <c r="I1285" s="88">
        <f>G1285*H1285</f>
        <v>2381.5700000000002</v>
      </c>
      <c r="J1285" s="93"/>
      <c r="K1285" s="4"/>
    </row>
    <row r="1286" spans="1:11" customFormat="1" ht="15" x14ac:dyDescent="0.25">
      <c r="A1286" s="124" t="s">
        <v>3695</v>
      </c>
      <c r="B1286" s="24" t="s">
        <v>3301</v>
      </c>
      <c r="C1286" s="24" t="s">
        <v>1306</v>
      </c>
      <c r="D1286" s="24" t="s">
        <v>23</v>
      </c>
      <c r="E1286" s="25" t="s">
        <v>1307</v>
      </c>
      <c r="F1286" s="26" t="s">
        <v>16</v>
      </c>
      <c r="G1286" s="27">
        <v>1</v>
      </c>
      <c r="H1286" s="28">
        <v>3148</v>
      </c>
      <c r="I1286" s="88">
        <f>G1286*H1286</f>
        <v>3148</v>
      </c>
      <c r="J1286" s="93"/>
      <c r="K1286" s="4"/>
    </row>
    <row r="1287" spans="1:11" customFormat="1" ht="15" x14ac:dyDescent="0.25">
      <c r="A1287" s="124" t="s">
        <v>3696</v>
      </c>
      <c r="B1287" s="24" t="s">
        <v>3301</v>
      </c>
      <c r="C1287" s="24" t="s">
        <v>1309</v>
      </c>
      <c r="D1287" s="24" t="s">
        <v>23</v>
      </c>
      <c r="E1287" s="25" t="s">
        <v>1310</v>
      </c>
      <c r="F1287" s="26" t="s">
        <v>16</v>
      </c>
      <c r="G1287" s="27">
        <v>3</v>
      </c>
      <c r="H1287" s="28">
        <v>3742.08</v>
      </c>
      <c r="I1287" s="88">
        <f>G1287*H1287</f>
        <v>11226.24</v>
      </c>
      <c r="J1287" s="93"/>
      <c r="K1287" s="4"/>
    </row>
    <row r="1288" spans="1:11" customFormat="1" ht="15" x14ac:dyDescent="0.25">
      <c r="A1288" s="124" t="s">
        <v>3697</v>
      </c>
      <c r="B1288" s="24" t="s">
        <v>3301</v>
      </c>
      <c r="C1288" s="24" t="s">
        <v>1312</v>
      </c>
      <c r="D1288" s="24" t="s">
        <v>23</v>
      </c>
      <c r="E1288" s="25" t="s">
        <v>1313</v>
      </c>
      <c r="F1288" s="26" t="s">
        <v>16</v>
      </c>
      <c r="G1288" s="27">
        <v>1</v>
      </c>
      <c r="H1288" s="28">
        <v>3742.08</v>
      </c>
      <c r="I1288" s="88">
        <f>G1288*H1288</f>
        <v>3742.08</v>
      </c>
      <c r="J1288" s="93"/>
      <c r="K1288" s="4"/>
    </row>
    <row r="1289" spans="1:11" customFormat="1" ht="22.5" x14ac:dyDescent="0.25">
      <c r="A1289" s="123" t="s">
        <v>3698</v>
      </c>
      <c r="B1289" s="19" t="s">
        <v>3301</v>
      </c>
      <c r="C1289" s="19" t="s">
        <v>1315</v>
      </c>
      <c r="D1289" s="19" t="s">
        <v>1033</v>
      </c>
      <c r="E1289" s="20" t="s">
        <v>1034</v>
      </c>
      <c r="F1289" s="21" t="s">
        <v>60</v>
      </c>
      <c r="G1289" s="29">
        <v>0.33450000000000002</v>
      </c>
      <c r="H1289" s="23">
        <v>100026.93</v>
      </c>
      <c r="I1289" s="87">
        <f>G1289*H1289</f>
        <v>33459.01</v>
      </c>
      <c r="J1289" s="93"/>
      <c r="K1289" s="4"/>
    </row>
    <row r="1290" spans="1:11" customFormat="1" ht="15" x14ac:dyDescent="0.25">
      <c r="A1290" s="124" t="s">
        <v>3699</v>
      </c>
      <c r="B1290" s="24" t="s">
        <v>3301</v>
      </c>
      <c r="C1290" s="24" t="s">
        <v>1317</v>
      </c>
      <c r="D1290" s="24" t="s">
        <v>23</v>
      </c>
      <c r="E1290" s="25" t="s">
        <v>1318</v>
      </c>
      <c r="F1290" s="26" t="s">
        <v>265</v>
      </c>
      <c r="G1290" s="31">
        <v>0.8</v>
      </c>
      <c r="H1290" s="28">
        <v>7241.02</v>
      </c>
      <c r="I1290" s="88">
        <f>G1290*H1290</f>
        <v>5792.82</v>
      </c>
      <c r="J1290" s="93"/>
      <c r="K1290" s="4"/>
    </row>
    <row r="1291" spans="1:11" customFormat="1" ht="15" x14ac:dyDescent="0.25">
      <c r="A1291" s="124" t="s">
        <v>3700</v>
      </c>
      <c r="B1291" s="24" t="s">
        <v>3301</v>
      </c>
      <c r="C1291" s="24" t="s">
        <v>1320</v>
      </c>
      <c r="D1291" s="24" t="s">
        <v>23</v>
      </c>
      <c r="E1291" s="25" t="s">
        <v>1321</v>
      </c>
      <c r="F1291" s="26" t="s">
        <v>265</v>
      </c>
      <c r="G1291" s="31">
        <v>6.3</v>
      </c>
      <c r="H1291" s="28">
        <v>5912.13</v>
      </c>
      <c r="I1291" s="88">
        <f>G1291*H1291</f>
        <v>37246.42</v>
      </c>
      <c r="J1291" s="93"/>
      <c r="K1291" s="4"/>
    </row>
    <row r="1292" spans="1:11" customFormat="1" ht="33.75" x14ac:dyDescent="0.25">
      <c r="A1292" s="124" t="s">
        <v>3701</v>
      </c>
      <c r="B1292" s="24" t="s">
        <v>3301</v>
      </c>
      <c r="C1292" s="24" t="s">
        <v>1323</v>
      </c>
      <c r="D1292" s="24" t="s">
        <v>1303</v>
      </c>
      <c r="E1292" s="25" t="s">
        <v>1324</v>
      </c>
      <c r="F1292" s="26" t="s">
        <v>65</v>
      </c>
      <c r="G1292" s="42">
        <v>3.6619999999999999</v>
      </c>
      <c r="H1292" s="28">
        <v>2011.49</v>
      </c>
      <c r="I1292" s="88">
        <f>G1292*H1292</f>
        <v>7366.08</v>
      </c>
      <c r="J1292" s="93"/>
      <c r="K1292" s="4"/>
    </row>
    <row r="1293" spans="1:11" customFormat="1" ht="15" x14ac:dyDescent="0.25">
      <c r="A1293" s="124" t="s">
        <v>3702</v>
      </c>
      <c r="B1293" s="24" t="s">
        <v>3301</v>
      </c>
      <c r="C1293" s="24" t="s">
        <v>1326</v>
      </c>
      <c r="D1293" s="24" t="s">
        <v>23</v>
      </c>
      <c r="E1293" s="25" t="s">
        <v>1327</v>
      </c>
      <c r="F1293" s="26" t="s">
        <v>16</v>
      </c>
      <c r="G1293" s="27">
        <v>2</v>
      </c>
      <c r="H1293" s="28">
        <v>6454.45</v>
      </c>
      <c r="I1293" s="88">
        <f>G1293*H1293</f>
        <v>12908.9</v>
      </c>
      <c r="J1293" s="93"/>
      <c r="K1293" s="4"/>
    </row>
    <row r="1294" spans="1:11" customFormat="1" ht="15" x14ac:dyDescent="0.25">
      <c r="A1294" s="124" t="s">
        <v>3703</v>
      </c>
      <c r="B1294" s="24" t="s">
        <v>3301</v>
      </c>
      <c r="C1294" s="24" t="s">
        <v>1329</v>
      </c>
      <c r="D1294" s="24" t="s">
        <v>23</v>
      </c>
      <c r="E1294" s="25" t="s">
        <v>1330</v>
      </c>
      <c r="F1294" s="26" t="s">
        <v>16</v>
      </c>
      <c r="G1294" s="27">
        <v>1</v>
      </c>
      <c r="H1294" s="28">
        <v>8361.74</v>
      </c>
      <c r="I1294" s="88">
        <f>G1294*H1294</f>
        <v>8361.74</v>
      </c>
      <c r="J1294" s="93"/>
      <c r="K1294" s="4"/>
    </row>
    <row r="1295" spans="1:11" customFormat="1" ht="22.5" x14ac:dyDescent="0.25">
      <c r="A1295" s="123" t="s">
        <v>3704</v>
      </c>
      <c r="B1295" s="19" t="s">
        <v>3301</v>
      </c>
      <c r="C1295" s="19" t="s">
        <v>1332</v>
      </c>
      <c r="D1295" s="19" t="s">
        <v>1333</v>
      </c>
      <c r="E1295" s="20" t="s">
        <v>1334</v>
      </c>
      <c r="F1295" s="21" t="s">
        <v>60</v>
      </c>
      <c r="G1295" s="29">
        <v>0.24979999999999999</v>
      </c>
      <c r="H1295" s="23">
        <v>109594.91</v>
      </c>
      <c r="I1295" s="87">
        <f>G1295*H1295</f>
        <v>27376.81</v>
      </c>
      <c r="J1295" s="93"/>
      <c r="K1295" s="4"/>
    </row>
    <row r="1296" spans="1:11" customFormat="1" ht="15" x14ac:dyDescent="0.25">
      <c r="A1296" s="124" t="s">
        <v>3705</v>
      </c>
      <c r="B1296" s="24" t="s">
        <v>3301</v>
      </c>
      <c r="C1296" s="24" t="s">
        <v>1336</v>
      </c>
      <c r="D1296" s="24" t="s">
        <v>23</v>
      </c>
      <c r="E1296" s="25" t="s">
        <v>1337</v>
      </c>
      <c r="F1296" s="26" t="s">
        <v>265</v>
      </c>
      <c r="G1296" s="27">
        <v>4</v>
      </c>
      <c r="H1296" s="28">
        <v>5024.37</v>
      </c>
      <c r="I1296" s="88">
        <f>G1296*H1296</f>
        <v>20097.48</v>
      </c>
      <c r="J1296" s="93"/>
      <c r="K1296" s="4"/>
    </row>
    <row r="1297" spans="1:11" customFormat="1" ht="15" x14ac:dyDescent="0.25">
      <c r="A1297" s="124" t="s">
        <v>3706</v>
      </c>
      <c r="B1297" s="24" t="s">
        <v>3301</v>
      </c>
      <c r="C1297" s="24" t="s">
        <v>1339</v>
      </c>
      <c r="D1297" s="24" t="s">
        <v>23</v>
      </c>
      <c r="E1297" s="25" t="s">
        <v>1340</v>
      </c>
      <c r="F1297" s="26" t="s">
        <v>265</v>
      </c>
      <c r="G1297" s="31">
        <v>1.8</v>
      </c>
      <c r="H1297" s="28">
        <v>5941.59</v>
      </c>
      <c r="I1297" s="88">
        <f>G1297*H1297</f>
        <v>10694.86</v>
      </c>
      <c r="J1297" s="93"/>
      <c r="K1297" s="4"/>
    </row>
    <row r="1298" spans="1:11" customFormat="1" ht="22.5" x14ac:dyDescent="0.25">
      <c r="A1298" s="123" t="s">
        <v>3707</v>
      </c>
      <c r="B1298" s="19" t="s">
        <v>3301</v>
      </c>
      <c r="C1298" s="19" t="s">
        <v>1342</v>
      </c>
      <c r="D1298" s="19" t="s">
        <v>1343</v>
      </c>
      <c r="E1298" s="20" t="s">
        <v>1344</v>
      </c>
      <c r="F1298" s="21" t="s">
        <v>60</v>
      </c>
      <c r="G1298" s="29">
        <v>0.97040000000000004</v>
      </c>
      <c r="H1298" s="23">
        <v>119836.11</v>
      </c>
      <c r="I1298" s="87">
        <f>G1298*H1298</f>
        <v>116288.96000000001</v>
      </c>
      <c r="J1298" s="93"/>
      <c r="K1298" s="4"/>
    </row>
    <row r="1299" spans="1:11" customFormat="1" ht="22.5" x14ac:dyDescent="0.25">
      <c r="A1299" s="124" t="s">
        <v>3708</v>
      </c>
      <c r="B1299" s="24" t="s">
        <v>3301</v>
      </c>
      <c r="C1299" s="24" t="s">
        <v>1346</v>
      </c>
      <c r="D1299" s="24" t="s">
        <v>1347</v>
      </c>
      <c r="E1299" s="25" t="s">
        <v>1348</v>
      </c>
      <c r="F1299" s="26" t="s">
        <v>65</v>
      </c>
      <c r="G1299" s="31">
        <v>13.2</v>
      </c>
      <c r="H1299" s="28">
        <v>846.17</v>
      </c>
      <c r="I1299" s="88">
        <f>G1299*H1299</f>
        <v>11169.44</v>
      </c>
      <c r="J1299" s="93"/>
      <c r="K1299" s="4"/>
    </row>
    <row r="1300" spans="1:11" customFormat="1" ht="15" x14ac:dyDescent="0.25">
      <c r="A1300" s="124" t="s">
        <v>3709</v>
      </c>
      <c r="B1300" s="24" t="s">
        <v>3301</v>
      </c>
      <c r="C1300" s="24" t="s">
        <v>1350</v>
      </c>
      <c r="D1300" s="24" t="s">
        <v>23</v>
      </c>
      <c r="E1300" s="25" t="s">
        <v>1351</v>
      </c>
      <c r="F1300" s="26" t="s">
        <v>265</v>
      </c>
      <c r="G1300" s="31">
        <v>11.2</v>
      </c>
      <c r="H1300" s="28">
        <v>3194</v>
      </c>
      <c r="I1300" s="88">
        <f>G1300*H1300</f>
        <v>35772.800000000003</v>
      </c>
      <c r="J1300" s="93"/>
      <c r="K1300" s="4"/>
    </row>
    <row r="1301" spans="1:11" customFormat="1" ht="15" x14ac:dyDescent="0.25">
      <c r="A1301" s="124" t="s">
        <v>3710</v>
      </c>
      <c r="B1301" s="24" t="s">
        <v>3301</v>
      </c>
      <c r="C1301" s="24" t="s">
        <v>1353</v>
      </c>
      <c r="D1301" s="24" t="s">
        <v>23</v>
      </c>
      <c r="E1301" s="25" t="s">
        <v>1354</v>
      </c>
      <c r="F1301" s="26" t="s">
        <v>265</v>
      </c>
      <c r="G1301" s="27">
        <v>11</v>
      </c>
      <c r="H1301" s="28">
        <v>4153.03</v>
      </c>
      <c r="I1301" s="88">
        <f>G1301*H1301</f>
        <v>45683.33</v>
      </c>
      <c r="J1301" s="93"/>
      <c r="K1301" s="4"/>
    </row>
    <row r="1302" spans="1:11" customFormat="1" ht="15" x14ac:dyDescent="0.25">
      <c r="A1302" s="124" t="s">
        <v>3711</v>
      </c>
      <c r="B1302" s="24" t="s">
        <v>3301</v>
      </c>
      <c r="C1302" s="24" t="s">
        <v>1356</v>
      </c>
      <c r="D1302" s="24" t="s">
        <v>23</v>
      </c>
      <c r="E1302" s="25" t="s">
        <v>1357</v>
      </c>
      <c r="F1302" s="26" t="s">
        <v>265</v>
      </c>
      <c r="G1302" s="27">
        <v>4</v>
      </c>
      <c r="H1302" s="28">
        <v>4833.99</v>
      </c>
      <c r="I1302" s="88">
        <f>G1302*H1302</f>
        <v>19335.96</v>
      </c>
      <c r="J1302" s="93"/>
      <c r="K1302" s="4"/>
    </row>
    <row r="1303" spans="1:11" customFormat="1" ht="15" x14ac:dyDescent="0.25">
      <c r="A1303" s="124" t="s">
        <v>3712</v>
      </c>
      <c r="B1303" s="24" t="s">
        <v>3301</v>
      </c>
      <c r="C1303" s="24" t="s">
        <v>1359</v>
      </c>
      <c r="D1303" s="24" t="s">
        <v>23</v>
      </c>
      <c r="E1303" s="25" t="s">
        <v>1360</v>
      </c>
      <c r="F1303" s="26" t="s">
        <v>16</v>
      </c>
      <c r="G1303" s="27">
        <v>2</v>
      </c>
      <c r="H1303" s="28">
        <v>1328.91</v>
      </c>
      <c r="I1303" s="88">
        <f>G1303*H1303</f>
        <v>2657.82</v>
      </c>
      <c r="J1303" s="93"/>
      <c r="K1303" s="4"/>
    </row>
    <row r="1304" spans="1:11" customFormat="1" ht="15" x14ac:dyDescent="0.25">
      <c r="A1304" s="124" t="s">
        <v>3713</v>
      </c>
      <c r="B1304" s="24" t="s">
        <v>3301</v>
      </c>
      <c r="C1304" s="24" t="s">
        <v>1362</v>
      </c>
      <c r="D1304" s="24" t="s">
        <v>23</v>
      </c>
      <c r="E1304" s="25" t="s">
        <v>1363</v>
      </c>
      <c r="F1304" s="26" t="s">
        <v>16</v>
      </c>
      <c r="G1304" s="27">
        <v>18</v>
      </c>
      <c r="H1304" s="28">
        <v>1328.91</v>
      </c>
      <c r="I1304" s="88">
        <f>G1304*H1304</f>
        <v>23920.38</v>
      </c>
      <c r="J1304" s="93"/>
      <c r="K1304" s="4"/>
    </row>
    <row r="1305" spans="1:11" customFormat="1" ht="22.5" x14ac:dyDescent="0.25">
      <c r="A1305" s="124" t="s">
        <v>3714</v>
      </c>
      <c r="B1305" s="24" t="s">
        <v>3301</v>
      </c>
      <c r="C1305" s="24" t="s">
        <v>1365</v>
      </c>
      <c r="D1305" s="24" t="s">
        <v>1303</v>
      </c>
      <c r="E1305" s="25" t="s">
        <v>1366</v>
      </c>
      <c r="F1305" s="26" t="s">
        <v>65</v>
      </c>
      <c r="G1305" s="32">
        <v>0.41</v>
      </c>
      <c r="H1305" s="28">
        <v>2011.52</v>
      </c>
      <c r="I1305" s="88">
        <f>G1305*H1305</f>
        <v>824.72</v>
      </c>
      <c r="J1305" s="93"/>
      <c r="K1305" s="4"/>
    </row>
    <row r="1306" spans="1:11" customFormat="1" ht="22.5" x14ac:dyDescent="0.25">
      <c r="A1306" s="124" t="s">
        <v>3715</v>
      </c>
      <c r="B1306" s="24" t="s">
        <v>3301</v>
      </c>
      <c r="C1306" s="24" t="s">
        <v>1368</v>
      </c>
      <c r="D1306" s="24" t="s">
        <v>1369</v>
      </c>
      <c r="E1306" s="25" t="s">
        <v>1370</v>
      </c>
      <c r="F1306" s="26" t="s">
        <v>65</v>
      </c>
      <c r="G1306" s="42">
        <v>1.3879999999999999</v>
      </c>
      <c r="H1306" s="28">
        <v>2018.71</v>
      </c>
      <c r="I1306" s="88">
        <f>G1306*H1306</f>
        <v>2801.97</v>
      </c>
      <c r="J1306" s="93"/>
      <c r="K1306" s="4"/>
    </row>
    <row r="1307" spans="1:11" customFormat="1" ht="15" x14ac:dyDescent="0.25">
      <c r="A1307" s="124" t="s">
        <v>3716</v>
      </c>
      <c r="B1307" s="24" t="s">
        <v>3301</v>
      </c>
      <c r="C1307" s="24" t="s">
        <v>1372</v>
      </c>
      <c r="D1307" s="24" t="s">
        <v>23</v>
      </c>
      <c r="E1307" s="25" t="s">
        <v>1373</v>
      </c>
      <c r="F1307" s="26" t="s">
        <v>16</v>
      </c>
      <c r="G1307" s="27">
        <v>2</v>
      </c>
      <c r="H1307" s="28">
        <v>4488.78</v>
      </c>
      <c r="I1307" s="88">
        <f>G1307*H1307</f>
        <v>8977.56</v>
      </c>
      <c r="J1307" s="93"/>
      <c r="K1307" s="4"/>
    </row>
    <row r="1308" spans="1:11" customFormat="1" ht="15" x14ac:dyDescent="0.25">
      <c r="A1308" s="124" t="s">
        <v>3717</v>
      </c>
      <c r="B1308" s="24" t="s">
        <v>3301</v>
      </c>
      <c r="C1308" s="24" t="s">
        <v>1375</v>
      </c>
      <c r="D1308" s="24" t="s">
        <v>23</v>
      </c>
      <c r="E1308" s="25" t="s">
        <v>1376</v>
      </c>
      <c r="F1308" s="26" t="s">
        <v>16</v>
      </c>
      <c r="G1308" s="27">
        <v>2</v>
      </c>
      <c r="H1308" s="28">
        <v>2749.32</v>
      </c>
      <c r="I1308" s="88">
        <f>G1308*H1308</f>
        <v>5498.64</v>
      </c>
      <c r="J1308" s="93"/>
      <c r="K1308" s="4"/>
    </row>
    <row r="1309" spans="1:11" customFormat="1" ht="22.5" x14ac:dyDescent="0.25">
      <c r="A1309" s="124" t="s">
        <v>3718</v>
      </c>
      <c r="B1309" s="24" t="s">
        <v>3301</v>
      </c>
      <c r="C1309" s="24" t="s">
        <v>1378</v>
      </c>
      <c r="D1309" s="24" t="s">
        <v>1303</v>
      </c>
      <c r="E1309" s="25" t="s">
        <v>1379</v>
      </c>
      <c r="F1309" s="26" t="s">
        <v>65</v>
      </c>
      <c r="G1309" s="42">
        <v>3.258</v>
      </c>
      <c r="H1309" s="28">
        <v>2011.49</v>
      </c>
      <c r="I1309" s="88">
        <f>G1309*H1309</f>
        <v>6553.43</v>
      </c>
      <c r="J1309" s="93"/>
      <c r="K1309" s="4"/>
    </row>
    <row r="1310" spans="1:11" customFormat="1" ht="33.75" x14ac:dyDescent="0.25">
      <c r="A1310" s="124" t="s">
        <v>3719</v>
      </c>
      <c r="B1310" s="24" t="s">
        <v>3301</v>
      </c>
      <c r="C1310" s="24" t="s">
        <v>1381</v>
      </c>
      <c r="D1310" s="24" t="s">
        <v>1369</v>
      </c>
      <c r="E1310" s="25" t="s">
        <v>1382</v>
      </c>
      <c r="F1310" s="26" t="s">
        <v>65</v>
      </c>
      <c r="G1310" s="42">
        <v>2.4460000000000002</v>
      </c>
      <c r="H1310" s="28">
        <v>2018.72</v>
      </c>
      <c r="I1310" s="88">
        <f>G1310*H1310</f>
        <v>4937.79</v>
      </c>
      <c r="J1310" s="93"/>
      <c r="K1310" s="4"/>
    </row>
    <row r="1311" spans="1:11" customFormat="1" ht="22.5" x14ac:dyDescent="0.25">
      <c r="A1311" s="123" t="s">
        <v>3720</v>
      </c>
      <c r="B1311" s="19" t="s">
        <v>3301</v>
      </c>
      <c r="C1311" s="19" t="s">
        <v>1384</v>
      </c>
      <c r="D1311" s="19" t="s">
        <v>1385</v>
      </c>
      <c r="E1311" s="20" t="s">
        <v>1386</v>
      </c>
      <c r="F1311" s="21" t="s">
        <v>60</v>
      </c>
      <c r="G1311" s="40">
        <v>5.4305399999999997</v>
      </c>
      <c r="H1311" s="23">
        <v>130028.23</v>
      </c>
      <c r="I1311" s="87">
        <f>G1311*H1311</f>
        <v>706123.5</v>
      </c>
      <c r="J1311" s="93"/>
      <c r="K1311" s="4"/>
    </row>
    <row r="1312" spans="1:11" customFormat="1" ht="15" x14ac:dyDescent="0.25">
      <c r="A1312" s="124" t="s">
        <v>3721</v>
      </c>
      <c r="B1312" s="24" t="s">
        <v>3301</v>
      </c>
      <c r="C1312" s="24" t="s">
        <v>1388</v>
      </c>
      <c r="D1312" s="24" t="s">
        <v>23</v>
      </c>
      <c r="E1312" s="25" t="s">
        <v>1389</v>
      </c>
      <c r="F1312" s="26" t="s">
        <v>265</v>
      </c>
      <c r="G1312" s="31">
        <v>14.5</v>
      </c>
      <c r="H1312" s="28">
        <v>3900.44</v>
      </c>
      <c r="I1312" s="88">
        <f>G1312*H1312</f>
        <v>56556.38</v>
      </c>
      <c r="J1312" s="93"/>
      <c r="K1312" s="4"/>
    </row>
    <row r="1313" spans="1:11" customFormat="1" ht="15" x14ac:dyDescent="0.25">
      <c r="A1313" s="124" t="s">
        <v>3722</v>
      </c>
      <c r="B1313" s="24" t="s">
        <v>3301</v>
      </c>
      <c r="C1313" s="24" t="s">
        <v>1391</v>
      </c>
      <c r="D1313" s="24" t="s">
        <v>23</v>
      </c>
      <c r="E1313" s="25" t="s">
        <v>1392</v>
      </c>
      <c r="F1313" s="26" t="s">
        <v>265</v>
      </c>
      <c r="G1313" s="31">
        <v>0.3</v>
      </c>
      <c r="H1313" s="28">
        <v>3900.79</v>
      </c>
      <c r="I1313" s="88">
        <f>G1313*H1313</f>
        <v>1170.24</v>
      </c>
      <c r="J1313" s="93"/>
      <c r="K1313" s="4"/>
    </row>
    <row r="1314" spans="1:11" customFormat="1" ht="15" x14ac:dyDescent="0.25">
      <c r="A1314" s="124" t="s">
        <v>3723</v>
      </c>
      <c r="B1314" s="24" t="s">
        <v>3301</v>
      </c>
      <c r="C1314" s="24" t="s">
        <v>1394</v>
      </c>
      <c r="D1314" s="24" t="s">
        <v>23</v>
      </c>
      <c r="E1314" s="25" t="s">
        <v>1395</v>
      </c>
      <c r="F1314" s="26" t="s">
        <v>265</v>
      </c>
      <c r="G1314" s="31">
        <v>4.7</v>
      </c>
      <c r="H1314" s="28">
        <v>3822.21</v>
      </c>
      <c r="I1314" s="88">
        <f>G1314*H1314</f>
        <v>17964.39</v>
      </c>
      <c r="J1314" s="93"/>
      <c r="K1314" s="4"/>
    </row>
    <row r="1315" spans="1:11" customFormat="1" ht="15" x14ac:dyDescent="0.25">
      <c r="A1315" s="124" t="s">
        <v>3724</v>
      </c>
      <c r="B1315" s="24" t="s">
        <v>3301</v>
      </c>
      <c r="C1315" s="24" t="s">
        <v>1397</v>
      </c>
      <c r="D1315" s="24" t="s">
        <v>23</v>
      </c>
      <c r="E1315" s="25" t="s">
        <v>1398</v>
      </c>
      <c r="F1315" s="26" t="s">
        <v>265</v>
      </c>
      <c r="G1315" s="31">
        <v>28.5</v>
      </c>
      <c r="H1315" s="28">
        <v>2628.52</v>
      </c>
      <c r="I1315" s="88">
        <f>G1315*H1315</f>
        <v>74912.820000000007</v>
      </c>
      <c r="J1315" s="93"/>
      <c r="K1315" s="4"/>
    </row>
    <row r="1316" spans="1:11" customFormat="1" ht="15" x14ac:dyDescent="0.25">
      <c r="A1316" s="124" t="s">
        <v>3725</v>
      </c>
      <c r="B1316" s="24" t="s">
        <v>3301</v>
      </c>
      <c r="C1316" s="24" t="s">
        <v>1400</v>
      </c>
      <c r="D1316" s="24" t="s">
        <v>23</v>
      </c>
      <c r="E1316" s="25" t="s">
        <v>1401</v>
      </c>
      <c r="F1316" s="26" t="s">
        <v>265</v>
      </c>
      <c r="G1316" s="27">
        <v>13</v>
      </c>
      <c r="H1316" s="28">
        <v>2628.51</v>
      </c>
      <c r="I1316" s="88">
        <f>G1316*H1316</f>
        <v>34170.629999999997</v>
      </c>
      <c r="J1316" s="93"/>
      <c r="K1316" s="4"/>
    </row>
    <row r="1317" spans="1:11" customFormat="1" ht="15" x14ac:dyDescent="0.25">
      <c r="A1317" s="124" t="s">
        <v>3726</v>
      </c>
      <c r="B1317" s="24" t="s">
        <v>3301</v>
      </c>
      <c r="C1317" s="24" t="s">
        <v>1403</v>
      </c>
      <c r="D1317" s="24" t="s">
        <v>23</v>
      </c>
      <c r="E1317" s="25" t="s">
        <v>1404</v>
      </c>
      <c r="F1317" s="26" t="s">
        <v>265</v>
      </c>
      <c r="G1317" s="27">
        <v>41</v>
      </c>
      <c r="H1317" s="28">
        <v>2750.73</v>
      </c>
      <c r="I1317" s="88">
        <f>G1317*H1317</f>
        <v>112779.93</v>
      </c>
      <c r="J1317" s="93"/>
      <c r="K1317" s="4"/>
    </row>
    <row r="1318" spans="1:11" customFormat="1" ht="22.5" x14ac:dyDescent="0.25">
      <c r="A1318" s="124" t="s">
        <v>3727</v>
      </c>
      <c r="B1318" s="24" t="s">
        <v>3301</v>
      </c>
      <c r="C1318" s="24" t="s">
        <v>1406</v>
      </c>
      <c r="D1318" s="24" t="s">
        <v>1407</v>
      </c>
      <c r="E1318" s="25" t="s">
        <v>1408</v>
      </c>
      <c r="F1318" s="26" t="s">
        <v>65</v>
      </c>
      <c r="G1318" s="32">
        <v>5.98</v>
      </c>
      <c r="H1318" s="28">
        <v>1543.94</v>
      </c>
      <c r="I1318" s="88">
        <f>G1318*H1318</f>
        <v>9232.76</v>
      </c>
      <c r="J1318" s="93"/>
      <c r="K1318" s="4"/>
    </row>
    <row r="1319" spans="1:11" customFormat="1" ht="15" x14ac:dyDescent="0.25">
      <c r="A1319" s="124" t="s">
        <v>3728</v>
      </c>
      <c r="B1319" s="24" t="s">
        <v>3301</v>
      </c>
      <c r="C1319" s="24" t="s">
        <v>1410</v>
      </c>
      <c r="D1319" s="24" t="s">
        <v>23</v>
      </c>
      <c r="E1319" s="25" t="s">
        <v>1411</v>
      </c>
      <c r="F1319" s="26" t="s">
        <v>265</v>
      </c>
      <c r="G1319" s="27">
        <v>4</v>
      </c>
      <c r="H1319" s="28">
        <v>3496.43</v>
      </c>
      <c r="I1319" s="88">
        <f>G1319*H1319</f>
        <v>13985.72</v>
      </c>
      <c r="J1319" s="93"/>
      <c r="K1319" s="4"/>
    </row>
    <row r="1320" spans="1:11" customFormat="1" ht="15" x14ac:dyDescent="0.25">
      <c r="A1320" s="124" t="s">
        <v>3729</v>
      </c>
      <c r="B1320" s="24" t="s">
        <v>3301</v>
      </c>
      <c r="C1320" s="24" t="s">
        <v>1413</v>
      </c>
      <c r="D1320" s="24" t="s">
        <v>23</v>
      </c>
      <c r="E1320" s="25" t="s">
        <v>1414</v>
      </c>
      <c r="F1320" s="26" t="s">
        <v>265</v>
      </c>
      <c r="G1320" s="27">
        <v>73</v>
      </c>
      <c r="H1320" s="28">
        <v>4062.12</v>
      </c>
      <c r="I1320" s="88">
        <f>G1320*H1320</f>
        <v>296534.76</v>
      </c>
      <c r="J1320" s="93"/>
      <c r="K1320" s="4"/>
    </row>
    <row r="1321" spans="1:11" customFormat="1" ht="15" x14ac:dyDescent="0.25">
      <c r="A1321" s="124" t="s">
        <v>3730</v>
      </c>
      <c r="B1321" s="24" t="s">
        <v>3301</v>
      </c>
      <c r="C1321" s="24" t="s">
        <v>1416</v>
      </c>
      <c r="D1321" s="24" t="s">
        <v>23</v>
      </c>
      <c r="E1321" s="25" t="s">
        <v>1417</v>
      </c>
      <c r="F1321" s="26" t="s">
        <v>265</v>
      </c>
      <c r="G1321" s="31">
        <v>9.5</v>
      </c>
      <c r="H1321" s="28">
        <v>2782.15</v>
      </c>
      <c r="I1321" s="88">
        <f>G1321*H1321</f>
        <v>26430.43</v>
      </c>
      <c r="J1321" s="93"/>
      <c r="K1321" s="4"/>
    </row>
    <row r="1322" spans="1:11" customFormat="1" ht="33.75" x14ac:dyDescent="0.25">
      <c r="A1322" s="124" t="s">
        <v>3731</v>
      </c>
      <c r="B1322" s="24" t="s">
        <v>3301</v>
      </c>
      <c r="C1322" s="24" t="s">
        <v>1419</v>
      </c>
      <c r="D1322" s="24" t="s">
        <v>1420</v>
      </c>
      <c r="E1322" s="25" t="s">
        <v>1421</v>
      </c>
      <c r="F1322" s="26" t="s">
        <v>65</v>
      </c>
      <c r="G1322" s="32">
        <v>2.04</v>
      </c>
      <c r="H1322" s="28">
        <v>1915.43</v>
      </c>
      <c r="I1322" s="88">
        <f>G1322*H1322</f>
        <v>3907.48</v>
      </c>
      <c r="J1322" s="93"/>
      <c r="K1322" s="4"/>
    </row>
    <row r="1323" spans="1:11" customFormat="1" ht="22.5" x14ac:dyDescent="0.25">
      <c r="A1323" s="124" t="s">
        <v>3732</v>
      </c>
      <c r="B1323" s="24" t="s">
        <v>3301</v>
      </c>
      <c r="C1323" s="24" t="s">
        <v>1423</v>
      </c>
      <c r="D1323" s="24" t="s">
        <v>1424</v>
      </c>
      <c r="E1323" s="25" t="s">
        <v>1425</v>
      </c>
      <c r="F1323" s="26" t="s">
        <v>65</v>
      </c>
      <c r="G1323" s="42">
        <v>0.53600000000000003</v>
      </c>
      <c r="H1323" s="28">
        <v>2027.96</v>
      </c>
      <c r="I1323" s="88">
        <f>G1323*H1323</f>
        <v>1086.99</v>
      </c>
      <c r="J1323" s="93"/>
      <c r="K1323" s="4"/>
    </row>
    <row r="1324" spans="1:11" customFormat="1" ht="22.5" x14ac:dyDescent="0.25">
      <c r="A1324" s="124" t="s">
        <v>3733</v>
      </c>
      <c r="B1324" s="24" t="s">
        <v>3301</v>
      </c>
      <c r="C1324" s="24" t="s">
        <v>1427</v>
      </c>
      <c r="D1324" s="24" t="s">
        <v>1428</v>
      </c>
      <c r="E1324" s="25" t="s">
        <v>1429</v>
      </c>
      <c r="F1324" s="26" t="s">
        <v>65</v>
      </c>
      <c r="G1324" s="42">
        <v>2.6560000000000001</v>
      </c>
      <c r="H1324" s="28">
        <v>2023.35</v>
      </c>
      <c r="I1324" s="88">
        <f>G1324*H1324</f>
        <v>5374.02</v>
      </c>
      <c r="J1324" s="93"/>
      <c r="K1324" s="4"/>
    </row>
    <row r="1325" spans="1:11" customFormat="1" ht="22.5" x14ac:dyDescent="0.25">
      <c r="A1325" s="124" t="s">
        <v>3734</v>
      </c>
      <c r="B1325" s="24" t="s">
        <v>3301</v>
      </c>
      <c r="C1325" s="24" t="s">
        <v>1431</v>
      </c>
      <c r="D1325" s="24" t="s">
        <v>1424</v>
      </c>
      <c r="E1325" s="25" t="s">
        <v>1432</v>
      </c>
      <c r="F1325" s="26" t="s">
        <v>65</v>
      </c>
      <c r="G1325" s="42">
        <v>2.149</v>
      </c>
      <c r="H1325" s="28">
        <v>2027.88</v>
      </c>
      <c r="I1325" s="88">
        <f>G1325*H1325</f>
        <v>4357.91</v>
      </c>
      <c r="J1325" s="93"/>
      <c r="K1325" s="4"/>
    </row>
    <row r="1326" spans="1:11" customFormat="1" ht="33.75" x14ac:dyDescent="0.25">
      <c r="A1326" s="124" t="s">
        <v>3735</v>
      </c>
      <c r="B1326" s="24" t="s">
        <v>3301</v>
      </c>
      <c r="C1326" s="24" t="s">
        <v>1434</v>
      </c>
      <c r="D1326" s="24" t="s">
        <v>1420</v>
      </c>
      <c r="E1326" s="25" t="s">
        <v>1435</v>
      </c>
      <c r="F1326" s="26" t="s">
        <v>65</v>
      </c>
      <c r="G1326" s="42">
        <v>3.1179999999999999</v>
      </c>
      <c r="H1326" s="28">
        <v>1915.43</v>
      </c>
      <c r="I1326" s="88">
        <f>G1326*H1326</f>
        <v>5972.31</v>
      </c>
      <c r="J1326" s="93"/>
      <c r="K1326" s="4"/>
    </row>
    <row r="1327" spans="1:11" customFormat="1" ht="15" x14ac:dyDescent="0.25">
      <c r="A1327" s="124" t="s">
        <v>3736</v>
      </c>
      <c r="B1327" s="24" t="s">
        <v>3301</v>
      </c>
      <c r="C1327" s="24" t="s">
        <v>1437</v>
      </c>
      <c r="D1327" s="24" t="s">
        <v>23</v>
      </c>
      <c r="E1327" s="25" t="s">
        <v>1438</v>
      </c>
      <c r="F1327" s="26" t="s">
        <v>16</v>
      </c>
      <c r="G1327" s="27">
        <v>2</v>
      </c>
      <c r="H1327" s="28">
        <v>1843.86</v>
      </c>
      <c r="I1327" s="88">
        <f>G1327*H1327</f>
        <v>3687.72</v>
      </c>
      <c r="J1327" s="93"/>
      <c r="K1327" s="4"/>
    </row>
    <row r="1328" spans="1:11" customFormat="1" ht="15" x14ac:dyDescent="0.25">
      <c r="A1328" s="124" t="s">
        <v>3737</v>
      </c>
      <c r="B1328" s="24" t="s">
        <v>3301</v>
      </c>
      <c r="C1328" s="24" t="s">
        <v>1440</v>
      </c>
      <c r="D1328" s="24" t="s">
        <v>23</v>
      </c>
      <c r="E1328" s="25" t="s">
        <v>1441</v>
      </c>
      <c r="F1328" s="26" t="s">
        <v>16</v>
      </c>
      <c r="G1328" s="27">
        <v>2</v>
      </c>
      <c r="H1328" s="28">
        <v>2170.64</v>
      </c>
      <c r="I1328" s="88">
        <f>G1328*H1328</f>
        <v>4341.28</v>
      </c>
      <c r="J1328" s="93"/>
      <c r="K1328" s="4"/>
    </row>
    <row r="1329" spans="1:11" customFormat="1" ht="15" x14ac:dyDescent="0.25">
      <c r="A1329" s="124" t="s">
        <v>3738</v>
      </c>
      <c r="B1329" s="24" t="s">
        <v>3301</v>
      </c>
      <c r="C1329" s="24" t="s">
        <v>1443</v>
      </c>
      <c r="D1329" s="24" t="s">
        <v>23</v>
      </c>
      <c r="E1329" s="25" t="s">
        <v>1444</v>
      </c>
      <c r="F1329" s="26" t="s">
        <v>16</v>
      </c>
      <c r="G1329" s="27">
        <v>2</v>
      </c>
      <c r="H1329" s="28">
        <v>2201.9499999999998</v>
      </c>
      <c r="I1329" s="88">
        <f>G1329*H1329</f>
        <v>4403.8999999999996</v>
      </c>
      <c r="J1329" s="93"/>
      <c r="K1329" s="4"/>
    </row>
    <row r="1330" spans="1:11" customFormat="1" ht="15" x14ac:dyDescent="0.25">
      <c r="A1330" s="124" t="s">
        <v>3739</v>
      </c>
      <c r="B1330" s="24" t="s">
        <v>3301</v>
      </c>
      <c r="C1330" s="24" t="s">
        <v>1446</v>
      </c>
      <c r="D1330" s="24" t="s">
        <v>23</v>
      </c>
      <c r="E1330" s="25" t="s">
        <v>1447</v>
      </c>
      <c r="F1330" s="26" t="s">
        <v>16</v>
      </c>
      <c r="G1330" s="27">
        <v>2</v>
      </c>
      <c r="H1330" s="28">
        <v>2208.3000000000002</v>
      </c>
      <c r="I1330" s="88">
        <f>G1330*H1330</f>
        <v>4416.6000000000004</v>
      </c>
      <c r="J1330" s="93"/>
      <c r="K1330" s="4"/>
    </row>
    <row r="1331" spans="1:11" customFormat="1" ht="15" x14ac:dyDescent="0.25">
      <c r="A1331" s="124" t="s">
        <v>3740</v>
      </c>
      <c r="B1331" s="24" t="s">
        <v>3301</v>
      </c>
      <c r="C1331" s="24" t="s">
        <v>1449</v>
      </c>
      <c r="D1331" s="24" t="s">
        <v>23</v>
      </c>
      <c r="E1331" s="25" t="s">
        <v>1450</v>
      </c>
      <c r="F1331" s="26" t="s">
        <v>16</v>
      </c>
      <c r="G1331" s="27">
        <v>2</v>
      </c>
      <c r="H1331" s="28">
        <v>2042.79</v>
      </c>
      <c r="I1331" s="88">
        <f>G1331*H1331</f>
        <v>4085.58</v>
      </c>
      <c r="J1331" s="93"/>
      <c r="K1331" s="4"/>
    </row>
    <row r="1332" spans="1:11" customFormat="1" ht="15" x14ac:dyDescent="0.25">
      <c r="A1332" s="124" t="s">
        <v>3741</v>
      </c>
      <c r="B1332" s="24" t="s">
        <v>3301</v>
      </c>
      <c r="C1332" s="24" t="s">
        <v>1452</v>
      </c>
      <c r="D1332" s="24" t="s">
        <v>23</v>
      </c>
      <c r="E1332" s="25" t="s">
        <v>1453</v>
      </c>
      <c r="F1332" s="26" t="s">
        <v>16</v>
      </c>
      <c r="G1332" s="27">
        <v>2</v>
      </c>
      <c r="H1332" s="28">
        <v>2065.84</v>
      </c>
      <c r="I1332" s="88">
        <f>G1332*H1332</f>
        <v>4131.68</v>
      </c>
      <c r="J1332" s="93"/>
      <c r="K1332" s="4"/>
    </row>
    <row r="1333" spans="1:11" customFormat="1" ht="15" x14ac:dyDescent="0.25">
      <c r="A1333" s="124" t="s">
        <v>3742</v>
      </c>
      <c r="B1333" s="24" t="s">
        <v>3301</v>
      </c>
      <c r="C1333" s="24" t="s">
        <v>1455</v>
      </c>
      <c r="D1333" s="24" t="s">
        <v>23</v>
      </c>
      <c r="E1333" s="25" t="s">
        <v>1456</v>
      </c>
      <c r="F1333" s="26" t="s">
        <v>16</v>
      </c>
      <c r="G1333" s="27">
        <v>12</v>
      </c>
      <c r="H1333" s="28">
        <v>4057.19</v>
      </c>
      <c r="I1333" s="88">
        <f>G1333*H1333</f>
        <v>48686.28</v>
      </c>
      <c r="J1333" s="93"/>
      <c r="K1333" s="4"/>
    </row>
    <row r="1334" spans="1:11" customFormat="1" ht="33.75" x14ac:dyDescent="0.25">
      <c r="A1334" s="124" t="s">
        <v>3743</v>
      </c>
      <c r="B1334" s="24" t="s">
        <v>3301</v>
      </c>
      <c r="C1334" s="24" t="s">
        <v>1458</v>
      </c>
      <c r="D1334" s="24" t="s">
        <v>1420</v>
      </c>
      <c r="E1334" s="25" t="s">
        <v>1459</v>
      </c>
      <c r="F1334" s="26" t="s">
        <v>65</v>
      </c>
      <c r="G1334" s="32">
        <v>0.96</v>
      </c>
      <c r="H1334" s="28">
        <v>1915.45</v>
      </c>
      <c r="I1334" s="88">
        <f>G1334*H1334</f>
        <v>1838.83</v>
      </c>
      <c r="J1334" s="93"/>
      <c r="K1334" s="4"/>
    </row>
    <row r="1335" spans="1:11" customFormat="1" ht="15" x14ac:dyDescent="0.25">
      <c r="A1335" s="124" t="s">
        <v>3744</v>
      </c>
      <c r="B1335" s="24" t="s">
        <v>3301</v>
      </c>
      <c r="C1335" s="24" t="s">
        <v>1461</v>
      </c>
      <c r="D1335" s="24" t="s">
        <v>23</v>
      </c>
      <c r="E1335" s="25" t="s">
        <v>1462</v>
      </c>
      <c r="F1335" s="26" t="s">
        <v>16</v>
      </c>
      <c r="G1335" s="27">
        <v>2</v>
      </c>
      <c r="H1335" s="28">
        <v>1959.83</v>
      </c>
      <c r="I1335" s="88">
        <f>G1335*H1335</f>
        <v>3919.66</v>
      </c>
      <c r="J1335" s="93"/>
      <c r="K1335" s="4"/>
    </row>
    <row r="1336" spans="1:11" customFormat="1" ht="15" x14ac:dyDescent="0.25">
      <c r="A1336" s="124" t="s">
        <v>3745</v>
      </c>
      <c r="B1336" s="24" t="s">
        <v>3301</v>
      </c>
      <c r="C1336" s="24" t="s">
        <v>1464</v>
      </c>
      <c r="D1336" s="24" t="s">
        <v>23</v>
      </c>
      <c r="E1336" s="25" t="s">
        <v>1465</v>
      </c>
      <c r="F1336" s="26" t="s">
        <v>16</v>
      </c>
      <c r="G1336" s="27">
        <v>8</v>
      </c>
      <c r="H1336" s="28">
        <v>2377.73</v>
      </c>
      <c r="I1336" s="88">
        <f>G1336*H1336</f>
        <v>19021.84</v>
      </c>
      <c r="J1336" s="93"/>
      <c r="K1336" s="4"/>
    </row>
    <row r="1337" spans="1:11" customFormat="1" ht="15" x14ac:dyDescent="0.25">
      <c r="A1337" s="124" t="s">
        <v>3746</v>
      </c>
      <c r="B1337" s="24" t="s">
        <v>3301</v>
      </c>
      <c r="C1337" s="24" t="s">
        <v>1467</v>
      </c>
      <c r="D1337" s="24" t="s">
        <v>23</v>
      </c>
      <c r="E1337" s="25" t="s">
        <v>1468</v>
      </c>
      <c r="F1337" s="26" t="s">
        <v>16</v>
      </c>
      <c r="G1337" s="27">
        <v>2</v>
      </c>
      <c r="H1337" s="28">
        <v>2396.86</v>
      </c>
      <c r="I1337" s="88">
        <f>G1337*H1337</f>
        <v>4793.72</v>
      </c>
      <c r="J1337" s="93"/>
      <c r="K1337" s="4"/>
    </row>
    <row r="1338" spans="1:11" customFormat="1" ht="15" x14ac:dyDescent="0.25">
      <c r="A1338" s="124" t="s">
        <v>3747</v>
      </c>
      <c r="B1338" s="24" t="s">
        <v>3301</v>
      </c>
      <c r="C1338" s="24" t="s">
        <v>1470</v>
      </c>
      <c r="D1338" s="24" t="s">
        <v>23</v>
      </c>
      <c r="E1338" s="25" t="s">
        <v>1471</v>
      </c>
      <c r="F1338" s="26" t="s">
        <v>16</v>
      </c>
      <c r="G1338" s="27">
        <v>1</v>
      </c>
      <c r="H1338" s="28">
        <v>2211.21</v>
      </c>
      <c r="I1338" s="88">
        <f>G1338*H1338</f>
        <v>2211.21</v>
      </c>
      <c r="J1338" s="93"/>
      <c r="K1338" s="4"/>
    </row>
    <row r="1339" spans="1:11" customFormat="1" ht="15" x14ac:dyDescent="0.25">
      <c r="A1339" s="124" t="s">
        <v>3748</v>
      </c>
      <c r="B1339" s="24" t="s">
        <v>3301</v>
      </c>
      <c r="C1339" s="24" t="s">
        <v>1473</v>
      </c>
      <c r="D1339" s="24" t="s">
        <v>23</v>
      </c>
      <c r="E1339" s="25" t="s">
        <v>1474</v>
      </c>
      <c r="F1339" s="26" t="s">
        <v>16</v>
      </c>
      <c r="G1339" s="27">
        <v>1</v>
      </c>
      <c r="H1339" s="28">
        <v>1999</v>
      </c>
      <c r="I1339" s="88">
        <f>G1339*H1339</f>
        <v>1999</v>
      </c>
      <c r="J1339" s="93"/>
      <c r="K1339" s="4"/>
    </row>
    <row r="1340" spans="1:11" customFormat="1" ht="15" x14ac:dyDescent="0.25">
      <c r="A1340" s="124" t="s">
        <v>3749</v>
      </c>
      <c r="B1340" s="24" t="s">
        <v>3301</v>
      </c>
      <c r="C1340" s="24" t="s">
        <v>1476</v>
      </c>
      <c r="D1340" s="24" t="s">
        <v>23</v>
      </c>
      <c r="E1340" s="25" t="s">
        <v>1477</v>
      </c>
      <c r="F1340" s="26" t="s">
        <v>16</v>
      </c>
      <c r="G1340" s="27">
        <v>2</v>
      </c>
      <c r="H1340" s="28">
        <v>2088.09</v>
      </c>
      <c r="I1340" s="88">
        <f>G1340*H1340</f>
        <v>4176.18</v>
      </c>
      <c r="J1340" s="93"/>
      <c r="K1340" s="4"/>
    </row>
    <row r="1341" spans="1:11" customFormat="1" ht="33.75" x14ac:dyDescent="0.25">
      <c r="A1341" s="124" t="s">
        <v>3750</v>
      </c>
      <c r="B1341" s="24" t="s">
        <v>3301</v>
      </c>
      <c r="C1341" s="24" t="s">
        <v>1479</v>
      </c>
      <c r="D1341" s="24" t="s">
        <v>1480</v>
      </c>
      <c r="E1341" s="25" t="s">
        <v>1481</v>
      </c>
      <c r="F1341" s="26" t="s">
        <v>65</v>
      </c>
      <c r="G1341" s="42">
        <v>3.867</v>
      </c>
      <c r="H1341" s="28">
        <v>2037.06</v>
      </c>
      <c r="I1341" s="88">
        <f>G1341*H1341</f>
        <v>7877.31</v>
      </c>
      <c r="J1341" s="93"/>
      <c r="K1341" s="4"/>
    </row>
    <row r="1342" spans="1:11" customFormat="1" ht="22.5" x14ac:dyDescent="0.25">
      <c r="A1342" s="123" t="s">
        <v>3751</v>
      </c>
      <c r="B1342" s="19" t="s">
        <v>3301</v>
      </c>
      <c r="C1342" s="19" t="s">
        <v>1483</v>
      </c>
      <c r="D1342" s="19" t="s">
        <v>444</v>
      </c>
      <c r="E1342" s="20" t="s">
        <v>445</v>
      </c>
      <c r="F1342" s="21" t="s">
        <v>60</v>
      </c>
      <c r="G1342" s="40">
        <v>2.8538100000000002</v>
      </c>
      <c r="H1342" s="23">
        <v>159967.81</v>
      </c>
      <c r="I1342" s="87">
        <f>G1342*H1342</f>
        <v>456517.74</v>
      </c>
      <c r="J1342" s="93"/>
      <c r="K1342" s="4"/>
    </row>
    <row r="1343" spans="1:11" customFormat="1" ht="15" x14ac:dyDescent="0.25">
      <c r="A1343" s="124" t="s">
        <v>3752</v>
      </c>
      <c r="B1343" s="24" t="s">
        <v>3301</v>
      </c>
      <c r="C1343" s="24" t="s">
        <v>1485</v>
      </c>
      <c r="D1343" s="24" t="s">
        <v>23</v>
      </c>
      <c r="E1343" s="25" t="s">
        <v>1486</v>
      </c>
      <c r="F1343" s="26" t="s">
        <v>265</v>
      </c>
      <c r="G1343" s="31">
        <v>22.6</v>
      </c>
      <c r="H1343" s="28">
        <v>2051.85</v>
      </c>
      <c r="I1343" s="88">
        <f>G1343*H1343</f>
        <v>46371.81</v>
      </c>
      <c r="J1343" s="93"/>
      <c r="K1343" s="4"/>
    </row>
    <row r="1344" spans="1:11" customFormat="1" ht="15" x14ac:dyDescent="0.25">
      <c r="A1344" s="124" t="s">
        <v>3753</v>
      </c>
      <c r="B1344" s="24" t="s">
        <v>3301</v>
      </c>
      <c r="C1344" s="24" t="s">
        <v>1488</v>
      </c>
      <c r="D1344" s="24" t="s">
        <v>23</v>
      </c>
      <c r="E1344" s="25" t="s">
        <v>1489</v>
      </c>
      <c r="F1344" s="26" t="s">
        <v>265</v>
      </c>
      <c r="G1344" s="31">
        <v>17.100000000000001</v>
      </c>
      <c r="H1344" s="28">
        <v>2181.12</v>
      </c>
      <c r="I1344" s="88">
        <f>G1344*H1344</f>
        <v>37297.15</v>
      </c>
      <c r="J1344" s="93"/>
      <c r="K1344" s="4"/>
    </row>
    <row r="1345" spans="1:11" customFormat="1" ht="15" x14ac:dyDescent="0.25">
      <c r="A1345" s="124" t="s">
        <v>3754</v>
      </c>
      <c r="B1345" s="24" t="s">
        <v>3301</v>
      </c>
      <c r="C1345" s="24" t="s">
        <v>1491</v>
      </c>
      <c r="D1345" s="24" t="s">
        <v>23</v>
      </c>
      <c r="E1345" s="25" t="s">
        <v>1492</v>
      </c>
      <c r="F1345" s="26" t="s">
        <v>265</v>
      </c>
      <c r="G1345" s="31">
        <v>30.5</v>
      </c>
      <c r="H1345" s="28">
        <v>2438.7399999999998</v>
      </c>
      <c r="I1345" s="88">
        <f>G1345*H1345</f>
        <v>74381.570000000007</v>
      </c>
      <c r="J1345" s="93"/>
      <c r="K1345" s="4"/>
    </row>
    <row r="1346" spans="1:11" customFormat="1" ht="15" x14ac:dyDescent="0.25">
      <c r="A1346" s="124" t="s">
        <v>3755</v>
      </c>
      <c r="B1346" s="24" t="s">
        <v>3301</v>
      </c>
      <c r="C1346" s="24" t="s">
        <v>1494</v>
      </c>
      <c r="D1346" s="24" t="s">
        <v>23</v>
      </c>
      <c r="E1346" s="25" t="s">
        <v>1495</v>
      </c>
      <c r="F1346" s="26" t="s">
        <v>265</v>
      </c>
      <c r="G1346" s="31">
        <v>16.100000000000001</v>
      </c>
      <c r="H1346" s="28">
        <v>2310.08</v>
      </c>
      <c r="I1346" s="88">
        <f>G1346*H1346</f>
        <v>37192.29</v>
      </c>
      <c r="J1346" s="93"/>
      <c r="K1346" s="4"/>
    </row>
    <row r="1347" spans="1:11" customFormat="1" ht="15" x14ac:dyDescent="0.25">
      <c r="A1347" s="124" t="s">
        <v>3756</v>
      </c>
      <c r="B1347" s="24" t="s">
        <v>3301</v>
      </c>
      <c r="C1347" s="24" t="s">
        <v>1497</v>
      </c>
      <c r="D1347" s="24" t="s">
        <v>23</v>
      </c>
      <c r="E1347" s="25" t="s">
        <v>1498</v>
      </c>
      <c r="F1347" s="26" t="s">
        <v>265</v>
      </c>
      <c r="G1347" s="31">
        <v>11.4</v>
      </c>
      <c r="H1347" s="28">
        <v>2551.6999999999998</v>
      </c>
      <c r="I1347" s="88">
        <f>G1347*H1347</f>
        <v>29089.38</v>
      </c>
      <c r="J1347" s="93"/>
      <c r="K1347" s="4"/>
    </row>
    <row r="1348" spans="1:11" customFormat="1" ht="15" x14ac:dyDescent="0.25">
      <c r="A1348" s="124" t="s">
        <v>3757</v>
      </c>
      <c r="B1348" s="24" t="s">
        <v>3301</v>
      </c>
      <c r="C1348" s="24" t="s">
        <v>1499</v>
      </c>
      <c r="D1348" s="24" t="s">
        <v>23</v>
      </c>
      <c r="E1348" s="25" t="s">
        <v>1500</v>
      </c>
      <c r="F1348" s="26" t="s">
        <v>265</v>
      </c>
      <c r="G1348" s="27">
        <v>15</v>
      </c>
      <c r="H1348" s="28">
        <v>1658.11</v>
      </c>
      <c r="I1348" s="88">
        <f>G1348*H1348</f>
        <v>24871.65</v>
      </c>
      <c r="J1348" s="93"/>
      <c r="K1348" s="4"/>
    </row>
    <row r="1349" spans="1:11" customFormat="1" ht="15" x14ac:dyDescent="0.25">
      <c r="A1349" s="124" t="s">
        <v>3758</v>
      </c>
      <c r="B1349" s="24" t="s">
        <v>3301</v>
      </c>
      <c r="C1349" s="24" t="s">
        <v>1501</v>
      </c>
      <c r="D1349" s="24" t="s">
        <v>23</v>
      </c>
      <c r="E1349" s="25" t="s">
        <v>1502</v>
      </c>
      <c r="F1349" s="26" t="s">
        <v>265</v>
      </c>
      <c r="G1349" s="31">
        <v>23.2</v>
      </c>
      <c r="H1349" s="28">
        <v>2327.4</v>
      </c>
      <c r="I1349" s="88">
        <f>G1349*H1349</f>
        <v>53995.68</v>
      </c>
      <c r="J1349" s="93"/>
      <c r="K1349" s="4"/>
    </row>
    <row r="1350" spans="1:11" customFormat="1" ht="15" x14ac:dyDescent="0.25">
      <c r="A1350" s="124" t="s">
        <v>3759</v>
      </c>
      <c r="B1350" s="24" t="s">
        <v>3301</v>
      </c>
      <c r="C1350" s="24" t="s">
        <v>1503</v>
      </c>
      <c r="D1350" s="24" t="s">
        <v>23</v>
      </c>
      <c r="E1350" s="25" t="s">
        <v>1504</v>
      </c>
      <c r="F1350" s="26" t="s">
        <v>265</v>
      </c>
      <c r="G1350" s="31">
        <v>4.2</v>
      </c>
      <c r="H1350" s="28">
        <v>2670.4</v>
      </c>
      <c r="I1350" s="88">
        <f>G1350*H1350</f>
        <v>11215.68</v>
      </c>
      <c r="J1350" s="93"/>
      <c r="K1350" s="4"/>
    </row>
    <row r="1351" spans="1:11" customFormat="1" ht="15" x14ac:dyDescent="0.25">
      <c r="A1351" s="124" t="s">
        <v>3760</v>
      </c>
      <c r="B1351" s="24" t="s">
        <v>3301</v>
      </c>
      <c r="C1351" s="24" t="s">
        <v>1505</v>
      </c>
      <c r="D1351" s="24" t="s">
        <v>23</v>
      </c>
      <c r="E1351" s="25" t="s">
        <v>1506</v>
      </c>
      <c r="F1351" s="26" t="s">
        <v>265</v>
      </c>
      <c r="G1351" s="31">
        <v>4.5</v>
      </c>
      <c r="H1351" s="28">
        <v>3228.64</v>
      </c>
      <c r="I1351" s="88">
        <f>G1351*H1351</f>
        <v>14528.88</v>
      </c>
      <c r="J1351" s="93"/>
      <c r="K1351" s="4"/>
    </row>
    <row r="1352" spans="1:11" customFormat="1" ht="15" x14ac:dyDescent="0.25">
      <c r="A1352" s="124" t="s">
        <v>3761</v>
      </c>
      <c r="B1352" s="24" t="s">
        <v>3301</v>
      </c>
      <c r="C1352" s="24" t="s">
        <v>1507</v>
      </c>
      <c r="D1352" s="24" t="s">
        <v>23</v>
      </c>
      <c r="E1352" s="25" t="s">
        <v>1508</v>
      </c>
      <c r="F1352" s="26" t="s">
        <v>265</v>
      </c>
      <c r="G1352" s="31">
        <v>4.5</v>
      </c>
      <c r="H1352" s="28">
        <v>2893.99</v>
      </c>
      <c r="I1352" s="88">
        <f>G1352*H1352</f>
        <v>13022.96</v>
      </c>
      <c r="J1352" s="93"/>
      <c r="K1352" s="4"/>
    </row>
    <row r="1353" spans="1:11" customFormat="1" ht="33.75" x14ac:dyDescent="0.25">
      <c r="A1353" s="124" t="s">
        <v>3762</v>
      </c>
      <c r="B1353" s="24" t="s">
        <v>3301</v>
      </c>
      <c r="C1353" s="24" t="s">
        <v>1509</v>
      </c>
      <c r="D1353" s="24" t="s">
        <v>1510</v>
      </c>
      <c r="E1353" s="25" t="s">
        <v>1511</v>
      </c>
      <c r="F1353" s="26" t="s">
        <v>65</v>
      </c>
      <c r="G1353" s="32">
        <v>0.36</v>
      </c>
      <c r="H1353" s="28">
        <v>1929.6</v>
      </c>
      <c r="I1353" s="88">
        <f>G1353*H1353</f>
        <v>694.66</v>
      </c>
      <c r="J1353" s="93"/>
      <c r="K1353" s="4"/>
    </row>
    <row r="1354" spans="1:11" customFormat="1" ht="33.75" x14ac:dyDescent="0.25">
      <c r="A1354" s="124" t="s">
        <v>3763</v>
      </c>
      <c r="B1354" s="24" t="s">
        <v>3301</v>
      </c>
      <c r="C1354" s="24" t="s">
        <v>1512</v>
      </c>
      <c r="D1354" s="24" t="s">
        <v>1513</v>
      </c>
      <c r="E1354" s="25" t="s">
        <v>1514</v>
      </c>
      <c r="F1354" s="26" t="s">
        <v>65</v>
      </c>
      <c r="G1354" s="42">
        <v>0.34399999999999997</v>
      </c>
      <c r="H1354" s="28">
        <v>1921.9</v>
      </c>
      <c r="I1354" s="88">
        <f>G1354*H1354</f>
        <v>661.13</v>
      </c>
      <c r="J1354" s="93"/>
      <c r="K1354" s="4"/>
    </row>
    <row r="1355" spans="1:11" customFormat="1" ht="22.5" x14ac:dyDescent="0.25">
      <c r="A1355" s="124" t="s">
        <v>3764</v>
      </c>
      <c r="B1355" s="24" t="s">
        <v>3301</v>
      </c>
      <c r="C1355" s="24" t="s">
        <v>1515</v>
      </c>
      <c r="D1355" s="24" t="s">
        <v>1516</v>
      </c>
      <c r="E1355" s="25" t="s">
        <v>1517</v>
      </c>
      <c r="F1355" s="26" t="s">
        <v>65</v>
      </c>
      <c r="G1355" s="42">
        <v>0.94399999999999995</v>
      </c>
      <c r="H1355" s="28">
        <v>1939.16</v>
      </c>
      <c r="I1355" s="88">
        <f>G1355*H1355</f>
        <v>1830.57</v>
      </c>
      <c r="J1355" s="93"/>
      <c r="K1355" s="4"/>
    </row>
    <row r="1356" spans="1:11" customFormat="1" ht="22.5" x14ac:dyDescent="0.25">
      <c r="A1356" s="124" t="s">
        <v>3765</v>
      </c>
      <c r="B1356" s="24" t="s">
        <v>3301</v>
      </c>
      <c r="C1356" s="24" t="s">
        <v>1518</v>
      </c>
      <c r="D1356" s="24" t="s">
        <v>1519</v>
      </c>
      <c r="E1356" s="25" t="s">
        <v>1520</v>
      </c>
      <c r="F1356" s="26" t="s">
        <v>65</v>
      </c>
      <c r="G1356" s="32">
        <v>0.91</v>
      </c>
      <c r="H1356" s="28">
        <v>1950.99</v>
      </c>
      <c r="I1356" s="88">
        <f>G1356*H1356</f>
        <v>1775.4</v>
      </c>
      <c r="J1356" s="93"/>
      <c r="K1356" s="4"/>
    </row>
    <row r="1357" spans="1:11" customFormat="1" ht="33.75" x14ac:dyDescent="0.25">
      <c r="A1357" s="124" t="s">
        <v>3766</v>
      </c>
      <c r="B1357" s="24" t="s">
        <v>3301</v>
      </c>
      <c r="C1357" s="24" t="s">
        <v>1521</v>
      </c>
      <c r="D1357" s="24" t="s">
        <v>1510</v>
      </c>
      <c r="E1357" s="25" t="s">
        <v>1522</v>
      </c>
      <c r="F1357" s="26" t="s">
        <v>65</v>
      </c>
      <c r="G1357" s="42">
        <v>1.5289999999999999</v>
      </c>
      <c r="H1357" s="28">
        <v>1929.61</v>
      </c>
      <c r="I1357" s="88">
        <f>G1357*H1357</f>
        <v>2950.37</v>
      </c>
      <c r="J1357" s="93"/>
      <c r="K1357" s="4"/>
    </row>
    <row r="1358" spans="1:11" customFormat="1" ht="22.5" x14ac:dyDescent="0.25">
      <c r="A1358" s="124" t="s">
        <v>3767</v>
      </c>
      <c r="B1358" s="24" t="s">
        <v>3301</v>
      </c>
      <c r="C1358" s="24" t="s">
        <v>1523</v>
      </c>
      <c r="D1358" s="24" t="s">
        <v>1516</v>
      </c>
      <c r="E1358" s="25" t="s">
        <v>1524</v>
      </c>
      <c r="F1358" s="26" t="s">
        <v>65</v>
      </c>
      <c r="G1358" s="42">
        <v>0.68200000000000005</v>
      </c>
      <c r="H1358" s="28">
        <v>1939.25</v>
      </c>
      <c r="I1358" s="88">
        <f>G1358*H1358</f>
        <v>1322.57</v>
      </c>
      <c r="J1358" s="93"/>
      <c r="K1358" s="4"/>
    </row>
    <row r="1359" spans="1:11" customFormat="1" ht="22.5" x14ac:dyDescent="0.25">
      <c r="A1359" s="124" t="s">
        <v>3768</v>
      </c>
      <c r="B1359" s="24" t="s">
        <v>3301</v>
      </c>
      <c r="C1359" s="24" t="s">
        <v>1525</v>
      </c>
      <c r="D1359" s="24" t="s">
        <v>1519</v>
      </c>
      <c r="E1359" s="25" t="s">
        <v>1526</v>
      </c>
      <c r="F1359" s="26" t="s">
        <v>65</v>
      </c>
      <c r="G1359" s="42">
        <v>0.53200000000000003</v>
      </c>
      <c r="H1359" s="28">
        <v>1951.04</v>
      </c>
      <c r="I1359" s="88">
        <f>G1359*H1359</f>
        <v>1037.95</v>
      </c>
      <c r="J1359" s="93"/>
      <c r="K1359" s="4"/>
    </row>
    <row r="1360" spans="1:11" customFormat="1" ht="22.5" x14ac:dyDescent="0.25">
      <c r="A1360" s="123" t="s">
        <v>3769</v>
      </c>
      <c r="B1360" s="19" t="s">
        <v>3301</v>
      </c>
      <c r="C1360" s="19" t="s">
        <v>1527</v>
      </c>
      <c r="D1360" s="19" t="s">
        <v>459</v>
      </c>
      <c r="E1360" s="20" t="s">
        <v>460</v>
      </c>
      <c r="F1360" s="21" t="s">
        <v>60</v>
      </c>
      <c r="G1360" s="40">
        <v>0.18151</v>
      </c>
      <c r="H1360" s="23">
        <v>212025.46</v>
      </c>
      <c r="I1360" s="87">
        <f>G1360*H1360</f>
        <v>38484.74</v>
      </c>
      <c r="J1360" s="93"/>
      <c r="K1360" s="4"/>
    </row>
    <row r="1361" spans="1:11" customFormat="1" ht="15" x14ac:dyDescent="0.25">
      <c r="A1361" s="124" t="s">
        <v>3770</v>
      </c>
      <c r="B1361" s="24" t="s">
        <v>3301</v>
      </c>
      <c r="C1361" s="24" t="s">
        <v>1528</v>
      </c>
      <c r="D1361" s="24" t="s">
        <v>23</v>
      </c>
      <c r="E1361" s="25" t="s">
        <v>1529</v>
      </c>
      <c r="F1361" s="26" t="s">
        <v>265</v>
      </c>
      <c r="G1361" s="27">
        <v>7</v>
      </c>
      <c r="H1361" s="28">
        <v>2245.5500000000002</v>
      </c>
      <c r="I1361" s="88">
        <f>G1361*H1361</f>
        <v>15718.85</v>
      </c>
      <c r="J1361" s="93"/>
      <c r="K1361" s="4"/>
    </row>
    <row r="1362" spans="1:11" customFormat="1" ht="22.5" x14ac:dyDescent="0.25">
      <c r="A1362" s="124" t="s">
        <v>3771</v>
      </c>
      <c r="B1362" s="24" t="s">
        <v>3301</v>
      </c>
      <c r="C1362" s="24" t="s">
        <v>1530</v>
      </c>
      <c r="D1362" s="24" t="s">
        <v>1531</v>
      </c>
      <c r="E1362" s="25" t="s">
        <v>1532</v>
      </c>
      <c r="F1362" s="26" t="s">
        <v>65</v>
      </c>
      <c r="G1362" s="32">
        <v>2.86</v>
      </c>
      <c r="H1362" s="28">
        <v>1484.35</v>
      </c>
      <c r="I1362" s="88">
        <f>G1362*H1362</f>
        <v>4245.24</v>
      </c>
      <c r="J1362" s="93"/>
      <c r="K1362" s="4"/>
    </row>
    <row r="1363" spans="1:11" customFormat="1" ht="22.5" x14ac:dyDescent="0.25">
      <c r="A1363" s="124" t="s">
        <v>3772</v>
      </c>
      <c r="B1363" s="24" t="s">
        <v>3301</v>
      </c>
      <c r="C1363" s="24" t="s">
        <v>1533</v>
      </c>
      <c r="D1363" s="24" t="s">
        <v>1534</v>
      </c>
      <c r="E1363" s="25" t="s">
        <v>1535</v>
      </c>
      <c r="F1363" s="26" t="s">
        <v>65</v>
      </c>
      <c r="G1363" s="31">
        <v>4.9000000000000004</v>
      </c>
      <c r="H1363" s="28">
        <v>1475.89</v>
      </c>
      <c r="I1363" s="88">
        <f>G1363*H1363</f>
        <v>7231.86</v>
      </c>
      <c r="J1363" s="93"/>
      <c r="K1363" s="4"/>
    </row>
    <row r="1364" spans="1:11" customFormat="1" ht="22.5" x14ac:dyDescent="0.25">
      <c r="A1364" s="124" t="s">
        <v>3773</v>
      </c>
      <c r="B1364" s="24" t="s">
        <v>3301</v>
      </c>
      <c r="C1364" s="24" t="s">
        <v>1536</v>
      </c>
      <c r="D1364" s="24" t="s">
        <v>1537</v>
      </c>
      <c r="E1364" s="25" t="s">
        <v>1538</v>
      </c>
      <c r="F1364" s="26" t="s">
        <v>65</v>
      </c>
      <c r="G1364" s="42">
        <v>0.126</v>
      </c>
      <c r="H1364" s="28">
        <v>1974.33</v>
      </c>
      <c r="I1364" s="88">
        <f>G1364*H1364</f>
        <v>248.77</v>
      </c>
      <c r="J1364" s="93"/>
      <c r="K1364" s="4"/>
    </row>
    <row r="1365" spans="1:11" customFormat="1" ht="22.5" x14ac:dyDescent="0.25">
      <c r="A1365" s="124" t="s">
        <v>3774</v>
      </c>
      <c r="B1365" s="24" t="s">
        <v>3301</v>
      </c>
      <c r="C1365" s="24" t="s">
        <v>1539</v>
      </c>
      <c r="D1365" s="24" t="s">
        <v>1540</v>
      </c>
      <c r="E1365" s="25" t="s">
        <v>1541</v>
      </c>
      <c r="F1365" s="26" t="s">
        <v>65</v>
      </c>
      <c r="G1365" s="42">
        <v>0.104</v>
      </c>
      <c r="H1365" s="28">
        <v>1986.37</v>
      </c>
      <c r="I1365" s="88">
        <f>G1365*H1365</f>
        <v>206.58</v>
      </c>
      <c r="J1365" s="93"/>
      <c r="K1365" s="4"/>
    </row>
    <row r="1366" spans="1:11" customFormat="1" ht="22.5" x14ac:dyDescent="0.25">
      <c r="A1366" s="124" t="s">
        <v>3775</v>
      </c>
      <c r="B1366" s="24" t="s">
        <v>3301</v>
      </c>
      <c r="C1366" s="24" t="s">
        <v>1542</v>
      </c>
      <c r="D1366" s="24" t="s">
        <v>1540</v>
      </c>
      <c r="E1366" s="25" t="s">
        <v>1543</v>
      </c>
      <c r="F1366" s="26" t="s">
        <v>65</v>
      </c>
      <c r="G1366" s="42">
        <v>0.59099999999999997</v>
      </c>
      <c r="H1366" s="28">
        <v>1986.41</v>
      </c>
      <c r="I1366" s="88">
        <f>G1366*H1366</f>
        <v>1173.97</v>
      </c>
      <c r="J1366" s="93"/>
      <c r="K1366" s="4"/>
    </row>
    <row r="1367" spans="1:11" customFormat="1" ht="22.5" x14ac:dyDescent="0.25">
      <c r="A1367" s="124" t="s">
        <v>3776</v>
      </c>
      <c r="B1367" s="24" t="s">
        <v>3301</v>
      </c>
      <c r="C1367" s="24" t="s">
        <v>1544</v>
      </c>
      <c r="D1367" s="24" t="s">
        <v>465</v>
      </c>
      <c r="E1367" s="25" t="s">
        <v>1545</v>
      </c>
      <c r="F1367" s="26" t="s">
        <v>65</v>
      </c>
      <c r="G1367" s="32">
        <v>0.69</v>
      </c>
      <c r="H1367" s="28">
        <v>1966.23</v>
      </c>
      <c r="I1367" s="88">
        <f>G1367*H1367</f>
        <v>1356.7</v>
      </c>
      <c r="J1367" s="93"/>
      <c r="K1367" s="4"/>
    </row>
    <row r="1368" spans="1:11" customFormat="1" ht="22.5" x14ac:dyDescent="0.25">
      <c r="A1368" s="124" t="s">
        <v>3777</v>
      </c>
      <c r="B1368" s="24" t="s">
        <v>3301</v>
      </c>
      <c r="C1368" s="24" t="s">
        <v>1546</v>
      </c>
      <c r="D1368" s="24" t="s">
        <v>1540</v>
      </c>
      <c r="E1368" s="25" t="s">
        <v>1547</v>
      </c>
      <c r="F1368" s="26" t="s">
        <v>65</v>
      </c>
      <c r="G1368" s="32">
        <v>0.48</v>
      </c>
      <c r="H1368" s="28">
        <v>1986.43</v>
      </c>
      <c r="I1368" s="88">
        <f>G1368*H1368</f>
        <v>953.49</v>
      </c>
      <c r="J1368" s="93"/>
      <c r="K1368" s="4"/>
    </row>
    <row r="1369" spans="1:11" customFormat="1" ht="22.5" x14ac:dyDescent="0.25">
      <c r="A1369" s="123" t="s">
        <v>3778</v>
      </c>
      <c r="B1369" s="19" t="s">
        <v>3301</v>
      </c>
      <c r="C1369" s="19" t="s">
        <v>1548</v>
      </c>
      <c r="D1369" s="19" t="s">
        <v>118</v>
      </c>
      <c r="E1369" s="20" t="s">
        <v>119</v>
      </c>
      <c r="F1369" s="21" t="s">
        <v>60</v>
      </c>
      <c r="G1369" s="40">
        <v>2.9479999999999999E-2</v>
      </c>
      <c r="H1369" s="23">
        <v>244670.07</v>
      </c>
      <c r="I1369" s="87">
        <f>G1369*H1369</f>
        <v>7212.87</v>
      </c>
      <c r="J1369" s="93"/>
      <c r="K1369" s="4"/>
    </row>
    <row r="1370" spans="1:11" customFormat="1" ht="22.5" x14ac:dyDescent="0.25">
      <c r="A1370" s="124" t="s">
        <v>3779</v>
      </c>
      <c r="B1370" s="24" t="s">
        <v>3301</v>
      </c>
      <c r="C1370" s="24" t="s">
        <v>1549</v>
      </c>
      <c r="D1370" s="24" t="s">
        <v>1550</v>
      </c>
      <c r="E1370" s="25" t="s">
        <v>1551</v>
      </c>
      <c r="F1370" s="26" t="s">
        <v>65</v>
      </c>
      <c r="G1370" s="31">
        <v>2.5</v>
      </c>
      <c r="H1370" s="28">
        <v>1524.62</v>
      </c>
      <c r="I1370" s="88">
        <f>G1370*H1370</f>
        <v>3811.55</v>
      </c>
      <c r="J1370" s="93"/>
      <c r="K1370" s="4"/>
    </row>
    <row r="1371" spans="1:11" customFormat="1" ht="22.5" x14ac:dyDescent="0.25">
      <c r="A1371" s="124" t="s">
        <v>3780</v>
      </c>
      <c r="B1371" s="24" t="s">
        <v>3301</v>
      </c>
      <c r="C1371" s="24" t="s">
        <v>1552</v>
      </c>
      <c r="D1371" s="24" t="s">
        <v>474</v>
      </c>
      <c r="E1371" s="25" t="s">
        <v>1553</v>
      </c>
      <c r="F1371" s="26" t="s">
        <v>65</v>
      </c>
      <c r="G1371" s="42">
        <v>0.44800000000000001</v>
      </c>
      <c r="H1371" s="28">
        <v>2014.63</v>
      </c>
      <c r="I1371" s="88">
        <f>G1371*H1371</f>
        <v>902.55</v>
      </c>
      <c r="J1371" s="93"/>
      <c r="K1371" s="4"/>
    </row>
    <row r="1372" spans="1:11" customFormat="1" ht="22.5" x14ac:dyDescent="0.25">
      <c r="A1372" s="123" t="s">
        <v>3781</v>
      </c>
      <c r="B1372" s="19" t="s">
        <v>3301</v>
      </c>
      <c r="C1372" s="19" t="s">
        <v>1554</v>
      </c>
      <c r="D1372" s="19" t="s">
        <v>179</v>
      </c>
      <c r="E1372" s="20" t="s">
        <v>180</v>
      </c>
      <c r="F1372" s="21" t="s">
        <v>60</v>
      </c>
      <c r="G1372" s="40">
        <v>5.3460000000000001E-2</v>
      </c>
      <c r="H1372" s="23">
        <v>212195.35</v>
      </c>
      <c r="I1372" s="87">
        <f>G1372*H1372</f>
        <v>11343.96</v>
      </c>
      <c r="J1372" s="93"/>
      <c r="K1372" s="4"/>
    </row>
    <row r="1373" spans="1:11" customFormat="1" ht="22.5" x14ac:dyDescent="0.25">
      <c r="A1373" s="124" t="s">
        <v>3782</v>
      </c>
      <c r="B1373" s="24" t="s">
        <v>3301</v>
      </c>
      <c r="C1373" s="24" t="s">
        <v>1555</v>
      </c>
      <c r="D1373" s="24" t="s">
        <v>1556</v>
      </c>
      <c r="E1373" s="25" t="s">
        <v>1557</v>
      </c>
      <c r="F1373" s="26" t="s">
        <v>65</v>
      </c>
      <c r="G1373" s="42">
        <v>4.3959999999999999</v>
      </c>
      <c r="H1373" s="28">
        <v>912.83</v>
      </c>
      <c r="I1373" s="88">
        <f>G1373*H1373</f>
        <v>4012.8</v>
      </c>
      <c r="J1373" s="93"/>
      <c r="K1373" s="4"/>
    </row>
    <row r="1374" spans="1:11" customFormat="1" ht="22.5" x14ac:dyDescent="0.25">
      <c r="A1374" s="124" t="s">
        <v>3783</v>
      </c>
      <c r="B1374" s="24" t="s">
        <v>3301</v>
      </c>
      <c r="C1374" s="24" t="s">
        <v>1558</v>
      </c>
      <c r="D1374" s="24" t="s">
        <v>1556</v>
      </c>
      <c r="E1374" s="25" t="s">
        <v>1559</v>
      </c>
      <c r="F1374" s="26" t="s">
        <v>65</v>
      </c>
      <c r="G1374" s="32">
        <v>0.95</v>
      </c>
      <c r="H1374" s="28">
        <v>912.85</v>
      </c>
      <c r="I1374" s="88">
        <f>G1374*H1374</f>
        <v>867.21</v>
      </c>
      <c r="J1374" s="93"/>
      <c r="K1374" s="4"/>
    </row>
    <row r="1375" spans="1:11" customFormat="1" ht="22.5" x14ac:dyDescent="0.25">
      <c r="A1375" s="123" t="s">
        <v>3784</v>
      </c>
      <c r="B1375" s="19" t="s">
        <v>3301</v>
      </c>
      <c r="C1375" s="19" t="s">
        <v>1560</v>
      </c>
      <c r="D1375" s="19" t="s">
        <v>193</v>
      </c>
      <c r="E1375" s="20" t="s">
        <v>194</v>
      </c>
      <c r="F1375" s="21" t="s">
        <v>60</v>
      </c>
      <c r="G1375" s="43">
        <v>0.20347199999999999</v>
      </c>
      <c r="H1375" s="23">
        <v>212028.11</v>
      </c>
      <c r="I1375" s="87">
        <f>G1375*H1375</f>
        <v>43141.78</v>
      </c>
      <c r="J1375" s="93"/>
      <c r="K1375" s="4"/>
    </row>
    <row r="1376" spans="1:11" customFormat="1" ht="15" x14ac:dyDescent="0.25">
      <c r="A1376" s="124" t="s">
        <v>3785</v>
      </c>
      <c r="B1376" s="24" t="s">
        <v>3301</v>
      </c>
      <c r="C1376" s="24" t="s">
        <v>1561</v>
      </c>
      <c r="D1376" s="24" t="s">
        <v>23</v>
      </c>
      <c r="E1376" s="25" t="s">
        <v>1562</v>
      </c>
      <c r="F1376" s="26" t="s">
        <v>265</v>
      </c>
      <c r="G1376" s="31">
        <v>14.4</v>
      </c>
      <c r="H1376" s="28">
        <v>2365.4499999999998</v>
      </c>
      <c r="I1376" s="88">
        <f>G1376*H1376</f>
        <v>34062.480000000003</v>
      </c>
      <c r="J1376" s="93"/>
      <c r="K1376" s="4"/>
    </row>
    <row r="1377" spans="1:11" customFormat="1" ht="22.5" x14ac:dyDescent="0.25">
      <c r="A1377" s="123" t="s">
        <v>3786</v>
      </c>
      <c r="B1377" s="19" t="s">
        <v>3301</v>
      </c>
      <c r="C1377" s="19" t="s">
        <v>1563</v>
      </c>
      <c r="D1377" s="19" t="s">
        <v>160</v>
      </c>
      <c r="E1377" s="20" t="s">
        <v>161</v>
      </c>
      <c r="F1377" s="21" t="s">
        <v>60</v>
      </c>
      <c r="G1377" s="43">
        <v>0.16767099999999999</v>
      </c>
      <c r="H1377" s="23">
        <v>160660.46</v>
      </c>
      <c r="I1377" s="87">
        <f>G1377*H1377</f>
        <v>26938.1</v>
      </c>
      <c r="J1377" s="93"/>
      <c r="K1377" s="4"/>
    </row>
    <row r="1378" spans="1:11" customFormat="1" ht="15" x14ac:dyDescent="0.25">
      <c r="A1378" s="124" t="s">
        <v>3787</v>
      </c>
      <c r="B1378" s="24" t="s">
        <v>3301</v>
      </c>
      <c r="C1378" s="24" t="s">
        <v>1564</v>
      </c>
      <c r="D1378" s="24" t="s">
        <v>23</v>
      </c>
      <c r="E1378" s="25" t="s">
        <v>1565</v>
      </c>
      <c r="F1378" s="26" t="s">
        <v>265</v>
      </c>
      <c r="G1378" s="27">
        <v>1</v>
      </c>
      <c r="H1378" s="28">
        <v>5316.33</v>
      </c>
      <c r="I1378" s="88">
        <f>G1378*H1378</f>
        <v>5316.33</v>
      </c>
      <c r="J1378" s="93"/>
      <c r="K1378" s="4"/>
    </row>
    <row r="1379" spans="1:11" customFormat="1" ht="15" x14ac:dyDescent="0.25">
      <c r="A1379" s="124" t="s">
        <v>3788</v>
      </c>
      <c r="B1379" s="24" t="s">
        <v>3301</v>
      </c>
      <c r="C1379" s="24" t="s">
        <v>1566</v>
      </c>
      <c r="D1379" s="24" t="s">
        <v>23</v>
      </c>
      <c r="E1379" s="25" t="s">
        <v>1567</v>
      </c>
      <c r="F1379" s="26" t="s">
        <v>265</v>
      </c>
      <c r="G1379" s="31">
        <v>2.5</v>
      </c>
      <c r="H1379" s="28">
        <v>6308.27</v>
      </c>
      <c r="I1379" s="88">
        <f>G1379*H1379</f>
        <v>15770.68</v>
      </c>
      <c r="J1379" s="93"/>
      <c r="K1379" s="4"/>
    </row>
    <row r="1380" spans="1:11" customFormat="1" ht="22.5" x14ac:dyDescent="0.25">
      <c r="A1380" s="124" t="s">
        <v>3789</v>
      </c>
      <c r="B1380" s="24" t="s">
        <v>3301</v>
      </c>
      <c r="C1380" s="24" t="s">
        <v>1568</v>
      </c>
      <c r="D1380" s="24" t="s">
        <v>531</v>
      </c>
      <c r="E1380" s="25" t="s">
        <v>1569</v>
      </c>
      <c r="F1380" s="26" t="s">
        <v>65</v>
      </c>
      <c r="G1380" s="42">
        <v>1.177</v>
      </c>
      <c r="H1380" s="28">
        <v>848.17</v>
      </c>
      <c r="I1380" s="88">
        <f>G1380*H1380</f>
        <v>998.3</v>
      </c>
      <c r="J1380" s="93"/>
      <c r="K1380" s="4"/>
    </row>
    <row r="1381" spans="1:11" customFormat="1" ht="22.5" x14ac:dyDescent="0.25">
      <c r="A1381" s="123" t="s">
        <v>3790</v>
      </c>
      <c r="B1381" s="19" t="s">
        <v>3301</v>
      </c>
      <c r="C1381" s="19" t="s">
        <v>1570</v>
      </c>
      <c r="D1381" s="19" t="s">
        <v>1571</v>
      </c>
      <c r="E1381" s="20" t="s">
        <v>1572</v>
      </c>
      <c r="F1381" s="21" t="s">
        <v>60</v>
      </c>
      <c r="G1381" s="40">
        <v>0.24388000000000001</v>
      </c>
      <c r="H1381" s="23">
        <v>244642.13</v>
      </c>
      <c r="I1381" s="87">
        <f>G1381*H1381</f>
        <v>59663.32</v>
      </c>
      <c r="J1381" s="93"/>
      <c r="K1381" s="4"/>
    </row>
    <row r="1382" spans="1:11" customFormat="1" ht="15" x14ac:dyDescent="0.25">
      <c r="A1382" s="124" t="s">
        <v>3791</v>
      </c>
      <c r="B1382" s="24" t="s">
        <v>3301</v>
      </c>
      <c r="C1382" s="24" t="s">
        <v>1573</v>
      </c>
      <c r="D1382" s="24" t="s">
        <v>23</v>
      </c>
      <c r="E1382" s="25" t="s">
        <v>1574</v>
      </c>
      <c r="F1382" s="26" t="s">
        <v>265</v>
      </c>
      <c r="G1382" s="27">
        <v>24</v>
      </c>
      <c r="H1382" s="28">
        <v>856.34</v>
      </c>
      <c r="I1382" s="88">
        <f>G1382*H1382</f>
        <v>20552.16</v>
      </c>
      <c r="J1382" s="93"/>
      <c r="K1382" s="4"/>
    </row>
    <row r="1383" spans="1:11" customFormat="1" ht="33.75" x14ac:dyDescent="0.25">
      <c r="A1383" s="124" t="s">
        <v>3792</v>
      </c>
      <c r="B1383" s="24" t="s">
        <v>3301</v>
      </c>
      <c r="C1383" s="24" t="s">
        <v>1575</v>
      </c>
      <c r="D1383" s="24" t="s">
        <v>1576</v>
      </c>
      <c r="E1383" s="25" t="s">
        <v>1577</v>
      </c>
      <c r="F1383" s="26" t="s">
        <v>65</v>
      </c>
      <c r="G1383" s="42">
        <v>5.1879999999999997</v>
      </c>
      <c r="H1383" s="28">
        <v>1740.67</v>
      </c>
      <c r="I1383" s="88">
        <f>G1383*H1383</f>
        <v>9030.6</v>
      </c>
      <c r="J1383" s="93"/>
      <c r="K1383" s="4"/>
    </row>
    <row r="1384" spans="1:11" customFormat="1" ht="15" x14ac:dyDescent="0.25">
      <c r="A1384" s="124" t="s">
        <v>3793</v>
      </c>
      <c r="B1384" s="24" t="s">
        <v>3301</v>
      </c>
      <c r="C1384" s="24" t="s">
        <v>1578</v>
      </c>
      <c r="D1384" s="24" t="s">
        <v>23</v>
      </c>
      <c r="E1384" s="25" t="s">
        <v>1579</v>
      </c>
      <c r="F1384" s="26" t="s">
        <v>236</v>
      </c>
      <c r="G1384" s="41">
        <v>390.70310000000001</v>
      </c>
      <c r="H1384" s="28">
        <v>543.24</v>
      </c>
      <c r="I1384" s="88">
        <f>G1384*H1384</f>
        <v>212245.55</v>
      </c>
      <c r="J1384" s="93"/>
      <c r="K1384" s="4"/>
    </row>
    <row r="1385" spans="1:11" customFormat="1" ht="15" x14ac:dyDescent="0.25">
      <c r="A1385" s="124" t="s">
        <v>3794</v>
      </c>
      <c r="B1385" s="24" t="s">
        <v>3301</v>
      </c>
      <c r="C1385" s="24" t="s">
        <v>1580</v>
      </c>
      <c r="D1385" s="24" t="s">
        <v>23</v>
      </c>
      <c r="E1385" s="25" t="s">
        <v>409</v>
      </c>
      <c r="F1385" s="26" t="s">
        <v>236</v>
      </c>
      <c r="G1385" s="42">
        <v>343.565</v>
      </c>
      <c r="H1385" s="28">
        <v>634.15</v>
      </c>
      <c r="I1385" s="88">
        <f>G1385*H1385</f>
        <v>217871.74</v>
      </c>
      <c r="J1385" s="93"/>
      <c r="K1385" s="4"/>
    </row>
    <row r="1386" spans="1:11" customFormat="1" ht="15" x14ac:dyDescent="0.25">
      <c r="A1386" s="124" t="s">
        <v>3795</v>
      </c>
      <c r="B1386" s="24" t="s">
        <v>3301</v>
      </c>
      <c r="C1386" s="24" t="s">
        <v>1581</v>
      </c>
      <c r="D1386" s="24" t="s">
        <v>23</v>
      </c>
      <c r="E1386" s="25" t="s">
        <v>1582</v>
      </c>
      <c r="F1386" s="26" t="s">
        <v>265</v>
      </c>
      <c r="G1386" s="31">
        <v>362.7</v>
      </c>
      <c r="H1386" s="28">
        <v>466.53</v>
      </c>
      <c r="I1386" s="88">
        <f>G1386*H1386</f>
        <v>169210.43</v>
      </c>
      <c r="J1386" s="93"/>
      <c r="K1386" s="4"/>
    </row>
    <row r="1387" spans="1:11" customFormat="1" ht="15" x14ac:dyDescent="0.25">
      <c r="A1387" s="124" t="s">
        <v>3796</v>
      </c>
      <c r="B1387" s="24" t="s">
        <v>3301</v>
      </c>
      <c r="C1387" s="24" t="s">
        <v>1583</v>
      </c>
      <c r="D1387" s="24" t="s">
        <v>23</v>
      </c>
      <c r="E1387" s="25" t="s">
        <v>1584</v>
      </c>
      <c r="F1387" s="26" t="s">
        <v>65</v>
      </c>
      <c r="G1387" s="32">
        <v>20.22</v>
      </c>
      <c r="H1387" s="28">
        <v>461.19</v>
      </c>
      <c r="I1387" s="88">
        <f>G1387*H1387</f>
        <v>9325.26</v>
      </c>
      <c r="J1387" s="93"/>
      <c r="K1387" s="4"/>
    </row>
    <row r="1388" spans="1:11" customFormat="1" ht="15" x14ac:dyDescent="0.25">
      <c r="A1388" s="124" t="s">
        <v>3797</v>
      </c>
      <c r="B1388" s="24" t="s">
        <v>3301</v>
      </c>
      <c r="C1388" s="24" t="s">
        <v>1585</v>
      </c>
      <c r="D1388" s="24" t="s">
        <v>23</v>
      </c>
      <c r="E1388" s="25" t="s">
        <v>1586</v>
      </c>
      <c r="F1388" s="26" t="s">
        <v>236</v>
      </c>
      <c r="G1388" s="31">
        <v>130.6</v>
      </c>
      <c r="H1388" s="28">
        <v>543.24</v>
      </c>
      <c r="I1388" s="88">
        <f>G1388*H1388</f>
        <v>70947.14</v>
      </c>
      <c r="J1388" s="93"/>
      <c r="K1388" s="4"/>
    </row>
    <row r="1389" spans="1:11" customFormat="1" ht="33.75" x14ac:dyDescent="0.25">
      <c r="A1389" s="123" t="s">
        <v>3798</v>
      </c>
      <c r="B1389" s="19" t="s">
        <v>3301</v>
      </c>
      <c r="C1389" s="19" t="s">
        <v>1587</v>
      </c>
      <c r="D1389" s="19" t="s">
        <v>507</v>
      </c>
      <c r="E1389" s="20" t="s">
        <v>508</v>
      </c>
      <c r="F1389" s="21" t="s">
        <v>222</v>
      </c>
      <c r="G1389" s="33">
        <v>21.48</v>
      </c>
      <c r="H1389" s="23">
        <v>23872.66</v>
      </c>
      <c r="I1389" s="87">
        <f>G1389*H1389</f>
        <v>512784.74</v>
      </c>
      <c r="J1389" s="93"/>
      <c r="K1389" s="4"/>
    </row>
    <row r="1390" spans="1:11" customFormat="1" ht="15" x14ac:dyDescent="0.25">
      <c r="A1390" s="124" t="s">
        <v>3799</v>
      </c>
      <c r="B1390" s="24" t="s">
        <v>3301</v>
      </c>
      <c r="C1390" s="24" t="s">
        <v>1588</v>
      </c>
      <c r="D1390" s="24" t="s">
        <v>23</v>
      </c>
      <c r="E1390" s="25" t="s">
        <v>510</v>
      </c>
      <c r="F1390" s="26" t="s">
        <v>222</v>
      </c>
      <c r="G1390" s="41">
        <v>7.5815999999999999</v>
      </c>
      <c r="H1390" s="28">
        <v>11640.41</v>
      </c>
      <c r="I1390" s="88">
        <f>G1390*H1390</f>
        <v>88252.93</v>
      </c>
      <c r="J1390" s="93"/>
      <c r="K1390" s="4"/>
    </row>
    <row r="1391" spans="1:11" customFormat="1" ht="15" x14ac:dyDescent="0.25">
      <c r="A1391" s="124" t="s">
        <v>3800</v>
      </c>
      <c r="B1391" s="24" t="s">
        <v>3301</v>
      </c>
      <c r="C1391" s="24" t="s">
        <v>1589</v>
      </c>
      <c r="D1391" s="24" t="s">
        <v>23</v>
      </c>
      <c r="E1391" s="25" t="s">
        <v>1590</v>
      </c>
      <c r="F1391" s="26" t="s">
        <v>222</v>
      </c>
      <c r="G1391" s="41">
        <v>15.6168</v>
      </c>
      <c r="H1391" s="28">
        <v>873.05</v>
      </c>
      <c r="I1391" s="88">
        <f>G1391*H1391</f>
        <v>13634.25</v>
      </c>
      <c r="J1391" s="93"/>
      <c r="K1391" s="4"/>
    </row>
    <row r="1392" spans="1:11" customFormat="1" ht="15" x14ac:dyDescent="0.25">
      <c r="A1392" s="124" t="s">
        <v>3801</v>
      </c>
      <c r="B1392" s="24" t="s">
        <v>3301</v>
      </c>
      <c r="C1392" s="24" t="s">
        <v>1591</v>
      </c>
      <c r="D1392" s="24" t="s">
        <v>23</v>
      </c>
      <c r="E1392" s="25" t="s">
        <v>1592</v>
      </c>
      <c r="F1392" s="26" t="s">
        <v>236</v>
      </c>
      <c r="G1392" s="41">
        <v>155.94479999999999</v>
      </c>
      <c r="H1392" s="28">
        <v>1271.52</v>
      </c>
      <c r="I1392" s="88">
        <f>G1392*H1392</f>
        <v>198286.93</v>
      </c>
      <c r="J1392" s="93"/>
      <c r="K1392" s="4"/>
    </row>
    <row r="1393" spans="1:11" customFormat="1" ht="15" x14ac:dyDescent="0.25">
      <c r="A1393" s="123" t="s">
        <v>3802</v>
      </c>
      <c r="B1393" s="19" t="s">
        <v>3301</v>
      </c>
      <c r="C1393" s="19" t="s">
        <v>1593</v>
      </c>
      <c r="D1393" s="19" t="s">
        <v>225</v>
      </c>
      <c r="E1393" s="20" t="s">
        <v>226</v>
      </c>
      <c r="F1393" s="21" t="s">
        <v>60</v>
      </c>
      <c r="G1393" s="33">
        <v>1.18</v>
      </c>
      <c r="H1393" s="23">
        <v>247953.66</v>
      </c>
      <c r="I1393" s="87">
        <f>G1393*H1393</f>
        <v>292585.32</v>
      </c>
      <c r="J1393" s="93"/>
      <c r="K1393" s="4"/>
    </row>
    <row r="1394" spans="1:11" customFormat="1" ht="15" x14ac:dyDescent="0.25">
      <c r="A1394" s="124" t="s">
        <v>3803</v>
      </c>
      <c r="B1394" s="24" t="s">
        <v>3301</v>
      </c>
      <c r="C1394" s="24" t="s">
        <v>1594</v>
      </c>
      <c r="D1394" s="24" t="s">
        <v>23</v>
      </c>
      <c r="E1394" s="25" t="s">
        <v>391</v>
      </c>
      <c r="F1394" s="26" t="s">
        <v>65</v>
      </c>
      <c r="G1394" s="32">
        <v>143.96</v>
      </c>
      <c r="H1394" s="28">
        <v>384.68</v>
      </c>
      <c r="I1394" s="88">
        <f>G1394*H1394</f>
        <v>55378.53</v>
      </c>
      <c r="J1394" s="93"/>
      <c r="K1394" s="4"/>
    </row>
    <row r="1395" spans="1:11" customFormat="1" ht="15" x14ac:dyDescent="0.25">
      <c r="A1395" s="124" t="s">
        <v>3804</v>
      </c>
      <c r="B1395" s="24" t="s">
        <v>3301</v>
      </c>
      <c r="C1395" s="24" t="s">
        <v>1595</v>
      </c>
      <c r="D1395" s="24" t="s">
        <v>23</v>
      </c>
      <c r="E1395" s="25" t="s">
        <v>1592</v>
      </c>
      <c r="F1395" s="26" t="s">
        <v>236</v>
      </c>
      <c r="G1395" s="41">
        <v>13.6408</v>
      </c>
      <c r="H1395" s="28">
        <v>1271.52</v>
      </c>
      <c r="I1395" s="88">
        <f>G1395*H1395</f>
        <v>17344.55</v>
      </c>
      <c r="J1395" s="93"/>
      <c r="K1395" s="4"/>
    </row>
    <row r="1396" spans="1:11" customFormat="1" ht="22.5" x14ac:dyDescent="0.25">
      <c r="A1396" s="123" t="s">
        <v>3805</v>
      </c>
      <c r="B1396" s="19" t="s">
        <v>3301</v>
      </c>
      <c r="C1396" s="19" t="s">
        <v>1596</v>
      </c>
      <c r="D1396" s="19" t="s">
        <v>1597</v>
      </c>
      <c r="E1396" s="20" t="s">
        <v>1598</v>
      </c>
      <c r="F1396" s="21" t="s">
        <v>400</v>
      </c>
      <c r="G1396" s="40">
        <v>2.3886500000000002</v>
      </c>
      <c r="H1396" s="23">
        <v>114153.95</v>
      </c>
      <c r="I1396" s="87">
        <f>G1396*H1396</f>
        <v>272673.83</v>
      </c>
      <c r="J1396" s="93"/>
      <c r="K1396" s="4"/>
    </row>
    <row r="1397" spans="1:11" customFormat="1" ht="15.75" thickBot="1" x14ac:dyDescent="0.3">
      <c r="A1397" s="124" t="s">
        <v>3806</v>
      </c>
      <c r="B1397" s="48" t="s">
        <v>3301</v>
      </c>
      <c r="C1397" s="48" t="s">
        <v>1599</v>
      </c>
      <c r="D1397" s="48" t="s">
        <v>23</v>
      </c>
      <c r="E1397" s="49" t="s">
        <v>399</v>
      </c>
      <c r="F1397" s="50" t="s">
        <v>400</v>
      </c>
      <c r="G1397" s="71">
        <v>2.3886500000000002</v>
      </c>
      <c r="H1397" s="52">
        <v>88351.47</v>
      </c>
      <c r="I1397" s="88">
        <f>G1397*H1397</f>
        <v>211040.74</v>
      </c>
      <c r="J1397" s="93"/>
      <c r="K1397" s="4"/>
    </row>
    <row r="1398" spans="1:11" customFormat="1" ht="15" x14ac:dyDescent="0.25">
      <c r="A1398" s="126"/>
      <c r="B1398" s="53"/>
      <c r="C1398" s="53"/>
      <c r="D1398" s="53"/>
      <c r="E1398" s="54" t="s">
        <v>3278</v>
      </c>
      <c r="F1398" s="55"/>
      <c r="G1398" s="55"/>
      <c r="H1398" s="56"/>
      <c r="I1398" s="57">
        <v>7289210.8600000003</v>
      </c>
      <c r="J1398" s="93"/>
    </row>
    <row r="1399" spans="1:11" customFormat="1" ht="15" x14ac:dyDescent="0.25">
      <c r="A1399" s="157"/>
      <c r="B1399" s="35"/>
      <c r="C1399" s="35"/>
      <c r="D1399" s="35"/>
      <c r="E1399" s="36" t="s">
        <v>3279</v>
      </c>
      <c r="F1399" s="37"/>
      <c r="G1399" s="38"/>
      <c r="H1399" s="39"/>
      <c r="I1399" s="58">
        <v>7063782.1200000001</v>
      </c>
      <c r="J1399" s="93"/>
    </row>
    <row r="1400" spans="1:11" customFormat="1" ht="15.75" thickBot="1" x14ac:dyDescent="0.3">
      <c r="A1400" s="150"/>
      <c r="B1400" s="151"/>
      <c r="C1400" s="151"/>
      <c r="D1400" s="151"/>
      <c r="E1400" s="152" t="s">
        <v>3948</v>
      </c>
      <c r="F1400" s="153"/>
      <c r="G1400" s="154"/>
      <c r="H1400" s="155"/>
      <c r="I1400" s="156">
        <v>913431.66</v>
      </c>
      <c r="J1400" s="93"/>
    </row>
    <row r="1401" spans="1:11" customFormat="1" ht="16.5" thickTop="1" thickBot="1" x14ac:dyDescent="0.3">
      <c r="A1401" s="128"/>
      <c r="B1401" s="59"/>
      <c r="C1401" s="59"/>
      <c r="D1401" s="59"/>
      <c r="E1401" s="69" t="s">
        <v>8</v>
      </c>
      <c r="F1401" s="70"/>
      <c r="G1401" s="70"/>
      <c r="H1401" s="61"/>
      <c r="I1401" s="62">
        <f>I1398+I1399+I1400</f>
        <v>15266424.640000001</v>
      </c>
      <c r="J1401" s="93"/>
      <c r="K1401" s="4"/>
    </row>
    <row r="1402" spans="1:11" customFormat="1" ht="15" x14ac:dyDescent="0.25">
      <c r="A1402" s="105" t="s">
        <v>43</v>
      </c>
      <c r="B1402" s="116" t="s">
        <v>3302</v>
      </c>
      <c r="C1402" s="116"/>
      <c r="D1402" s="116"/>
      <c r="E1402" s="106" t="s">
        <v>252</v>
      </c>
      <c r="F1402" s="107"/>
      <c r="G1402" s="111"/>
      <c r="H1402" s="109"/>
      <c r="I1402" s="110">
        <f>I1534</f>
        <v>1304740.6599999999</v>
      </c>
      <c r="J1402" s="93"/>
    </row>
    <row r="1403" spans="1:11" customFormat="1" ht="15" x14ac:dyDescent="0.25">
      <c r="A1403" s="123" t="s">
        <v>2329</v>
      </c>
      <c r="B1403" s="19" t="s">
        <v>3303</v>
      </c>
      <c r="C1403" s="19" t="s">
        <v>10</v>
      </c>
      <c r="D1403" s="19" t="s">
        <v>580</v>
      </c>
      <c r="E1403" s="20" t="s">
        <v>581</v>
      </c>
      <c r="F1403" s="21" t="s">
        <v>248</v>
      </c>
      <c r="G1403" s="34">
        <v>0.3</v>
      </c>
      <c r="H1403" s="23">
        <v>20767.810000000001</v>
      </c>
      <c r="I1403" s="87">
        <f>G1403*H1403</f>
        <v>6230.34</v>
      </c>
      <c r="J1403" s="93"/>
    </row>
    <row r="1404" spans="1:11" customFormat="1" ht="22.5" x14ac:dyDescent="0.25">
      <c r="A1404" s="137" t="s">
        <v>2332</v>
      </c>
      <c r="B1404" s="138" t="s">
        <v>3303</v>
      </c>
      <c r="C1404" s="138" t="s">
        <v>18</v>
      </c>
      <c r="D1404" s="138" t="s">
        <v>1602</v>
      </c>
      <c r="E1404" s="139" t="s">
        <v>1603</v>
      </c>
      <c r="F1404" s="140" t="s">
        <v>16</v>
      </c>
      <c r="G1404" s="141">
        <v>1</v>
      </c>
      <c r="H1404" s="142">
        <v>8251.52</v>
      </c>
      <c r="I1404" s="143">
        <f>G1404*H1404</f>
        <v>8251.52</v>
      </c>
      <c r="J1404" s="136" t="s">
        <v>3946</v>
      </c>
    </row>
    <row r="1405" spans="1:11" customFormat="1" ht="22.5" x14ac:dyDescent="0.25">
      <c r="A1405" s="137" t="s">
        <v>2334</v>
      </c>
      <c r="B1405" s="138" t="s">
        <v>3303</v>
      </c>
      <c r="C1405" s="138" t="s">
        <v>22</v>
      </c>
      <c r="D1405" s="138" t="s">
        <v>1605</v>
      </c>
      <c r="E1405" s="139" t="s">
        <v>1606</v>
      </c>
      <c r="F1405" s="140" t="s">
        <v>16</v>
      </c>
      <c r="G1405" s="141">
        <v>2</v>
      </c>
      <c r="H1405" s="142">
        <v>12458.12</v>
      </c>
      <c r="I1405" s="143">
        <f>G1405*H1405</f>
        <v>24916.240000000002</v>
      </c>
      <c r="J1405" s="136" t="s">
        <v>3946</v>
      </c>
    </row>
    <row r="1406" spans="1:11" customFormat="1" ht="22.5" x14ac:dyDescent="0.25">
      <c r="A1406" s="123" t="s">
        <v>2336</v>
      </c>
      <c r="B1406" s="19" t="s">
        <v>3303</v>
      </c>
      <c r="C1406" s="19" t="s">
        <v>26</v>
      </c>
      <c r="D1406" s="19" t="s">
        <v>1608</v>
      </c>
      <c r="E1406" s="20" t="s">
        <v>1609</v>
      </c>
      <c r="F1406" s="21" t="s">
        <v>262</v>
      </c>
      <c r="G1406" s="29">
        <v>4.1599999999999998E-2</v>
      </c>
      <c r="H1406" s="23">
        <v>54750.879999999997</v>
      </c>
      <c r="I1406" s="87">
        <f>G1406*H1406</f>
        <v>2277.64</v>
      </c>
      <c r="J1406" s="93"/>
    </row>
    <row r="1407" spans="1:11" customFormat="1" ht="15" x14ac:dyDescent="0.25">
      <c r="A1407" s="124" t="s">
        <v>2339</v>
      </c>
      <c r="B1407" s="24" t="s">
        <v>3303</v>
      </c>
      <c r="C1407" s="24" t="s">
        <v>30</v>
      </c>
      <c r="D1407" s="24" t="s">
        <v>23</v>
      </c>
      <c r="E1407" s="25" t="s">
        <v>1611</v>
      </c>
      <c r="F1407" s="26" t="s">
        <v>265</v>
      </c>
      <c r="G1407" s="27">
        <v>4</v>
      </c>
      <c r="H1407" s="28">
        <v>0</v>
      </c>
      <c r="I1407" s="88">
        <f>G1407*H1407</f>
        <v>0</v>
      </c>
      <c r="J1407" s="93"/>
    </row>
    <row r="1408" spans="1:11" customFormat="1" ht="15" x14ac:dyDescent="0.25">
      <c r="A1408" s="124" t="s">
        <v>2342</v>
      </c>
      <c r="B1408" s="24" t="s">
        <v>3303</v>
      </c>
      <c r="C1408" s="24" t="s">
        <v>33</v>
      </c>
      <c r="D1408" s="24" t="s">
        <v>23</v>
      </c>
      <c r="E1408" s="25" t="s">
        <v>1613</v>
      </c>
      <c r="F1408" s="26" t="s">
        <v>16</v>
      </c>
      <c r="G1408" s="27">
        <v>4</v>
      </c>
      <c r="H1408" s="28">
        <v>0</v>
      </c>
      <c r="I1408" s="88">
        <f>G1408*H1408</f>
        <v>0</v>
      </c>
      <c r="J1408" s="93"/>
    </row>
    <row r="1409" spans="1:10" customFormat="1" ht="15" x14ac:dyDescent="0.25">
      <c r="A1409" s="124" t="s">
        <v>2345</v>
      </c>
      <c r="B1409" s="24" t="s">
        <v>3303</v>
      </c>
      <c r="C1409" s="24" t="s">
        <v>37</v>
      </c>
      <c r="D1409" s="24" t="s">
        <v>23</v>
      </c>
      <c r="E1409" s="25" t="s">
        <v>1615</v>
      </c>
      <c r="F1409" s="26" t="s">
        <v>16</v>
      </c>
      <c r="G1409" s="27">
        <v>2</v>
      </c>
      <c r="H1409" s="28">
        <v>0</v>
      </c>
      <c r="I1409" s="88">
        <f>G1409*H1409</f>
        <v>0</v>
      </c>
      <c r="J1409" s="93"/>
    </row>
    <row r="1410" spans="1:10" customFormat="1" ht="22.5" x14ac:dyDescent="0.25">
      <c r="A1410" s="123" t="s">
        <v>2348</v>
      </c>
      <c r="B1410" s="19" t="s">
        <v>3303</v>
      </c>
      <c r="C1410" s="19" t="s">
        <v>40</v>
      </c>
      <c r="D1410" s="19" t="s">
        <v>591</v>
      </c>
      <c r="E1410" s="20" t="s">
        <v>592</v>
      </c>
      <c r="F1410" s="21" t="s">
        <v>262</v>
      </c>
      <c r="G1410" s="29">
        <v>5.1499999999999997E-2</v>
      </c>
      <c r="H1410" s="23">
        <v>54700.71</v>
      </c>
      <c r="I1410" s="87">
        <f>G1410*H1410</f>
        <v>2817.09</v>
      </c>
      <c r="J1410" s="93"/>
    </row>
    <row r="1411" spans="1:10" customFormat="1" ht="22.5" x14ac:dyDescent="0.25">
      <c r="A1411" s="124" t="s">
        <v>2349</v>
      </c>
      <c r="B1411" s="24" t="s">
        <v>3303</v>
      </c>
      <c r="C1411" s="24" t="s">
        <v>43</v>
      </c>
      <c r="D1411" s="24" t="s">
        <v>1618</v>
      </c>
      <c r="E1411" s="25" t="s">
        <v>1619</v>
      </c>
      <c r="F1411" s="26" t="s">
        <v>265</v>
      </c>
      <c r="G1411" s="27">
        <v>5</v>
      </c>
      <c r="H1411" s="28">
        <v>0</v>
      </c>
      <c r="I1411" s="88">
        <f>G1411*H1411</f>
        <v>0</v>
      </c>
      <c r="J1411" s="93"/>
    </row>
    <row r="1412" spans="1:10" customFormat="1" ht="33.75" x14ac:dyDescent="0.25">
      <c r="A1412" s="124" t="s">
        <v>2351</v>
      </c>
      <c r="B1412" s="24" t="s">
        <v>3303</v>
      </c>
      <c r="C1412" s="24" t="s">
        <v>47</v>
      </c>
      <c r="D1412" s="24" t="s">
        <v>1621</v>
      </c>
      <c r="E1412" s="25" t="s">
        <v>1622</v>
      </c>
      <c r="F1412" s="26" t="s">
        <v>16</v>
      </c>
      <c r="G1412" s="27">
        <v>5</v>
      </c>
      <c r="H1412" s="28">
        <v>0</v>
      </c>
      <c r="I1412" s="88">
        <f>G1412*H1412</f>
        <v>0</v>
      </c>
      <c r="J1412" s="93"/>
    </row>
    <row r="1413" spans="1:10" customFormat="1" ht="15" x14ac:dyDescent="0.25">
      <c r="A1413" s="124" t="s">
        <v>2354</v>
      </c>
      <c r="B1413" s="24" t="s">
        <v>3303</v>
      </c>
      <c r="C1413" s="24" t="s">
        <v>50</v>
      </c>
      <c r="D1413" s="24" t="s">
        <v>23</v>
      </c>
      <c r="E1413" s="25" t="s">
        <v>318</v>
      </c>
      <c r="F1413" s="26" t="s">
        <v>16</v>
      </c>
      <c r="G1413" s="27">
        <v>3</v>
      </c>
      <c r="H1413" s="28">
        <v>0</v>
      </c>
      <c r="I1413" s="88">
        <f>G1413*H1413</f>
        <v>0</v>
      </c>
      <c r="J1413" s="93"/>
    </row>
    <row r="1414" spans="1:10" customFormat="1" ht="22.5" x14ac:dyDescent="0.25">
      <c r="A1414" s="123" t="s">
        <v>2356</v>
      </c>
      <c r="B1414" s="19" t="s">
        <v>3303</v>
      </c>
      <c r="C1414" s="19" t="s">
        <v>54</v>
      </c>
      <c r="D1414" s="19" t="s">
        <v>598</v>
      </c>
      <c r="E1414" s="20" t="s">
        <v>599</v>
      </c>
      <c r="F1414" s="21" t="s">
        <v>262</v>
      </c>
      <c r="G1414" s="29">
        <v>2.7300000000000001E-2</v>
      </c>
      <c r="H1414" s="23">
        <v>54743.13</v>
      </c>
      <c r="I1414" s="87">
        <f>G1414*H1414</f>
        <v>1494.49</v>
      </c>
      <c r="J1414" s="93"/>
    </row>
    <row r="1415" spans="1:10" customFormat="1" ht="22.5" x14ac:dyDescent="0.25">
      <c r="A1415" s="124" t="s">
        <v>2358</v>
      </c>
      <c r="B1415" s="24" t="s">
        <v>3303</v>
      </c>
      <c r="C1415" s="24" t="s">
        <v>57</v>
      </c>
      <c r="D1415" s="24" t="s">
        <v>1626</v>
      </c>
      <c r="E1415" s="25" t="s">
        <v>1627</v>
      </c>
      <c r="F1415" s="26" t="s">
        <v>265</v>
      </c>
      <c r="G1415" s="31">
        <v>2.7</v>
      </c>
      <c r="H1415" s="28">
        <v>0</v>
      </c>
      <c r="I1415" s="88">
        <f>G1415*H1415</f>
        <v>0</v>
      </c>
      <c r="J1415" s="93"/>
    </row>
    <row r="1416" spans="1:10" customFormat="1" ht="33.75" x14ac:dyDescent="0.25">
      <c r="A1416" s="124" t="s">
        <v>2360</v>
      </c>
      <c r="B1416" s="24" t="s">
        <v>3303</v>
      </c>
      <c r="C1416" s="24" t="s">
        <v>62</v>
      </c>
      <c r="D1416" s="24" t="s">
        <v>1621</v>
      </c>
      <c r="E1416" s="25" t="s">
        <v>1629</v>
      </c>
      <c r="F1416" s="26" t="s">
        <v>16</v>
      </c>
      <c r="G1416" s="27">
        <v>1</v>
      </c>
      <c r="H1416" s="28">
        <v>0</v>
      </c>
      <c r="I1416" s="88">
        <f>G1416*H1416</f>
        <v>0</v>
      </c>
      <c r="J1416" s="93"/>
    </row>
    <row r="1417" spans="1:10" customFormat="1" ht="15" x14ac:dyDescent="0.25">
      <c r="A1417" s="124" t="s">
        <v>2361</v>
      </c>
      <c r="B1417" s="24" t="s">
        <v>3303</v>
      </c>
      <c r="C1417" s="24" t="s">
        <v>67</v>
      </c>
      <c r="D1417" s="24" t="s">
        <v>23</v>
      </c>
      <c r="E1417" s="25" t="s">
        <v>1631</v>
      </c>
      <c r="F1417" s="26" t="s">
        <v>16</v>
      </c>
      <c r="G1417" s="27">
        <v>2</v>
      </c>
      <c r="H1417" s="28">
        <v>0</v>
      </c>
      <c r="I1417" s="88">
        <f>G1417*H1417</f>
        <v>0</v>
      </c>
      <c r="J1417" s="93"/>
    </row>
    <row r="1418" spans="1:10" customFormat="1" ht="22.5" x14ac:dyDescent="0.25">
      <c r="A1418" s="123" t="s">
        <v>2363</v>
      </c>
      <c r="B1418" s="19" t="s">
        <v>3303</v>
      </c>
      <c r="C1418" s="19" t="s">
        <v>70</v>
      </c>
      <c r="D1418" s="19" t="s">
        <v>1633</v>
      </c>
      <c r="E1418" s="20" t="s">
        <v>1634</v>
      </c>
      <c r="F1418" s="21" t="s">
        <v>262</v>
      </c>
      <c r="G1418" s="29">
        <v>1.6799999999999999E-2</v>
      </c>
      <c r="H1418" s="23">
        <v>54703.97</v>
      </c>
      <c r="I1418" s="87">
        <f>G1418*H1418</f>
        <v>919.03</v>
      </c>
      <c r="J1418" s="93"/>
    </row>
    <row r="1419" spans="1:10" customFormat="1" ht="22.5" x14ac:dyDescent="0.25">
      <c r="A1419" s="124" t="s">
        <v>2364</v>
      </c>
      <c r="B1419" s="24" t="s">
        <v>3303</v>
      </c>
      <c r="C1419" s="24" t="s">
        <v>73</v>
      </c>
      <c r="D1419" s="24" t="s">
        <v>1636</v>
      </c>
      <c r="E1419" s="25" t="s">
        <v>1637</v>
      </c>
      <c r="F1419" s="26" t="s">
        <v>265</v>
      </c>
      <c r="G1419" s="31">
        <v>1.5</v>
      </c>
      <c r="H1419" s="28">
        <v>0</v>
      </c>
      <c r="I1419" s="88">
        <f>G1419*H1419</f>
        <v>0</v>
      </c>
      <c r="J1419" s="93"/>
    </row>
    <row r="1420" spans="1:10" customFormat="1" ht="33.75" x14ac:dyDescent="0.25">
      <c r="A1420" s="124" t="s">
        <v>2367</v>
      </c>
      <c r="B1420" s="24" t="s">
        <v>3303</v>
      </c>
      <c r="C1420" s="24" t="s">
        <v>76</v>
      </c>
      <c r="D1420" s="24" t="s">
        <v>1621</v>
      </c>
      <c r="E1420" s="25" t="s">
        <v>1639</v>
      </c>
      <c r="F1420" s="26" t="s">
        <v>16</v>
      </c>
      <c r="G1420" s="27">
        <v>6</v>
      </c>
      <c r="H1420" s="28">
        <v>0</v>
      </c>
      <c r="I1420" s="88">
        <f>G1420*H1420</f>
        <v>0</v>
      </c>
      <c r="J1420" s="93"/>
    </row>
    <row r="1421" spans="1:10" customFormat="1" ht="15" x14ac:dyDescent="0.25">
      <c r="A1421" s="124" t="s">
        <v>2368</v>
      </c>
      <c r="B1421" s="24" t="s">
        <v>3303</v>
      </c>
      <c r="C1421" s="24" t="s">
        <v>79</v>
      </c>
      <c r="D1421" s="24" t="s">
        <v>23</v>
      </c>
      <c r="E1421" s="25" t="s">
        <v>596</v>
      </c>
      <c r="F1421" s="26" t="s">
        <v>16</v>
      </c>
      <c r="G1421" s="27">
        <v>15</v>
      </c>
      <c r="H1421" s="28">
        <v>0</v>
      </c>
      <c r="I1421" s="88">
        <f>G1421*H1421</f>
        <v>0</v>
      </c>
      <c r="J1421" s="93"/>
    </row>
    <row r="1422" spans="1:10" customFormat="1" ht="15" x14ac:dyDescent="0.25">
      <c r="A1422" s="123" t="s">
        <v>2370</v>
      </c>
      <c r="B1422" s="19" t="s">
        <v>3303</v>
      </c>
      <c r="C1422" s="19" t="s">
        <v>82</v>
      </c>
      <c r="D1422" s="19" t="s">
        <v>330</v>
      </c>
      <c r="E1422" s="20" t="s">
        <v>331</v>
      </c>
      <c r="F1422" s="21" t="s">
        <v>16</v>
      </c>
      <c r="G1422" s="22">
        <v>2</v>
      </c>
      <c r="H1422" s="23">
        <v>5340.19</v>
      </c>
      <c r="I1422" s="87">
        <f>G1422*H1422</f>
        <v>10680.38</v>
      </c>
      <c r="J1422" s="93"/>
    </row>
    <row r="1423" spans="1:10" customFormat="1" ht="22.5" x14ac:dyDescent="0.25">
      <c r="A1423" s="124" t="s">
        <v>2373</v>
      </c>
      <c r="B1423" s="24" t="s">
        <v>3303</v>
      </c>
      <c r="C1423" s="24" t="s">
        <v>85</v>
      </c>
      <c r="D1423" s="24" t="s">
        <v>23</v>
      </c>
      <c r="E1423" s="25" t="s">
        <v>1643</v>
      </c>
      <c r="F1423" s="26" t="s">
        <v>16</v>
      </c>
      <c r="G1423" s="27">
        <v>2</v>
      </c>
      <c r="H1423" s="28">
        <v>0</v>
      </c>
      <c r="I1423" s="88">
        <f>G1423*H1423</f>
        <v>0</v>
      </c>
      <c r="J1423" s="93"/>
    </row>
    <row r="1424" spans="1:10" customFormat="1" ht="15" x14ac:dyDescent="0.25">
      <c r="A1424" s="123" t="s">
        <v>2375</v>
      </c>
      <c r="B1424" s="19" t="s">
        <v>3303</v>
      </c>
      <c r="C1424" s="19" t="s">
        <v>87</v>
      </c>
      <c r="D1424" s="19" t="s">
        <v>603</v>
      </c>
      <c r="E1424" s="20" t="s">
        <v>604</v>
      </c>
      <c r="F1424" s="21" t="s">
        <v>16</v>
      </c>
      <c r="G1424" s="22">
        <v>2</v>
      </c>
      <c r="H1424" s="23">
        <v>3115.04</v>
      </c>
      <c r="I1424" s="87">
        <f>G1424*H1424</f>
        <v>6230.08</v>
      </c>
      <c r="J1424" s="93"/>
    </row>
    <row r="1425" spans="1:10" customFormat="1" ht="15" x14ac:dyDescent="0.25">
      <c r="A1425" s="124" t="s">
        <v>2377</v>
      </c>
      <c r="B1425" s="24" t="s">
        <v>3303</v>
      </c>
      <c r="C1425" s="24" t="s">
        <v>90</v>
      </c>
      <c r="D1425" s="24" t="s">
        <v>23</v>
      </c>
      <c r="E1425" s="25" t="s">
        <v>1646</v>
      </c>
      <c r="F1425" s="26" t="s">
        <v>16</v>
      </c>
      <c r="G1425" s="27">
        <v>2</v>
      </c>
      <c r="H1425" s="28">
        <v>0</v>
      </c>
      <c r="I1425" s="88">
        <f>G1425*H1425</f>
        <v>0</v>
      </c>
      <c r="J1425" s="93"/>
    </row>
    <row r="1426" spans="1:10" customFormat="1" ht="22.5" x14ac:dyDescent="0.25">
      <c r="A1426" s="123" t="s">
        <v>2379</v>
      </c>
      <c r="B1426" s="19" t="s">
        <v>3303</v>
      </c>
      <c r="C1426" s="19" t="s">
        <v>93</v>
      </c>
      <c r="D1426" s="19" t="s">
        <v>1648</v>
      </c>
      <c r="E1426" s="20" t="s">
        <v>1649</v>
      </c>
      <c r="F1426" s="21" t="s">
        <v>16</v>
      </c>
      <c r="G1426" s="22">
        <v>2</v>
      </c>
      <c r="H1426" s="23">
        <v>1427.79</v>
      </c>
      <c r="I1426" s="87">
        <f>G1426*H1426</f>
        <v>2855.58</v>
      </c>
      <c r="J1426" s="93"/>
    </row>
    <row r="1427" spans="1:10" customFormat="1" ht="22.5" x14ac:dyDescent="0.25">
      <c r="A1427" s="124" t="s">
        <v>2382</v>
      </c>
      <c r="B1427" s="24" t="s">
        <v>3303</v>
      </c>
      <c r="C1427" s="24" t="s">
        <v>96</v>
      </c>
      <c r="D1427" s="24" t="s">
        <v>23</v>
      </c>
      <c r="E1427" s="25" t="s">
        <v>1651</v>
      </c>
      <c r="F1427" s="26" t="s">
        <v>16</v>
      </c>
      <c r="G1427" s="27">
        <v>2</v>
      </c>
      <c r="H1427" s="28">
        <v>0</v>
      </c>
      <c r="I1427" s="88">
        <f>G1427*H1427</f>
        <v>0</v>
      </c>
      <c r="J1427" s="93"/>
    </row>
    <row r="1428" spans="1:10" customFormat="1" ht="15" x14ac:dyDescent="0.25">
      <c r="A1428" s="123" t="s">
        <v>2384</v>
      </c>
      <c r="B1428" s="19" t="s">
        <v>3303</v>
      </c>
      <c r="C1428" s="19" t="s">
        <v>99</v>
      </c>
      <c r="D1428" s="19" t="s">
        <v>1653</v>
      </c>
      <c r="E1428" s="20" t="s">
        <v>1654</v>
      </c>
      <c r="F1428" s="21" t="s">
        <v>248</v>
      </c>
      <c r="G1428" s="34">
        <v>0.2</v>
      </c>
      <c r="H1428" s="23">
        <v>14249.83</v>
      </c>
      <c r="I1428" s="87">
        <f>G1428*H1428</f>
        <v>2849.97</v>
      </c>
      <c r="J1428" s="93"/>
    </row>
    <row r="1429" spans="1:10" customFormat="1" ht="15" x14ac:dyDescent="0.25">
      <c r="A1429" s="124" t="s">
        <v>2387</v>
      </c>
      <c r="B1429" s="24" t="s">
        <v>3303</v>
      </c>
      <c r="C1429" s="24" t="s">
        <v>101</v>
      </c>
      <c r="D1429" s="24" t="s">
        <v>23</v>
      </c>
      <c r="E1429" s="25" t="s">
        <v>1656</v>
      </c>
      <c r="F1429" s="26" t="s">
        <v>16</v>
      </c>
      <c r="G1429" s="27">
        <v>2</v>
      </c>
      <c r="H1429" s="28">
        <v>0</v>
      </c>
      <c r="I1429" s="88">
        <f>G1429*H1429</f>
        <v>0</v>
      </c>
      <c r="J1429" s="93"/>
    </row>
    <row r="1430" spans="1:10" customFormat="1" ht="15" x14ac:dyDescent="0.25">
      <c r="A1430" s="123" t="s">
        <v>2389</v>
      </c>
      <c r="B1430" s="19" t="s">
        <v>3303</v>
      </c>
      <c r="C1430" s="19" t="s">
        <v>105</v>
      </c>
      <c r="D1430" s="19" t="s">
        <v>344</v>
      </c>
      <c r="E1430" s="20" t="s">
        <v>345</v>
      </c>
      <c r="F1430" s="21" t="s">
        <v>342</v>
      </c>
      <c r="G1430" s="22">
        <v>6</v>
      </c>
      <c r="H1430" s="23">
        <v>146.72</v>
      </c>
      <c r="I1430" s="87">
        <f>G1430*H1430</f>
        <v>880.32</v>
      </c>
      <c r="J1430" s="93"/>
    </row>
    <row r="1431" spans="1:10" customFormat="1" ht="22.5" x14ac:dyDescent="0.25">
      <c r="A1431" s="124" t="s">
        <v>2390</v>
      </c>
      <c r="B1431" s="24" t="s">
        <v>3303</v>
      </c>
      <c r="C1431" s="24" t="s">
        <v>109</v>
      </c>
      <c r="D1431" s="24" t="s">
        <v>1659</v>
      </c>
      <c r="E1431" s="25" t="s">
        <v>1660</v>
      </c>
      <c r="F1431" s="26" t="s">
        <v>16</v>
      </c>
      <c r="G1431" s="27">
        <v>6</v>
      </c>
      <c r="H1431" s="28">
        <v>0</v>
      </c>
      <c r="I1431" s="88">
        <f>G1431*H1431</f>
        <v>0</v>
      </c>
      <c r="J1431" s="93"/>
    </row>
    <row r="1432" spans="1:10" customFormat="1" ht="15" x14ac:dyDescent="0.25">
      <c r="A1432" s="123" t="s">
        <v>2391</v>
      </c>
      <c r="B1432" s="19" t="s">
        <v>3303</v>
      </c>
      <c r="C1432" s="19" t="s">
        <v>111</v>
      </c>
      <c r="D1432" s="19" t="s">
        <v>350</v>
      </c>
      <c r="E1432" s="20" t="s">
        <v>351</v>
      </c>
      <c r="F1432" s="21" t="s">
        <v>342</v>
      </c>
      <c r="G1432" s="22">
        <v>2</v>
      </c>
      <c r="H1432" s="23">
        <v>563.84</v>
      </c>
      <c r="I1432" s="87">
        <f>G1432*H1432</f>
        <v>1127.68</v>
      </c>
      <c r="J1432" s="93"/>
    </row>
    <row r="1433" spans="1:10" customFormat="1" ht="22.5" x14ac:dyDescent="0.25">
      <c r="A1433" s="124" t="s">
        <v>2392</v>
      </c>
      <c r="B1433" s="24" t="s">
        <v>3303</v>
      </c>
      <c r="C1433" s="24" t="s">
        <v>114</v>
      </c>
      <c r="D1433" s="24" t="s">
        <v>353</v>
      </c>
      <c r="E1433" s="25" t="s">
        <v>354</v>
      </c>
      <c r="F1433" s="26" t="s">
        <v>342</v>
      </c>
      <c r="G1433" s="27">
        <v>2</v>
      </c>
      <c r="H1433" s="28">
        <v>0</v>
      </c>
      <c r="I1433" s="88">
        <f>G1433*H1433</f>
        <v>0</v>
      </c>
      <c r="J1433" s="93"/>
    </row>
    <row r="1434" spans="1:10" customFormat="1" ht="15" x14ac:dyDescent="0.25">
      <c r="A1434" s="123" t="s">
        <v>2393</v>
      </c>
      <c r="B1434" s="19" t="s">
        <v>3303</v>
      </c>
      <c r="C1434" s="19" t="s">
        <v>117</v>
      </c>
      <c r="D1434" s="19" t="s">
        <v>1664</v>
      </c>
      <c r="E1434" s="20" t="s">
        <v>1665</v>
      </c>
      <c r="F1434" s="21" t="s">
        <v>342</v>
      </c>
      <c r="G1434" s="22">
        <v>1</v>
      </c>
      <c r="H1434" s="23">
        <v>1501.18</v>
      </c>
      <c r="I1434" s="87">
        <f>G1434*H1434</f>
        <v>1501.18</v>
      </c>
      <c r="J1434" s="93"/>
    </row>
    <row r="1435" spans="1:10" customFormat="1" ht="15" x14ac:dyDescent="0.25">
      <c r="A1435" s="124" t="s">
        <v>2394</v>
      </c>
      <c r="B1435" s="24" t="s">
        <v>3303</v>
      </c>
      <c r="C1435" s="24" t="s">
        <v>121</v>
      </c>
      <c r="D1435" s="24" t="s">
        <v>23</v>
      </c>
      <c r="E1435" s="25" t="s">
        <v>1667</v>
      </c>
      <c r="F1435" s="26" t="s">
        <v>16</v>
      </c>
      <c r="G1435" s="27">
        <v>1</v>
      </c>
      <c r="H1435" s="28">
        <v>0</v>
      </c>
      <c r="I1435" s="88">
        <f>G1435*H1435</f>
        <v>0</v>
      </c>
      <c r="J1435" s="93"/>
    </row>
    <row r="1436" spans="1:10" customFormat="1" ht="15" x14ac:dyDescent="0.25">
      <c r="A1436" s="124" t="s">
        <v>2395</v>
      </c>
      <c r="B1436" s="24" t="s">
        <v>3303</v>
      </c>
      <c r="C1436" s="24" t="s">
        <v>125</v>
      </c>
      <c r="D1436" s="24" t="s">
        <v>23</v>
      </c>
      <c r="E1436" s="25" t="s">
        <v>1669</v>
      </c>
      <c r="F1436" s="26" t="s">
        <v>16</v>
      </c>
      <c r="G1436" s="27">
        <v>2</v>
      </c>
      <c r="H1436" s="28">
        <v>0</v>
      </c>
      <c r="I1436" s="88">
        <f>G1436*H1436</f>
        <v>0</v>
      </c>
      <c r="J1436" s="93"/>
    </row>
    <row r="1437" spans="1:10" customFormat="1" ht="15" x14ac:dyDescent="0.25">
      <c r="A1437" s="124" t="s">
        <v>2396</v>
      </c>
      <c r="B1437" s="24" t="s">
        <v>3303</v>
      </c>
      <c r="C1437" s="24" t="s">
        <v>128</v>
      </c>
      <c r="D1437" s="24" t="s">
        <v>23</v>
      </c>
      <c r="E1437" s="25" t="s">
        <v>1671</v>
      </c>
      <c r="F1437" s="26" t="s">
        <v>16</v>
      </c>
      <c r="G1437" s="27">
        <v>2</v>
      </c>
      <c r="H1437" s="28">
        <v>0</v>
      </c>
      <c r="I1437" s="88">
        <f>G1437*H1437</f>
        <v>0</v>
      </c>
      <c r="J1437" s="93"/>
    </row>
    <row r="1438" spans="1:10" customFormat="1" ht="15" x14ac:dyDescent="0.25">
      <c r="A1438" s="123" t="s">
        <v>2397</v>
      </c>
      <c r="B1438" s="19" t="s">
        <v>3303</v>
      </c>
      <c r="C1438" s="19" t="s">
        <v>130</v>
      </c>
      <c r="D1438" s="19" t="s">
        <v>283</v>
      </c>
      <c r="E1438" s="20" t="s">
        <v>284</v>
      </c>
      <c r="F1438" s="21" t="s">
        <v>60</v>
      </c>
      <c r="G1438" s="30">
        <v>3.5000000000000003E-2</v>
      </c>
      <c r="H1438" s="23">
        <v>9014.8799999999992</v>
      </c>
      <c r="I1438" s="87">
        <f>G1438*H1438</f>
        <v>315.52</v>
      </c>
      <c r="J1438" s="93"/>
    </row>
    <row r="1439" spans="1:10" customFormat="1" ht="22.5" x14ac:dyDescent="0.25">
      <c r="A1439" s="123" t="s">
        <v>2400</v>
      </c>
      <c r="B1439" s="19" t="s">
        <v>3303</v>
      </c>
      <c r="C1439" s="19" t="s">
        <v>133</v>
      </c>
      <c r="D1439" s="19" t="s">
        <v>1608</v>
      </c>
      <c r="E1439" s="20" t="s">
        <v>1609</v>
      </c>
      <c r="F1439" s="21" t="s">
        <v>262</v>
      </c>
      <c r="G1439" s="33">
        <v>0.55000000000000004</v>
      </c>
      <c r="H1439" s="23">
        <v>54740.58</v>
      </c>
      <c r="I1439" s="87">
        <f>G1439*H1439</f>
        <v>30107.32</v>
      </c>
      <c r="J1439" s="93"/>
    </row>
    <row r="1440" spans="1:10" customFormat="1" ht="15" x14ac:dyDescent="0.25">
      <c r="A1440" s="124" t="s">
        <v>2403</v>
      </c>
      <c r="B1440" s="24" t="s">
        <v>3303</v>
      </c>
      <c r="C1440" s="24" t="s">
        <v>137</v>
      </c>
      <c r="D1440" s="24" t="s">
        <v>23</v>
      </c>
      <c r="E1440" s="25" t="s">
        <v>1611</v>
      </c>
      <c r="F1440" s="26" t="s">
        <v>265</v>
      </c>
      <c r="G1440" s="27">
        <v>54</v>
      </c>
      <c r="H1440" s="28">
        <v>591.55999999999995</v>
      </c>
      <c r="I1440" s="88">
        <f>G1440*H1440</f>
        <v>31944.240000000002</v>
      </c>
      <c r="J1440" s="93"/>
    </row>
    <row r="1441" spans="1:10" customFormat="1" ht="15" x14ac:dyDescent="0.25">
      <c r="A1441" s="124" t="s">
        <v>2404</v>
      </c>
      <c r="B1441" s="24" t="s">
        <v>3303</v>
      </c>
      <c r="C1441" s="24" t="s">
        <v>140</v>
      </c>
      <c r="D1441" s="24" t="s">
        <v>23</v>
      </c>
      <c r="E1441" s="25" t="s">
        <v>1613</v>
      </c>
      <c r="F1441" s="26" t="s">
        <v>16</v>
      </c>
      <c r="G1441" s="27">
        <v>25</v>
      </c>
      <c r="H1441" s="28">
        <v>214.14</v>
      </c>
      <c r="I1441" s="88">
        <f>G1441*H1441</f>
        <v>5353.5</v>
      </c>
      <c r="J1441" s="93"/>
    </row>
    <row r="1442" spans="1:10" customFormat="1" ht="22.5" x14ac:dyDescent="0.25">
      <c r="A1442" s="123" t="s">
        <v>2407</v>
      </c>
      <c r="B1442" s="19" t="s">
        <v>3303</v>
      </c>
      <c r="C1442" s="19" t="s">
        <v>144</v>
      </c>
      <c r="D1442" s="19" t="s">
        <v>1633</v>
      </c>
      <c r="E1442" s="20" t="s">
        <v>1634</v>
      </c>
      <c r="F1442" s="21" t="s">
        <v>262</v>
      </c>
      <c r="G1442" s="30">
        <v>5.0000000000000001E-3</v>
      </c>
      <c r="H1442" s="23">
        <v>54764.79</v>
      </c>
      <c r="I1442" s="87">
        <f>G1442*H1442</f>
        <v>273.82</v>
      </c>
      <c r="J1442" s="93"/>
    </row>
    <row r="1443" spans="1:10" customFormat="1" ht="22.5" x14ac:dyDescent="0.25">
      <c r="A1443" s="124" t="s">
        <v>2410</v>
      </c>
      <c r="B1443" s="24" t="s">
        <v>3303</v>
      </c>
      <c r="C1443" s="24" t="s">
        <v>148</v>
      </c>
      <c r="D1443" s="24" t="s">
        <v>1636</v>
      </c>
      <c r="E1443" s="25" t="s">
        <v>1637</v>
      </c>
      <c r="F1443" s="26" t="s">
        <v>265</v>
      </c>
      <c r="G1443" s="31">
        <v>0.5</v>
      </c>
      <c r="H1443" s="28">
        <v>0</v>
      </c>
      <c r="I1443" s="88">
        <f>G1443*H1443</f>
        <v>0</v>
      </c>
      <c r="J1443" s="93"/>
    </row>
    <row r="1444" spans="1:10" customFormat="1" ht="15" x14ac:dyDescent="0.25">
      <c r="A1444" s="124" t="s">
        <v>2411</v>
      </c>
      <c r="B1444" s="24" t="s">
        <v>3303</v>
      </c>
      <c r="C1444" s="24" t="s">
        <v>151</v>
      </c>
      <c r="D1444" s="24" t="s">
        <v>23</v>
      </c>
      <c r="E1444" s="25" t="s">
        <v>596</v>
      </c>
      <c r="F1444" s="26" t="s">
        <v>16</v>
      </c>
      <c r="G1444" s="27">
        <v>6</v>
      </c>
      <c r="H1444" s="28">
        <v>924.29</v>
      </c>
      <c r="I1444" s="88">
        <f>G1444*H1444</f>
        <v>5545.74</v>
      </c>
      <c r="J1444" s="93"/>
    </row>
    <row r="1445" spans="1:10" customFormat="1" ht="15" x14ac:dyDescent="0.25">
      <c r="A1445" s="123" t="s">
        <v>2413</v>
      </c>
      <c r="B1445" s="19" t="s">
        <v>3303</v>
      </c>
      <c r="C1445" s="19" t="s">
        <v>154</v>
      </c>
      <c r="D1445" s="19" t="s">
        <v>603</v>
      </c>
      <c r="E1445" s="20" t="s">
        <v>604</v>
      </c>
      <c r="F1445" s="21" t="s">
        <v>16</v>
      </c>
      <c r="G1445" s="22">
        <v>4</v>
      </c>
      <c r="H1445" s="23">
        <v>3115.05</v>
      </c>
      <c r="I1445" s="87">
        <f>G1445*H1445</f>
        <v>12460.2</v>
      </c>
      <c r="J1445" s="93"/>
    </row>
    <row r="1446" spans="1:10" customFormat="1" ht="15" x14ac:dyDescent="0.25">
      <c r="A1446" s="124" t="s">
        <v>2414</v>
      </c>
      <c r="B1446" s="24" t="s">
        <v>3303</v>
      </c>
      <c r="C1446" s="24" t="s">
        <v>157</v>
      </c>
      <c r="D1446" s="24" t="s">
        <v>23</v>
      </c>
      <c r="E1446" s="25" t="s">
        <v>1646</v>
      </c>
      <c r="F1446" s="26" t="s">
        <v>16</v>
      </c>
      <c r="G1446" s="27">
        <v>4</v>
      </c>
      <c r="H1446" s="28">
        <v>924.29</v>
      </c>
      <c r="I1446" s="88">
        <f>G1446*H1446</f>
        <v>3697.16</v>
      </c>
      <c r="J1446" s="93"/>
    </row>
    <row r="1447" spans="1:10" customFormat="1" ht="15" x14ac:dyDescent="0.25">
      <c r="A1447" s="123" t="s">
        <v>2416</v>
      </c>
      <c r="B1447" s="19" t="s">
        <v>3303</v>
      </c>
      <c r="C1447" s="19" t="s">
        <v>159</v>
      </c>
      <c r="D1447" s="19" t="s">
        <v>283</v>
      </c>
      <c r="E1447" s="20" t="s">
        <v>284</v>
      </c>
      <c r="F1447" s="21" t="s">
        <v>60</v>
      </c>
      <c r="G1447" s="30">
        <v>7.3999999999999996E-2</v>
      </c>
      <c r="H1447" s="23">
        <v>9011.98</v>
      </c>
      <c r="I1447" s="87">
        <f>G1447*H1447</f>
        <v>666.89</v>
      </c>
      <c r="J1447" s="93"/>
    </row>
    <row r="1448" spans="1:10" customFormat="1" ht="22.5" x14ac:dyDescent="0.25">
      <c r="A1448" s="123" t="s">
        <v>2418</v>
      </c>
      <c r="B1448" s="19" t="s">
        <v>3303</v>
      </c>
      <c r="C1448" s="19" t="s">
        <v>163</v>
      </c>
      <c r="D1448" s="19" t="s">
        <v>286</v>
      </c>
      <c r="E1448" s="20" t="s">
        <v>287</v>
      </c>
      <c r="F1448" s="21" t="s">
        <v>222</v>
      </c>
      <c r="G1448" s="33">
        <v>0.75</v>
      </c>
      <c r="H1448" s="23">
        <v>58847.3</v>
      </c>
      <c r="I1448" s="87">
        <f>G1448*H1448</f>
        <v>44135.48</v>
      </c>
      <c r="J1448" s="93"/>
    </row>
    <row r="1449" spans="1:10" customFormat="1" ht="15" x14ac:dyDescent="0.25">
      <c r="A1449" s="124" t="s">
        <v>2420</v>
      </c>
      <c r="B1449" s="24" t="s">
        <v>3303</v>
      </c>
      <c r="C1449" s="24" t="s">
        <v>167</v>
      </c>
      <c r="D1449" s="24" t="s">
        <v>23</v>
      </c>
      <c r="E1449" s="25" t="s">
        <v>1684</v>
      </c>
      <c r="F1449" s="26" t="s">
        <v>65</v>
      </c>
      <c r="G1449" s="31">
        <v>23.4</v>
      </c>
      <c r="H1449" s="28">
        <v>177.39</v>
      </c>
      <c r="I1449" s="88">
        <f>G1449*H1449</f>
        <v>4150.93</v>
      </c>
      <c r="J1449" s="93"/>
    </row>
    <row r="1450" spans="1:10" customFormat="1" ht="15" x14ac:dyDescent="0.25">
      <c r="A1450" s="123" t="s">
        <v>2422</v>
      </c>
      <c r="B1450" s="19" t="s">
        <v>3303</v>
      </c>
      <c r="C1450" s="19" t="s">
        <v>170</v>
      </c>
      <c r="D1450" s="19" t="s">
        <v>225</v>
      </c>
      <c r="E1450" s="20" t="s">
        <v>226</v>
      </c>
      <c r="F1450" s="21" t="s">
        <v>60</v>
      </c>
      <c r="G1450" s="33">
        <v>0.17</v>
      </c>
      <c r="H1450" s="23">
        <v>248841.17</v>
      </c>
      <c r="I1450" s="87">
        <f>G1450*H1450</f>
        <v>42303</v>
      </c>
      <c r="J1450" s="93"/>
    </row>
    <row r="1451" spans="1:10" customFormat="1" ht="15" x14ac:dyDescent="0.25">
      <c r="A1451" s="124" t="s">
        <v>2423</v>
      </c>
      <c r="B1451" s="24" t="s">
        <v>3303</v>
      </c>
      <c r="C1451" s="24" t="s">
        <v>172</v>
      </c>
      <c r="D1451" s="24" t="s">
        <v>23</v>
      </c>
      <c r="E1451" s="25" t="s">
        <v>1687</v>
      </c>
      <c r="F1451" s="26" t="s">
        <v>65</v>
      </c>
      <c r="G1451" s="32">
        <v>20.74</v>
      </c>
      <c r="H1451" s="28">
        <v>924.29</v>
      </c>
      <c r="I1451" s="88">
        <f>G1451*H1451</f>
        <v>19169.77</v>
      </c>
      <c r="J1451" s="93"/>
    </row>
    <row r="1452" spans="1:10" customFormat="1" ht="15" x14ac:dyDescent="0.25">
      <c r="A1452" s="123" t="s">
        <v>2425</v>
      </c>
      <c r="B1452" s="19" t="s">
        <v>3303</v>
      </c>
      <c r="C1452" s="19" t="s">
        <v>175</v>
      </c>
      <c r="D1452" s="19" t="s">
        <v>406</v>
      </c>
      <c r="E1452" s="20" t="s">
        <v>407</v>
      </c>
      <c r="F1452" s="21" t="s">
        <v>16</v>
      </c>
      <c r="G1452" s="22">
        <v>1</v>
      </c>
      <c r="H1452" s="23">
        <v>76139.490000000005</v>
      </c>
      <c r="I1452" s="87">
        <f>G1452*H1452</f>
        <v>76139.490000000005</v>
      </c>
      <c r="J1452" s="93"/>
    </row>
    <row r="1453" spans="1:10" customFormat="1" ht="15" x14ac:dyDescent="0.25">
      <c r="A1453" s="124" t="s">
        <v>2427</v>
      </c>
      <c r="B1453" s="24" t="s">
        <v>3303</v>
      </c>
      <c r="C1453" s="24" t="s">
        <v>178</v>
      </c>
      <c r="D1453" s="24" t="s">
        <v>23</v>
      </c>
      <c r="E1453" s="25" t="s">
        <v>1690</v>
      </c>
      <c r="F1453" s="26" t="s">
        <v>342</v>
      </c>
      <c r="G1453" s="27">
        <v>1</v>
      </c>
      <c r="H1453" s="28">
        <v>0</v>
      </c>
      <c r="I1453" s="88">
        <f>G1453*H1453</f>
        <v>0</v>
      </c>
      <c r="J1453" s="93"/>
    </row>
    <row r="1454" spans="1:10" customFormat="1" ht="15" x14ac:dyDescent="0.25">
      <c r="A1454" s="123" t="s">
        <v>2428</v>
      </c>
      <c r="B1454" s="19" t="s">
        <v>3303</v>
      </c>
      <c r="C1454" s="19" t="s">
        <v>182</v>
      </c>
      <c r="D1454" s="19" t="s">
        <v>19</v>
      </c>
      <c r="E1454" s="20" t="s">
        <v>20</v>
      </c>
      <c r="F1454" s="21" t="s">
        <v>16</v>
      </c>
      <c r="G1454" s="22">
        <v>1</v>
      </c>
      <c r="H1454" s="23">
        <v>25.01</v>
      </c>
      <c r="I1454" s="87">
        <f>G1454*H1454</f>
        <v>25.01</v>
      </c>
      <c r="J1454" s="93"/>
    </row>
    <row r="1455" spans="1:10" customFormat="1" ht="22.5" x14ac:dyDescent="0.25">
      <c r="A1455" s="123" t="s">
        <v>2429</v>
      </c>
      <c r="B1455" s="19" t="s">
        <v>3303</v>
      </c>
      <c r="C1455" s="19" t="s">
        <v>186</v>
      </c>
      <c r="D1455" s="19" t="s">
        <v>1693</v>
      </c>
      <c r="E1455" s="20" t="s">
        <v>1694</v>
      </c>
      <c r="F1455" s="21" t="s">
        <v>60</v>
      </c>
      <c r="G1455" s="29">
        <v>0.38769999999999999</v>
      </c>
      <c r="H1455" s="23">
        <v>102815.36</v>
      </c>
      <c r="I1455" s="87">
        <f>G1455*H1455</f>
        <v>39861.519999999997</v>
      </c>
      <c r="J1455" s="93"/>
    </row>
    <row r="1456" spans="1:10" customFormat="1" ht="15" x14ac:dyDescent="0.25">
      <c r="A1456" s="124" t="s">
        <v>2430</v>
      </c>
      <c r="B1456" s="24" t="s">
        <v>3303</v>
      </c>
      <c r="C1456" s="24" t="s">
        <v>189</v>
      </c>
      <c r="D1456" s="24" t="s">
        <v>23</v>
      </c>
      <c r="E1456" s="25" t="s">
        <v>1696</v>
      </c>
      <c r="F1456" s="26" t="s">
        <v>265</v>
      </c>
      <c r="G1456" s="27">
        <v>15</v>
      </c>
      <c r="H1456" s="28">
        <v>5505.49</v>
      </c>
      <c r="I1456" s="88">
        <f>G1456*H1456</f>
        <v>82582.350000000006</v>
      </c>
      <c r="J1456" s="93"/>
    </row>
    <row r="1457" spans="1:10" customFormat="1" ht="15" x14ac:dyDescent="0.25">
      <c r="A1457" s="124" t="s">
        <v>2432</v>
      </c>
      <c r="B1457" s="24" t="s">
        <v>3303</v>
      </c>
      <c r="C1457" s="24" t="s">
        <v>192</v>
      </c>
      <c r="D1457" s="24" t="s">
        <v>23</v>
      </c>
      <c r="E1457" s="25" t="s">
        <v>427</v>
      </c>
      <c r="F1457" s="26" t="s">
        <v>16</v>
      </c>
      <c r="G1457" s="27">
        <v>4</v>
      </c>
      <c r="H1457" s="28">
        <v>4476.09</v>
      </c>
      <c r="I1457" s="88">
        <f>G1457*H1457</f>
        <v>17904.36</v>
      </c>
      <c r="J1457" s="93"/>
    </row>
    <row r="1458" spans="1:10" customFormat="1" ht="15" x14ac:dyDescent="0.25">
      <c r="A1458" s="124" t="s">
        <v>2433</v>
      </c>
      <c r="B1458" s="24" t="s">
        <v>3303</v>
      </c>
      <c r="C1458" s="24" t="s">
        <v>196</v>
      </c>
      <c r="D1458" s="24" t="s">
        <v>23</v>
      </c>
      <c r="E1458" s="25" t="s">
        <v>1699</v>
      </c>
      <c r="F1458" s="26" t="s">
        <v>16</v>
      </c>
      <c r="G1458" s="27">
        <v>3</v>
      </c>
      <c r="H1458" s="28">
        <v>5467.44</v>
      </c>
      <c r="I1458" s="88">
        <f>G1458*H1458</f>
        <v>16402.32</v>
      </c>
      <c r="J1458" s="93"/>
    </row>
    <row r="1459" spans="1:10" customFormat="1" ht="15" x14ac:dyDescent="0.25">
      <c r="A1459" s="124" t="s">
        <v>2436</v>
      </c>
      <c r="B1459" s="24" t="s">
        <v>3303</v>
      </c>
      <c r="C1459" s="24" t="s">
        <v>200</v>
      </c>
      <c r="D1459" s="24" t="s">
        <v>23</v>
      </c>
      <c r="E1459" s="25" t="s">
        <v>1701</v>
      </c>
      <c r="F1459" s="26" t="s">
        <v>16</v>
      </c>
      <c r="G1459" s="27">
        <v>1</v>
      </c>
      <c r="H1459" s="28">
        <v>1245.54</v>
      </c>
      <c r="I1459" s="88">
        <f>G1459*H1459</f>
        <v>1245.54</v>
      </c>
      <c r="J1459" s="93"/>
    </row>
    <row r="1460" spans="1:10" customFormat="1" ht="22.5" x14ac:dyDescent="0.25">
      <c r="A1460" s="123" t="s">
        <v>2437</v>
      </c>
      <c r="B1460" s="19" t="s">
        <v>3303</v>
      </c>
      <c r="C1460" s="19" t="s">
        <v>203</v>
      </c>
      <c r="D1460" s="19" t="s">
        <v>444</v>
      </c>
      <c r="E1460" s="20" t="s">
        <v>445</v>
      </c>
      <c r="F1460" s="21" t="s">
        <v>60</v>
      </c>
      <c r="G1460" s="40">
        <v>0.18118000000000001</v>
      </c>
      <c r="H1460" s="23">
        <v>153116.82</v>
      </c>
      <c r="I1460" s="87">
        <f>G1460*H1460</f>
        <v>27741.71</v>
      </c>
      <c r="J1460" s="93"/>
    </row>
    <row r="1461" spans="1:10" customFormat="1" ht="15" x14ac:dyDescent="0.25">
      <c r="A1461" s="124" t="s">
        <v>2438</v>
      </c>
      <c r="B1461" s="24" t="s">
        <v>3303</v>
      </c>
      <c r="C1461" s="24" t="s">
        <v>206</v>
      </c>
      <c r="D1461" s="24" t="s">
        <v>23</v>
      </c>
      <c r="E1461" s="25" t="s">
        <v>1704</v>
      </c>
      <c r="F1461" s="26" t="s">
        <v>265</v>
      </c>
      <c r="G1461" s="31">
        <v>5.6</v>
      </c>
      <c r="H1461" s="28">
        <v>2427.0700000000002</v>
      </c>
      <c r="I1461" s="88">
        <f>G1461*H1461</f>
        <v>13591.59</v>
      </c>
      <c r="J1461" s="93"/>
    </row>
    <row r="1462" spans="1:10" customFormat="1" ht="15" x14ac:dyDescent="0.25">
      <c r="A1462" s="124" t="s">
        <v>3807</v>
      </c>
      <c r="B1462" s="24" t="s">
        <v>3303</v>
      </c>
      <c r="C1462" s="24" t="s">
        <v>209</v>
      </c>
      <c r="D1462" s="24" t="s">
        <v>23</v>
      </c>
      <c r="E1462" s="25" t="s">
        <v>1706</v>
      </c>
      <c r="F1462" s="26" t="s">
        <v>265</v>
      </c>
      <c r="G1462" s="31">
        <v>4.3</v>
      </c>
      <c r="H1462" s="28">
        <v>2040.18</v>
      </c>
      <c r="I1462" s="88">
        <f>G1462*H1462</f>
        <v>8772.77</v>
      </c>
      <c r="J1462" s="93"/>
    </row>
    <row r="1463" spans="1:10" customFormat="1" ht="15" x14ac:dyDescent="0.25">
      <c r="A1463" s="124" t="s">
        <v>3808</v>
      </c>
      <c r="B1463" s="24" t="s">
        <v>3303</v>
      </c>
      <c r="C1463" s="24" t="s">
        <v>212</v>
      </c>
      <c r="D1463" s="24" t="s">
        <v>23</v>
      </c>
      <c r="E1463" s="25" t="s">
        <v>1708</v>
      </c>
      <c r="F1463" s="26" t="s">
        <v>16</v>
      </c>
      <c r="G1463" s="27">
        <v>1</v>
      </c>
      <c r="H1463" s="28">
        <v>3262.67</v>
      </c>
      <c r="I1463" s="88">
        <f>G1463*H1463</f>
        <v>3262.67</v>
      </c>
      <c r="J1463" s="93"/>
    </row>
    <row r="1464" spans="1:10" customFormat="1" ht="15" x14ac:dyDescent="0.25">
      <c r="A1464" s="124" t="s">
        <v>3809</v>
      </c>
      <c r="B1464" s="24" t="s">
        <v>3303</v>
      </c>
      <c r="C1464" s="24" t="s">
        <v>216</v>
      </c>
      <c r="D1464" s="24" t="s">
        <v>23</v>
      </c>
      <c r="E1464" s="25" t="s">
        <v>457</v>
      </c>
      <c r="F1464" s="26" t="s">
        <v>16</v>
      </c>
      <c r="G1464" s="27">
        <v>2</v>
      </c>
      <c r="H1464" s="28">
        <v>1782.95</v>
      </c>
      <c r="I1464" s="88">
        <f>G1464*H1464</f>
        <v>3565.9</v>
      </c>
      <c r="J1464" s="93"/>
    </row>
    <row r="1465" spans="1:10" customFormat="1" ht="15" x14ac:dyDescent="0.25">
      <c r="A1465" s="124" t="s">
        <v>3810</v>
      </c>
      <c r="B1465" s="24" t="s">
        <v>3303</v>
      </c>
      <c r="C1465" s="24" t="s">
        <v>219</v>
      </c>
      <c r="D1465" s="24" t="s">
        <v>23</v>
      </c>
      <c r="E1465" s="25" t="s">
        <v>1711</v>
      </c>
      <c r="F1465" s="26" t="s">
        <v>16</v>
      </c>
      <c r="G1465" s="27">
        <v>4</v>
      </c>
      <c r="H1465" s="28">
        <v>820.6</v>
      </c>
      <c r="I1465" s="88">
        <f>G1465*H1465</f>
        <v>3282.4</v>
      </c>
      <c r="J1465" s="93"/>
    </row>
    <row r="1466" spans="1:10" customFormat="1" ht="22.5" x14ac:dyDescent="0.25">
      <c r="A1466" s="124" t="s">
        <v>3811</v>
      </c>
      <c r="B1466" s="24" t="s">
        <v>3303</v>
      </c>
      <c r="C1466" s="24" t="s">
        <v>224</v>
      </c>
      <c r="D1466" s="24" t="s">
        <v>1713</v>
      </c>
      <c r="E1466" s="25" t="s">
        <v>1714</v>
      </c>
      <c r="F1466" s="26" t="s">
        <v>65</v>
      </c>
      <c r="G1466" s="42">
        <v>1.1459999999999999</v>
      </c>
      <c r="H1466" s="28">
        <v>1943.92</v>
      </c>
      <c r="I1466" s="88">
        <f>G1466*H1466</f>
        <v>2227.73</v>
      </c>
      <c r="J1466" s="93"/>
    </row>
    <row r="1467" spans="1:10" customFormat="1" ht="22.5" x14ac:dyDescent="0.25">
      <c r="A1467" s="124" t="s">
        <v>3812</v>
      </c>
      <c r="B1467" s="24" t="s">
        <v>3303</v>
      </c>
      <c r="C1467" s="24" t="s">
        <v>228</v>
      </c>
      <c r="D1467" s="24" t="s">
        <v>1715</v>
      </c>
      <c r="E1467" s="25" t="s">
        <v>1716</v>
      </c>
      <c r="F1467" s="26" t="s">
        <v>65</v>
      </c>
      <c r="G1467" s="42">
        <v>0.19400000000000001</v>
      </c>
      <c r="H1467" s="28">
        <v>1997.92</v>
      </c>
      <c r="I1467" s="88">
        <f>G1467*H1467</f>
        <v>387.6</v>
      </c>
      <c r="J1467" s="93"/>
    </row>
    <row r="1468" spans="1:10" customFormat="1" ht="22.5" x14ac:dyDescent="0.25">
      <c r="A1468" s="123" t="s">
        <v>3813</v>
      </c>
      <c r="B1468" s="19" t="s">
        <v>3303</v>
      </c>
      <c r="C1468" s="19" t="s">
        <v>231</v>
      </c>
      <c r="D1468" s="19" t="s">
        <v>51</v>
      </c>
      <c r="E1468" s="20" t="s">
        <v>52</v>
      </c>
      <c r="F1468" s="21" t="s">
        <v>16</v>
      </c>
      <c r="G1468" s="22">
        <v>4</v>
      </c>
      <c r="H1468" s="23">
        <v>2252.6999999999998</v>
      </c>
      <c r="I1468" s="87">
        <f>G1468*H1468</f>
        <v>9010.7999999999993</v>
      </c>
      <c r="J1468" s="93"/>
    </row>
    <row r="1469" spans="1:10" customFormat="1" ht="15" x14ac:dyDescent="0.25">
      <c r="A1469" s="124" t="s">
        <v>3814</v>
      </c>
      <c r="B1469" s="24" t="s">
        <v>3303</v>
      </c>
      <c r="C1469" s="24" t="s">
        <v>234</v>
      </c>
      <c r="D1469" s="24" t="s">
        <v>23</v>
      </c>
      <c r="E1469" s="25" t="s">
        <v>1717</v>
      </c>
      <c r="F1469" s="26" t="s">
        <v>16</v>
      </c>
      <c r="G1469" s="27">
        <v>4</v>
      </c>
      <c r="H1469" s="28">
        <v>2753.75</v>
      </c>
      <c r="I1469" s="88">
        <f>G1469*H1469</f>
        <v>11015</v>
      </c>
      <c r="J1469" s="93"/>
    </row>
    <row r="1470" spans="1:10" customFormat="1" ht="15" x14ac:dyDescent="0.25">
      <c r="A1470" s="123" t="s">
        <v>3815</v>
      </c>
      <c r="B1470" s="19" t="s">
        <v>3303</v>
      </c>
      <c r="C1470" s="19" t="s">
        <v>238</v>
      </c>
      <c r="D1470" s="19" t="s">
        <v>1718</v>
      </c>
      <c r="E1470" s="20" t="s">
        <v>1719</v>
      </c>
      <c r="F1470" s="21" t="s">
        <v>16</v>
      </c>
      <c r="G1470" s="22">
        <v>1</v>
      </c>
      <c r="H1470" s="23">
        <v>1625.35</v>
      </c>
      <c r="I1470" s="87">
        <f>G1470*H1470</f>
        <v>1625.35</v>
      </c>
      <c r="J1470" s="93"/>
    </row>
    <row r="1471" spans="1:10" customFormat="1" ht="22.5" x14ac:dyDescent="0.25">
      <c r="A1471" s="124" t="s">
        <v>3816</v>
      </c>
      <c r="B1471" s="24" t="s">
        <v>3303</v>
      </c>
      <c r="C1471" s="24" t="s">
        <v>242</v>
      </c>
      <c r="D1471" s="24" t="s">
        <v>1720</v>
      </c>
      <c r="E1471" s="25" t="s">
        <v>1721</v>
      </c>
      <c r="F1471" s="26" t="s">
        <v>16</v>
      </c>
      <c r="G1471" s="27">
        <v>1</v>
      </c>
      <c r="H1471" s="28">
        <v>2533.58</v>
      </c>
      <c r="I1471" s="88">
        <f>G1471*H1471</f>
        <v>2533.58</v>
      </c>
      <c r="J1471" s="93"/>
    </row>
    <row r="1472" spans="1:10" customFormat="1" ht="22.5" x14ac:dyDescent="0.25">
      <c r="A1472" s="123" t="s">
        <v>3817</v>
      </c>
      <c r="B1472" s="19" t="s">
        <v>3303</v>
      </c>
      <c r="C1472" s="19" t="s">
        <v>245</v>
      </c>
      <c r="D1472" s="19" t="s">
        <v>494</v>
      </c>
      <c r="E1472" s="20" t="s">
        <v>495</v>
      </c>
      <c r="F1472" s="21" t="s">
        <v>16</v>
      </c>
      <c r="G1472" s="22">
        <v>1</v>
      </c>
      <c r="H1472" s="23">
        <v>2778.86</v>
      </c>
      <c r="I1472" s="87">
        <f>G1472*H1472</f>
        <v>2778.86</v>
      </c>
      <c r="J1472" s="93"/>
    </row>
    <row r="1473" spans="1:10" customFormat="1" ht="22.5" x14ac:dyDescent="0.25">
      <c r="A1473" s="137" t="s">
        <v>3818</v>
      </c>
      <c r="B1473" s="138" t="s">
        <v>3303</v>
      </c>
      <c r="C1473" s="138" t="s">
        <v>250</v>
      </c>
      <c r="D1473" s="138" t="s">
        <v>23</v>
      </c>
      <c r="E1473" s="139" t="s">
        <v>1722</v>
      </c>
      <c r="F1473" s="140" t="s">
        <v>16</v>
      </c>
      <c r="G1473" s="141">
        <v>1</v>
      </c>
      <c r="H1473" s="142">
        <v>2732.2</v>
      </c>
      <c r="I1473" s="143">
        <f>G1473*H1473</f>
        <v>2732.2</v>
      </c>
      <c r="J1473" s="136" t="s">
        <v>3946</v>
      </c>
    </row>
    <row r="1474" spans="1:10" customFormat="1" ht="15" x14ac:dyDescent="0.25">
      <c r="A1474" s="123" t="s">
        <v>3819</v>
      </c>
      <c r="B1474" s="19" t="s">
        <v>3303</v>
      </c>
      <c r="C1474" s="19" t="s">
        <v>431</v>
      </c>
      <c r="D1474" s="19" t="s">
        <v>784</v>
      </c>
      <c r="E1474" s="20" t="s">
        <v>785</v>
      </c>
      <c r="F1474" s="21" t="s">
        <v>16</v>
      </c>
      <c r="G1474" s="22">
        <v>2</v>
      </c>
      <c r="H1474" s="23">
        <v>11392.81</v>
      </c>
      <c r="I1474" s="87">
        <f>G1474*H1474</f>
        <v>22785.62</v>
      </c>
      <c r="J1474" s="93"/>
    </row>
    <row r="1475" spans="1:10" customFormat="1" ht="15" x14ac:dyDescent="0.25">
      <c r="A1475" s="124" t="s">
        <v>3820</v>
      </c>
      <c r="B1475" s="24" t="s">
        <v>3303</v>
      </c>
      <c r="C1475" s="24" t="s">
        <v>434</v>
      </c>
      <c r="D1475" s="24" t="s">
        <v>23</v>
      </c>
      <c r="E1475" s="25" t="s">
        <v>498</v>
      </c>
      <c r="F1475" s="26" t="s">
        <v>16</v>
      </c>
      <c r="G1475" s="27">
        <v>2</v>
      </c>
      <c r="H1475" s="28">
        <v>9212.64</v>
      </c>
      <c r="I1475" s="88">
        <f>G1475*H1475</f>
        <v>18425.28</v>
      </c>
      <c r="J1475" s="93"/>
    </row>
    <row r="1476" spans="1:10" customFormat="1" ht="33.75" x14ac:dyDescent="0.25">
      <c r="A1476" s="123" t="s">
        <v>3821</v>
      </c>
      <c r="B1476" s="19" t="s">
        <v>3303</v>
      </c>
      <c r="C1476" s="19" t="s">
        <v>437</v>
      </c>
      <c r="D1476" s="19" t="s">
        <v>507</v>
      </c>
      <c r="E1476" s="20" t="s">
        <v>508</v>
      </c>
      <c r="F1476" s="21" t="s">
        <v>222</v>
      </c>
      <c r="G1476" s="33">
        <v>0.66</v>
      </c>
      <c r="H1476" s="23">
        <v>24426.86</v>
      </c>
      <c r="I1476" s="87">
        <f>G1476*H1476</f>
        <v>16121.73</v>
      </c>
      <c r="J1476" s="93"/>
    </row>
    <row r="1477" spans="1:10" customFormat="1" ht="15" x14ac:dyDescent="0.25">
      <c r="A1477" s="124" t="s">
        <v>3822</v>
      </c>
      <c r="B1477" s="24" t="s">
        <v>3303</v>
      </c>
      <c r="C1477" s="24" t="s">
        <v>440</v>
      </c>
      <c r="D1477" s="24" t="s">
        <v>23</v>
      </c>
      <c r="E1477" s="25" t="s">
        <v>510</v>
      </c>
      <c r="F1477" s="26" t="s">
        <v>222</v>
      </c>
      <c r="G1477" s="41">
        <v>0.71279999999999999</v>
      </c>
      <c r="H1477" s="28">
        <v>628.37</v>
      </c>
      <c r="I1477" s="88">
        <f>G1477*H1477</f>
        <v>447.9</v>
      </c>
      <c r="J1477" s="93"/>
    </row>
    <row r="1478" spans="1:10" customFormat="1" ht="15" x14ac:dyDescent="0.25">
      <c r="A1478" s="123" t="s">
        <v>3823</v>
      </c>
      <c r="B1478" s="19" t="s">
        <v>3303</v>
      </c>
      <c r="C1478" s="19" t="s">
        <v>443</v>
      </c>
      <c r="D1478" s="19" t="s">
        <v>225</v>
      </c>
      <c r="E1478" s="20" t="s">
        <v>226</v>
      </c>
      <c r="F1478" s="21" t="s">
        <v>60</v>
      </c>
      <c r="G1478" s="33">
        <v>0.25</v>
      </c>
      <c r="H1478" s="23">
        <v>248835.59</v>
      </c>
      <c r="I1478" s="87">
        <f>G1478*H1478</f>
        <v>62208.9</v>
      </c>
      <c r="J1478" s="93"/>
    </row>
    <row r="1479" spans="1:10" customFormat="1" ht="15" x14ac:dyDescent="0.25">
      <c r="A1479" s="124" t="s">
        <v>3824</v>
      </c>
      <c r="B1479" s="24" t="s">
        <v>3303</v>
      </c>
      <c r="C1479" s="24" t="s">
        <v>449</v>
      </c>
      <c r="D1479" s="24" t="s">
        <v>23</v>
      </c>
      <c r="E1479" s="25" t="s">
        <v>1687</v>
      </c>
      <c r="F1479" s="26" t="s">
        <v>65</v>
      </c>
      <c r="G1479" s="31">
        <v>30.5</v>
      </c>
      <c r="H1479" s="28">
        <v>628.41</v>
      </c>
      <c r="I1479" s="88">
        <f>G1479*H1479</f>
        <v>19166.509999999998</v>
      </c>
      <c r="J1479" s="93"/>
    </row>
    <row r="1480" spans="1:10" customFormat="1" ht="22.5" x14ac:dyDescent="0.25">
      <c r="A1480" s="123" t="s">
        <v>3825</v>
      </c>
      <c r="B1480" s="19" t="s">
        <v>3303</v>
      </c>
      <c r="C1480" s="19" t="s">
        <v>452</v>
      </c>
      <c r="D1480" s="19" t="s">
        <v>179</v>
      </c>
      <c r="E1480" s="20" t="s">
        <v>180</v>
      </c>
      <c r="F1480" s="21" t="s">
        <v>60</v>
      </c>
      <c r="G1480" s="43">
        <v>6.2799999999999998E-4</v>
      </c>
      <c r="H1480" s="23">
        <v>214885.79</v>
      </c>
      <c r="I1480" s="87">
        <f>G1480*H1480</f>
        <v>134.94999999999999</v>
      </c>
      <c r="J1480" s="93"/>
    </row>
    <row r="1481" spans="1:10" customFormat="1" ht="22.5" x14ac:dyDescent="0.25">
      <c r="A1481" s="124" t="s">
        <v>3826</v>
      </c>
      <c r="B1481" s="24" t="s">
        <v>3303</v>
      </c>
      <c r="C1481" s="24" t="s">
        <v>454</v>
      </c>
      <c r="D1481" s="24" t="s">
        <v>1723</v>
      </c>
      <c r="E1481" s="25" t="s">
        <v>1724</v>
      </c>
      <c r="F1481" s="26" t="s">
        <v>65</v>
      </c>
      <c r="G1481" s="41">
        <v>6.2799999999999995E-2</v>
      </c>
      <c r="H1481" s="28">
        <v>875.36</v>
      </c>
      <c r="I1481" s="88">
        <f>G1481*H1481</f>
        <v>54.97</v>
      </c>
      <c r="J1481" s="93"/>
    </row>
    <row r="1482" spans="1:10" customFormat="1" ht="15" x14ac:dyDescent="0.25">
      <c r="A1482" s="123" t="s">
        <v>3827</v>
      </c>
      <c r="B1482" s="19" t="s">
        <v>3303</v>
      </c>
      <c r="C1482" s="19" t="s">
        <v>447</v>
      </c>
      <c r="D1482" s="19" t="s">
        <v>543</v>
      </c>
      <c r="E1482" s="20" t="s">
        <v>544</v>
      </c>
      <c r="F1482" s="21" t="s">
        <v>16</v>
      </c>
      <c r="G1482" s="22">
        <v>1</v>
      </c>
      <c r="H1482" s="23">
        <v>1862.82</v>
      </c>
      <c r="I1482" s="87">
        <f>G1482*H1482</f>
        <v>1862.82</v>
      </c>
      <c r="J1482" s="93"/>
    </row>
    <row r="1483" spans="1:10" customFormat="1" ht="22.5" x14ac:dyDescent="0.25">
      <c r="A1483" s="124" t="s">
        <v>3828</v>
      </c>
      <c r="B1483" s="24" t="s">
        <v>3303</v>
      </c>
      <c r="C1483" s="24" t="s">
        <v>458</v>
      </c>
      <c r="D1483" s="24" t="s">
        <v>1725</v>
      </c>
      <c r="E1483" s="25" t="s">
        <v>1726</v>
      </c>
      <c r="F1483" s="26" t="s">
        <v>16</v>
      </c>
      <c r="G1483" s="27">
        <v>1</v>
      </c>
      <c r="H1483" s="28">
        <v>2727.38</v>
      </c>
      <c r="I1483" s="88">
        <f>G1483*H1483</f>
        <v>2727.38</v>
      </c>
      <c r="J1483" s="93"/>
    </row>
    <row r="1484" spans="1:10" customFormat="1" ht="15" x14ac:dyDescent="0.25">
      <c r="A1484" s="123" t="s">
        <v>3829</v>
      </c>
      <c r="B1484" s="19" t="s">
        <v>3303</v>
      </c>
      <c r="C1484" s="19" t="s">
        <v>462</v>
      </c>
      <c r="D1484" s="19" t="s">
        <v>549</v>
      </c>
      <c r="E1484" s="20" t="s">
        <v>550</v>
      </c>
      <c r="F1484" s="21" t="s">
        <v>16</v>
      </c>
      <c r="G1484" s="22">
        <v>1</v>
      </c>
      <c r="H1484" s="23">
        <v>4299.6099999999997</v>
      </c>
      <c r="I1484" s="87">
        <f>G1484*H1484</f>
        <v>4299.6099999999997</v>
      </c>
      <c r="J1484" s="93"/>
    </row>
    <row r="1485" spans="1:10" customFormat="1" ht="22.5" x14ac:dyDescent="0.25">
      <c r="A1485" s="124" t="s">
        <v>3830</v>
      </c>
      <c r="B1485" s="24" t="s">
        <v>3303</v>
      </c>
      <c r="C1485" s="24" t="s">
        <v>464</v>
      </c>
      <c r="D1485" s="24" t="s">
        <v>1727</v>
      </c>
      <c r="E1485" s="25" t="s">
        <v>1728</v>
      </c>
      <c r="F1485" s="26" t="s">
        <v>16</v>
      </c>
      <c r="G1485" s="27">
        <v>1</v>
      </c>
      <c r="H1485" s="28">
        <v>254.21</v>
      </c>
      <c r="I1485" s="88">
        <f>G1485*H1485</f>
        <v>254.21</v>
      </c>
      <c r="J1485" s="93"/>
    </row>
    <row r="1486" spans="1:10" customFormat="1" ht="15" x14ac:dyDescent="0.25">
      <c r="A1486" s="123" t="s">
        <v>3831</v>
      </c>
      <c r="B1486" s="19" t="s">
        <v>3303</v>
      </c>
      <c r="C1486" s="19" t="s">
        <v>467</v>
      </c>
      <c r="D1486" s="19" t="s">
        <v>516</v>
      </c>
      <c r="E1486" s="20" t="s">
        <v>517</v>
      </c>
      <c r="F1486" s="21" t="s">
        <v>16</v>
      </c>
      <c r="G1486" s="22">
        <v>1</v>
      </c>
      <c r="H1486" s="23">
        <v>9785.64</v>
      </c>
      <c r="I1486" s="87">
        <f>G1486*H1486</f>
        <v>9785.64</v>
      </c>
      <c r="J1486" s="93"/>
    </row>
    <row r="1487" spans="1:10" customFormat="1" ht="22.5" x14ac:dyDescent="0.25">
      <c r="A1487" s="124" t="s">
        <v>3832</v>
      </c>
      <c r="B1487" s="24" t="s">
        <v>3303</v>
      </c>
      <c r="C1487" s="24" t="s">
        <v>469</v>
      </c>
      <c r="D1487" s="24" t="s">
        <v>519</v>
      </c>
      <c r="E1487" s="25" t="s">
        <v>520</v>
      </c>
      <c r="F1487" s="26" t="s">
        <v>342</v>
      </c>
      <c r="G1487" s="27">
        <v>1</v>
      </c>
      <c r="H1487" s="28">
        <v>0</v>
      </c>
      <c r="I1487" s="88">
        <f>G1487*H1487</f>
        <v>0</v>
      </c>
      <c r="J1487" s="93"/>
    </row>
    <row r="1488" spans="1:10" customFormat="1" ht="15" x14ac:dyDescent="0.25">
      <c r="A1488" s="123" t="s">
        <v>3833</v>
      </c>
      <c r="B1488" s="19" t="s">
        <v>3303</v>
      </c>
      <c r="C1488" s="19" t="s">
        <v>471</v>
      </c>
      <c r="D1488" s="19" t="s">
        <v>19</v>
      </c>
      <c r="E1488" s="20" t="s">
        <v>20</v>
      </c>
      <c r="F1488" s="21" t="s">
        <v>16</v>
      </c>
      <c r="G1488" s="22">
        <v>1</v>
      </c>
      <c r="H1488" s="23">
        <v>4085.61</v>
      </c>
      <c r="I1488" s="87">
        <f>G1488*H1488</f>
        <v>4085.61</v>
      </c>
      <c r="J1488" s="93"/>
    </row>
    <row r="1489" spans="1:10" customFormat="1" ht="15" x14ac:dyDescent="0.25">
      <c r="A1489" s="123" t="s">
        <v>3834</v>
      </c>
      <c r="B1489" s="19" t="s">
        <v>3303</v>
      </c>
      <c r="C1489" s="19" t="s">
        <v>473</v>
      </c>
      <c r="D1489" s="19" t="s">
        <v>522</v>
      </c>
      <c r="E1489" s="20" t="s">
        <v>523</v>
      </c>
      <c r="F1489" s="21" t="s">
        <v>16</v>
      </c>
      <c r="G1489" s="22">
        <v>1</v>
      </c>
      <c r="H1489" s="23">
        <v>1897.37</v>
      </c>
      <c r="I1489" s="87">
        <f>G1489*H1489</f>
        <v>1897.37</v>
      </c>
      <c r="J1489" s="93"/>
    </row>
    <row r="1490" spans="1:10" customFormat="1" ht="22.5" x14ac:dyDescent="0.25">
      <c r="A1490" s="124" t="s">
        <v>3835</v>
      </c>
      <c r="B1490" s="24" t="s">
        <v>3303</v>
      </c>
      <c r="C1490" s="24" t="s">
        <v>476</v>
      </c>
      <c r="D1490" s="24" t="s">
        <v>526</v>
      </c>
      <c r="E1490" s="25" t="s">
        <v>527</v>
      </c>
      <c r="F1490" s="26" t="s">
        <v>16</v>
      </c>
      <c r="G1490" s="27">
        <v>1</v>
      </c>
      <c r="H1490" s="28">
        <v>0</v>
      </c>
      <c r="I1490" s="88">
        <f>G1490*H1490</f>
        <v>0</v>
      </c>
      <c r="J1490" s="93"/>
    </row>
    <row r="1491" spans="1:10" customFormat="1" ht="22.5" x14ac:dyDescent="0.25">
      <c r="A1491" s="123" t="s">
        <v>3836</v>
      </c>
      <c r="B1491" s="19" t="s">
        <v>3303</v>
      </c>
      <c r="C1491" s="19" t="s">
        <v>478</v>
      </c>
      <c r="D1491" s="19" t="s">
        <v>536</v>
      </c>
      <c r="E1491" s="20" t="s">
        <v>537</v>
      </c>
      <c r="F1491" s="21" t="s">
        <v>60</v>
      </c>
      <c r="G1491" s="43">
        <v>1.7884000000000001E-2</v>
      </c>
      <c r="H1491" s="23">
        <v>258160.94</v>
      </c>
      <c r="I1491" s="87">
        <f>G1491*H1491</f>
        <v>4616.95</v>
      </c>
      <c r="J1491" s="93"/>
    </row>
    <row r="1492" spans="1:10" customFormat="1" ht="22.5" x14ac:dyDescent="0.25">
      <c r="A1492" s="124" t="s">
        <v>3837</v>
      </c>
      <c r="B1492" s="24" t="s">
        <v>3303</v>
      </c>
      <c r="C1492" s="24" t="s">
        <v>480</v>
      </c>
      <c r="D1492" s="24" t="s">
        <v>164</v>
      </c>
      <c r="E1492" s="25" t="s">
        <v>1729</v>
      </c>
      <c r="F1492" s="26" t="s">
        <v>65</v>
      </c>
      <c r="G1492" s="41">
        <v>1.3188</v>
      </c>
      <c r="H1492" s="28">
        <v>615.21</v>
      </c>
      <c r="I1492" s="88">
        <f>G1492*H1492</f>
        <v>811.34</v>
      </c>
      <c r="J1492" s="93"/>
    </row>
    <row r="1493" spans="1:10" customFormat="1" ht="22.5" x14ac:dyDescent="0.25">
      <c r="A1493" s="124" t="s">
        <v>3838</v>
      </c>
      <c r="B1493" s="24" t="s">
        <v>3303</v>
      </c>
      <c r="C1493" s="24" t="s">
        <v>481</v>
      </c>
      <c r="D1493" s="24" t="s">
        <v>1730</v>
      </c>
      <c r="E1493" s="25" t="s">
        <v>1731</v>
      </c>
      <c r="F1493" s="26" t="s">
        <v>16</v>
      </c>
      <c r="G1493" s="27">
        <v>1</v>
      </c>
      <c r="H1493" s="28">
        <v>237.29</v>
      </c>
      <c r="I1493" s="88">
        <f>G1493*H1493</f>
        <v>237.29</v>
      </c>
      <c r="J1493" s="93"/>
    </row>
    <row r="1494" spans="1:10" customFormat="1" ht="22.5" x14ac:dyDescent="0.25">
      <c r="A1494" s="124" t="s">
        <v>3839</v>
      </c>
      <c r="B1494" s="24" t="s">
        <v>3303</v>
      </c>
      <c r="C1494" s="24" t="s">
        <v>483</v>
      </c>
      <c r="D1494" s="24" t="s">
        <v>540</v>
      </c>
      <c r="E1494" s="25" t="s">
        <v>541</v>
      </c>
      <c r="F1494" s="26" t="s">
        <v>65</v>
      </c>
      <c r="G1494" s="41">
        <v>0.43959999999999999</v>
      </c>
      <c r="H1494" s="28">
        <v>629.79</v>
      </c>
      <c r="I1494" s="88">
        <f>G1494*H1494</f>
        <v>276.86</v>
      </c>
      <c r="J1494" s="93"/>
    </row>
    <row r="1495" spans="1:10" customFormat="1" ht="15" x14ac:dyDescent="0.25">
      <c r="A1495" s="123" t="s">
        <v>3840</v>
      </c>
      <c r="B1495" s="19" t="s">
        <v>3303</v>
      </c>
      <c r="C1495" s="19" t="s">
        <v>487</v>
      </c>
      <c r="D1495" s="19" t="s">
        <v>543</v>
      </c>
      <c r="E1495" s="20" t="s">
        <v>544</v>
      </c>
      <c r="F1495" s="21" t="s">
        <v>16</v>
      </c>
      <c r="G1495" s="22">
        <v>1</v>
      </c>
      <c r="H1495" s="23">
        <v>1862.82</v>
      </c>
      <c r="I1495" s="87">
        <f>G1495*H1495</f>
        <v>1862.82</v>
      </c>
      <c r="J1495" s="93"/>
    </row>
    <row r="1496" spans="1:10" customFormat="1" ht="22.5" x14ac:dyDescent="0.25">
      <c r="A1496" s="124" t="s">
        <v>3841</v>
      </c>
      <c r="B1496" s="24" t="s">
        <v>3303</v>
      </c>
      <c r="C1496" s="24" t="s">
        <v>489</v>
      </c>
      <c r="D1496" s="24" t="s">
        <v>546</v>
      </c>
      <c r="E1496" s="25" t="s">
        <v>547</v>
      </c>
      <c r="F1496" s="26" t="s">
        <v>16</v>
      </c>
      <c r="G1496" s="27">
        <v>1</v>
      </c>
      <c r="H1496" s="28">
        <v>1230.95</v>
      </c>
      <c r="I1496" s="88">
        <f>G1496*H1496</f>
        <v>1230.95</v>
      </c>
      <c r="J1496" s="93"/>
    </row>
    <row r="1497" spans="1:10" customFormat="1" ht="15" x14ac:dyDescent="0.25">
      <c r="A1497" s="123" t="s">
        <v>3842</v>
      </c>
      <c r="B1497" s="19" t="s">
        <v>3303</v>
      </c>
      <c r="C1497" s="19" t="s">
        <v>493</v>
      </c>
      <c r="D1497" s="19" t="s">
        <v>549</v>
      </c>
      <c r="E1497" s="20" t="s">
        <v>550</v>
      </c>
      <c r="F1497" s="21" t="s">
        <v>16</v>
      </c>
      <c r="G1497" s="22">
        <v>3</v>
      </c>
      <c r="H1497" s="23">
        <v>4299.6000000000004</v>
      </c>
      <c r="I1497" s="87">
        <f>G1497*H1497</f>
        <v>12898.8</v>
      </c>
      <c r="J1497" s="93"/>
    </row>
    <row r="1498" spans="1:10" customFormat="1" ht="22.5" x14ac:dyDescent="0.25">
      <c r="A1498" s="124" t="s">
        <v>3843</v>
      </c>
      <c r="B1498" s="24" t="s">
        <v>3303</v>
      </c>
      <c r="C1498" s="24" t="s">
        <v>497</v>
      </c>
      <c r="D1498" s="24" t="s">
        <v>553</v>
      </c>
      <c r="E1498" s="25" t="s">
        <v>554</v>
      </c>
      <c r="F1498" s="26" t="s">
        <v>16</v>
      </c>
      <c r="G1498" s="27">
        <v>3</v>
      </c>
      <c r="H1498" s="28">
        <v>273.13</v>
      </c>
      <c r="I1498" s="88">
        <f>G1498*H1498</f>
        <v>819.39</v>
      </c>
      <c r="J1498" s="93"/>
    </row>
    <row r="1499" spans="1:10" customFormat="1" ht="22.5" x14ac:dyDescent="0.25">
      <c r="A1499" s="123" t="s">
        <v>3844</v>
      </c>
      <c r="B1499" s="19" t="s">
        <v>3303</v>
      </c>
      <c r="C1499" s="19" t="s">
        <v>499</v>
      </c>
      <c r="D1499" s="19" t="s">
        <v>414</v>
      </c>
      <c r="E1499" s="20" t="s">
        <v>415</v>
      </c>
      <c r="F1499" s="21" t="s">
        <v>60</v>
      </c>
      <c r="G1499" s="40">
        <v>4.3860000000000003E-2</v>
      </c>
      <c r="H1499" s="23">
        <v>112563.36</v>
      </c>
      <c r="I1499" s="87">
        <f>G1499*H1499</f>
        <v>4937.03</v>
      </c>
      <c r="J1499" s="93"/>
    </row>
    <row r="1500" spans="1:10" customFormat="1" ht="15" x14ac:dyDescent="0.25">
      <c r="A1500" s="124" t="s">
        <v>3845</v>
      </c>
      <c r="B1500" s="24" t="s">
        <v>3303</v>
      </c>
      <c r="C1500" s="24" t="s">
        <v>503</v>
      </c>
      <c r="D1500" s="24" t="s">
        <v>23</v>
      </c>
      <c r="E1500" s="25" t="s">
        <v>1732</v>
      </c>
      <c r="F1500" s="26" t="s">
        <v>16</v>
      </c>
      <c r="G1500" s="27">
        <v>2</v>
      </c>
      <c r="H1500" s="28">
        <v>4657.51</v>
      </c>
      <c r="I1500" s="88">
        <f>G1500*H1500</f>
        <v>9315.02</v>
      </c>
      <c r="J1500" s="93"/>
    </row>
    <row r="1501" spans="1:10" customFormat="1" ht="15" x14ac:dyDescent="0.25">
      <c r="A1501" s="124" t="s">
        <v>3846</v>
      </c>
      <c r="B1501" s="24" t="s">
        <v>3303</v>
      </c>
      <c r="C1501" s="24" t="s">
        <v>506</v>
      </c>
      <c r="D1501" s="24" t="s">
        <v>23</v>
      </c>
      <c r="E1501" s="25" t="s">
        <v>1733</v>
      </c>
      <c r="F1501" s="26" t="s">
        <v>16</v>
      </c>
      <c r="G1501" s="27">
        <v>2</v>
      </c>
      <c r="H1501" s="28">
        <v>4657.51</v>
      </c>
      <c r="I1501" s="88">
        <f>G1501*H1501</f>
        <v>9315.02</v>
      </c>
      <c r="J1501" s="93"/>
    </row>
    <row r="1502" spans="1:10" customFormat="1" ht="15" x14ac:dyDescent="0.25">
      <c r="A1502" s="123" t="s">
        <v>3847</v>
      </c>
      <c r="B1502" s="19" t="s">
        <v>3303</v>
      </c>
      <c r="C1502" s="19" t="s">
        <v>509</v>
      </c>
      <c r="D1502" s="19" t="s">
        <v>566</v>
      </c>
      <c r="E1502" s="20" t="s">
        <v>567</v>
      </c>
      <c r="F1502" s="21" t="s">
        <v>16</v>
      </c>
      <c r="G1502" s="22">
        <v>2</v>
      </c>
      <c r="H1502" s="23">
        <v>16448.169999999998</v>
      </c>
      <c r="I1502" s="87">
        <f>G1502*H1502</f>
        <v>32896.339999999997</v>
      </c>
      <c r="J1502" s="93"/>
    </row>
    <row r="1503" spans="1:10" customFormat="1" ht="15" x14ac:dyDescent="0.25">
      <c r="A1503" s="124" t="s">
        <v>3848</v>
      </c>
      <c r="B1503" s="24" t="s">
        <v>3303</v>
      </c>
      <c r="C1503" s="24" t="s">
        <v>511</v>
      </c>
      <c r="D1503" s="24" t="s">
        <v>23</v>
      </c>
      <c r="E1503" s="25" t="s">
        <v>1734</v>
      </c>
      <c r="F1503" s="26" t="s">
        <v>16</v>
      </c>
      <c r="G1503" s="27">
        <v>2</v>
      </c>
      <c r="H1503" s="28">
        <v>30183.360000000001</v>
      </c>
      <c r="I1503" s="88">
        <f>G1503*H1503</f>
        <v>60366.720000000001</v>
      </c>
      <c r="J1503" s="93"/>
    </row>
    <row r="1504" spans="1:10" customFormat="1" ht="15" x14ac:dyDescent="0.25">
      <c r="A1504" s="123" t="s">
        <v>3849</v>
      </c>
      <c r="B1504" s="19" t="s">
        <v>3303</v>
      </c>
      <c r="C1504" s="19" t="s">
        <v>514</v>
      </c>
      <c r="D1504" s="19" t="s">
        <v>543</v>
      </c>
      <c r="E1504" s="20" t="s">
        <v>544</v>
      </c>
      <c r="F1504" s="21" t="s">
        <v>16</v>
      </c>
      <c r="G1504" s="22">
        <v>2</v>
      </c>
      <c r="H1504" s="23">
        <v>1862.83</v>
      </c>
      <c r="I1504" s="87">
        <f>G1504*H1504</f>
        <v>3725.66</v>
      </c>
      <c r="J1504" s="93"/>
    </row>
    <row r="1505" spans="1:10" customFormat="1" ht="15" x14ac:dyDescent="0.25">
      <c r="A1505" s="124" t="s">
        <v>3850</v>
      </c>
      <c r="B1505" s="24" t="s">
        <v>3303</v>
      </c>
      <c r="C1505" s="24" t="s">
        <v>515</v>
      </c>
      <c r="D1505" s="24" t="s">
        <v>23</v>
      </c>
      <c r="E1505" s="25" t="s">
        <v>1735</v>
      </c>
      <c r="F1505" s="26" t="s">
        <v>16</v>
      </c>
      <c r="G1505" s="27">
        <v>2</v>
      </c>
      <c r="H1505" s="28">
        <v>33580.730000000003</v>
      </c>
      <c r="I1505" s="88">
        <f>G1505*H1505</f>
        <v>67161.460000000006</v>
      </c>
      <c r="J1505" s="93"/>
    </row>
    <row r="1506" spans="1:10" customFormat="1" ht="15" x14ac:dyDescent="0.25">
      <c r="A1506" s="123" t="s">
        <v>3851</v>
      </c>
      <c r="B1506" s="19" t="s">
        <v>3303</v>
      </c>
      <c r="C1506" s="19" t="s">
        <v>518</v>
      </c>
      <c r="D1506" s="19" t="s">
        <v>1736</v>
      </c>
      <c r="E1506" s="20" t="s">
        <v>1737</v>
      </c>
      <c r="F1506" s="21" t="s">
        <v>16</v>
      </c>
      <c r="G1506" s="22">
        <v>2</v>
      </c>
      <c r="H1506" s="23">
        <v>5862.55</v>
      </c>
      <c r="I1506" s="87">
        <f>G1506*H1506</f>
        <v>11725.1</v>
      </c>
      <c r="J1506" s="93"/>
    </row>
    <row r="1507" spans="1:10" customFormat="1" ht="22.5" x14ac:dyDescent="0.25">
      <c r="A1507" s="137" t="s">
        <v>3852</v>
      </c>
      <c r="B1507" s="138" t="s">
        <v>3303</v>
      </c>
      <c r="C1507" s="138" t="s">
        <v>800</v>
      </c>
      <c r="D1507" s="138" t="s">
        <v>23</v>
      </c>
      <c r="E1507" s="139" t="s">
        <v>1738</v>
      </c>
      <c r="F1507" s="140" t="s">
        <v>16</v>
      </c>
      <c r="G1507" s="141">
        <v>2</v>
      </c>
      <c r="H1507" s="142">
        <v>104016.56</v>
      </c>
      <c r="I1507" s="143">
        <f>G1507*H1507</f>
        <v>208033.12</v>
      </c>
      <c r="J1507" s="136" t="s">
        <v>3946</v>
      </c>
    </row>
    <row r="1508" spans="1:10" customFormat="1" ht="22.5" x14ac:dyDescent="0.25">
      <c r="A1508" s="123" t="s">
        <v>3853</v>
      </c>
      <c r="B1508" s="19" t="s">
        <v>3303</v>
      </c>
      <c r="C1508" s="19" t="s">
        <v>803</v>
      </c>
      <c r="D1508" s="19" t="s">
        <v>1739</v>
      </c>
      <c r="E1508" s="20" t="s">
        <v>1740</v>
      </c>
      <c r="F1508" s="21" t="s">
        <v>400</v>
      </c>
      <c r="G1508" s="43">
        <v>4.0022000000000002E-2</v>
      </c>
      <c r="H1508" s="23">
        <v>328210.21000000002</v>
      </c>
      <c r="I1508" s="87">
        <f>G1508*H1508</f>
        <v>13135.63</v>
      </c>
      <c r="J1508" s="93"/>
    </row>
    <row r="1509" spans="1:10" customFormat="1" ht="22.5" x14ac:dyDescent="0.25">
      <c r="A1509" s="123" t="s">
        <v>3854</v>
      </c>
      <c r="B1509" s="19" t="s">
        <v>3303</v>
      </c>
      <c r="C1509" s="19" t="s">
        <v>521</v>
      </c>
      <c r="D1509" s="19" t="s">
        <v>1741</v>
      </c>
      <c r="E1509" s="20" t="s">
        <v>1742</v>
      </c>
      <c r="F1509" s="21" t="s">
        <v>400</v>
      </c>
      <c r="G1509" s="43">
        <v>4.0022000000000002E-2</v>
      </c>
      <c r="H1509" s="23">
        <v>148885.60999999999</v>
      </c>
      <c r="I1509" s="87">
        <f>G1509*H1509</f>
        <v>5958.7</v>
      </c>
      <c r="J1509" s="93"/>
    </row>
    <row r="1510" spans="1:10" customFormat="1" ht="15" x14ac:dyDescent="0.25">
      <c r="A1510" s="124" t="s">
        <v>3855</v>
      </c>
      <c r="B1510" s="24" t="s">
        <v>3303</v>
      </c>
      <c r="C1510" s="24" t="s">
        <v>525</v>
      </c>
      <c r="D1510" s="24" t="s">
        <v>1743</v>
      </c>
      <c r="E1510" s="25" t="s">
        <v>1744</v>
      </c>
      <c r="F1510" s="26" t="s">
        <v>400</v>
      </c>
      <c r="G1510" s="45">
        <v>1.0598E-2</v>
      </c>
      <c r="H1510" s="28">
        <v>67350.75</v>
      </c>
      <c r="I1510" s="88">
        <f>G1510*H1510</f>
        <v>713.78</v>
      </c>
      <c r="J1510" s="93"/>
    </row>
    <row r="1511" spans="1:10" customFormat="1" ht="15" x14ac:dyDescent="0.25">
      <c r="A1511" s="124" t="s">
        <v>3856</v>
      </c>
      <c r="B1511" s="24" t="s">
        <v>3303</v>
      </c>
      <c r="C1511" s="24" t="s">
        <v>528</v>
      </c>
      <c r="D1511" s="24" t="s">
        <v>1745</v>
      </c>
      <c r="E1511" s="25" t="s">
        <v>1746</v>
      </c>
      <c r="F1511" s="26" t="s">
        <v>400</v>
      </c>
      <c r="G1511" s="45">
        <v>1.8173999999999999E-2</v>
      </c>
      <c r="H1511" s="28">
        <v>83164.14</v>
      </c>
      <c r="I1511" s="88">
        <f>G1511*H1511</f>
        <v>1511.43</v>
      </c>
      <c r="J1511" s="93"/>
    </row>
    <row r="1512" spans="1:10" customFormat="1" ht="15" x14ac:dyDescent="0.25">
      <c r="A1512" s="124" t="s">
        <v>3857</v>
      </c>
      <c r="B1512" s="24" t="s">
        <v>3303</v>
      </c>
      <c r="C1512" s="24" t="s">
        <v>530</v>
      </c>
      <c r="D1512" s="24" t="s">
        <v>1747</v>
      </c>
      <c r="E1512" s="25" t="s">
        <v>1748</v>
      </c>
      <c r="F1512" s="26" t="s">
        <v>400</v>
      </c>
      <c r="G1512" s="44">
        <v>1.125E-2</v>
      </c>
      <c r="H1512" s="28">
        <v>48735.87</v>
      </c>
      <c r="I1512" s="88">
        <f>G1512*H1512</f>
        <v>548.28</v>
      </c>
      <c r="J1512" s="93"/>
    </row>
    <row r="1513" spans="1:10" customFormat="1" ht="22.5" x14ac:dyDescent="0.25">
      <c r="A1513" s="123" t="s">
        <v>3858</v>
      </c>
      <c r="B1513" s="19" t="s">
        <v>3303</v>
      </c>
      <c r="C1513" s="19" t="s">
        <v>533</v>
      </c>
      <c r="D1513" s="19" t="s">
        <v>1749</v>
      </c>
      <c r="E1513" s="20" t="s">
        <v>1750</v>
      </c>
      <c r="F1513" s="21" t="s">
        <v>400</v>
      </c>
      <c r="G1513" s="43">
        <v>0.107429</v>
      </c>
      <c r="H1513" s="23">
        <f>421869.46*0.7</f>
        <v>295308.62</v>
      </c>
      <c r="I1513" s="87">
        <f>G1513*H1513</f>
        <v>31724.71</v>
      </c>
      <c r="J1513" s="93"/>
    </row>
    <row r="1514" spans="1:10" customFormat="1" ht="15" x14ac:dyDescent="0.25">
      <c r="A1514" s="124" t="s">
        <v>3859</v>
      </c>
      <c r="B1514" s="24" t="s">
        <v>3303</v>
      </c>
      <c r="C1514" s="24" t="s">
        <v>535</v>
      </c>
      <c r="D1514" s="24" t="s">
        <v>23</v>
      </c>
      <c r="E1514" s="25" t="s">
        <v>1751</v>
      </c>
      <c r="F1514" s="26" t="s">
        <v>265</v>
      </c>
      <c r="G1514" s="31">
        <v>39.5</v>
      </c>
      <c r="H1514" s="28">
        <v>469.65</v>
      </c>
      <c r="I1514" s="88">
        <f>G1514*H1514</f>
        <v>18551.18</v>
      </c>
      <c r="J1514" s="93"/>
    </row>
    <row r="1515" spans="1:10" customFormat="1" ht="15" x14ac:dyDescent="0.25">
      <c r="A1515" s="124" t="s">
        <v>3860</v>
      </c>
      <c r="B1515" s="24" t="s">
        <v>3303</v>
      </c>
      <c r="C1515" s="24" t="s">
        <v>539</v>
      </c>
      <c r="D1515" s="24" t="s">
        <v>1752</v>
      </c>
      <c r="E1515" s="25" t="s">
        <v>1753</v>
      </c>
      <c r="F1515" s="26" t="s">
        <v>265</v>
      </c>
      <c r="G1515" s="32">
        <v>5.55</v>
      </c>
      <c r="H1515" s="28">
        <v>386.79</v>
      </c>
      <c r="I1515" s="88">
        <f>G1515*H1515</f>
        <v>2146.6799999999998</v>
      </c>
      <c r="J1515" s="93"/>
    </row>
    <row r="1516" spans="1:10" customFormat="1" ht="15" x14ac:dyDescent="0.25">
      <c r="A1516" s="124" t="s">
        <v>3861</v>
      </c>
      <c r="B1516" s="24" t="s">
        <v>3303</v>
      </c>
      <c r="C1516" s="24" t="s">
        <v>542</v>
      </c>
      <c r="D1516" s="24" t="s">
        <v>23</v>
      </c>
      <c r="E1516" s="25" t="s">
        <v>1754</v>
      </c>
      <c r="F1516" s="26" t="s">
        <v>16</v>
      </c>
      <c r="G1516" s="27">
        <v>22</v>
      </c>
      <c r="H1516" s="28">
        <v>239.2</v>
      </c>
      <c r="I1516" s="88">
        <f>G1516*H1516</f>
        <v>5262.4</v>
      </c>
      <c r="J1516" s="93"/>
    </row>
    <row r="1517" spans="1:10" customFormat="1" ht="22.5" x14ac:dyDescent="0.25">
      <c r="A1517" s="124" t="s">
        <v>3862</v>
      </c>
      <c r="B1517" s="24" t="s">
        <v>3303</v>
      </c>
      <c r="C1517" s="24" t="s">
        <v>545</v>
      </c>
      <c r="D1517" s="24" t="s">
        <v>1755</v>
      </c>
      <c r="E1517" s="25" t="s">
        <v>1756</v>
      </c>
      <c r="F1517" s="26" t="s">
        <v>16</v>
      </c>
      <c r="G1517" s="27">
        <v>10</v>
      </c>
      <c r="H1517" s="28">
        <v>137.12</v>
      </c>
      <c r="I1517" s="88">
        <f>G1517*H1517</f>
        <v>1371.2</v>
      </c>
      <c r="J1517" s="93"/>
    </row>
    <row r="1518" spans="1:10" customFormat="1" ht="15" x14ac:dyDescent="0.25">
      <c r="A1518" s="124" t="s">
        <v>3863</v>
      </c>
      <c r="B1518" s="24" t="s">
        <v>3303</v>
      </c>
      <c r="C1518" s="24" t="s">
        <v>548</v>
      </c>
      <c r="D1518" s="24" t="s">
        <v>1757</v>
      </c>
      <c r="E1518" s="25" t="s">
        <v>1758</v>
      </c>
      <c r="F1518" s="26" t="s">
        <v>236</v>
      </c>
      <c r="G1518" s="44">
        <v>1.438E-2</v>
      </c>
      <c r="H1518" s="28">
        <v>440.83</v>
      </c>
      <c r="I1518" s="88">
        <f>G1518*H1518</f>
        <v>6.34</v>
      </c>
      <c r="J1518" s="93"/>
    </row>
    <row r="1519" spans="1:10" customFormat="1" ht="15" x14ac:dyDescent="0.25">
      <c r="A1519" s="124" t="s">
        <v>3864</v>
      </c>
      <c r="B1519" s="24" t="s">
        <v>3303</v>
      </c>
      <c r="C1519" s="24" t="s">
        <v>552</v>
      </c>
      <c r="D1519" s="24" t="s">
        <v>1759</v>
      </c>
      <c r="E1519" s="25" t="s">
        <v>1760</v>
      </c>
      <c r="F1519" s="26" t="s">
        <v>236</v>
      </c>
      <c r="G1519" s="32">
        <v>0.12</v>
      </c>
      <c r="H1519" s="28">
        <v>291.97000000000003</v>
      </c>
      <c r="I1519" s="88">
        <f>G1519*H1519</f>
        <v>35.04</v>
      </c>
      <c r="J1519" s="93"/>
    </row>
    <row r="1520" spans="1:10" customFormat="1" ht="15" x14ac:dyDescent="0.25">
      <c r="A1520" s="124" t="s">
        <v>3865</v>
      </c>
      <c r="B1520" s="24" t="s">
        <v>3303</v>
      </c>
      <c r="C1520" s="24" t="s">
        <v>555</v>
      </c>
      <c r="D1520" s="24" t="s">
        <v>1761</v>
      </c>
      <c r="E1520" s="25" t="s">
        <v>1762</v>
      </c>
      <c r="F1520" s="26" t="s">
        <v>236</v>
      </c>
      <c r="G1520" s="42">
        <v>0.128</v>
      </c>
      <c r="H1520" s="28">
        <v>235.96</v>
      </c>
      <c r="I1520" s="88">
        <f>G1520*H1520</f>
        <v>30.2</v>
      </c>
      <c r="J1520" s="93"/>
    </row>
    <row r="1521" spans="1:11" customFormat="1" ht="15" x14ac:dyDescent="0.25">
      <c r="A1521" s="124" t="s">
        <v>3866</v>
      </c>
      <c r="B1521" s="24" t="s">
        <v>3303</v>
      </c>
      <c r="C1521" s="24" t="s">
        <v>559</v>
      </c>
      <c r="D1521" s="24" t="s">
        <v>1763</v>
      </c>
      <c r="E1521" s="25" t="s">
        <v>1764</v>
      </c>
      <c r="F1521" s="26" t="s">
        <v>236</v>
      </c>
      <c r="G1521" s="41">
        <v>2.24E-2</v>
      </c>
      <c r="H1521" s="28">
        <v>283</v>
      </c>
      <c r="I1521" s="88">
        <f>G1521*H1521</f>
        <v>6.34</v>
      </c>
      <c r="J1521" s="93"/>
    </row>
    <row r="1522" spans="1:11" customFormat="1" ht="15" x14ac:dyDescent="0.25">
      <c r="A1522" s="124" t="s">
        <v>3867</v>
      </c>
      <c r="B1522" s="24" t="s">
        <v>3303</v>
      </c>
      <c r="C1522" s="24" t="s">
        <v>561</v>
      </c>
      <c r="D1522" s="24" t="s">
        <v>1765</v>
      </c>
      <c r="E1522" s="25" t="s">
        <v>1766</v>
      </c>
      <c r="F1522" s="26" t="s">
        <v>400</v>
      </c>
      <c r="G1522" s="45">
        <v>7.8399999999999997E-4</v>
      </c>
      <c r="H1522" s="28">
        <v>199164.88</v>
      </c>
      <c r="I1522" s="88">
        <f>G1522*H1522</f>
        <v>156.15</v>
      </c>
      <c r="J1522" s="93"/>
    </row>
    <row r="1523" spans="1:11" customFormat="1" ht="15" x14ac:dyDescent="0.25">
      <c r="A1523" s="124" t="s">
        <v>3868</v>
      </c>
      <c r="B1523" s="24" t="s">
        <v>3303</v>
      </c>
      <c r="C1523" s="24" t="s">
        <v>563</v>
      </c>
      <c r="D1523" s="24" t="s">
        <v>403</v>
      </c>
      <c r="E1523" s="25" t="s">
        <v>1767</v>
      </c>
      <c r="F1523" s="26" t="s">
        <v>16</v>
      </c>
      <c r="G1523" s="27">
        <v>50</v>
      </c>
      <c r="H1523" s="28">
        <v>8.36</v>
      </c>
      <c r="I1523" s="88">
        <f>G1523*H1523</f>
        <v>418</v>
      </c>
      <c r="J1523" s="93"/>
    </row>
    <row r="1524" spans="1:11" customFormat="1" ht="15" x14ac:dyDescent="0.25">
      <c r="A1524" s="124" t="s">
        <v>3869</v>
      </c>
      <c r="B1524" s="24" t="s">
        <v>3303</v>
      </c>
      <c r="C1524" s="24" t="s">
        <v>565</v>
      </c>
      <c r="D1524" s="24" t="s">
        <v>1768</v>
      </c>
      <c r="E1524" s="25" t="s">
        <v>1769</v>
      </c>
      <c r="F1524" s="26" t="s">
        <v>248</v>
      </c>
      <c r="G1524" s="31">
        <v>1.6</v>
      </c>
      <c r="H1524" s="28">
        <v>311.08</v>
      </c>
      <c r="I1524" s="88">
        <f>G1524*H1524</f>
        <v>497.73</v>
      </c>
      <c r="J1524" s="93"/>
    </row>
    <row r="1525" spans="1:11" customFormat="1" ht="15" x14ac:dyDescent="0.25">
      <c r="A1525" s="124" t="s">
        <v>3870</v>
      </c>
      <c r="B1525" s="24" t="s">
        <v>3303</v>
      </c>
      <c r="C1525" s="24" t="s">
        <v>569</v>
      </c>
      <c r="D1525" s="24" t="s">
        <v>1770</v>
      </c>
      <c r="E1525" s="25" t="s">
        <v>1771</v>
      </c>
      <c r="F1525" s="26" t="s">
        <v>248</v>
      </c>
      <c r="G1525" s="31">
        <v>0.2</v>
      </c>
      <c r="H1525" s="28">
        <v>246.65</v>
      </c>
      <c r="I1525" s="88">
        <f>G1525*H1525</f>
        <v>49.33</v>
      </c>
      <c r="J1525" s="93"/>
    </row>
    <row r="1526" spans="1:11" customFormat="1" ht="15" x14ac:dyDescent="0.25">
      <c r="A1526" s="123" t="s">
        <v>3871</v>
      </c>
      <c r="B1526" s="19" t="s">
        <v>3303</v>
      </c>
      <c r="C1526" s="19" t="s">
        <v>571</v>
      </c>
      <c r="D1526" s="19" t="s">
        <v>1772</v>
      </c>
      <c r="E1526" s="20" t="s">
        <v>1773</v>
      </c>
      <c r="F1526" s="21" t="s">
        <v>492</v>
      </c>
      <c r="G1526" s="33">
        <v>0.09</v>
      </c>
      <c r="H1526" s="23">
        <v>36335.919999999998</v>
      </c>
      <c r="I1526" s="87">
        <f>G1526*H1526</f>
        <v>3270.23</v>
      </c>
      <c r="J1526" s="93"/>
    </row>
    <row r="1527" spans="1:11" customFormat="1" ht="15" x14ac:dyDescent="0.25">
      <c r="A1527" s="124" t="s">
        <v>3872</v>
      </c>
      <c r="B1527" s="24" t="s">
        <v>3303</v>
      </c>
      <c r="C1527" s="24" t="s">
        <v>572</v>
      </c>
      <c r="D1527" s="24" t="s">
        <v>1774</v>
      </c>
      <c r="E1527" s="25" t="s">
        <v>1775</v>
      </c>
      <c r="F1527" s="26" t="s">
        <v>16</v>
      </c>
      <c r="G1527" s="27">
        <v>9</v>
      </c>
      <c r="H1527" s="28">
        <v>134.30000000000001</v>
      </c>
      <c r="I1527" s="88">
        <f>G1527*H1527</f>
        <v>1208.7</v>
      </c>
      <c r="J1527" s="93"/>
    </row>
    <row r="1528" spans="1:11" customFormat="1" ht="22.5" x14ac:dyDescent="0.25">
      <c r="A1528" s="123" t="s">
        <v>3873</v>
      </c>
      <c r="B1528" s="19" t="s">
        <v>3303</v>
      </c>
      <c r="C1528" s="19" t="s">
        <v>574</v>
      </c>
      <c r="D1528" s="19" t="s">
        <v>1776</v>
      </c>
      <c r="E1528" s="20" t="s">
        <v>1777</v>
      </c>
      <c r="F1528" s="21" t="s">
        <v>1778</v>
      </c>
      <c r="G1528" s="34">
        <v>0.5</v>
      </c>
      <c r="H1528" s="23">
        <v>58183.26</v>
      </c>
      <c r="I1528" s="87">
        <f>G1528*H1528</f>
        <v>29091.63</v>
      </c>
      <c r="J1528" s="93"/>
    </row>
    <row r="1529" spans="1:11" customFormat="1" ht="22.5" x14ac:dyDescent="0.25">
      <c r="A1529" s="123" t="s">
        <v>3874</v>
      </c>
      <c r="B1529" s="19" t="s">
        <v>3303</v>
      </c>
      <c r="C1529" s="19" t="s">
        <v>576</v>
      </c>
      <c r="D1529" s="19" t="s">
        <v>1779</v>
      </c>
      <c r="E1529" s="20" t="s">
        <v>1780</v>
      </c>
      <c r="F1529" s="21" t="s">
        <v>1778</v>
      </c>
      <c r="G1529" s="34">
        <v>-0.5</v>
      </c>
      <c r="H1529" s="23">
        <v>16309.16</v>
      </c>
      <c r="I1529" s="87">
        <f>G1529*H1529</f>
        <v>-8154.58</v>
      </c>
      <c r="J1529" s="93"/>
    </row>
    <row r="1530" spans="1:11" customFormat="1" ht="15.75" thickBot="1" x14ac:dyDescent="0.3">
      <c r="A1530" s="124" t="s">
        <v>3875</v>
      </c>
      <c r="B1530" s="48" t="s">
        <v>3303</v>
      </c>
      <c r="C1530" s="48" t="s">
        <v>461</v>
      </c>
      <c r="D1530" s="48" t="s">
        <v>1781</v>
      </c>
      <c r="E1530" s="49" t="s">
        <v>1782</v>
      </c>
      <c r="F1530" s="50" t="s">
        <v>16</v>
      </c>
      <c r="G1530" s="72">
        <v>0.63</v>
      </c>
      <c r="H1530" s="52">
        <v>4554.49</v>
      </c>
      <c r="I1530" s="89">
        <f>G1530*H1530</f>
        <v>2869.33</v>
      </c>
      <c r="J1530" s="93"/>
    </row>
    <row r="1531" spans="1:11" customFormat="1" ht="15" x14ac:dyDescent="0.25">
      <c r="A1531" s="126"/>
      <c r="B1531" s="53"/>
      <c r="C1531" s="53"/>
      <c r="D1531" s="53"/>
      <c r="E1531" s="54" t="s">
        <v>3278</v>
      </c>
      <c r="F1531" s="55"/>
      <c r="G1531" s="55"/>
      <c r="H1531" s="56"/>
      <c r="I1531" s="57">
        <v>598180.02</v>
      </c>
      <c r="J1531" s="93"/>
    </row>
    <row r="1532" spans="1:11" customFormat="1" ht="15" x14ac:dyDescent="0.25">
      <c r="A1532" s="157"/>
      <c r="B1532" s="35"/>
      <c r="C1532" s="35"/>
      <c r="D1532" s="35"/>
      <c r="E1532" s="36" t="s">
        <v>3279</v>
      </c>
      <c r="F1532" s="37"/>
      <c r="G1532" s="38"/>
      <c r="H1532" s="39"/>
      <c r="I1532" s="58">
        <v>462627.56</v>
      </c>
      <c r="J1532" s="93"/>
    </row>
    <row r="1533" spans="1:11" customFormat="1" ht="15.75" thickBot="1" x14ac:dyDescent="0.3">
      <c r="A1533" s="150"/>
      <c r="B1533" s="151"/>
      <c r="C1533" s="151"/>
      <c r="D1533" s="151"/>
      <c r="E1533" s="152" t="s">
        <v>3948</v>
      </c>
      <c r="F1533" s="153"/>
      <c r="G1533" s="154"/>
      <c r="H1533" s="155"/>
      <c r="I1533" s="156">
        <v>243933.08</v>
      </c>
      <c r="J1533" s="93"/>
    </row>
    <row r="1534" spans="1:11" customFormat="1" ht="16.5" thickTop="1" thickBot="1" x14ac:dyDescent="0.3">
      <c r="A1534" s="128"/>
      <c r="B1534" s="59"/>
      <c r="C1534" s="59"/>
      <c r="D1534" s="59"/>
      <c r="E1534" s="69" t="s">
        <v>8</v>
      </c>
      <c r="F1534" s="70"/>
      <c r="G1534" s="70"/>
      <c r="H1534" s="61"/>
      <c r="I1534" s="62">
        <f>I1531+I1532+I1533</f>
        <v>1304740.6599999999</v>
      </c>
      <c r="J1534" s="93"/>
      <c r="K1534" s="4"/>
    </row>
    <row r="1535" spans="1:11" s="98" customFormat="1" ht="15" x14ac:dyDescent="0.25">
      <c r="A1535" s="105" t="s">
        <v>47</v>
      </c>
      <c r="B1535" s="116" t="s">
        <v>3314</v>
      </c>
      <c r="C1535" s="116"/>
      <c r="D1535" s="116"/>
      <c r="E1535" s="106" t="s">
        <v>578</v>
      </c>
      <c r="F1535" s="107"/>
      <c r="G1535" s="108"/>
      <c r="H1535" s="109"/>
      <c r="I1535" s="110">
        <f>I1654</f>
        <v>2458745.37</v>
      </c>
      <c r="J1535" s="97"/>
    </row>
    <row r="1536" spans="1:11" customFormat="1" ht="15" x14ac:dyDescent="0.25">
      <c r="A1536" s="123" t="s">
        <v>2441</v>
      </c>
      <c r="B1536" s="19" t="s">
        <v>3315</v>
      </c>
      <c r="C1536" s="19" t="s">
        <v>10</v>
      </c>
      <c r="D1536" s="19" t="s">
        <v>586</v>
      </c>
      <c r="E1536" s="20" t="s">
        <v>587</v>
      </c>
      <c r="F1536" s="21" t="s">
        <v>262</v>
      </c>
      <c r="G1536" s="34">
        <v>0.7</v>
      </c>
      <c r="H1536" s="23">
        <v>46174.05</v>
      </c>
      <c r="I1536" s="87">
        <f>G1536*H1536</f>
        <v>32321.84</v>
      </c>
      <c r="J1536" s="93"/>
    </row>
    <row r="1537" spans="1:10" customFormat="1" ht="15" x14ac:dyDescent="0.25">
      <c r="A1537" s="124" t="s">
        <v>2442</v>
      </c>
      <c r="B1537" s="24" t="s">
        <v>3315</v>
      </c>
      <c r="C1537" s="24" t="s">
        <v>18</v>
      </c>
      <c r="D1537" s="24" t="s">
        <v>23</v>
      </c>
      <c r="E1537" s="25" t="s">
        <v>589</v>
      </c>
      <c r="F1537" s="26" t="s">
        <v>265</v>
      </c>
      <c r="G1537" s="27">
        <v>70</v>
      </c>
      <c r="H1537" s="28">
        <v>6706.44</v>
      </c>
      <c r="I1537" s="88">
        <f>G1537*H1537</f>
        <v>469450.8</v>
      </c>
      <c r="J1537" s="93"/>
    </row>
    <row r="1538" spans="1:10" customFormat="1" ht="22.5" x14ac:dyDescent="0.25">
      <c r="A1538" s="123" t="s">
        <v>2443</v>
      </c>
      <c r="B1538" s="19" t="s">
        <v>3315</v>
      </c>
      <c r="C1538" s="19" t="s">
        <v>22</v>
      </c>
      <c r="D1538" s="19" t="s">
        <v>598</v>
      </c>
      <c r="E1538" s="20" t="s">
        <v>599</v>
      </c>
      <c r="F1538" s="21" t="s">
        <v>262</v>
      </c>
      <c r="G1538" s="30">
        <v>0.27700000000000002</v>
      </c>
      <c r="H1538" s="23">
        <v>54730.23</v>
      </c>
      <c r="I1538" s="87">
        <f>G1538*H1538</f>
        <v>15160.27</v>
      </c>
      <c r="J1538" s="93"/>
    </row>
    <row r="1539" spans="1:10" customFormat="1" ht="15" x14ac:dyDescent="0.25">
      <c r="A1539" s="124" t="s">
        <v>2444</v>
      </c>
      <c r="B1539" s="24" t="s">
        <v>3315</v>
      </c>
      <c r="C1539" s="24" t="s">
        <v>26</v>
      </c>
      <c r="D1539" s="24" t="s">
        <v>23</v>
      </c>
      <c r="E1539" s="25" t="s">
        <v>1787</v>
      </c>
      <c r="F1539" s="26" t="s">
        <v>265</v>
      </c>
      <c r="G1539" s="31">
        <v>26.8</v>
      </c>
      <c r="H1539" s="28">
        <v>197.53</v>
      </c>
      <c r="I1539" s="88">
        <f>G1539*H1539</f>
        <v>5293.8</v>
      </c>
      <c r="J1539" s="93"/>
    </row>
    <row r="1540" spans="1:10" customFormat="1" ht="15" x14ac:dyDescent="0.25">
      <c r="A1540" s="124" t="s">
        <v>2445</v>
      </c>
      <c r="B1540" s="24" t="s">
        <v>3315</v>
      </c>
      <c r="C1540" s="24" t="s">
        <v>30</v>
      </c>
      <c r="D1540" s="24" t="s">
        <v>23</v>
      </c>
      <c r="E1540" s="25" t="s">
        <v>1789</v>
      </c>
      <c r="F1540" s="26" t="s">
        <v>16</v>
      </c>
      <c r="G1540" s="27">
        <v>20</v>
      </c>
      <c r="H1540" s="28">
        <v>113.26</v>
      </c>
      <c r="I1540" s="88">
        <f>G1540*H1540</f>
        <v>2265.1999999999998</v>
      </c>
      <c r="J1540" s="93"/>
    </row>
    <row r="1541" spans="1:10" customFormat="1" ht="15" x14ac:dyDescent="0.25">
      <c r="A1541" s="124" t="s">
        <v>2446</v>
      </c>
      <c r="B1541" s="24" t="s">
        <v>3315</v>
      </c>
      <c r="C1541" s="24" t="s">
        <v>33</v>
      </c>
      <c r="D1541" s="24" t="s">
        <v>23</v>
      </c>
      <c r="E1541" s="25" t="s">
        <v>1791</v>
      </c>
      <c r="F1541" s="26" t="s">
        <v>16</v>
      </c>
      <c r="G1541" s="27">
        <v>4</v>
      </c>
      <c r="H1541" s="28">
        <v>122.72</v>
      </c>
      <c r="I1541" s="88">
        <f>G1541*H1541</f>
        <v>490.88</v>
      </c>
      <c r="J1541" s="93"/>
    </row>
    <row r="1542" spans="1:10" customFormat="1" ht="22.5" x14ac:dyDescent="0.25">
      <c r="A1542" s="123" t="s">
        <v>2447</v>
      </c>
      <c r="B1542" s="19" t="s">
        <v>3315</v>
      </c>
      <c r="C1542" s="19" t="s">
        <v>37</v>
      </c>
      <c r="D1542" s="19" t="s">
        <v>591</v>
      </c>
      <c r="E1542" s="20" t="s">
        <v>592</v>
      </c>
      <c r="F1542" s="21" t="s">
        <v>262</v>
      </c>
      <c r="G1542" s="29">
        <v>0.3276</v>
      </c>
      <c r="H1542" s="23">
        <v>54726.45</v>
      </c>
      <c r="I1542" s="87">
        <f>G1542*H1542</f>
        <v>17928.39</v>
      </c>
      <c r="J1542" s="93"/>
    </row>
    <row r="1543" spans="1:10" customFormat="1" ht="33.75" x14ac:dyDescent="0.25">
      <c r="A1543" s="124" t="s">
        <v>2448</v>
      </c>
      <c r="B1543" s="24" t="s">
        <v>3315</v>
      </c>
      <c r="C1543" s="24" t="s">
        <v>40</v>
      </c>
      <c r="D1543" s="24" t="s">
        <v>381</v>
      </c>
      <c r="E1543" s="25" t="s">
        <v>1794</v>
      </c>
      <c r="F1543" s="26" t="s">
        <v>265</v>
      </c>
      <c r="G1543" s="32">
        <v>32.76</v>
      </c>
      <c r="H1543" s="28">
        <v>235.48</v>
      </c>
      <c r="I1543" s="88">
        <f>G1543*H1543</f>
        <v>7714.32</v>
      </c>
      <c r="J1543" s="93"/>
    </row>
    <row r="1544" spans="1:10" customFormat="1" ht="15" x14ac:dyDescent="0.25">
      <c r="A1544" s="124" t="s">
        <v>2449</v>
      </c>
      <c r="B1544" s="24" t="s">
        <v>3315</v>
      </c>
      <c r="C1544" s="24" t="s">
        <v>43</v>
      </c>
      <c r="D1544" s="24" t="s">
        <v>23</v>
      </c>
      <c r="E1544" s="25" t="s">
        <v>596</v>
      </c>
      <c r="F1544" s="26" t="s">
        <v>16</v>
      </c>
      <c r="G1544" s="27">
        <v>27</v>
      </c>
      <c r="H1544" s="28">
        <v>445.59</v>
      </c>
      <c r="I1544" s="88">
        <f>G1544*H1544</f>
        <v>12030.93</v>
      </c>
      <c r="J1544" s="93"/>
    </row>
    <row r="1545" spans="1:10" customFormat="1" ht="22.5" x14ac:dyDescent="0.25">
      <c r="A1545" s="123" t="s">
        <v>2450</v>
      </c>
      <c r="B1545" s="19" t="s">
        <v>3315</v>
      </c>
      <c r="C1545" s="19" t="s">
        <v>47</v>
      </c>
      <c r="D1545" s="19" t="s">
        <v>1633</v>
      </c>
      <c r="E1545" s="20" t="s">
        <v>1634</v>
      </c>
      <c r="F1545" s="21" t="s">
        <v>262</v>
      </c>
      <c r="G1545" s="30">
        <v>1.0840000000000001</v>
      </c>
      <c r="H1545" s="23">
        <v>54718.85</v>
      </c>
      <c r="I1545" s="87">
        <f>G1545*H1545</f>
        <v>59315.23</v>
      </c>
      <c r="J1545" s="93"/>
    </row>
    <row r="1546" spans="1:10" customFormat="1" ht="15" x14ac:dyDescent="0.25">
      <c r="A1546" s="124" t="s">
        <v>2451</v>
      </c>
      <c r="B1546" s="24" t="s">
        <v>3315</v>
      </c>
      <c r="C1546" s="24" t="s">
        <v>50</v>
      </c>
      <c r="D1546" s="24" t="s">
        <v>23</v>
      </c>
      <c r="E1546" s="25" t="s">
        <v>1798</v>
      </c>
      <c r="F1546" s="26" t="s">
        <v>265</v>
      </c>
      <c r="G1546" s="31">
        <v>106.8</v>
      </c>
      <c r="H1546" s="28">
        <v>300.41000000000003</v>
      </c>
      <c r="I1546" s="88">
        <f>G1546*H1546</f>
        <v>32083.79</v>
      </c>
      <c r="J1546" s="93"/>
    </row>
    <row r="1547" spans="1:10" customFormat="1" ht="15" x14ac:dyDescent="0.25">
      <c r="A1547" s="124" t="s">
        <v>2452</v>
      </c>
      <c r="B1547" s="24" t="s">
        <v>3315</v>
      </c>
      <c r="C1547" s="24" t="s">
        <v>54</v>
      </c>
      <c r="D1547" s="24" t="s">
        <v>23</v>
      </c>
      <c r="E1547" s="25" t="s">
        <v>267</v>
      </c>
      <c r="F1547" s="26" t="s">
        <v>16</v>
      </c>
      <c r="G1547" s="27">
        <v>64</v>
      </c>
      <c r="H1547" s="28">
        <v>71.88</v>
      </c>
      <c r="I1547" s="88">
        <f>G1547*H1547</f>
        <v>4600.32</v>
      </c>
      <c r="J1547" s="93"/>
    </row>
    <row r="1548" spans="1:10" customFormat="1" ht="15" x14ac:dyDescent="0.25">
      <c r="A1548" s="123" t="s">
        <v>2453</v>
      </c>
      <c r="B1548" s="19" t="s">
        <v>3315</v>
      </c>
      <c r="C1548" s="19" t="s">
        <v>57</v>
      </c>
      <c r="D1548" s="19" t="s">
        <v>603</v>
      </c>
      <c r="E1548" s="20" t="s">
        <v>604</v>
      </c>
      <c r="F1548" s="21" t="s">
        <v>16</v>
      </c>
      <c r="G1548" s="22">
        <v>13</v>
      </c>
      <c r="H1548" s="23">
        <v>3115.04</v>
      </c>
      <c r="I1548" s="87">
        <f>G1548*H1548</f>
        <v>40495.519999999997</v>
      </c>
      <c r="J1548" s="93"/>
    </row>
    <row r="1549" spans="1:10" customFormat="1" ht="15" x14ac:dyDescent="0.25">
      <c r="A1549" s="124" t="s">
        <v>2454</v>
      </c>
      <c r="B1549" s="24" t="s">
        <v>3315</v>
      </c>
      <c r="C1549" s="24" t="s">
        <v>62</v>
      </c>
      <c r="D1549" s="24" t="s">
        <v>23</v>
      </c>
      <c r="E1549" s="25" t="s">
        <v>1802</v>
      </c>
      <c r="F1549" s="26" t="s">
        <v>16</v>
      </c>
      <c r="G1549" s="27">
        <v>13</v>
      </c>
      <c r="H1549" s="28">
        <v>369.17</v>
      </c>
      <c r="I1549" s="88">
        <f>G1549*H1549</f>
        <v>4799.21</v>
      </c>
      <c r="J1549" s="93"/>
    </row>
    <row r="1550" spans="1:10" customFormat="1" ht="15" x14ac:dyDescent="0.25">
      <c r="A1550" s="123" t="s">
        <v>2455</v>
      </c>
      <c r="B1550" s="19" t="s">
        <v>3315</v>
      </c>
      <c r="C1550" s="19" t="s">
        <v>67</v>
      </c>
      <c r="D1550" s="19" t="s">
        <v>283</v>
      </c>
      <c r="E1550" s="20" t="s">
        <v>284</v>
      </c>
      <c r="F1550" s="21" t="s">
        <v>60</v>
      </c>
      <c r="G1550" s="30">
        <v>0.253</v>
      </c>
      <c r="H1550" s="23">
        <v>9015.3700000000008</v>
      </c>
      <c r="I1550" s="87">
        <f>G1550*H1550</f>
        <v>2280.89</v>
      </c>
      <c r="J1550" s="93"/>
    </row>
    <row r="1551" spans="1:10" customFormat="1" ht="15" x14ac:dyDescent="0.25">
      <c r="A1551" s="123" t="s">
        <v>2456</v>
      </c>
      <c r="B1551" s="19" t="s">
        <v>3315</v>
      </c>
      <c r="C1551" s="19" t="s">
        <v>70</v>
      </c>
      <c r="D1551" s="19" t="s">
        <v>1805</v>
      </c>
      <c r="E1551" s="20" t="s">
        <v>1806</v>
      </c>
      <c r="F1551" s="21" t="s">
        <v>16</v>
      </c>
      <c r="G1551" s="22">
        <v>1</v>
      </c>
      <c r="H1551" s="23">
        <v>14014.22</v>
      </c>
      <c r="I1551" s="87">
        <f>G1551*H1551</f>
        <v>14014.22</v>
      </c>
      <c r="J1551" s="93"/>
    </row>
    <row r="1552" spans="1:10" customFormat="1" ht="22.5" x14ac:dyDescent="0.25">
      <c r="A1552" s="137" t="s">
        <v>2457</v>
      </c>
      <c r="B1552" s="138" t="s">
        <v>3315</v>
      </c>
      <c r="C1552" s="138" t="s">
        <v>73</v>
      </c>
      <c r="D1552" s="138" t="s">
        <v>23</v>
      </c>
      <c r="E1552" s="139" t="s">
        <v>1808</v>
      </c>
      <c r="F1552" s="140" t="s">
        <v>412</v>
      </c>
      <c r="G1552" s="141">
        <v>1</v>
      </c>
      <c r="H1552" s="142">
        <v>45906.22</v>
      </c>
      <c r="I1552" s="143">
        <f>G1552*H1552</f>
        <v>45906.22</v>
      </c>
      <c r="J1552" s="136" t="s">
        <v>3946</v>
      </c>
    </row>
    <row r="1553" spans="1:10" customFormat="1" ht="22.5" x14ac:dyDescent="0.25">
      <c r="A1553" s="123" t="s">
        <v>2459</v>
      </c>
      <c r="B1553" s="19" t="s">
        <v>3315</v>
      </c>
      <c r="C1553" s="19" t="s">
        <v>76</v>
      </c>
      <c r="D1553" s="19" t="s">
        <v>591</v>
      </c>
      <c r="E1553" s="20" t="s">
        <v>592</v>
      </c>
      <c r="F1553" s="21" t="s">
        <v>262</v>
      </c>
      <c r="G1553" s="29">
        <v>5.2600000000000001E-2</v>
      </c>
      <c r="H1553" s="23">
        <v>54728.51</v>
      </c>
      <c r="I1553" s="87">
        <f>G1553*H1553</f>
        <v>2878.72</v>
      </c>
      <c r="J1553" s="93"/>
    </row>
    <row r="1554" spans="1:10" customFormat="1" ht="33.75" x14ac:dyDescent="0.25">
      <c r="A1554" s="124" t="s">
        <v>2460</v>
      </c>
      <c r="B1554" s="24" t="s">
        <v>3315</v>
      </c>
      <c r="C1554" s="24" t="s">
        <v>79</v>
      </c>
      <c r="D1554" s="24" t="s">
        <v>381</v>
      </c>
      <c r="E1554" s="25" t="s">
        <v>1811</v>
      </c>
      <c r="F1554" s="26" t="s">
        <v>265</v>
      </c>
      <c r="G1554" s="32">
        <v>5.26</v>
      </c>
      <c r="H1554" s="28">
        <v>235.47</v>
      </c>
      <c r="I1554" s="88">
        <f>G1554*H1554</f>
        <v>1238.57</v>
      </c>
      <c r="J1554" s="93"/>
    </row>
    <row r="1555" spans="1:10" customFormat="1" ht="15" x14ac:dyDescent="0.25">
      <c r="A1555" s="124" t="s">
        <v>2462</v>
      </c>
      <c r="B1555" s="24" t="s">
        <v>3315</v>
      </c>
      <c r="C1555" s="24" t="s">
        <v>82</v>
      </c>
      <c r="D1555" s="24" t="s">
        <v>23</v>
      </c>
      <c r="E1555" s="25" t="s">
        <v>596</v>
      </c>
      <c r="F1555" s="26" t="s">
        <v>16</v>
      </c>
      <c r="G1555" s="27">
        <v>2</v>
      </c>
      <c r="H1555" s="28">
        <v>445.58</v>
      </c>
      <c r="I1555" s="88">
        <f>G1555*H1555</f>
        <v>891.16</v>
      </c>
      <c r="J1555" s="93"/>
    </row>
    <row r="1556" spans="1:10" customFormat="1" ht="15" x14ac:dyDescent="0.25">
      <c r="A1556" s="123" t="s">
        <v>2463</v>
      </c>
      <c r="B1556" s="19" t="s">
        <v>3315</v>
      </c>
      <c r="C1556" s="19" t="s">
        <v>85</v>
      </c>
      <c r="D1556" s="19" t="s">
        <v>603</v>
      </c>
      <c r="E1556" s="20" t="s">
        <v>604</v>
      </c>
      <c r="F1556" s="21" t="s">
        <v>16</v>
      </c>
      <c r="G1556" s="22">
        <v>2</v>
      </c>
      <c r="H1556" s="23">
        <v>3115.04</v>
      </c>
      <c r="I1556" s="87">
        <f>G1556*H1556</f>
        <v>6230.08</v>
      </c>
      <c r="J1556" s="93"/>
    </row>
    <row r="1557" spans="1:10" customFormat="1" ht="15" x14ac:dyDescent="0.25">
      <c r="A1557" s="124" t="s">
        <v>2464</v>
      </c>
      <c r="B1557" s="24" t="s">
        <v>3315</v>
      </c>
      <c r="C1557" s="24" t="s">
        <v>87</v>
      </c>
      <c r="D1557" s="24" t="s">
        <v>23</v>
      </c>
      <c r="E1557" s="25" t="s">
        <v>1802</v>
      </c>
      <c r="F1557" s="26" t="s">
        <v>16</v>
      </c>
      <c r="G1557" s="27">
        <v>2</v>
      </c>
      <c r="H1557" s="28">
        <v>369.17</v>
      </c>
      <c r="I1557" s="88">
        <f>G1557*H1557</f>
        <v>738.34</v>
      </c>
      <c r="J1557" s="93"/>
    </row>
    <row r="1558" spans="1:10" customFormat="1" ht="15" x14ac:dyDescent="0.25">
      <c r="A1558" s="123" t="s">
        <v>2465</v>
      </c>
      <c r="B1558" s="19" t="s">
        <v>3315</v>
      </c>
      <c r="C1558" s="19" t="s">
        <v>90</v>
      </c>
      <c r="D1558" s="19" t="s">
        <v>283</v>
      </c>
      <c r="E1558" s="20" t="s">
        <v>284</v>
      </c>
      <c r="F1558" s="21" t="s">
        <v>60</v>
      </c>
      <c r="G1558" s="30">
        <v>8.9999999999999993E-3</v>
      </c>
      <c r="H1558" s="23">
        <v>9020.15</v>
      </c>
      <c r="I1558" s="87">
        <f>G1558*H1558</f>
        <v>81.180000000000007</v>
      </c>
      <c r="J1558" s="93"/>
    </row>
    <row r="1559" spans="1:10" customFormat="1" ht="22.5" x14ac:dyDescent="0.25">
      <c r="A1559" s="123" t="s">
        <v>2466</v>
      </c>
      <c r="B1559" s="19" t="s">
        <v>3315</v>
      </c>
      <c r="C1559" s="19" t="s">
        <v>93</v>
      </c>
      <c r="D1559" s="19" t="s">
        <v>598</v>
      </c>
      <c r="E1559" s="20" t="s">
        <v>599</v>
      </c>
      <c r="F1559" s="21" t="s">
        <v>262</v>
      </c>
      <c r="G1559" s="29">
        <v>0.51639999999999997</v>
      </c>
      <c r="H1559" s="23">
        <v>54728.43</v>
      </c>
      <c r="I1559" s="87">
        <f>G1559*H1559</f>
        <v>28261.759999999998</v>
      </c>
      <c r="J1559" s="93"/>
    </row>
    <row r="1560" spans="1:10" customFormat="1" ht="15" x14ac:dyDescent="0.25">
      <c r="A1560" s="124" t="s">
        <v>2467</v>
      </c>
      <c r="B1560" s="24" t="s">
        <v>3315</v>
      </c>
      <c r="C1560" s="24" t="s">
        <v>96</v>
      </c>
      <c r="D1560" s="24" t="s">
        <v>23</v>
      </c>
      <c r="E1560" s="25" t="s">
        <v>1787</v>
      </c>
      <c r="F1560" s="26" t="s">
        <v>265</v>
      </c>
      <c r="G1560" s="27">
        <v>51</v>
      </c>
      <c r="H1560" s="28">
        <v>197.52</v>
      </c>
      <c r="I1560" s="88">
        <f>G1560*H1560</f>
        <v>10073.52</v>
      </c>
      <c r="J1560" s="93"/>
    </row>
    <row r="1561" spans="1:10" customFormat="1" ht="15" x14ac:dyDescent="0.25">
      <c r="A1561" s="124" t="s">
        <v>2468</v>
      </c>
      <c r="B1561" s="24" t="s">
        <v>3315</v>
      </c>
      <c r="C1561" s="24" t="s">
        <v>99</v>
      </c>
      <c r="D1561" s="24" t="s">
        <v>23</v>
      </c>
      <c r="E1561" s="25" t="s">
        <v>1789</v>
      </c>
      <c r="F1561" s="26" t="s">
        <v>16</v>
      </c>
      <c r="G1561" s="27">
        <v>16</v>
      </c>
      <c r="H1561" s="28">
        <v>113.26</v>
      </c>
      <c r="I1561" s="88">
        <f>G1561*H1561</f>
        <v>1812.16</v>
      </c>
      <c r="J1561" s="93"/>
    </row>
    <row r="1562" spans="1:10" customFormat="1" ht="15" x14ac:dyDescent="0.25">
      <c r="A1562" s="124" t="s">
        <v>2469</v>
      </c>
      <c r="B1562" s="24" t="s">
        <v>3315</v>
      </c>
      <c r="C1562" s="24" t="s">
        <v>101</v>
      </c>
      <c r="D1562" s="24" t="s">
        <v>23</v>
      </c>
      <c r="E1562" s="25" t="s">
        <v>596</v>
      </c>
      <c r="F1562" s="26" t="s">
        <v>16</v>
      </c>
      <c r="G1562" s="27">
        <v>4</v>
      </c>
      <c r="H1562" s="28">
        <v>445.58</v>
      </c>
      <c r="I1562" s="88">
        <f>G1562*H1562</f>
        <v>1782.32</v>
      </c>
      <c r="J1562" s="93"/>
    </row>
    <row r="1563" spans="1:10" customFormat="1" ht="15" x14ac:dyDescent="0.25">
      <c r="A1563" s="123" t="s">
        <v>2470</v>
      </c>
      <c r="B1563" s="19" t="s">
        <v>3315</v>
      </c>
      <c r="C1563" s="19" t="s">
        <v>105</v>
      </c>
      <c r="D1563" s="19" t="s">
        <v>603</v>
      </c>
      <c r="E1563" s="20" t="s">
        <v>604</v>
      </c>
      <c r="F1563" s="21" t="s">
        <v>16</v>
      </c>
      <c r="G1563" s="22">
        <v>4</v>
      </c>
      <c r="H1563" s="23">
        <v>3115.05</v>
      </c>
      <c r="I1563" s="87">
        <f>G1563*H1563</f>
        <v>12460.2</v>
      </c>
      <c r="J1563" s="93"/>
    </row>
    <row r="1564" spans="1:10" customFormat="1" ht="15" x14ac:dyDescent="0.25">
      <c r="A1564" s="124" t="s">
        <v>2471</v>
      </c>
      <c r="B1564" s="24" t="s">
        <v>3315</v>
      </c>
      <c r="C1564" s="24" t="s">
        <v>109</v>
      </c>
      <c r="D1564" s="24" t="s">
        <v>23</v>
      </c>
      <c r="E1564" s="25" t="s">
        <v>1802</v>
      </c>
      <c r="F1564" s="26" t="s">
        <v>16</v>
      </c>
      <c r="G1564" s="27">
        <v>4</v>
      </c>
      <c r="H1564" s="28">
        <v>369.17</v>
      </c>
      <c r="I1564" s="88">
        <f>G1564*H1564</f>
        <v>1476.68</v>
      </c>
      <c r="J1564" s="93"/>
    </row>
    <row r="1565" spans="1:10" customFormat="1" ht="15" x14ac:dyDescent="0.25">
      <c r="A1565" s="123" t="s">
        <v>2472</v>
      </c>
      <c r="B1565" s="19" t="s">
        <v>3315</v>
      </c>
      <c r="C1565" s="19" t="s">
        <v>111</v>
      </c>
      <c r="D1565" s="19" t="s">
        <v>283</v>
      </c>
      <c r="E1565" s="20" t="s">
        <v>284</v>
      </c>
      <c r="F1565" s="21" t="s">
        <v>60</v>
      </c>
      <c r="G1565" s="30">
        <v>0.107</v>
      </c>
      <c r="H1565" s="23">
        <v>9010.26</v>
      </c>
      <c r="I1565" s="87">
        <f>G1565*H1565</f>
        <v>964.1</v>
      </c>
      <c r="J1565" s="93"/>
    </row>
    <row r="1566" spans="1:10" customFormat="1" ht="15" x14ac:dyDescent="0.25">
      <c r="A1566" s="123" t="s">
        <v>2473</v>
      </c>
      <c r="B1566" s="19" t="s">
        <v>3315</v>
      </c>
      <c r="C1566" s="19" t="s">
        <v>114</v>
      </c>
      <c r="D1566" s="19" t="s">
        <v>1824</v>
      </c>
      <c r="E1566" s="20" t="s">
        <v>1825</v>
      </c>
      <c r="F1566" s="21" t="s">
        <v>1826</v>
      </c>
      <c r="G1566" s="33">
        <v>0.01</v>
      </c>
      <c r="H1566" s="23">
        <v>37996.379999999997</v>
      </c>
      <c r="I1566" s="87">
        <f>G1566*H1566</f>
        <v>379.96</v>
      </c>
      <c r="J1566" s="93"/>
    </row>
    <row r="1567" spans="1:10" customFormat="1" ht="15" x14ac:dyDescent="0.25">
      <c r="A1567" s="124" t="s">
        <v>2474</v>
      </c>
      <c r="B1567" s="24" t="s">
        <v>3315</v>
      </c>
      <c r="C1567" s="24" t="s">
        <v>117</v>
      </c>
      <c r="D1567" s="24" t="s">
        <v>23</v>
      </c>
      <c r="E1567" s="25" t="s">
        <v>1828</v>
      </c>
      <c r="F1567" s="26" t="s">
        <v>412</v>
      </c>
      <c r="G1567" s="27">
        <v>1</v>
      </c>
      <c r="H1567" s="28">
        <v>0</v>
      </c>
      <c r="I1567" s="88">
        <f>G1567*H1567</f>
        <v>0</v>
      </c>
      <c r="J1567" s="93"/>
    </row>
    <row r="1568" spans="1:10" customFormat="1" ht="15" x14ac:dyDescent="0.25">
      <c r="A1568" s="123" t="s">
        <v>2475</v>
      </c>
      <c r="B1568" s="19" t="s">
        <v>3315</v>
      </c>
      <c r="C1568" s="19" t="s">
        <v>121</v>
      </c>
      <c r="D1568" s="19" t="s">
        <v>283</v>
      </c>
      <c r="E1568" s="20" t="s">
        <v>284</v>
      </c>
      <c r="F1568" s="21" t="s">
        <v>60</v>
      </c>
      <c r="G1568" s="30">
        <v>2.5000000000000001E-2</v>
      </c>
      <c r="H1568" s="23">
        <v>9034.61</v>
      </c>
      <c r="I1568" s="87">
        <f>G1568*H1568</f>
        <v>225.87</v>
      </c>
      <c r="J1568" s="93"/>
    </row>
    <row r="1569" spans="1:10" customFormat="1" ht="15" x14ac:dyDescent="0.25">
      <c r="A1569" s="123" t="s">
        <v>2476</v>
      </c>
      <c r="B1569" s="19" t="s">
        <v>3315</v>
      </c>
      <c r="C1569" s="19" t="s">
        <v>125</v>
      </c>
      <c r="D1569" s="19" t="s">
        <v>1805</v>
      </c>
      <c r="E1569" s="20" t="s">
        <v>1806</v>
      </c>
      <c r="F1569" s="21" t="s">
        <v>16</v>
      </c>
      <c r="G1569" s="22">
        <v>1</v>
      </c>
      <c r="H1569" s="23">
        <v>14014.22</v>
      </c>
      <c r="I1569" s="87">
        <f>G1569*H1569</f>
        <v>14014.22</v>
      </c>
      <c r="J1569" s="93"/>
    </row>
    <row r="1570" spans="1:10" customFormat="1" ht="22.5" x14ac:dyDescent="0.25">
      <c r="A1570" s="137" t="s">
        <v>2477</v>
      </c>
      <c r="B1570" s="138" t="s">
        <v>3315</v>
      </c>
      <c r="C1570" s="138" t="s">
        <v>128</v>
      </c>
      <c r="D1570" s="138" t="s">
        <v>23</v>
      </c>
      <c r="E1570" s="139" t="s">
        <v>1832</v>
      </c>
      <c r="F1570" s="140" t="s">
        <v>16</v>
      </c>
      <c r="G1570" s="141">
        <v>1</v>
      </c>
      <c r="H1570" s="142">
        <v>89680.47</v>
      </c>
      <c r="I1570" s="143">
        <f>G1570*H1570</f>
        <v>89680.47</v>
      </c>
      <c r="J1570" s="136" t="s">
        <v>3946</v>
      </c>
    </row>
    <row r="1571" spans="1:10" customFormat="1" ht="22.5" x14ac:dyDescent="0.25">
      <c r="A1571" s="123" t="s">
        <v>2479</v>
      </c>
      <c r="B1571" s="19" t="s">
        <v>3315</v>
      </c>
      <c r="C1571" s="19" t="s">
        <v>130</v>
      </c>
      <c r="D1571" s="19" t="s">
        <v>598</v>
      </c>
      <c r="E1571" s="20" t="s">
        <v>599</v>
      </c>
      <c r="F1571" s="21" t="s">
        <v>262</v>
      </c>
      <c r="G1571" s="30">
        <v>0.879</v>
      </c>
      <c r="H1571" s="23">
        <v>54729.61</v>
      </c>
      <c r="I1571" s="87">
        <f>G1571*H1571</f>
        <v>48107.33</v>
      </c>
      <c r="J1571" s="93"/>
    </row>
    <row r="1572" spans="1:10" customFormat="1" ht="15" x14ac:dyDescent="0.25">
      <c r="A1572" s="124" t="s">
        <v>2480</v>
      </c>
      <c r="B1572" s="24" t="s">
        <v>3315</v>
      </c>
      <c r="C1572" s="24" t="s">
        <v>133</v>
      </c>
      <c r="D1572" s="24" t="s">
        <v>23</v>
      </c>
      <c r="E1572" s="25" t="s">
        <v>1787</v>
      </c>
      <c r="F1572" s="26" t="s">
        <v>265</v>
      </c>
      <c r="G1572" s="27">
        <v>87</v>
      </c>
      <c r="H1572" s="28">
        <v>197.52</v>
      </c>
      <c r="I1572" s="88">
        <f>G1572*H1572</f>
        <v>17184.240000000002</v>
      </c>
      <c r="J1572" s="93"/>
    </row>
    <row r="1573" spans="1:10" customFormat="1" ht="15" x14ac:dyDescent="0.25">
      <c r="A1573" s="124" t="s">
        <v>2483</v>
      </c>
      <c r="B1573" s="24" t="s">
        <v>3315</v>
      </c>
      <c r="C1573" s="24" t="s">
        <v>137</v>
      </c>
      <c r="D1573" s="24" t="s">
        <v>23</v>
      </c>
      <c r="E1573" s="25" t="s">
        <v>1789</v>
      </c>
      <c r="F1573" s="26" t="s">
        <v>16</v>
      </c>
      <c r="G1573" s="27">
        <v>20</v>
      </c>
      <c r="H1573" s="28">
        <v>113.26</v>
      </c>
      <c r="I1573" s="88">
        <f>G1573*H1573</f>
        <v>2265.1999999999998</v>
      </c>
      <c r="J1573" s="93"/>
    </row>
    <row r="1574" spans="1:10" customFormat="1" ht="15" x14ac:dyDescent="0.25">
      <c r="A1574" s="124" t="s">
        <v>2486</v>
      </c>
      <c r="B1574" s="24" t="s">
        <v>3315</v>
      </c>
      <c r="C1574" s="24" t="s">
        <v>140</v>
      </c>
      <c r="D1574" s="24" t="s">
        <v>23</v>
      </c>
      <c r="E1574" s="25" t="s">
        <v>1791</v>
      </c>
      <c r="F1574" s="26" t="s">
        <v>16</v>
      </c>
      <c r="G1574" s="27">
        <v>4</v>
      </c>
      <c r="H1574" s="28">
        <v>122.72</v>
      </c>
      <c r="I1574" s="88">
        <f>G1574*H1574</f>
        <v>490.88</v>
      </c>
      <c r="J1574" s="93"/>
    </row>
    <row r="1575" spans="1:10" customFormat="1" ht="22.5" x14ac:dyDescent="0.25">
      <c r="A1575" s="123" t="s">
        <v>2487</v>
      </c>
      <c r="B1575" s="19" t="s">
        <v>3315</v>
      </c>
      <c r="C1575" s="19" t="s">
        <v>144</v>
      </c>
      <c r="D1575" s="19" t="s">
        <v>591</v>
      </c>
      <c r="E1575" s="20" t="s">
        <v>592</v>
      </c>
      <c r="F1575" s="21" t="s">
        <v>262</v>
      </c>
      <c r="G1575" s="30">
        <v>6.0999999999999999E-2</v>
      </c>
      <c r="H1575" s="23">
        <v>54726.13</v>
      </c>
      <c r="I1575" s="87">
        <f>G1575*H1575</f>
        <v>3338.29</v>
      </c>
      <c r="J1575" s="93"/>
    </row>
    <row r="1576" spans="1:10" customFormat="1" ht="33.75" x14ac:dyDescent="0.25">
      <c r="A1576" s="124" t="s">
        <v>2490</v>
      </c>
      <c r="B1576" s="24" t="s">
        <v>3315</v>
      </c>
      <c r="C1576" s="24" t="s">
        <v>148</v>
      </c>
      <c r="D1576" s="24" t="s">
        <v>381</v>
      </c>
      <c r="E1576" s="25" t="s">
        <v>1839</v>
      </c>
      <c r="F1576" s="26" t="s">
        <v>265</v>
      </c>
      <c r="G1576" s="31">
        <v>6.1</v>
      </c>
      <c r="H1576" s="28">
        <v>235.48</v>
      </c>
      <c r="I1576" s="88">
        <f>G1576*H1576</f>
        <v>1436.43</v>
      </c>
      <c r="J1576" s="93"/>
    </row>
    <row r="1577" spans="1:10" customFormat="1" ht="15" x14ac:dyDescent="0.25">
      <c r="A1577" s="124" t="s">
        <v>2493</v>
      </c>
      <c r="B1577" s="24" t="s">
        <v>3315</v>
      </c>
      <c r="C1577" s="24" t="s">
        <v>151</v>
      </c>
      <c r="D1577" s="24" t="s">
        <v>23</v>
      </c>
      <c r="E1577" s="25" t="s">
        <v>596</v>
      </c>
      <c r="F1577" s="26" t="s">
        <v>16</v>
      </c>
      <c r="G1577" s="27">
        <v>4</v>
      </c>
      <c r="H1577" s="28">
        <v>445.58</v>
      </c>
      <c r="I1577" s="88">
        <f>G1577*H1577</f>
        <v>1782.32</v>
      </c>
      <c r="J1577" s="93"/>
    </row>
    <row r="1578" spans="1:10" customFormat="1" ht="15" x14ac:dyDescent="0.25">
      <c r="A1578" s="123" t="s">
        <v>2496</v>
      </c>
      <c r="B1578" s="19" t="s">
        <v>3315</v>
      </c>
      <c r="C1578" s="19" t="s">
        <v>154</v>
      </c>
      <c r="D1578" s="19" t="s">
        <v>603</v>
      </c>
      <c r="E1578" s="20" t="s">
        <v>604</v>
      </c>
      <c r="F1578" s="21" t="s">
        <v>16</v>
      </c>
      <c r="G1578" s="22">
        <v>4</v>
      </c>
      <c r="H1578" s="23">
        <v>3115.05</v>
      </c>
      <c r="I1578" s="87">
        <f>G1578*H1578</f>
        <v>12460.2</v>
      </c>
      <c r="J1578" s="93"/>
    </row>
    <row r="1579" spans="1:10" customFormat="1" ht="15" x14ac:dyDescent="0.25">
      <c r="A1579" s="124" t="s">
        <v>2497</v>
      </c>
      <c r="B1579" s="24" t="s">
        <v>3315</v>
      </c>
      <c r="C1579" s="24" t="s">
        <v>157</v>
      </c>
      <c r="D1579" s="24" t="s">
        <v>23</v>
      </c>
      <c r="E1579" s="25" t="s">
        <v>1802</v>
      </c>
      <c r="F1579" s="26" t="s">
        <v>16</v>
      </c>
      <c r="G1579" s="27">
        <v>4</v>
      </c>
      <c r="H1579" s="28">
        <v>369.17</v>
      </c>
      <c r="I1579" s="88">
        <f>G1579*H1579</f>
        <v>1476.68</v>
      </c>
      <c r="J1579" s="93"/>
    </row>
    <row r="1580" spans="1:10" customFormat="1" ht="15" x14ac:dyDescent="0.25">
      <c r="A1580" s="123" t="s">
        <v>2498</v>
      </c>
      <c r="B1580" s="19" t="s">
        <v>3315</v>
      </c>
      <c r="C1580" s="19" t="s">
        <v>159</v>
      </c>
      <c r="D1580" s="19" t="s">
        <v>283</v>
      </c>
      <c r="E1580" s="20" t="s">
        <v>284</v>
      </c>
      <c r="F1580" s="21" t="s">
        <v>60</v>
      </c>
      <c r="G1580" s="30">
        <v>0.193</v>
      </c>
      <c r="H1580" s="23">
        <v>9012.9699999999993</v>
      </c>
      <c r="I1580" s="87">
        <f>G1580*H1580</f>
        <v>1739.5</v>
      </c>
      <c r="J1580" s="93"/>
    </row>
    <row r="1581" spans="1:10" customFormat="1" ht="15" x14ac:dyDescent="0.25">
      <c r="A1581" s="123" t="s">
        <v>2500</v>
      </c>
      <c r="B1581" s="19" t="s">
        <v>3315</v>
      </c>
      <c r="C1581" s="19" t="s">
        <v>163</v>
      </c>
      <c r="D1581" s="19" t="s">
        <v>406</v>
      </c>
      <c r="E1581" s="20" t="s">
        <v>407</v>
      </c>
      <c r="F1581" s="21" t="s">
        <v>16</v>
      </c>
      <c r="G1581" s="22">
        <v>1</v>
      </c>
      <c r="H1581" s="23">
        <v>76139.490000000005</v>
      </c>
      <c r="I1581" s="87">
        <f>G1581*H1581</f>
        <v>76139.490000000005</v>
      </c>
      <c r="J1581" s="93"/>
    </row>
    <row r="1582" spans="1:10" customFormat="1" ht="22.5" x14ac:dyDescent="0.25">
      <c r="A1582" s="124" t="s">
        <v>2501</v>
      </c>
      <c r="B1582" s="24" t="s">
        <v>3315</v>
      </c>
      <c r="C1582" s="24" t="s">
        <v>167</v>
      </c>
      <c r="D1582" s="24" t="s">
        <v>23</v>
      </c>
      <c r="E1582" s="25" t="s">
        <v>1846</v>
      </c>
      <c r="F1582" s="26" t="s">
        <v>412</v>
      </c>
      <c r="G1582" s="27">
        <v>1</v>
      </c>
      <c r="H1582" s="28">
        <v>0</v>
      </c>
      <c r="I1582" s="88">
        <f>G1582*H1582</f>
        <v>0</v>
      </c>
      <c r="J1582" s="93"/>
    </row>
    <row r="1583" spans="1:10" customFormat="1" ht="15" x14ac:dyDescent="0.25">
      <c r="A1583" s="123" t="s">
        <v>2502</v>
      </c>
      <c r="B1583" s="19" t="s">
        <v>3315</v>
      </c>
      <c r="C1583" s="19" t="s">
        <v>170</v>
      </c>
      <c r="D1583" s="19" t="s">
        <v>19</v>
      </c>
      <c r="E1583" s="20" t="s">
        <v>20</v>
      </c>
      <c r="F1583" s="21" t="s">
        <v>16</v>
      </c>
      <c r="G1583" s="22">
        <v>1</v>
      </c>
      <c r="H1583" s="23">
        <v>4085.61</v>
      </c>
      <c r="I1583" s="87">
        <f>G1583*H1583</f>
        <v>4085.61</v>
      </c>
      <c r="J1583" s="93"/>
    </row>
    <row r="1584" spans="1:10" customFormat="1" ht="15" x14ac:dyDescent="0.25">
      <c r="A1584" s="123" t="s">
        <v>2503</v>
      </c>
      <c r="B1584" s="19" t="s">
        <v>3315</v>
      </c>
      <c r="C1584" s="19" t="s">
        <v>172</v>
      </c>
      <c r="D1584" s="19" t="s">
        <v>1849</v>
      </c>
      <c r="E1584" s="20" t="s">
        <v>1850</v>
      </c>
      <c r="F1584" s="21" t="s">
        <v>16</v>
      </c>
      <c r="G1584" s="22">
        <v>2</v>
      </c>
      <c r="H1584" s="23">
        <v>14233.73</v>
      </c>
      <c r="I1584" s="87">
        <f>G1584*H1584</f>
        <v>28467.46</v>
      </c>
      <c r="J1584" s="93"/>
    </row>
    <row r="1585" spans="1:10" customFormat="1" ht="22.5" x14ac:dyDescent="0.25">
      <c r="A1585" s="124" t="s">
        <v>2504</v>
      </c>
      <c r="B1585" s="24" t="s">
        <v>3315</v>
      </c>
      <c r="C1585" s="24" t="s">
        <v>175</v>
      </c>
      <c r="D1585" s="24" t="s">
        <v>23</v>
      </c>
      <c r="E1585" s="25" t="s">
        <v>1852</v>
      </c>
      <c r="F1585" s="26" t="s">
        <v>16</v>
      </c>
      <c r="G1585" s="27">
        <v>1</v>
      </c>
      <c r="H1585" s="28">
        <v>0</v>
      </c>
      <c r="I1585" s="88">
        <f>G1585*H1585</f>
        <v>0</v>
      </c>
      <c r="J1585" s="93"/>
    </row>
    <row r="1586" spans="1:10" customFormat="1" ht="22.5" x14ac:dyDescent="0.25">
      <c r="A1586" s="124" t="s">
        <v>2505</v>
      </c>
      <c r="B1586" s="24" t="s">
        <v>3315</v>
      </c>
      <c r="C1586" s="24" t="s">
        <v>178</v>
      </c>
      <c r="D1586" s="24" t="s">
        <v>23</v>
      </c>
      <c r="E1586" s="25" t="s">
        <v>1854</v>
      </c>
      <c r="F1586" s="26" t="s">
        <v>16</v>
      </c>
      <c r="G1586" s="27">
        <v>1</v>
      </c>
      <c r="H1586" s="28">
        <v>0</v>
      </c>
      <c r="I1586" s="88">
        <f>G1586*H1586</f>
        <v>0</v>
      </c>
      <c r="J1586" s="93"/>
    </row>
    <row r="1587" spans="1:10" customFormat="1" ht="15" x14ac:dyDescent="0.25">
      <c r="A1587" s="123" t="s">
        <v>2506</v>
      </c>
      <c r="B1587" s="19" t="s">
        <v>3315</v>
      </c>
      <c r="C1587" s="19" t="s">
        <v>182</v>
      </c>
      <c r="D1587" s="19" t="s">
        <v>784</v>
      </c>
      <c r="E1587" s="20" t="s">
        <v>785</v>
      </c>
      <c r="F1587" s="21" t="s">
        <v>16</v>
      </c>
      <c r="G1587" s="22">
        <v>2</v>
      </c>
      <c r="H1587" s="23">
        <v>11392.81</v>
      </c>
      <c r="I1587" s="87">
        <f>G1587*H1587</f>
        <v>22785.62</v>
      </c>
      <c r="J1587" s="93"/>
    </row>
    <row r="1588" spans="1:10" customFormat="1" ht="22.5" x14ac:dyDescent="0.25">
      <c r="A1588" s="137" t="s">
        <v>2508</v>
      </c>
      <c r="B1588" s="138" t="s">
        <v>3315</v>
      </c>
      <c r="C1588" s="138" t="s">
        <v>186</v>
      </c>
      <c r="D1588" s="138" t="s">
        <v>23</v>
      </c>
      <c r="E1588" s="139" t="s">
        <v>1857</v>
      </c>
      <c r="F1588" s="140" t="s">
        <v>16</v>
      </c>
      <c r="G1588" s="141">
        <v>2</v>
      </c>
      <c r="H1588" s="142">
        <v>24264.18</v>
      </c>
      <c r="I1588" s="143">
        <f>G1588*H1588</f>
        <v>48528.36</v>
      </c>
      <c r="J1588" s="136" t="s">
        <v>3946</v>
      </c>
    </row>
    <row r="1589" spans="1:10" customFormat="1" ht="22.5" x14ac:dyDescent="0.25">
      <c r="A1589" s="123" t="s">
        <v>2510</v>
      </c>
      <c r="B1589" s="19" t="s">
        <v>3315</v>
      </c>
      <c r="C1589" s="19" t="s">
        <v>189</v>
      </c>
      <c r="D1589" s="19" t="s">
        <v>494</v>
      </c>
      <c r="E1589" s="20" t="s">
        <v>495</v>
      </c>
      <c r="F1589" s="21" t="s">
        <v>16</v>
      </c>
      <c r="G1589" s="22">
        <v>2</v>
      </c>
      <c r="H1589" s="23">
        <v>2778.89</v>
      </c>
      <c r="I1589" s="87">
        <f>G1589*H1589</f>
        <v>5557.78</v>
      </c>
      <c r="J1589" s="93"/>
    </row>
    <row r="1590" spans="1:10" customFormat="1" ht="22.5" x14ac:dyDescent="0.25">
      <c r="A1590" s="124" t="s">
        <v>2511</v>
      </c>
      <c r="B1590" s="24" t="s">
        <v>3315</v>
      </c>
      <c r="C1590" s="24" t="s">
        <v>192</v>
      </c>
      <c r="D1590" s="24" t="s">
        <v>23</v>
      </c>
      <c r="E1590" s="25" t="s">
        <v>1860</v>
      </c>
      <c r="F1590" s="26" t="s">
        <v>16</v>
      </c>
      <c r="G1590" s="27">
        <v>2</v>
      </c>
      <c r="H1590" s="28">
        <v>7870.84</v>
      </c>
      <c r="I1590" s="88">
        <f>G1590*H1590</f>
        <v>15741.68</v>
      </c>
      <c r="J1590" s="93"/>
    </row>
    <row r="1591" spans="1:10" customFormat="1" ht="22.5" x14ac:dyDescent="0.25">
      <c r="A1591" s="123" t="s">
        <v>2512</v>
      </c>
      <c r="B1591" s="19" t="s">
        <v>3315</v>
      </c>
      <c r="C1591" s="19" t="s">
        <v>196</v>
      </c>
      <c r="D1591" s="19" t="s">
        <v>778</v>
      </c>
      <c r="E1591" s="20" t="s">
        <v>779</v>
      </c>
      <c r="F1591" s="21" t="s">
        <v>16</v>
      </c>
      <c r="G1591" s="22">
        <v>1</v>
      </c>
      <c r="H1591" s="23">
        <v>2193.3200000000002</v>
      </c>
      <c r="I1591" s="87">
        <f>G1591*H1591</f>
        <v>2193.3200000000002</v>
      </c>
      <c r="J1591" s="93"/>
    </row>
    <row r="1592" spans="1:10" customFormat="1" ht="33.75" x14ac:dyDescent="0.25">
      <c r="A1592" s="124" t="s">
        <v>2513</v>
      </c>
      <c r="B1592" s="24" t="s">
        <v>3315</v>
      </c>
      <c r="C1592" s="24" t="s">
        <v>200</v>
      </c>
      <c r="D1592" s="24" t="s">
        <v>1863</v>
      </c>
      <c r="E1592" s="25" t="s">
        <v>1864</v>
      </c>
      <c r="F1592" s="26" t="s">
        <v>16</v>
      </c>
      <c r="G1592" s="27">
        <v>1</v>
      </c>
      <c r="H1592" s="28">
        <v>5352.87</v>
      </c>
      <c r="I1592" s="88">
        <f>G1592*H1592</f>
        <v>5352.87</v>
      </c>
      <c r="J1592" s="93"/>
    </row>
    <row r="1593" spans="1:10" customFormat="1" ht="22.5" x14ac:dyDescent="0.25">
      <c r="A1593" s="123" t="s">
        <v>2516</v>
      </c>
      <c r="B1593" s="19" t="s">
        <v>3315</v>
      </c>
      <c r="C1593" s="19" t="s">
        <v>203</v>
      </c>
      <c r="D1593" s="19" t="s">
        <v>51</v>
      </c>
      <c r="E1593" s="20" t="s">
        <v>52</v>
      </c>
      <c r="F1593" s="21" t="s">
        <v>16</v>
      </c>
      <c r="G1593" s="22">
        <v>12</v>
      </c>
      <c r="H1593" s="23">
        <v>2149.02</v>
      </c>
      <c r="I1593" s="87">
        <f>G1593*H1593</f>
        <v>25788.240000000002</v>
      </c>
      <c r="J1593" s="93"/>
    </row>
    <row r="1594" spans="1:10" customFormat="1" ht="15" x14ac:dyDescent="0.25">
      <c r="A1594" s="124" t="s">
        <v>2518</v>
      </c>
      <c r="B1594" s="24" t="s">
        <v>3315</v>
      </c>
      <c r="C1594" s="24" t="s">
        <v>206</v>
      </c>
      <c r="D1594" s="24" t="s">
        <v>23</v>
      </c>
      <c r="E1594" s="25" t="s">
        <v>1867</v>
      </c>
      <c r="F1594" s="26" t="s">
        <v>16</v>
      </c>
      <c r="G1594" s="27">
        <v>1</v>
      </c>
      <c r="H1594" s="28">
        <v>14692.06</v>
      </c>
      <c r="I1594" s="88">
        <f>G1594*H1594</f>
        <v>14692.06</v>
      </c>
      <c r="J1594" s="93"/>
    </row>
    <row r="1595" spans="1:10" customFormat="1" ht="15" x14ac:dyDescent="0.25">
      <c r="A1595" s="124" t="s">
        <v>2520</v>
      </c>
      <c r="B1595" s="24" t="s">
        <v>3315</v>
      </c>
      <c r="C1595" s="24" t="s">
        <v>209</v>
      </c>
      <c r="D1595" s="24" t="s">
        <v>23</v>
      </c>
      <c r="E1595" s="25" t="s">
        <v>1869</v>
      </c>
      <c r="F1595" s="26" t="s">
        <v>16</v>
      </c>
      <c r="G1595" s="27">
        <v>4</v>
      </c>
      <c r="H1595" s="28">
        <v>1979.77</v>
      </c>
      <c r="I1595" s="88">
        <f>G1595*H1595</f>
        <v>7919.08</v>
      </c>
      <c r="J1595" s="93"/>
    </row>
    <row r="1596" spans="1:10" customFormat="1" ht="15" x14ac:dyDescent="0.25">
      <c r="A1596" s="124" t="s">
        <v>2521</v>
      </c>
      <c r="B1596" s="24" t="s">
        <v>3315</v>
      </c>
      <c r="C1596" s="24" t="s">
        <v>212</v>
      </c>
      <c r="D1596" s="24" t="s">
        <v>23</v>
      </c>
      <c r="E1596" s="25" t="s">
        <v>1871</v>
      </c>
      <c r="F1596" s="26" t="s">
        <v>16</v>
      </c>
      <c r="G1596" s="27">
        <v>3</v>
      </c>
      <c r="H1596" s="28">
        <v>9392.5400000000009</v>
      </c>
      <c r="I1596" s="88">
        <f>G1596*H1596</f>
        <v>28177.62</v>
      </c>
      <c r="J1596" s="93"/>
    </row>
    <row r="1597" spans="1:10" customFormat="1" ht="15" x14ac:dyDescent="0.25">
      <c r="A1597" s="124" t="s">
        <v>2524</v>
      </c>
      <c r="B1597" s="24" t="s">
        <v>3315</v>
      </c>
      <c r="C1597" s="24" t="s">
        <v>216</v>
      </c>
      <c r="D1597" s="24" t="s">
        <v>23</v>
      </c>
      <c r="E1597" s="25" t="s">
        <v>1873</v>
      </c>
      <c r="F1597" s="26" t="s">
        <v>16</v>
      </c>
      <c r="G1597" s="27">
        <v>4</v>
      </c>
      <c r="H1597" s="28">
        <v>3337.26</v>
      </c>
      <c r="I1597" s="88">
        <f>G1597*H1597</f>
        <v>13349.04</v>
      </c>
      <c r="J1597" s="93"/>
    </row>
    <row r="1598" spans="1:10" customFormat="1" ht="15" x14ac:dyDescent="0.25">
      <c r="A1598" s="123" t="s">
        <v>2527</v>
      </c>
      <c r="B1598" s="19" t="s">
        <v>3315</v>
      </c>
      <c r="C1598" s="19" t="s">
        <v>219</v>
      </c>
      <c r="D1598" s="19" t="s">
        <v>44</v>
      </c>
      <c r="E1598" s="20" t="s">
        <v>45</v>
      </c>
      <c r="F1598" s="21" t="s">
        <v>16</v>
      </c>
      <c r="G1598" s="22">
        <v>2</v>
      </c>
      <c r="H1598" s="23">
        <v>2467.61</v>
      </c>
      <c r="I1598" s="87">
        <f>G1598*H1598</f>
        <v>4935.22</v>
      </c>
      <c r="J1598" s="93"/>
    </row>
    <row r="1599" spans="1:10" customFormat="1" ht="15" x14ac:dyDescent="0.25">
      <c r="A1599" s="124" t="s">
        <v>2530</v>
      </c>
      <c r="B1599" s="24" t="s">
        <v>3315</v>
      </c>
      <c r="C1599" s="24" t="s">
        <v>224</v>
      </c>
      <c r="D1599" s="24" t="s">
        <v>23</v>
      </c>
      <c r="E1599" s="25" t="s">
        <v>1876</v>
      </c>
      <c r="F1599" s="26" t="s">
        <v>16</v>
      </c>
      <c r="G1599" s="27">
        <v>1</v>
      </c>
      <c r="H1599" s="28">
        <v>4481.74</v>
      </c>
      <c r="I1599" s="88">
        <f>G1599*H1599</f>
        <v>4481.74</v>
      </c>
      <c r="J1599" s="93"/>
    </row>
    <row r="1600" spans="1:10" customFormat="1" ht="15" x14ac:dyDescent="0.25">
      <c r="A1600" s="124" t="s">
        <v>3876</v>
      </c>
      <c r="B1600" s="24" t="s">
        <v>3315</v>
      </c>
      <c r="C1600" s="24" t="s">
        <v>228</v>
      </c>
      <c r="D1600" s="24" t="s">
        <v>23</v>
      </c>
      <c r="E1600" s="25" t="s">
        <v>1878</v>
      </c>
      <c r="F1600" s="26" t="s">
        <v>16</v>
      </c>
      <c r="G1600" s="27">
        <v>1</v>
      </c>
      <c r="H1600" s="28">
        <v>6279.89</v>
      </c>
      <c r="I1600" s="88">
        <f>G1600*H1600</f>
        <v>6279.89</v>
      </c>
      <c r="J1600" s="93"/>
    </row>
    <row r="1601" spans="1:10" customFormat="1" ht="22.5" x14ac:dyDescent="0.25">
      <c r="A1601" s="123" t="s">
        <v>3877</v>
      </c>
      <c r="B1601" s="19" t="s">
        <v>3315</v>
      </c>
      <c r="C1601" s="19" t="s">
        <v>231</v>
      </c>
      <c r="D1601" s="19" t="s">
        <v>1333</v>
      </c>
      <c r="E1601" s="20" t="s">
        <v>1334</v>
      </c>
      <c r="F1601" s="21" t="s">
        <v>60</v>
      </c>
      <c r="G1601" s="29">
        <v>0.25390000000000001</v>
      </c>
      <c r="H1601" s="23">
        <v>112539.31</v>
      </c>
      <c r="I1601" s="87">
        <f>G1601*H1601</f>
        <v>28573.73</v>
      </c>
      <c r="J1601" s="93"/>
    </row>
    <row r="1602" spans="1:10" customFormat="1" ht="15" x14ac:dyDescent="0.25">
      <c r="A1602" s="124" t="s">
        <v>3878</v>
      </c>
      <c r="B1602" s="24" t="s">
        <v>3315</v>
      </c>
      <c r="C1602" s="24" t="s">
        <v>234</v>
      </c>
      <c r="D1602" s="24" t="s">
        <v>23</v>
      </c>
      <c r="E1602" s="25" t="s">
        <v>1881</v>
      </c>
      <c r="F1602" s="26" t="s">
        <v>65</v>
      </c>
      <c r="G1602" s="31">
        <v>1.2</v>
      </c>
      <c r="H1602" s="28">
        <v>5973.87</v>
      </c>
      <c r="I1602" s="88">
        <f>G1602*H1602</f>
        <v>7168.64</v>
      </c>
      <c r="J1602" s="93"/>
    </row>
    <row r="1603" spans="1:10" customFormat="1" ht="15" x14ac:dyDescent="0.25">
      <c r="A1603" s="124" t="s">
        <v>3879</v>
      </c>
      <c r="B1603" s="24" t="s">
        <v>3315</v>
      </c>
      <c r="C1603" s="24" t="s">
        <v>238</v>
      </c>
      <c r="D1603" s="24" t="s">
        <v>23</v>
      </c>
      <c r="E1603" s="25" t="s">
        <v>1883</v>
      </c>
      <c r="F1603" s="26" t="s">
        <v>65</v>
      </c>
      <c r="G1603" s="31">
        <v>5.8</v>
      </c>
      <c r="H1603" s="28">
        <v>6203.28</v>
      </c>
      <c r="I1603" s="88">
        <f>G1603*H1603</f>
        <v>35979.019999999997</v>
      </c>
      <c r="J1603" s="93"/>
    </row>
    <row r="1604" spans="1:10" customFormat="1" ht="22.5" x14ac:dyDescent="0.25">
      <c r="A1604" s="124" t="s">
        <v>3880</v>
      </c>
      <c r="B1604" s="24" t="s">
        <v>3315</v>
      </c>
      <c r="C1604" s="24" t="s">
        <v>242</v>
      </c>
      <c r="D1604" s="24" t="s">
        <v>1284</v>
      </c>
      <c r="E1604" s="25" t="s">
        <v>1885</v>
      </c>
      <c r="F1604" s="26" t="s">
        <v>65</v>
      </c>
      <c r="G1604" s="32">
        <v>0.35</v>
      </c>
      <c r="H1604" s="28">
        <v>2258.84</v>
      </c>
      <c r="I1604" s="88">
        <f>G1604*H1604</f>
        <v>790.59</v>
      </c>
      <c r="J1604" s="93"/>
    </row>
    <row r="1605" spans="1:10" customFormat="1" ht="15" x14ac:dyDescent="0.25">
      <c r="A1605" s="124" t="s">
        <v>3881</v>
      </c>
      <c r="B1605" s="24" t="s">
        <v>3315</v>
      </c>
      <c r="C1605" s="24" t="s">
        <v>245</v>
      </c>
      <c r="D1605" s="24" t="s">
        <v>23</v>
      </c>
      <c r="E1605" s="25" t="s">
        <v>1887</v>
      </c>
      <c r="F1605" s="26" t="s">
        <v>16</v>
      </c>
      <c r="G1605" s="27">
        <v>1</v>
      </c>
      <c r="H1605" s="28">
        <v>1430.89</v>
      </c>
      <c r="I1605" s="88">
        <f>G1605*H1605</f>
        <v>1430.89</v>
      </c>
      <c r="J1605" s="93"/>
    </row>
    <row r="1606" spans="1:10" customFormat="1" ht="15" x14ac:dyDescent="0.25">
      <c r="A1606" s="124" t="s">
        <v>3882</v>
      </c>
      <c r="B1606" s="24" t="s">
        <v>3315</v>
      </c>
      <c r="C1606" s="24" t="s">
        <v>250</v>
      </c>
      <c r="D1606" s="24" t="s">
        <v>23</v>
      </c>
      <c r="E1606" s="25" t="s">
        <v>1889</v>
      </c>
      <c r="F1606" s="26" t="s">
        <v>16</v>
      </c>
      <c r="G1606" s="27">
        <v>4</v>
      </c>
      <c r="H1606" s="28">
        <v>5121.5200000000004</v>
      </c>
      <c r="I1606" s="88">
        <f>G1606*H1606</f>
        <v>20486.080000000002</v>
      </c>
      <c r="J1606" s="93"/>
    </row>
    <row r="1607" spans="1:10" customFormat="1" ht="15" x14ac:dyDescent="0.25">
      <c r="A1607" s="124" t="s">
        <v>3883</v>
      </c>
      <c r="B1607" s="24" t="s">
        <v>3315</v>
      </c>
      <c r="C1607" s="24" t="s">
        <v>431</v>
      </c>
      <c r="D1607" s="24" t="s">
        <v>23</v>
      </c>
      <c r="E1607" s="25" t="s">
        <v>1891</v>
      </c>
      <c r="F1607" s="26" t="s">
        <v>16</v>
      </c>
      <c r="G1607" s="27">
        <v>1</v>
      </c>
      <c r="H1607" s="28">
        <v>2765.03</v>
      </c>
      <c r="I1607" s="88">
        <f>G1607*H1607</f>
        <v>2765.03</v>
      </c>
      <c r="J1607" s="93"/>
    </row>
    <row r="1608" spans="1:10" customFormat="1" ht="22.5" x14ac:dyDescent="0.25">
      <c r="A1608" s="123" t="s">
        <v>3884</v>
      </c>
      <c r="B1608" s="19" t="s">
        <v>3315</v>
      </c>
      <c r="C1608" s="19" t="s">
        <v>434</v>
      </c>
      <c r="D1608" s="19" t="s">
        <v>1385</v>
      </c>
      <c r="E1608" s="20" t="s">
        <v>1386</v>
      </c>
      <c r="F1608" s="21" t="s">
        <v>60</v>
      </c>
      <c r="G1608" s="40">
        <v>1.24563</v>
      </c>
      <c r="H1608" s="23">
        <v>132686.74</v>
      </c>
      <c r="I1608" s="87">
        <f>G1608*H1608</f>
        <v>165278.57999999999</v>
      </c>
      <c r="J1608" s="93"/>
    </row>
    <row r="1609" spans="1:10" customFormat="1" ht="15" x14ac:dyDescent="0.25">
      <c r="A1609" s="124" t="s">
        <v>3885</v>
      </c>
      <c r="B1609" s="24" t="s">
        <v>3315</v>
      </c>
      <c r="C1609" s="24" t="s">
        <v>437</v>
      </c>
      <c r="D1609" s="24" t="s">
        <v>23</v>
      </c>
      <c r="E1609" s="25" t="s">
        <v>1894</v>
      </c>
      <c r="F1609" s="26" t="s">
        <v>265</v>
      </c>
      <c r="G1609" s="31">
        <v>29.6</v>
      </c>
      <c r="H1609" s="28">
        <v>2628.51</v>
      </c>
      <c r="I1609" s="88">
        <f>G1609*H1609</f>
        <v>77803.899999999994</v>
      </c>
      <c r="J1609" s="93"/>
    </row>
    <row r="1610" spans="1:10" customFormat="1" ht="22.5" x14ac:dyDescent="0.25">
      <c r="A1610" s="124" t="s">
        <v>3886</v>
      </c>
      <c r="B1610" s="24" t="s">
        <v>3315</v>
      </c>
      <c r="C1610" s="24" t="s">
        <v>440</v>
      </c>
      <c r="D1610" s="24" t="s">
        <v>1896</v>
      </c>
      <c r="E1610" s="25" t="s">
        <v>1897</v>
      </c>
      <c r="F1610" s="26" t="s">
        <v>65</v>
      </c>
      <c r="G1610" s="32">
        <v>1.25</v>
      </c>
      <c r="H1610" s="28">
        <v>1546.77</v>
      </c>
      <c r="I1610" s="88">
        <f>G1610*H1610</f>
        <v>1933.46</v>
      </c>
      <c r="J1610" s="93"/>
    </row>
    <row r="1611" spans="1:10" customFormat="1" ht="15" x14ac:dyDescent="0.25">
      <c r="A1611" s="124" t="s">
        <v>3887</v>
      </c>
      <c r="B1611" s="24" t="s">
        <v>3315</v>
      </c>
      <c r="C1611" s="24" t="s">
        <v>443</v>
      </c>
      <c r="D1611" s="24" t="s">
        <v>23</v>
      </c>
      <c r="E1611" s="25" t="s">
        <v>1899</v>
      </c>
      <c r="F1611" s="26" t="s">
        <v>265</v>
      </c>
      <c r="G1611" s="31">
        <v>11.3</v>
      </c>
      <c r="H1611" s="28">
        <v>3900.74</v>
      </c>
      <c r="I1611" s="88">
        <f>G1611*H1611</f>
        <v>44078.36</v>
      </c>
      <c r="J1611" s="93"/>
    </row>
    <row r="1612" spans="1:10" customFormat="1" ht="45" x14ac:dyDescent="0.25">
      <c r="A1612" s="124" t="s">
        <v>3888</v>
      </c>
      <c r="B1612" s="24" t="s">
        <v>3315</v>
      </c>
      <c r="C1612" s="24" t="s">
        <v>449</v>
      </c>
      <c r="D1612" s="24" t="s">
        <v>1420</v>
      </c>
      <c r="E1612" s="25" t="s">
        <v>1901</v>
      </c>
      <c r="F1612" s="26" t="s">
        <v>65</v>
      </c>
      <c r="G1612" s="32">
        <v>4.04</v>
      </c>
      <c r="H1612" s="28">
        <v>1915.44</v>
      </c>
      <c r="I1612" s="88">
        <f>G1612*H1612</f>
        <v>7738.38</v>
      </c>
      <c r="J1612" s="93"/>
    </row>
    <row r="1613" spans="1:10" customFormat="1" ht="33.75" x14ac:dyDescent="0.25">
      <c r="A1613" s="124" t="s">
        <v>3889</v>
      </c>
      <c r="B1613" s="24" t="s">
        <v>3315</v>
      </c>
      <c r="C1613" s="24" t="s">
        <v>452</v>
      </c>
      <c r="D1613" s="24" t="s">
        <v>1480</v>
      </c>
      <c r="E1613" s="25" t="s">
        <v>1903</v>
      </c>
      <c r="F1613" s="26" t="s">
        <v>65</v>
      </c>
      <c r="G1613" s="42">
        <v>2.2469999999999999</v>
      </c>
      <c r="H1613" s="28">
        <v>2037.06</v>
      </c>
      <c r="I1613" s="88">
        <f>G1613*H1613</f>
        <v>4577.2700000000004</v>
      </c>
      <c r="J1613" s="93"/>
    </row>
    <row r="1614" spans="1:10" customFormat="1" ht="22.5" x14ac:dyDescent="0.25">
      <c r="A1614" s="124" t="s">
        <v>3890</v>
      </c>
      <c r="B1614" s="24" t="s">
        <v>3315</v>
      </c>
      <c r="C1614" s="24" t="s">
        <v>454</v>
      </c>
      <c r="D1614" s="24" t="s">
        <v>1428</v>
      </c>
      <c r="E1614" s="25" t="s">
        <v>1905</v>
      </c>
      <c r="F1614" s="26" t="s">
        <v>65</v>
      </c>
      <c r="G1614" s="32">
        <v>0.62</v>
      </c>
      <c r="H1614" s="28">
        <v>2023.4</v>
      </c>
      <c r="I1614" s="88">
        <f>G1614*H1614</f>
        <v>1254.51</v>
      </c>
      <c r="J1614" s="93"/>
    </row>
    <row r="1615" spans="1:10" customFormat="1" ht="15" x14ac:dyDescent="0.25">
      <c r="A1615" s="124" t="s">
        <v>3891</v>
      </c>
      <c r="B1615" s="24" t="s">
        <v>3315</v>
      </c>
      <c r="C1615" s="24" t="s">
        <v>447</v>
      </c>
      <c r="D1615" s="24" t="s">
        <v>23</v>
      </c>
      <c r="E1615" s="25" t="s">
        <v>1907</v>
      </c>
      <c r="F1615" s="26" t="s">
        <v>16</v>
      </c>
      <c r="G1615" s="27">
        <v>2</v>
      </c>
      <c r="H1615" s="28">
        <v>4526.03</v>
      </c>
      <c r="I1615" s="88">
        <f>G1615*H1615</f>
        <v>9052.06</v>
      </c>
      <c r="J1615" s="93"/>
    </row>
    <row r="1616" spans="1:10" customFormat="1" ht="15" x14ac:dyDescent="0.25">
      <c r="A1616" s="124" t="s">
        <v>3892</v>
      </c>
      <c r="B1616" s="24" t="s">
        <v>3315</v>
      </c>
      <c r="C1616" s="24" t="s">
        <v>458</v>
      </c>
      <c r="D1616" s="24" t="s">
        <v>23</v>
      </c>
      <c r="E1616" s="25" t="s">
        <v>1909</v>
      </c>
      <c r="F1616" s="26" t="s">
        <v>16</v>
      </c>
      <c r="G1616" s="27">
        <v>2</v>
      </c>
      <c r="H1616" s="28">
        <v>4931.75</v>
      </c>
      <c r="I1616" s="88">
        <f>G1616*H1616</f>
        <v>9863.5</v>
      </c>
      <c r="J1616" s="93"/>
    </row>
    <row r="1617" spans="1:10" customFormat="1" ht="15" x14ac:dyDescent="0.25">
      <c r="A1617" s="124" t="s">
        <v>3893</v>
      </c>
      <c r="B1617" s="24" t="s">
        <v>3315</v>
      </c>
      <c r="C1617" s="24" t="s">
        <v>462</v>
      </c>
      <c r="D1617" s="24" t="s">
        <v>23</v>
      </c>
      <c r="E1617" s="25" t="s">
        <v>1911</v>
      </c>
      <c r="F1617" s="26" t="s">
        <v>16</v>
      </c>
      <c r="G1617" s="27">
        <v>2</v>
      </c>
      <c r="H1617" s="28">
        <v>3217.66</v>
      </c>
      <c r="I1617" s="88">
        <f>G1617*H1617</f>
        <v>6435.32</v>
      </c>
      <c r="J1617" s="93"/>
    </row>
    <row r="1618" spans="1:10" customFormat="1" ht="15" x14ac:dyDescent="0.25">
      <c r="A1618" s="124" t="s">
        <v>3894</v>
      </c>
      <c r="B1618" s="24" t="s">
        <v>3315</v>
      </c>
      <c r="C1618" s="24" t="s">
        <v>464</v>
      </c>
      <c r="D1618" s="24" t="s">
        <v>23</v>
      </c>
      <c r="E1618" s="25" t="s">
        <v>1913</v>
      </c>
      <c r="F1618" s="26" t="s">
        <v>16</v>
      </c>
      <c r="G1618" s="27">
        <v>1</v>
      </c>
      <c r="H1618" s="28">
        <v>2585.13</v>
      </c>
      <c r="I1618" s="88">
        <f>G1618*H1618</f>
        <v>2585.13</v>
      </c>
      <c r="J1618" s="93"/>
    </row>
    <row r="1619" spans="1:10" customFormat="1" ht="15" x14ac:dyDescent="0.25">
      <c r="A1619" s="124" t="s">
        <v>3895</v>
      </c>
      <c r="B1619" s="24" t="s">
        <v>3315</v>
      </c>
      <c r="C1619" s="24" t="s">
        <v>467</v>
      </c>
      <c r="D1619" s="24" t="s">
        <v>23</v>
      </c>
      <c r="E1619" s="25" t="s">
        <v>1915</v>
      </c>
      <c r="F1619" s="26" t="s">
        <v>16</v>
      </c>
      <c r="G1619" s="27">
        <v>1</v>
      </c>
      <c r="H1619" s="28">
        <v>2149.6</v>
      </c>
      <c r="I1619" s="88">
        <f>G1619*H1619</f>
        <v>2149.6</v>
      </c>
      <c r="J1619" s="93"/>
    </row>
    <row r="1620" spans="1:10" customFormat="1" ht="22.5" x14ac:dyDescent="0.25">
      <c r="A1620" s="123" t="s">
        <v>3896</v>
      </c>
      <c r="B1620" s="19" t="s">
        <v>3315</v>
      </c>
      <c r="C1620" s="19" t="s">
        <v>469</v>
      </c>
      <c r="D1620" s="19" t="s">
        <v>1333</v>
      </c>
      <c r="E1620" s="20" t="s">
        <v>1334</v>
      </c>
      <c r="F1620" s="21" t="s">
        <v>60</v>
      </c>
      <c r="G1620" s="29">
        <v>4.3E-3</v>
      </c>
      <c r="H1620" s="23">
        <v>112527.65</v>
      </c>
      <c r="I1620" s="87">
        <f>G1620*H1620</f>
        <v>483.87</v>
      </c>
      <c r="J1620" s="93"/>
    </row>
    <row r="1621" spans="1:10" customFormat="1" ht="22.5" x14ac:dyDescent="0.25">
      <c r="A1621" s="124" t="s">
        <v>3897</v>
      </c>
      <c r="B1621" s="24" t="s">
        <v>3315</v>
      </c>
      <c r="C1621" s="24" t="s">
        <v>471</v>
      </c>
      <c r="D1621" s="24" t="s">
        <v>1303</v>
      </c>
      <c r="E1621" s="25" t="s">
        <v>1918</v>
      </c>
      <c r="F1621" s="26" t="s">
        <v>65</v>
      </c>
      <c r="G1621" s="32">
        <v>0.43</v>
      </c>
      <c r="H1621" s="28">
        <v>2011.38</v>
      </c>
      <c r="I1621" s="88">
        <f>G1621*H1621</f>
        <v>864.89</v>
      </c>
      <c r="J1621" s="93"/>
    </row>
    <row r="1622" spans="1:10" customFormat="1" ht="22.5" x14ac:dyDescent="0.25">
      <c r="A1622" s="123" t="s">
        <v>3898</v>
      </c>
      <c r="B1622" s="19" t="s">
        <v>3315</v>
      </c>
      <c r="C1622" s="19" t="s">
        <v>473</v>
      </c>
      <c r="D1622" s="19" t="s">
        <v>444</v>
      </c>
      <c r="E1622" s="20" t="s">
        <v>445</v>
      </c>
      <c r="F1622" s="21" t="s">
        <v>60</v>
      </c>
      <c r="G1622" s="40">
        <v>0.33523999999999998</v>
      </c>
      <c r="H1622" s="23">
        <v>163000.12</v>
      </c>
      <c r="I1622" s="87">
        <f>G1622*H1622</f>
        <v>54644.160000000003</v>
      </c>
      <c r="J1622" s="93"/>
    </row>
    <row r="1623" spans="1:10" customFormat="1" ht="15" x14ac:dyDescent="0.25">
      <c r="A1623" s="124" t="s">
        <v>3899</v>
      </c>
      <c r="B1623" s="24" t="s">
        <v>3315</v>
      </c>
      <c r="C1623" s="24" t="s">
        <v>476</v>
      </c>
      <c r="D1623" s="24" t="s">
        <v>23</v>
      </c>
      <c r="E1623" s="25" t="s">
        <v>1921</v>
      </c>
      <c r="F1623" s="26" t="s">
        <v>265</v>
      </c>
      <c r="G1623" s="31">
        <v>4.9000000000000004</v>
      </c>
      <c r="H1623" s="28">
        <v>4135.0200000000004</v>
      </c>
      <c r="I1623" s="88">
        <f>G1623*H1623</f>
        <v>20261.599999999999</v>
      </c>
      <c r="J1623" s="93"/>
    </row>
    <row r="1624" spans="1:10" customFormat="1" ht="15" x14ac:dyDescent="0.25">
      <c r="A1624" s="124" t="s">
        <v>3900</v>
      </c>
      <c r="B1624" s="24" t="s">
        <v>3315</v>
      </c>
      <c r="C1624" s="24" t="s">
        <v>478</v>
      </c>
      <c r="D1624" s="24" t="s">
        <v>23</v>
      </c>
      <c r="E1624" s="25" t="s">
        <v>1923</v>
      </c>
      <c r="F1624" s="26" t="s">
        <v>265</v>
      </c>
      <c r="G1624" s="31">
        <v>9.1</v>
      </c>
      <c r="H1624" s="28">
        <v>3301.52</v>
      </c>
      <c r="I1624" s="88">
        <f>G1624*H1624</f>
        <v>30043.83</v>
      </c>
      <c r="J1624" s="93"/>
    </row>
    <row r="1625" spans="1:10" customFormat="1" ht="45" x14ac:dyDescent="0.25">
      <c r="A1625" s="124" t="s">
        <v>3901</v>
      </c>
      <c r="B1625" s="24" t="s">
        <v>3315</v>
      </c>
      <c r="C1625" s="24" t="s">
        <v>480</v>
      </c>
      <c r="D1625" s="24" t="s">
        <v>1516</v>
      </c>
      <c r="E1625" s="25" t="s">
        <v>1925</v>
      </c>
      <c r="F1625" s="26" t="s">
        <v>65</v>
      </c>
      <c r="G1625" s="42">
        <v>2.4129999999999998</v>
      </c>
      <c r="H1625" s="28">
        <v>1939.19</v>
      </c>
      <c r="I1625" s="88">
        <f>G1625*H1625</f>
        <v>4679.2700000000004</v>
      </c>
      <c r="J1625" s="93"/>
    </row>
    <row r="1626" spans="1:10" customFormat="1" ht="33.75" x14ac:dyDescent="0.25">
      <c r="A1626" s="124" t="s">
        <v>3902</v>
      </c>
      <c r="B1626" s="24" t="s">
        <v>3315</v>
      </c>
      <c r="C1626" s="24" t="s">
        <v>481</v>
      </c>
      <c r="D1626" s="24" t="s">
        <v>1513</v>
      </c>
      <c r="E1626" s="25" t="s">
        <v>1927</v>
      </c>
      <c r="F1626" s="26" t="s">
        <v>65</v>
      </c>
      <c r="G1626" s="31">
        <v>0.6</v>
      </c>
      <c r="H1626" s="28">
        <v>1922.06</v>
      </c>
      <c r="I1626" s="88">
        <f>G1626*H1626</f>
        <v>1153.24</v>
      </c>
      <c r="J1626" s="93"/>
    </row>
    <row r="1627" spans="1:10" customFormat="1" ht="33.75" x14ac:dyDescent="0.25">
      <c r="A1627" s="124" t="s">
        <v>3903</v>
      </c>
      <c r="B1627" s="24" t="s">
        <v>3315</v>
      </c>
      <c r="C1627" s="24" t="s">
        <v>483</v>
      </c>
      <c r="D1627" s="24" t="s">
        <v>1510</v>
      </c>
      <c r="E1627" s="25" t="s">
        <v>1929</v>
      </c>
      <c r="F1627" s="26" t="s">
        <v>65</v>
      </c>
      <c r="G1627" s="42">
        <v>1.3819999999999999</v>
      </c>
      <c r="H1627" s="28">
        <v>1929.65</v>
      </c>
      <c r="I1627" s="88">
        <f>G1627*H1627</f>
        <v>2666.78</v>
      </c>
      <c r="J1627" s="93"/>
    </row>
    <row r="1628" spans="1:10" customFormat="1" ht="33.75" x14ac:dyDescent="0.25">
      <c r="A1628" s="124" t="s">
        <v>3904</v>
      </c>
      <c r="B1628" s="24" t="s">
        <v>3315</v>
      </c>
      <c r="C1628" s="24" t="s">
        <v>487</v>
      </c>
      <c r="D1628" s="24" t="s">
        <v>1420</v>
      </c>
      <c r="E1628" s="25" t="s">
        <v>1931</v>
      </c>
      <c r="F1628" s="26" t="s">
        <v>65</v>
      </c>
      <c r="G1628" s="42">
        <v>1.4790000000000001</v>
      </c>
      <c r="H1628" s="28">
        <v>1915.41</v>
      </c>
      <c r="I1628" s="88">
        <f>G1628*H1628</f>
        <v>2832.89</v>
      </c>
      <c r="J1628" s="93"/>
    </row>
    <row r="1629" spans="1:10" customFormat="1" ht="22.5" x14ac:dyDescent="0.25">
      <c r="A1629" s="123" t="s">
        <v>3905</v>
      </c>
      <c r="B1629" s="19" t="s">
        <v>3315</v>
      </c>
      <c r="C1629" s="19" t="s">
        <v>489</v>
      </c>
      <c r="D1629" s="19" t="s">
        <v>459</v>
      </c>
      <c r="E1629" s="20" t="s">
        <v>460</v>
      </c>
      <c r="F1629" s="21" t="s">
        <v>60</v>
      </c>
      <c r="G1629" s="40">
        <v>0.79291999999999996</v>
      </c>
      <c r="H1629" s="23">
        <v>214787.46</v>
      </c>
      <c r="I1629" s="87">
        <f>G1629*H1629</f>
        <v>170309.27</v>
      </c>
      <c r="J1629" s="93"/>
    </row>
    <row r="1630" spans="1:10" customFormat="1" ht="22.5" x14ac:dyDescent="0.25">
      <c r="A1630" s="124" t="s">
        <v>3906</v>
      </c>
      <c r="B1630" s="24" t="s">
        <v>3315</v>
      </c>
      <c r="C1630" s="24" t="s">
        <v>493</v>
      </c>
      <c r="D1630" s="24" t="s">
        <v>1934</v>
      </c>
      <c r="E1630" s="25" t="s">
        <v>1935</v>
      </c>
      <c r="F1630" s="26" t="s">
        <v>65</v>
      </c>
      <c r="G1630" s="32">
        <v>4.29</v>
      </c>
      <c r="H1630" s="28">
        <v>1508.1</v>
      </c>
      <c r="I1630" s="88">
        <f>G1630*H1630</f>
        <v>6469.75</v>
      </c>
      <c r="J1630" s="93"/>
    </row>
    <row r="1631" spans="1:10" customFormat="1" ht="15" x14ac:dyDescent="0.25">
      <c r="A1631" s="124" t="s">
        <v>3907</v>
      </c>
      <c r="B1631" s="24" t="s">
        <v>3315</v>
      </c>
      <c r="C1631" s="24" t="s">
        <v>497</v>
      </c>
      <c r="D1631" s="24" t="s">
        <v>23</v>
      </c>
      <c r="E1631" s="25" t="s">
        <v>1937</v>
      </c>
      <c r="F1631" s="26" t="s">
        <v>265</v>
      </c>
      <c r="G1631" s="31">
        <v>0.4</v>
      </c>
      <c r="H1631" s="28">
        <v>2245.54</v>
      </c>
      <c r="I1631" s="88">
        <f>G1631*H1631</f>
        <v>898.22</v>
      </c>
      <c r="J1631" s="93"/>
    </row>
    <row r="1632" spans="1:10" customFormat="1" ht="15" x14ac:dyDescent="0.25">
      <c r="A1632" s="124" t="s">
        <v>3908</v>
      </c>
      <c r="B1632" s="24" t="s">
        <v>3315</v>
      </c>
      <c r="C1632" s="24" t="s">
        <v>499</v>
      </c>
      <c r="D1632" s="24" t="s">
        <v>23</v>
      </c>
      <c r="E1632" s="25" t="s">
        <v>1939</v>
      </c>
      <c r="F1632" s="26" t="s">
        <v>265</v>
      </c>
      <c r="G1632" s="27">
        <v>25</v>
      </c>
      <c r="H1632" s="28">
        <v>2245.5500000000002</v>
      </c>
      <c r="I1632" s="88">
        <f>G1632*H1632</f>
        <v>56138.75</v>
      </c>
      <c r="J1632" s="93"/>
    </row>
    <row r="1633" spans="1:10" customFormat="1" ht="22.5" x14ac:dyDescent="0.25">
      <c r="A1633" s="124" t="s">
        <v>3909</v>
      </c>
      <c r="B1633" s="24" t="s">
        <v>3315</v>
      </c>
      <c r="C1633" s="24" t="s">
        <v>503</v>
      </c>
      <c r="D1633" s="24" t="s">
        <v>1531</v>
      </c>
      <c r="E1633" s="25" t="s">
        <v>1941</v>
      </c>
      <c r="F1633" s="26" t="s">
        <v>65</v>
      </c>
      <c r="G1633" s="32">
        <v>5.46</v>
      </c>
      <c r="H1633" s="28">
        <v>1484.34</v>
      </c>
      <c r="I1633" s="88">
        <f>G1633*H1633</f>
        <v>8104.5</v>
      </c>
      <c r="J1633" s="93"/>
    </row>
    <row r="1634" spans="1:10" customFormat="1" ht="15" x14ac:dyDescent="0.25">
      <c r="A1634" s="124" t="s">
        <v>3910</v>
      </c>
      <c r="B1634" s="24" t="s">
        <v>3315</v>
      </c>
      <c r="C1634" s="24" t="s">
        <v>506</v>
      </c>
      <c r="D1634" s="24" t="s">
        <v>23</v>
      </c>
      <c r="E1634" s="25" t="s">
        <v>1943</v>
      </c>
      <c r="F1634" s="26" t="s">
        <v>265</v>
      </c>
      <c r="G1634" s="27">
        <v>23</v>
      </c>
      <c r="H1634" s="28">
        <v>2730.2</v>
      </c>
      <c r="I1634" s="88">
        <f>G1634*H1634</f>
        <v>62794.6</v>
      </c>
      <c r="J1634" s="93"/>
    </row>
    <row r="1635" spans="1:10" customFormat="1" ht="45" x14ac:dyDescent="0.25">
      <c r="A1635" s="124" t="s">
        <v>3911</v>
      </c>
      <c r="B1635" s="24" t="s">
        <v>3315</v>
      </c>
      <c r="C1635" s="24" t="s">
        <v>509</v>
      </c>
      <c r="D1635" s="24" t="s">
        <v>1945</v>
      </c>
      <c r="E1635" s="25" t="s">
        <v>1946</v>
      </c>
      <c r="F1635" s="26" t="s">
        <v>65</v>
      </c>
      <c r="G1635" s="42">
        <v>1.472</v>
      </c>
      <c r="H1635" s="28">
        <v>1957.21</v>
      </c>
      <c r="I1635" s="88">
        <f>G1635*H1635</f>
        <v>2881.01</v>
      </c>
      <c r="J1635" s="93"/>
    </row>
    <row r="1636" spans="1:10" customFormat="1" ht="33.75" x14ac:dyDescent="0.25">
      <c r="A1636" s="124" t="s">
        <v>3912</v>
      </c>
      <c r="B1636" s="24" t="s">
        <v>3315</v>
      </c>
      <c r="C1636" s="24" t="s">
        <v>511</v>
      </c>
      <c r="D1636" s="24" t="s">
        <v>1540</v>
      </c>
      <c r="E1636" s="25" t="s">
        <v>1948</v>
      </c>
      <c r="F1636" s="26" t="s">
        <v>65</v>
      </c>
      <c r="G1636" s="42">
        <v>0.628</v>
      </c>
      <c r="H1636" s="28">
        <v>1986.4</v>
      </c>
      <c r="I1636" s="88">
        <f>G1636*H1636</f>
        <v>1247.46</v>
      </c>
      <c r="J1636" s="93"/>
    </row>
    <row r="1637" spans="1:10" customFormat="1" ht="33.75" x14ac:dyDescent="0.25">
      <c r="A1637" s="124" t="s">
        <v>3913</v>
      </c>
      <c r="B1637" s="24" t="s">
        <v>3315</v>
      </c>
      <c r="C1637" s="24" t="s">
        <v>514</v>
      </c>
      <c r="D1637" s="24" t="s">
        <v>1537</v>
      </c>
      <c r="E1637" s="25" t="s">
        <v>1950</v>
      </c>
      <c r="F1637" s="26" t="s">
        <v>65</v>
      </c>
      <c r="G1637" s="42">
        <v>1.5580000000000001</v>
      </c>
      <c r="H1637" s="28">
        <v>1974.53</v>
      </c>
      <c r="I1637" s="88">
        <f>G1637*H1637</f>
        <v>3076.32</v>
      </c>
      <c r="J1637" s="93"/>
    </row>
    <row r="1638" spans="1:10" customFormat="1" ht="33.75" x14ac:dyDescent="0.25">
      <c r="A1638" s="124" t="s">
        <v>3914</v>
      </c>
      <c r="B1638" s="24" t="s">
        <v>3315</v>
      </c>
      <c r="C1638" s="24" t="s">
        <v>515</v>
      </c>
      <c r="D1638" s="24" t="s">
        <v>1715</v>
      </c>
      <c r="E1638" s="25" t="s">
        <v>1952</v>
      </c>
      <c r="F1638" s="26" t="s">
        <v>65</v>
      </c>
      <c r="G1638" s="42">
        <v>0.90400000000000003</v>
      </c>
      <c r="H1638" s="28">
        <v>1998.12</v>
      </c>
      <c r="I1638" s="88">
        <f>G1638*H1638</f>
        <v>1806.3</v>
      </c>
      <c r="J1638" s="93"/>
    </row>
    <row r="1639" spans="1:10" customFormat="1" ht="22.5" x14ac:dyDescent="0.25">
      <c r="A1639" s="123" t="s">
        <v>3915</v>
      </c>
      <c r="B1639" s="19" t="s">
        <v>3315</v>
      </c>
      <c r="C1639" s="19" t="s">
        <v>518</v>
      </c>
      <c r="D1639" s="19" t="s">
        <v>1571</v>
      </c>
      <c r="E1639" s="20" t="s">
        <v>1572</v>
      </c>
      <c r="F1639" s="21" t="s">
        <v>60</v>
      </c>
      <c r="G1639" s="40">
        <v>4.036E-2</v>
      </c>
      <c r="H1639" s="23">
        <v>247838.07999999999</v>
      </c>
      <c r="I1639" s="87">
        <f>G1639*H1639</f>
        <v>10002.74</v>
      </c>
      <c r="J1639" s="93"/>
    </row>
    <row r="1640" spans="1:10" customFormat="1" ht="22.5" x14ac:dyDescent="0.25">
      <c r="A1640" s="124" t="s">
        <v>3916</v>
      </c>
      <c r="B1640" s="24" t="s">
        <v>3315</v>
      </c>
      <c r="C1640" s="24" t="s">
        <v>800</v>
      </c>
      <c r="D1640" s="24" t="s">
        <v>1955</v>
      </c>
      <c r="E1640" s="25" t="s">
        <v>1956</v>
      </c>
      <c r="F1640" s="26" t="s">
        <v>65</v>
      </c>
      <c r="G1640" s="32">
        <v>3.92</v>
      </c>
      <c r="H1640" s="28">
        <v>1312.5</v>
      </c>
      <c r="I1640" s="88">
        <f>G1640*H1640</f>
        <v>5145</v>
      </c>
      <c r="J1640" s="93"/>
    </row>
    <row r="1641" spans="1:10" customFormat="1" ht="33.75" x14ac:dyDescent="0.25">
      <c r="A1641" s="124" t="s">
        <v>3917</v>
      </c>
      <c r="B1641" s="24" t="s">
        <v>3315</v>
      </c>
      <c r="C1641" s="24" t="s">
        <v>803</v>
      </c>
      <c r="D1641" s="24" t="s">
        <v>1576</v>
      </c>
      <c r="E1641" s="25" t="s">
        <v>1958</v>
      </c>
      <c r="F1641" s="26" t="s">
        <v>65</v>
      </c>
      <c r="G1641" s="42">
        <v>0.11600000000000001</v>
      </c>
      <c r="H1641" s="28">
        <v>1741.02</v>
      </c>
      <c r="I1641" s="88">
        <f>G1641*H1641</f>
        <v>201.96</v>
      </c>
      <c r="J1641" s="93"/>
    </row>
    <row r="1642" spans="1:10" customFormat="1" ht="22.5" x14ac:dyDescent="0.25">
      <c r="A1642" s="123" t="s">
        <v>3918</v>
      </c>
      <c r="B1642" s="19" t="s">
        <v>3315</v>
      </c>
      <c r="C1642" s="19" t="s">
        <v>521</v>
      </c>
      <c r="D1642" s="19" t="s">
        <v>591</v>
      </c>
      <c r="E1642" s="20" t="s">
        <v>592</v>
      </c>
      <c r="F1642" s="21" t="s">
        <v>262</v>
      </c>
      <c r="G1642" s="30">
        <v>2E-3</v>
      </c>
      <c r="H1642" s="23">
        <v>54447.28</v>
      </c>
      <c r="I1642" s="87">
        <f>G1642*H1642</f>
        <v>108.89</v>
      </c>
      <c r="J1642" s="93"/>
    </row>
    <row r="1643" spans="1:10" customFormat="1" ht="22.5" x14ac:dyDescent="0.25">
      <c r="A1643" s="124" t="s">
        <v>3919</v>
      </c>
      <c r="B1643" s="24" t="s">
        <v>3315</v>
      </c>
      <c r="C1643" s="24" t="s">
        <v>525</v>
      </c>
      <c r="D1643" s="24" t="s">
        <v>1961</v>
      </c>
      <c r="E1643" s="25" t="s">
        <v>1962</v>
      </c>
      <c r="F1643" s="26" t="s">
        <v>265</v>
      </c>
      <c r="G1643" s="31">
        <v>0.2</v>
      </c>
      <c r="H1643" s="28">
        <v>130.38</v>
      </c>
      <c r="I1643" s="88">
        <f>G1643*H1643</f>
        <v>26.08</v>
      </c>
      <c r="J1643" s="93"/>
    </row>
    <row r="1644" spans="1:10" customFormat="1" ht="22.5" x14ac:dyDescent="0.25">
      <c r="A1644" s="124" t="s">
        <v>3920</v>
      </c>
      <c r="B1644" s="24" t="s">
        <v>3315</v>
      </c>
      <c r="C1644" s="24" t="s">
        <v>528</v>
      </c>
      <c r="D1644" s="24" t="s">
        <v>1964</v>
      </c>
      <c r="E1644" s="25" t="s">
        <v>1965</v>
      </c>
      <c r="F1644" s="26" t="s">
        <v>16</v>
      </c>
      <c r="G1644" s="27">
        <v>2</v>
      </c>
      <c r="H1644" s="28">
        <v>416.89</v>
      </c>
      <c r="I1644" s="88">
        <f>G1644*H1644</f>
        <v>833.78</v>
      </c>
      <c r="J1644" s="93"/>
    </row>
    <row r="1645" spans="1:10" customFormat="1" ht="33.75" x14ac:dyDescent="0.25">
      <c r="A1645" s="123" t="s">
        <v>3921</v>
      </c>
      <c r="B1645" s="19" t="s">
        <v>3315</v>
      </c>
      <c r="C1645" s="19" t="s">
        <v>530</v>
      </c>
      <c r="D1645" s="19" t="s">
        <v>507</v>
      </c>
      <c r="E1645" s="20" t="s">
        <v>508</v>
      </c>
      <c r="F1645" s="21" t="s">
        <v>222</v>
      </c>
      <c r="G1645" s="30">
        <v>1.1950000000000001</v>
      </c>
      <c r="H1645" s="23">
        <v>24433.58</v>
      </c>
      <c r="I1645" s="87">
        <f>G1645*H1645</f>
        <v>29198.13</v>
      </c>
      <c r="J1645" s="93"/>
    </row>
    <row r="1646" spans="1:10" customFormat="1" ht="22.5" x14ac:dyDescent="0.25">
      <c r="A1646" s="124" t="s">
        <v>3922</v>
      </c>
      <c r="B1646" s="24" t="s">
        <v>3315</v>
      </c>
      <c r="C1646" s="24" t="s">
        <v>533</v>
      </c>
      <c r="D1646" s="24" t="s">
        <v>23</v>
      </c>
      <c r="E1646" s="25" t="s">
        <v>1968</v>
      </c>
      <c r="F1646" s="26" t="s">
        <v>222</v>
      </c>
      <c r="G1646" s="41">
        <v>1.2906</v>
      </c>
      <c r="H1646" s="28">
        <v>25340.58</v>
      </c>
      <c r="I1646" s="88">
        <f>G1646*H1646</f>
        <v>32704.55</v>
      </c>
      <c r="J1646" s="93"/>
    </row>
    <row r="1647" spans="1:10" customFormat="1" ht="15" x14ac:dyDescent="0.25">
      <c r="A1647" s="123" t="s">
        <v>3923</v>
      </c>
      <c r="B1647" s="19" t="s">
        <v>3315</v>
      </c>
      <c r="C1647" s="19" t="s">
        <v>535</v>
      </c>
      <c r="D1647" s="19" t="s">
        <v>225</v>
      </c>
      <c r="E1647" s="20" t="s">
        <v>226</v>
      </c>
      <c r="F1647" s="21" t="s">
        <v>60</v>
      </c>
      <c r="G1647" s="30">
        <v>0.23899999999999999</v>
      </c>
      <c r="H1647" s="23">
        <v>253567.81</v>
      </c>
      <c r="I1647" s="87">
        <f>G1647*H1647</f>
        <v>60602.71</v>
      </c>
      <c r="J1647" s="93"/>
    </row>
    <row r="1648" spans="1:10" customFormat="1" ht="15" x14ac:dyDescent="0.25">
      <c r="A1648" s="124" t="s">
        <v>3924</v>
      </c>
      <c r="B1648" s="24" t="s">
        <v>3315</v>
      </c>
      <c r="C1648" s="24" t="s">
        <v>539</v>
      </c>
      <c r="D1648" s="24" t="s">
        <v>23</v>
      </c>
      <c r="E1648" s="25" t="s">
        <v>1687</v>
      </c>
      <c r="F1648" s="26" t="s">
        <v>65</v>
      </c>
      <c r="G1648" s="42">
        <v>29.158000000000001</v>
      </c>
      <c r="H1648" s="28">
        <v>384.68</v>
      </c>
      <c r="I1648" s="88">
        <f>G1648*H1648</f>
        <v>11216.5</v>
      </c>
      <c r="J1648" s="93"/>
    </row>
    <row r="1649" spans="1:11" customFormat="1" ht="22.5" x14ac:dyDescent="0.25">
      <c r="A1649" s="123" t="s">
        <v>3925</v>
      </c>
      <c r="B1649" s="19" t="s">
        <v>3315</v>
      </c>
      <c r="C1649" s="19" t="s">
        <v>542</v>
      </c>
      <c r="D1649" s="19" t="s">
        <v>1597</v>
      </c>
      <c r="E1649" s="20" t="s">
        <v>1598</v>
      </c>
      <c r="F1649" s="21" t="s">
        <v>400</v>
      </c>
      <c r="G1649" s="30">
        <v>0.50900000000000001</v>
      </c>
      <c r="H1649" s="23">
        <v>114609.25</v>
      </c>
      <c r="I1649" s="87">
        <f>G1649*H1649</f>
        <v>58336.11</v>
      </c>
      <c r="J1649" s="93"/>
    </row>
    <row r="1650" spans="1:11" customFormat="1" ht="15.75" thickBot="1" x14ac:dyDescent="0.3">
      <c r="A1650" s="124" t="s">
        <v>3926</v>
      </c>
      <c r="B1650" s="48" t="s">
        <v>3315</v>
      </c>
      <c r="C1650" s="48" t="s">
        <v>545</v>
      </c>
      <c r="D1650" s="48" t="s">
        <v>23</v>
      </c>
      <c r="E1650" s="49" t="s">
        <v>1973</v>
      </c>
      <c r="F1650" s="50" t="s">
        <v>400</v>
      </c>
      <c r="G1650" s="73">
        <v>0.50900000000000001</v>
      </c>
      <c r="H1650" s="52">
        <v>88351.41</v>
      </c>
      <c r="I1650" s="89">
        <f>G1650*H1650</f>
        <v>44970.87</v>
      </c>
      <c r="J1650" s="93"/>
    </row>
    <row r="1651" spans="1:11" customFormat="1" ht="15" x14ac:dyDescent="0.25">
      <c r="A1651" s="126"/>
      <c r="B1651" s="53"/>
      <c r="C1651" s="53"/>
      <c r="D1651" s="53"/>
      <c r="E1651" s="54" t="s">
        <v>3278</v>
      </c>
      <c r="F1651" s="55"/>
      <c r="G1651" s="55"/>
      <c r="H1651" s="56"/>
      <c r="I1651" s="57">
        <v>1060148.7</v>
      </c>
      <c r="J1651" s="93"/>
    </row>
    <row r="1652" spans="1:11" customFormat="1" ht="15" x14ac:dyDescent="0.25">
      <c r="A1652" s="157"/>
      <c r="B1652" s="35"/>
      <c r="C1652" s="35"/>
      <c r="D1652" s="35"/>
      <c r="E1652" s="36" t="s">
        <v>3279</v>
      </c>
      <c r="F1652" s="37"/>
      <c r="G1652" s="38"/>
      <c r="H1652" s="39"/>
      <c r="I1652" s="58">
        <v>1214481.6200000001</v>
      </c>
      <c r="J1652" s="93"/>
    </row>
    <row r="1653" spans="1:11" customFormat="1" ht="15.75" thickBot="1" x14ac:dyDescent="0.3">
      <c r="A1653" s="150"/>
      <c r="B1653" s="151"/>
      <c r="C1653" s="151"/>
      <c r="D1653" s="151"/>
      <c r="E1653" s="152" t="s">
        <v>3948</v>
      </c>
      <c r="F1653" s="153"/>
      <c r="G1653" s="154"/>
      <c r="H1653" s="155"/>
      <c r="I1653" s="156">
        <v>184115.05</v>
      </c>
      <c r="J1653" s="93"/>
    </row>
    <row r="1654" spans="1:11" customFormat="1" ht="16.5" thickTop="1" thickBot="1" x14ac:dyDescent="0.3">
      <c r="A1654" s="128"/>
      <c r="B1654" s="59"/>
      <c r="C1654" s="59"/>
      <c r="D1654" s="59"/>
      <c r="E1654" s="69" t="s">
        <v>8</v>
      </c>
      <c r="F1654" s="70"/>
      <c r="G1654" s="70"/>
      <c r="H1654" s="61"/>
      <c r="I1654" s="62">
        <f>I1651+I1652+I1653</f>
        <v>2458745.37</v>
      </c>
      <c r="J1654" s="93"/>
      <c r="K1654" s="4"/>
    </row>
    <row r="1655" spans="1:11" customFormat="1" ht="15" x14ac:dyDescent="0.25">
      <c r="A1655" s="105" t="s">
        <v>50</v>
      </c>
      <c r="B1655" s="116" t="s">
        <v>3304</v>
      </c>
      <c r="C1655" s="116"/>
      <c r="D1655" s="116"/>
      <c r="E1655" s="106" t="s">
        <v>252</v>
      </c>
      <c r="F1655" s="107"/>
      <c r="G1655" s="108"/>
      <c r="H1655" s="109"/>
      <c r="I1655" s="110">
        <f>I1708</f>
        <v>993901.13</v>
      </c>
      <c r="J1655" s="93"/>
    </row>
    <row r="1656" spans="1:11" customFormat="1" ht="15" x14ac:dyDescent="0.25">
      <c r="A1656" s="123" t="s">
        <v>2533</v>
      </c>
      <c r="B1656" s="19" t="s">
        <v>3305</v>
      </c>
      <c r="C1656" s="19" t="s">
        <v>10</v>
      </c>
      <c r="D1656" s="19" t="s">
        <v>14</v>
      </c>
      <c r="E1656" s="20" t="s">
        <v>15</v>
      </c>
      <c r="F1656" s="21" t="s">
        <v>16</v>
      </c>
      <c r="G1656" s="22">
        <v>1</v>
      </c>
      <c r="H1656" s="23">
        <v>101761.61</v>
      </c>
      <c r="I1656" s="87">
        <f>G1656*H1656</f>
        <v>101761.61</v>
      </c>
      <c r="J1656" s="93"/>
    </row>
    <row r="1657" spans="1:11" customFormat="1" ht="15" x14ac:dyDescent="0.25">
      <c r="A1657" s="123" t="s">
        <v>2534</v>
      </c>
      <c r="B1657" s="19" t="s">
        <v>3305</v>
      </c>
      <c r="C1657" s="19" t="s">
        <v>18</v>
      </c>
      <c r="D1657" s="19" t="s">
        <v>1976</v>
      </c>
      <c r="E1657" s="20" t="s">
        <v>1977</v>
      </c>
      <c r="F1657" s="21" t="s">
        <v>16</v>
      </c>
      <c r="G1657" s="22">
        <v>1</v>
      </c>
      <c r="H1657" s="23">
        <v>31602.43</v>
      </c>
      <c r="I1657" s="87">
        <f>G1657*H1657</f>
        <v>31602.43</v>
      </c>
      <c r="J1657" s="93"/>
    </row>
    <row r="1658" spans="1:11" customFormat="1" ht="45" x14ac:dyDescent="0.25">
      <c r="A1658" s="124" t="s">
        <v>2535</v>
      </c>
      <c r="B1658" s="24" t="s">
        <v>3305</v>
      </c>
      <c r="C1658" s="24" t="s">
        <v>22</v>
      </c>
      <c r="D1658" s="24" t="s">
        <v>23</v>
      </c>
      <c r="E1658" s="25" t="s">
        <v>1979</v>
      </c>
      <c r="F1658" s="26" t="s">
        <v>16</v>
      </c>
      <c r="G1658" s="27">
        <v>1</v>
      </c>
      <c r="H1658" s="28">
        <v>0</v>
      </c>
      <c r="I1658" s="88">
        <f>G1658*H1658</f>
        <v>0</v>
      </c>
      <c r="J1658" s="93"/>
    </row>
    <row r="1659" spans="1:11" customFormat="1" ht="15" x14ac:dyDescent="0.25">
      <c r="A1659" s="123" t="s">
        <v>2536</v>
      </c>
      <c r="B1659" s="19" t="s">
        <v>3305</v>
      </c>
      <c r="C1659" s="19" t="s">
        <v>26</v>
      </c>
      <c r="D1659" s="19" t="s">
        <v>27</v>
      </c>
      <c r="E1659" s="20" t="s">
        <v>28</v>
      </c>
      <c r="F1659" s="21" t="s">
        <v>16</v>
      </c>
      <c r="G1659" s="22">
        <v>3</v>
      </c>
      <c r="H1659" s="23">
        <v>2331.4</v>
      </c>
      <c r="I1659" s="87">
        <f>G1659*H1659</f>
        <v>6994.2</v>
      </c>
      <c r="J1659" s="93"/>
    </row>
    <row r="1660" spans="1:11" customFormat="1" ht="15" x14ac:dyDescent="0.25">
      <c r="A1660" s="137" t="s">
        <v>2537</v>
      </c>
      <c r="B1660" s="138" t="s">
        <v>3305</v>
      </c>
      <c r="C1660" s="138" t="s">
        <v>30</v>
      </c>
      <c r="D1660" s="138" t="s">
        <v>23</v>
      </c>
      <c r="E1660" s="139" t="s">
        <v>1982</v>
      </c>
      <c r="F1660" s="140" t="s">
        <v>16</v>
      </c>
      <c r="G1660" s="141">
        <v>3</v>
      </c>
      <c r="H1660" s="142">
        <v>9263.7999999999993</v>
      </c>
      <c r="I1660" s="143">
        <f>G1660*H1660</f>
        <v>27791.4</v>
      </c>
      <c r="J1660" s="136" t="s">
        <v>3946</v>
      </c>
    </row>
    <row r="1661" spans="1:11" customFormat="1" ht="15" x14ac:dyDescent="0.25">
      <c r="A1661" s="123" t="s">
        <v>2538</v>
      </c>
      <c r="B1661" s="19" t="s">
        <v>3305</v>
      </c>
      <c r="C1661" s="19" t="s">
        <v>33</v>
      </c>
      <c r="D1661" s="19" t="s">
        <v>543</v>
      </c>
      <c r="E1661" s="20" t="s">
        <v>544</v>
      </c>
      <c r="F1661" s="21" t="s">
        <v>16</v>
      </c>
      <c r="G1661" s="22">
        <v>4</v>
      </c>
      <c r="H1661" s="23">
        <v>1953.77</v>
      </c>
      <c r="I1661" s="87">
        <f>G1661*H1661</f>
        <v>7815.08</v>
      </c>
      <c r="J1661" s="93"/>
    </row>
    <row r="1662" spans="1:11" customFormat="1" ht="22.5" x14ac:dyDescent="0.25">
      <c r="A1662" s="124" t="s">
        <v>2539</v>
      </c>
      <c r="B1662" s="24" t="s">
        <v>3305</v>
      </c>
      <c r="C1662" s="24" t="s">
        <v>37</v>
      </c>
      <c r="D1662" s="24" t="s">
        <v>1985</v>
      </c>
      <c r="E1662" s="25" t="s">
        <v>1986</v>
      </c>
      <c r="F1662" s="26" t="s">
        <v>1987</v>
      </c>
      <c r="G1662" s="27">
        <v>4</v>
      </c>
      <c r="H1662" s="28">
        <v>1.01</v>
      </c>
      <c r="I1662" s="88">
        <f>G1662*H1662</f>
        <v>4.04</v>
      </c>
      <c r="J1662" s="93"/>
    </row>
    <row r="1663" spans="1:11" customFormat="1" ht="22.5" x14ac:dyDescent="0.25">
      <c r="A1663" s="124" t="s">
        <v>2540</v>
      </c>
      <c r="B1663" s="24" t="s">
        <v>3305</v>
      </c>
      <c r="C1663" s="24" t="s">
        <v>40</v>
      </c>
      <c r="D1663" s="24" t="s">
        <v>23</v>
      </c>
      <c r="E1663" s="25" t="s">
        <v>1989</v>
      </c>
      <c r="F1663" s="26" t="s">
        <v>16</v>
      </c>
      <c r="G1663" s="27">
        <v>3</v>
      </c>
      <c r="H1663" s="28">
        <v>2734.22</v>
      </c>
      <c r="I1663" s="88">
        <f>G1663*H1663</f>
        <v>8202.66</v>
      </c>
      <c r="J1663" s="93"/>
    </row>
    <row r="1664" spans="1:11" customFormat="1" ht="15" x14ac:dyDescent="0.25">
      <c r="A1664" s="124" t="s">
        <v>2541</v>
      </c>
      <c r="B1664" s="24" t="s">
        <v>3305</v>
      </c>
      <c r="C1664" s="24" t="s">
        <v>43</v>
      </c>
      <c r="D1664" s="24" t="s">
        <v>23</v>
      </c>
      <c r="E1664" s="25" t="s">
        <v>1991</v>
      </c>
      <c r="F1664" s="26" t="s">
        <v>16</v>
      </c>
      <c r="G1664" s="27">
        <v>1</v>
      </c>
      <c r="H1664" s="28">
        <v>2323.4699999999998</v>
      </c>
      <c r="I1664" s="88">
        <f>G1664*H1664</f>
        <v>2323.4699999999998</v>
      </c>
      <c r="J1664" s="93"/>
    </row>
    <row r="1665" spans="1:10" customFormat="1" ht="22.5" x14ac:dyDescent="0.25">
      <c r="A1665" s="123" t="s">
        <v>2542</v>
      </c>
      <c r="B1665" s="19" t="s">
        <v>3305</v>
      </c>
      <c r="C1665" s="19" t="s">
        <v>47</v>
      </c>
      <c r="D1665" s="19" t="s">
        <v>444</v>
      </c>
      <c r="E1665" s="20" t="s">
        <v>445</v>
      </c>
      <c r="F1665" s="21" t="s">
        <v>60</v>
      </c>
      <c r="G1665" s="29">
        <v>1.52E-2</v>
      </c>
      <c r="H1665" s="23">
        <v>163067.88</v>
      </c>
      <c r="I1665" s="87">
        <f>G1665*H1665</f>
        <v>2478.63</v>
      </c>
      <c r="J1665" s="93"/>
    </row>
    <row r="1666" spans="1:10" customFormat="1" ht="33.75" x14ac:dyDescent="0.25">
      <c r="A1666" s="124" t="s">
        <v>2543</v>
      </c>
      <c r="B1666" s="24" t="s">
        <v>3305</v>
      </c>
      <c r="C1666" s="24" t="s">
        <v>50</v>
      </c>
      <c r="D1666" s="24" t="s">
        <v>1994</v>
      </c>
      <c r="E1666" s="25" t="s">
        <v>1995</v>
      </c>
      <c r="F1666" s="26" t="s">
        <v>65</v>
      </c>
      <c r="G1666" s="32">
        <v>0.56999999999999995</v>
      </c>
      <c r="H1666" s="28">
        <v>1439.47</v>
      </c>
      <c r="I1666" s="88">
        <f>G1666*H1666</f>
        <v>820.5</v>
      </c>
      <c r="J1666" s="93"/>
    </row>
    <row r="1667" spans="1:10" customFormat="1" ht="15" x14ac:dyDescent="0.25">
      <c r="A1667" s="124" t="s">
        <v>2544</v>
      </c>
      <c r="B1667" s="24" t="s">
        <v>3305</v>
      </c>
      <c r="C1667" s="24" t="s">
        <v>54</v>
      </c>
      <c r="D1667" s="24" t="s">
        <v>23</v>
      </c>
      <c r="E1667" s="25" t="s">
        <v>1997</v>
      </c>
      <c r="F1667" s="26" t="s">
        <v>16</v>
      </c>
      <c r="G1667" s="27">
        <v>1</v>
      </c>
      <c r="H1667" s="28">
        <v>938.49</v>
      </c>
      <c r="I1667" s="88">
        <f>G1667*H1667</f>
        <v>938.49</v>
      </c>
      <c r="J1667" s="93"/>
    </row>
    <row r="1668" spans="1:10" customFormat="1" ht="22.5" x14ac:dyDescent="0.25">
      <c r="A1668" s="123" t="s">
        <v>2545</v>
      </c>
      <c r="B1668" s="19" t="s">
        <v>3305</v>
      </c>
      <c r="C1668" s="19" t="s">
        <v>57</v>
      </c>
      <c r="D1668" s="19" t="s">
        <v>459</v>
      </c>
      <c r="E1668" s="20" t="s">
        <v>460</v>
      </c>
      <c r="F1668" s="21" t="s">
        <v>60</v>
      </c>
      <c r="G1668" s="29">
        <v>0.1908</v>
      </c>
      <c r="H1668" s="23">
        <v>214791.07</v>
      </c>
      <c r="I1668" s="87">
        <f>G1668*H1668</f>
        <v>40982.14</v>
      </c>
      <c r="J1668" s="93"/>
    </row>
    <row r="1669" spans="1:10" customFormat="1" ht="33.75" x14ac:dyDescent="0.25">
      <c r="A1669" s="124" t="s">
        <v>2546</v>
      </c>
      <c r="B1669" s="24" t="s">
        <v>3305</v>
      </c>
      <c r="C1669" s="24" t="s">
        <v>62</v>
      </c>
      <c r="D1669" s="24" t="s">
        <v>2000</v>
      </c>
      <c r="E1669" s="25" t="s">
        <v>2001</v>
      </c>
      <c r="F1669" s="26" t="s">
        <v>65</v>
      </c>
      <c r="G1669" s="32">
        <v>0.45</v>
      </c>
      <c r="H1669" s="28">
        <v>1466.95</v>
      </c>
      <c r="I1669" s="88">
        <f>G1669*H1669</f>
        <v>660.13</v>
      </c>
      <c r="J1669" s="93"/>
    </row>
    <row r="1670" spans="1:10" customFormat="1" ht="15" x14ac:dyDescent="0.25">
      <c r="A1670" s="124" t="s">
        <v>2547</v>
      </c>
      <c r="B1670" s="24" t="s">
        <v>3305</v>
      </c>
      <c r="C1670" s="24" t="s">
        <v>67</v>
      </c>
      <c r="D1670" s="24" t="s">
        <v>23</v>
      </c>
      <c r="E1670" s="25" t="s">
        <v>2003</v>
      </c>
      <c r="F1670" s="26" t="s">
        <v>65</v>
      </c>
      <c r="G1670" s="32">
        <v>12.74</v>
      </c>
      <c r="H1670" s="28">
        <v>2524.11</v>
      </c>
      <c r="I1670" s="88">
        <f>G1670*H1670</f>
        <v>32157.16</v>
      </c>
      <c r="J1670" s="93"/>
    </row>
    <row r="1671" spans="1:10" customFormat="1" ht="15" x14ac:dyDescent="0.25">
      <c r="A1671" s="124" t="s">
        <v>2548</v>
      </c>
      <c r="B1671" s="24" t="s">
        <v>3305</v>
      </c>
      <c r="C1671" s="24" t="s">
        <v>70</v>
      </c>
      <c r="D1671" s="24" t="s">
        <v>23</v>
      </c>
      <c r="E1671" s="25" t="s">
        <v>2005</v>
      </c>
      <c r="F1671" s="26" t="s">
        <v>16</v>
      </c>
      <c r="G1671" s="27">
        <v>6</v>
      </c>
      <c r="H1671" s="28">
        <v>1069.57</v>
      </c>
      <c r="I1671" s="88">
        <f>G1671*H1671</f>
        <v>6417.42</v>
      </c>
      <c r="J1671" s="93"/>
    </row>
    <row r="1672" spans="1:10" customFormat="1" ht="15" x14ac:dyDescent="0.25">
      <c r="A1672" s="124" t="s">
        <v>2549</v>
      </c>
      <c r="B1672" s="24" t="s">
        <v>3305</v>
      </c>
      <c r="C1672" s="24" t="s">
        <v>73</v>
      </c>
      <c r="D1672" s="24" t="s">
        <v>23</v>
      </c>
      <c r="E1672" s="25" t="s">
        <v>2007</v>
      </c>
      <c r="F1672" s="26" t="s">
        <v>16</v>
      </c>
      <c r="G1672" s="27">
        <v>3</v>
      </c>
      <c r="H1672" s="28">
        <v>744.29</v>
      </c>
      <c r="I1672" s="88">
        <f>G1672*H1672</f>
        <v>2232.87</v>
      </c>
      <c r="J1672" s="93"/>
    </row>
    <row r="1673" spans="1:10" customFormat="1" ht="15" x14ac:dyDescent="0.25">
      <c r="A1673" s="124" t="s">
        <v>2551</v>
      </c>
      <c r="B1673" s="24" t="s">
        <v>3305</v>
      </c>
      <c r="C1673" s="24" t="s">
        <v>76</v>
      </c>
      <c r="D1673" s="24" t="s">
        <v>23</v>
      </c>
      <c r="E1673" s="25" t="s">
        <v>2009</v>
      </c>
      <c r="F1673" s="26" t="s">
        <v>16</v>
      </c>
      <c r="G1673" s="27">
        <v>3</v>
      </c>
      <c r="H1673" s="28">
        <v>754.26</v>
      </c>
      <c r="I1673" s="88">
        <f>G1673*H1673</f>
        <v>2262.7800000000002</v>
      </c>
      <c r="J1673" s="93"/>
    </row>
    <row r="1674" spans="1:10" customFormat="1" ht="15" x14ac:dyDescent="0.25">
      <c r="A1674" s="124" t="s">
        <v>2552</v>
      </c>
      <c r="B1674" s="24" t="s">
        <v>3305</v>
      </c>
      <c r="C1674" s="24" t="s">
        <v>79</v>
      </c>
      <c r="D1674" s="24" t="s">
        <v>23</v>
      </c>
      <c r="E1674" s="25" t="s">
        <v>2011</v>
      </c>
      <c r="F1674" s="26" t="s">
        <v>16</v>
      </c>
      <c r="G1674" s="27">
        <v>1</v>
      </c>
      <c r="H1674" s="28">
        <v>846.57</v>
      </c>
      <c r="I1674" s="88">
        <f>G1674*H1674</f>
        <v>846.57</v>
      </c>
      <c r="J1674" s="93"/>
    </row>
    <row r="1675" spans="1:10" customFormat="1" ht="15" x14ac:dyDescent="0.25">
      <c r="A1675" s="124" t="s">
        <v>2553</v>
      </c>
      <c r="B1675" s="24" t="s">
        <v>3305</v>
      </c>
      <c r="C1675" s="24" t="s">
        <v>82</v>
      </c>
      <c r="D1675" s="24" t="s">
        <v>23</v>
      </c>
      <c r="E1675" s="25" t="s">
        <v>2013</v>
      </c>
      <c r="F1675" s="26" t="s">
        <v>16</v>
      </c>
      <c r="G1675" s="27">
        <v>3</v>
      </c>
      <c r="H1675" s="28">
        <v>621.16</v>
      </c>
      <c r="I1675" s="88">
        <f>G1675*H1675</f>
        <v>1863.48</v>
      </c>
      <c r="J1675" s="93"/>
    </row>
    <row r="1676" spans="1:10" customFormat="1" ht="22.5" x14ac:dyDescent="0.25">
      <c r="A1676" s="123" t="s">
        <v>2554</v>
      </c>
      <c r="B1676" s="19" t="s">
        <v>3305</v>
      </c>
      <c r="C1676" s="19" t="s">
        <v>85</v>
      </c>
      <c r="D1676" s="19" t="s">
        <v>1693</v>
      </c>
      <c r="E1676" s="20" t="s">
        <v>1694</v>
      </c>
      <c r="F1676" s="21" t="s">
        <v>60</v>
      </c>
      <c r="G1676" s="29">
        <v>0.20660000000000001</v>
      </c>
      <c r="H1676" s="23">
        <v>102817.23</v>
      </c>
      <c r="I1676" s="87">
        <f>G1676*H1676</f>
        <v>21242.04</v>
      </c>
      <c r="J1676" s="93"/>
    </row>
    <row r="1677" spans="1:10" customFormat="1" ht="15" x14ac:dyDescent="0.25">
      <c r="A1677" s="124" t="s">
        <v>2555</v>
      </c>
      <c r="B1677" s="24" t="s">
        <v>3305</v>
      </c>
      <c r="C1677" s="24" t="s">
        <v>87</v>
      </c>
      <c r="D1677" s="24" t="s">
        <v>23</v>
      </c>
      <c r="E1677" s="25" t="s">
        <v>2016</v>
      </c>
      <c r="F1677" s="26" t="s">
        <v>65</v>
      </c>
      <c r="G1677" s="32">
        <v>15.24</v>
      </c>
      <c r="H1677" s="28">
        <v>2053.7600000000002</v>
      </c>
      <c r="I1677" s="88">
        <f>G1677*H1677</f>
        <v>31299.3</v>
      </c>
      <c r="J1677" s="93"/>
    </row>
    <row r="1678" spans="1:10" customFormat="1" ht="15" x14ac:dyDescent="0.25">
      <c r="A1678" s="124" t="s">
        <v>2557</v>
      </c>
      <c r="B1678" s="24" t="s">
        <v>3305</v>
      </c>
      <c r="C1678" s="24" t="s">
        <v>90</v>
      </c>
      <c r="D1678" s="24" t="s">
        <v>23</v>
      </c>
      <c r="E1678" s="25" t="s">
        <v>2018</v>
      </c>
      <c r="F1678" s="26" t="s">
        <v>16</v>
      </c>
      <c r="G1678" s="27">
        <v>2</v>
      </c>
      <c r="H1678" s="28">
        <v>4383.88</v>
      </c>
      <c r="I1678" s="88">
        <f>G1678*H1678</f>
        <v>8767.76</v>
      </c>
      <c r="J1678" s="93"/>
    </row>
    <row r="1679" spans="1:10" customFormat="1" ht="15" x14ac:dyDescent="0.25">
      <c r="A1679" s="124" t="s">
        <v>2559</v>
      </c>
      <c r="B1679" s="24" t="s">
        <v>3305</v>
      </c>
      <c r="C1679" s="24" t="s">
        <v>93</v>
      </c>
      <c r="D1679" s="24" t="s">
        <v>23</v>
      </c>
      <c r="E1679" s="25" t="s">
        <v>2020</v>
      </c>
      <c r="F1679" s="26" t="s">
        <v>16</v>
      </c>
      <c r="G1679" s="27">
        <v>2</v>
      </c>
      <c r="H1679" s="28">
        <v>8026.09</v>
      </c>
      <c r="I1679" s="88">
        <f>G1679*H1679</f>
        <v>16052.18</v>
      </c>
      <c r="J1679" s="93"/>
    </row>
    <row r="1680" spans="1:10" customFormat="1" ht="15" x14ac:dyDescent="0.25">
      <c r="A1680" s="124" t="s">
        <v>2561</v>
      </c>
      <c r="B1680" s="24" t="s">
        <v>3305</v>
      </c>
      <c r="C1680" s="24" t="s">
        <v>96</v>
      </c>
      <c r="D1680" s="24" t="s">
        <v>23</v>
      </c>
      <c r="E1680" s="25" t="s">
        <v>2022</v>
      </c>
      <c r="F1680" s="26" t="s">
        <v>16</v>
      </c>
      <c r="G1680" s="27">
        <v>1</v>
      </c>
      <c r="H1680" s="28">
        <v>4405.22</v>
      </c>
      <c r="I1680" s="88">
        <f>G1680*H1680</f>
        <v>4405.22</v>
      </c>
      <c r="J1680" s="93"/>
    </row>
    <row r="1681" spans="1:10" customFormat="1" ht="22.5" x14ac:dyDescent="0.25">
      <c r="A1681" s="123" t="s">
        <v>2562</v>
      </c>
      <c r="B1681" s="19" t="s">
        <v>3305</v>
      </c>
      <c r="C1681" s="19" t="s">
        <v>99</v>
      </c>
      <c r="D1681" s="19" t="s">
        <v>179</v>
      </c>
      <c r="E1681" s="20" t="s">
        <v>180</v>
      </c>
      <c r="F1681" s="21" t="s">
        <v>60</v>
      </c>
      <c r="G1681" s="29">
        <v>0.27439999999999998</v>
      </c>
      <c r="H1681" s="23">
        <v>214982.32</v>
      </c>
      <c r="I1681" s="87">
        <f>G1681*H1681</f>
        <v>58991.15</v>
      </c>
      <c r="J1681" s="93"/>
    </row>
    <row r="1682" spans="1:10" customFormat="1" ht="15" x14ac:dyDescent="0.25">
      <c r="A1682" s="124" t="s">
        <v>2564</v>
      </c>
      <c r="B1682" s="24" t="s">
        <v>3305</v>
      </c>
      <c r="C1682" s="24" t="s">
        <v>101</v>
      </c>
      <c r="D1682" s="24" t="s">
        <v>23</v>
      </c>
      <c r="E1682" s="25" t="s">
        <v>2025</v>
      </c>
      <c r="F1682" s="26" t="s">
        <v>65</v>
      </c>
      <c r="G1682" s="32">
        <v>25.45</v>
      </c>
      <c r="H1682" s="28">
        <v>1563.98</v>
      </c>
      <c r="I1682" s="88">
        <f>G1682*H1682</f>
        <v>39803.29</v>
      </c>
      <c r="J1682" s="93"/>
    </row>
    <row r="1683" spans="1:10" customFormat="1" ht="15" x14ac:dyDescent="0.25">
      <c r="A1683" s="124" t="s">
        <v>2565</v>
      </c>
      <c r="B1683" s="24" t="s">
        <v>3305</v>
      </c>
      <c r="C1683" s="24" t="s">
        <v>105</v>
      </c>
      <c r="D1683" s="24" t="s">
        <v>23</v>
      </c>
      <c r="E1683" s="25" t="s">
        <v>2027</v>
      </c>
      <c r="F1683" s="26" t="s">
        <v>16</v>
      </c>
      <c r="G1683" s="27">
        <v>1</v>
      </c>
      <c r="H1683" s="28">
        <v>637.88</v>
      </c>
      <c r="I1683" s="88">
        <f>G1683*H1683</f>
        <v>637.88</v>
      </c>
      <c r="J1683" s="93"/>
    </row>
    <row r="1684" spans="1:10" customFormat="1" ht="15" x14ac:dyDescent="0.25">
      <c r="A1684" s="124" t="s">
        <v>2567</v>
      </c>
      <c r="B1684" s="24" t="s">
        <v>3305</v>
      </c>
      <c r="C1684" s="24" t="s">
        <v>109</v>
      </c>
      <c r="D1684" s="24" t="s">
        <v>23</v>
      </c>
      <c r="E1684" s="25" t="s">
        <v>2029</v>
      </c>
      <c r="F1684" s="26" t="s">
        <v>16</v>
      </c>
      <c r="G1684" s="27">
        <v>3</v>
      </c>
      <c r="H1684" s="28">
        <v>2013.49</v>
      </c>
      <c r="I1684" s="88">
        <f>G1684*H1684</f>
        <v>6040.47</v>
      </c>
      <c r="J1684" s="93"/>
    </row>
    <row r="1685" spans="1:10" customFormat="1" ht="15" x14ac:dyDescent="0.25">
      <c r="A1685" s="124" t="s">
        <v>2569</v>
      </c>
      <c r="B1685" s="24" t="s">
        <v>3305</v>
      </c>
      <c r="C1685" s="24" t="s">
        <v>111</v>
      </c>
      <c r="D1685" s="24" t="s">
        <v>23</v>
      </c>
      <c r="E1685" s="25" t="s">
        <v>2031</v>
      </c>
      <c r="F1685" s="26" t="s">
        <v>16</v>
      </c>
      <c r="G1685" s="27">
        <v>1</v>
      </c>
      <c r="H1685" s="28">
        <v>752.34</v>
      </c>
      <c r="I1685" s="88">
        <f>G1685*H1685</f>
        <v>752.34</v>
      </c>
      <c r="J1685" s="93"/>
    </row>
    <row r="1686" spans="1:10" customFormat="1" ht="22.5" x14ac:dyDescent="0.25">
      <c r="A1686" s="123" t="s">
        <v>2570</v>
      </c>
      <c r="B1686" s="19" t="s">
        <v>3305</v>
      </c>
      <c r="C1686" s="19" t="s">
        <v>114</v>
      </c>
      <c r="D1686" s="19" t="s">
        <v>193</v>
      </c>
      <c r="E1686" s="20" t="s">
        <v>194</v>
      </c>
      <c r="F1686" s="21" t="s">
        <v>60</v>
      </c>
      <c r="G1686" s="29">
        <v>7.5300000000000006E-2</v>
      </c>
      <c r="H1686" s="23">
        <v>214797.4</v>
      </c>
      <c r="I1686" s="87">
        <f>G1686*H1686</f>
        <v>16174.24</v>
      </c>
      <c r="J1686" s="93"/>
    </row>
    <row r="1687" spans="1:10" customFormat="1" ht="15" x14ac:dyDescent="0.25">
      <c r="A1687" s="124" t="s">
        <v>2572</v>
      </c>
      <c r="B1687" s="24" t="s">
        <v>3305</v>
      </c>
      <c r="C1687" s="24" t="s">
        <v>117</v>
      </c>
      <c r="D1687" s="24" t="s">
        <v>23</v>
      </c>
      <c r="E1687" s="25" t="s">
        <v>2034</v>
      </c>
      <c r="F1687" s="26" t="s">
        <v>65</v>
      </c>
      <c r="G1687" s="32">
        <v>6.91</v>
      </c>
      <c r="H1687" s="28">
        <v>1466.94</v>
      </c>
      <c r="I1687" s="88">
        <f>G1687*H1687</f>
        <v>10136.56</v>
      </c>
      <c r="J1687" s="93"/>
    </row>
    <row r="1688" spans="1:10" customFormat="1" ht="15" x14ac:dyDescent="0.25">
      <c r="A1688" s="124" t="s">
        <v>2573</v>
      </c>
      <c r="B1688" s="24" t="s">
        <v>3305</v>
      </c>
      <c r="C1688" s="24" t="s">
        <v>121</v>
      </c>
      <c r="D1688" s="24" t="s">
        <v>23</v>
      </c>
      <c r="E1688" s="25" t="s">
        <v>2036</v>
      </c>
      <c r="F1688" s="26" t="s">
        <v>16</v>
      </c>
      <c r="G1688" s="27">
        <v>1</v>
      </c>
      <c r="H1688" s="28">
        <v>574.24</v>
      </c>
      <c r="I1688" s="88">
        <f>G1688*H1688</f>
        <v>574.24</v>
      </c>
      <c r="J1688" s="93"/>
    </row>
    <row r="1689" spans="1:10" customFormat="1" ht="22.5" x14ac:dyDescent="0.25">
      <c r="A1689" s="123" t="s">
        <v>2574</v>
      </c>
      <c r="B1689" s="19" t="s">
        <v>3305</v>
      </c>
      <c r="C1689" s="19" t="s">
        <v>125</v>
      </c>
      <c r="D1689" s="19" t="s">
        <v>2038</v>
      </c>
      <c r="E1689" s="20" t="s">
        <v>2039</v>
      </c>
      <c r="F1689" s="21" t="s">
        <v>60</v>
      </c>
      <c r="G1689" s="29">
        <v>5.2299999999999999E-2</v>
      </c>
      <c r="H1689" s="23">
        <v>270840.24</v>
      </c>
      <c r="I1689" s="87">
        <f>G1689*H1689</f>
        <v>14164.94</v>
      </c>
      <c r="J1689" s="93"/>
    </row>
    <row r="1690" spans="1:10" customFormat="1" ht="15" x14ac:dyDescent="0.25">
      <c r="A1690" s="124" t="s">
        <v>2575</v>
      </c>
      <c r="B1690" s="24" t="s">
        <v>3305</v>
      </c>
      <c r="C1690" s="24" t="s">
        <v>128</v>
      </c>
      <c r="D1690" s="24" t="s">
        <v>23</v>
      </c>
      <c r="E1690" s="25" t="s">
        <v>2041</v>
      </c>
      <c r="F1690" s="26" t="s">
        <v>65</v>
      </c>
      <c r="G1690" s="32">
        <v>5.03</v>
      </c>
      <c r="H1690" s="28">
        <v>1613.72</v>
      </c>
      <c r="I1690" s="88">
        <f>G1690*H1690</f>
        <v>8117.01</v>
      </c>
      <c r="J1690" s="93"/>
    </row>
    <row r="1691" spans="1:10" customFormat="1" ht="15" x14ac:dyDescent="0.25">
      <c r="A1691" s="124" t="s">
        <v>2576</v>
      </c>
      <c r="B1691" s="24" t="s">
        <v>3305</v>
      </c>
      <c r="C1691" s="24" t="s">
        <v>130</v>
      </c>
      <c r="D1691" s="24" t="s">
        <v>23</v>
      </c>
      <c r="E1691" s="25" t="s">
        <v>2043</v>
      </c>
      <c r="F1691" s="26" t="s">
        <v>16</v>
      </c>
      <c r="G1691" s="27">
        <v>1</v>
      </c>
      <c r="H1691" s="28">
        <v>224.21</v>
      </c>
      <c r="I1691" s="88">
        <f>G1691*H1691</f>
        <v>224.21</v>
      </c>
      <c r="J1691" s="93"/>
    </row>
    <row r="1692" spans="1:10" customFormat="1" ht="22.5" x14ac:dyDescent="0.25">
      <c r="A1692" s="123" t="s">
        <v>2577</v>
      </c>
      <c r="B1692" s="19" t="s">
        <v>3305</v>
      </c>
      <c r="C1692" s="19" t="s">
        <v>133</v>
      </c>
      <c r="D1692" s="19" t="s">
        <v>1597</v>
      </c>
      <c r="E1692" s="20" t="s">
        <v>1598</v>
      </c>
      <c r="F1692" s="21" t="s">
        <v>400</v>
      </c>
      <c r="G1692" s="30">
        <v>0.39600000000000002</v>
      </c>
      <c r="H1692" s="23">
        <v>114610.47</v>
      </c>
      <c r="I1692" s="87">
        <f>G1692*H1692</f>
        <v>45385.75</v>
      </c>
      <c r="J1692" s="93"/>
    </row>
    <row r="1693" spans="1:10" customFormat="1" ht="15" x14ac:dyDescent="0.25">
      <c r="A1693" s="124" t="s">
        <v>2579</v>
      </c>
      <c r="B1693" s="24" t="s">
        <v>3305</v>
      </c>
      <c r="C1693" s="24" t="s">
        <v>137</v>
      </c>
      <c r="D1693" s="24" t="s">
        <v>23</v>
      </c>
      <c r="E1693" s="25" t="s">
        <v>2046</v>
      </c>
      <c r="F1693" s="26" t="s">
        <v>16</v>
      </c>
      <c r="G1693" s="27">
        <v>1</v>
      </c>
      <c r="H1693" s="28">
        <v>17709.68</v>
      </c>
      <c r="I1693" s="88">
        <f>G1693*H1693</f>
        <v>17709.68</v>
      </c>
      <c r="J1693" s="93"/>
    </row>
    <row r="1694" spans="1:10" customFormat="1" ht="15" x14ac:dyDescent="0.25">
      <c r="A1694" s="124" t="s">
        <v>2582</v>
      </c>
      <c r="B1694" s="24" t="s">
        <v>3305</v>
      </c>
      <c r="C1694" s="24" t="s">
        <v>140</v>
      </c>
      <c r="D1694" s="24" t="s">
        <v>23</v>
      </c>
      <c r="E1694" s="25" t="s">
        <v>2048</v>
      </c>
      <c r="F1694" s="26" t="s">
        <v>16</v>
      </c>
      <c r="G1694" s="27">
        <v>4</v>
      </c>
      <c r="H1694" s="28">
        <v>22647.57</v>
      </c>
      <c r="I1694" s="88">
        <f>G1694*H1694</f>
        <v>90590.28</v>
      </c>
      <c r="J1694" s="93"/>
    </row>
    <row r="1695" spans="1:10" customFormat="1" ht="33.75" x14ac:dyDescent="0.25">
      <c r="A1695" s="124" t="s">
        <v>2584</v>
      </c>
      <c r="B1695" s="24" t="s">
        <v>3305</v>
      </c>
      <c r="C1695" s="24" t="s">
        <v>144</v>
      </c>
      <c r="D1695" s="24" t="s">
        <v>2050</v>
      </c>
      <c r="E1695" s="25" t="s">
        <v>2051</v>
      </c>
      <c r="F1695" s="26" t="s">
        <v>400</v>
      </c>
      <c r="G1695" s="42">
        <v>4.5999999999999999E-2</v>
      </c>
      <c r="H1695" s="28">
        <v>65202.1</v>
      </c>
      <c r="I1695" s="88">
        <f>G1695*H1695</f>
        <v>2999.3</v>
      </c>
      <c r="J1695" s="93"/>
    </row>
    <row r="1696" spans="1:10" customFormat="1" ht="22.5" x14ac:dyDescent="0.25">
      <c r="A1696" s="123" t="s">
        <v>2585</v>
      </c>
      <c r="B1696" s="19" t="s">
        <v>3305</v>
      </c>
      <c r="C1696" s="19" t="s">
        <v>148</v>
      </c>
      <c r="D1696" s="19" t="s">
        <v>2053</v>
      </c>
      <c r="E1696" s="20" t="s">
        <v>2054</v>
      </c>
      <c r="F1696" s="21" t="s">
        <v>222</v>
      </c>
      <c r="G1696" s="30">
        <v>0.32400000000000001</v>
      </c>
      <c r="H1696" s="23">
        <v>25357.45</v>
      </c>
      <c r="I1696" s="87">
        <f>G1696*H1696</f>
        <v>8215.81</v>
      </c>
      <c r="J1696" s="93"/>
    </row>
    <row r="1697" spans="1:11" customFormat="1" ht="15" x14ac:dyDescent="0.25">
      <c r="A1697" s="124" t="s">
        <v>2587</v>
      </c>
      <c r="B1697" s="24" t="s">
        <v>3305</v>
      </c>
      <c r="C1697" s="24" t="s">
        <v>151</v>
      </c>
      <c r="D1697" s="24" t="s">
        <v>23</v>
      </c>
      <c r="E1697" s="25" t="s">
        <v>2056</v>
      </c>
      <c r="F1697" s="26" t="s">
        <v>65</v>
      </c>
      <c r="G1697" s="32">
        <v>16.739999999999998</v>
      </c>
      <c r="H1697" s="28">
        <v>793.31</v>
      </c>
      <c r="I1697" s="88">
        <f>G1697*H1697</f>
        <v>13280.01</v>
      </c>
      <c r="J1697" s="93"/>
    </row>
    <row r="1698" spans="1:11" customFormat="1" ht="15" x14ac:dyDescent="0.25">
      <c r="A1698" s="123" t="s">
        <v>2588</v>
      </c>
      <c r="B1698" s="19" t="s">
        <v>3305</v>
      </c>
      <c r="C1698" s="19" t="s">
        <v>154</v>
      </c>
      <c r="D1698" s="19" t="s">
        <v>2058</v>
      </c>
      <c r="E1698" s="20" t="s">
        <v>2059</v>
      </c>
      <c r="F1698" s="21" t="s">
        <v>60</v>
      </c>
      <c r="G1698" s="30">
        <v>0.108</v>
      </c>
      <c r="H1698" s="23">
        <v>46206.06</v>
      </c>
      <c r="I1698" s="87">
        <f>G1698*H1698</f>
        <v>4990.25</v>
      </c>
      <c r="J1698" s="93"/>
    </row>
    <row r="1699" spans="1:11" customFormat="1" ht="15" x14ac:dyDescent="0.25">
      <c r="A1699" s="124" t="s">
        <v>2589</v>
      </c>
      <c r="B1699" s="24" t="s">
        <v>3305</v>
      </c>
      <c r="C1699" s="24" t="s">
        <v>157</v>
      </c>
      <c r="D1699" s="24" t="s">
        <v>23</v>
      </c>
      <c r="E1699" s="25" t="s">
        <v>2061</v>
      </c>
      <c r="F1699" s="26" t="s">
        <v>65</v>
      </c>
      <c r="G1699" s="32">
        <v>12.42</v>
      </c>
      <c r="H1699" s="28">
        <v>719.12</v>
      </c>
      <c r="I1699" s="88">
        <f>G1699*H1699</f>
        <v>8931.4699999999993</v>
      </c>
      <c r="J1699" s="93"/>
    </row>
    <row r="1700" spans="1:11" customFormat="1" ht="15" x14ac:dyDescent="0.25">
      <c r="A1700" s="123" t="s">
        <v>2591</v>
      </c>
      <c r="B1700" s="19" t="s">
        <v>3305</v>
      </c>
      <c r="C1700" s="19" t="s">
        <v>159</v>
      </c>
      <c r="D1700" s="19" t="s">
        <v>726</v>
      </c>
      <c r="E1700" s="20" t="s">
        <v>727</v>
      </c>
      <c r="F1700" s="21" t="s">
        <v>16</v>
      </c>
      <c r="G1700" s="22">
        <v>1</v>
      </c>
      <c r="H1700" s="23">
        <v>19438.54</v>
      </c>
      <c r="I1700" s="87">
        <f>G1700*H1700</f>
        <v>19438.54</v>
      </c>
      <c r="J1700" s="93"/>
    </row>
    <row r="1701" spans="1:11" customFormat="1" ht="15" x14ac:dyDescent="0.25">
      <c r="A1701" s="124" t="s">
        <v>2592</v>
      </c>
      <c r="B1701" s="24" t="s">
        <v>3305</v>
      </c>
      <c r="C1701" s="24" t="s">
        <v>163</v>
      </c>
      <c r="D1701" s="24" t="s">
        <v>23</v>
      </c>
      <c r="E1701" s="25" t="s">
        <v>2064</v>
      </c>
      <c r="F1701" s="26" t="s">
        <v>16</v>
      </c>
      <c r="G1701" s="27">
        <v>1</v>
      </c>
      <c r="H1701" s="28">
        <v>0</v>
      </c>
      <c r="I1701" s="88">
        <f>G1701*H1701</f>
        <v>0</v>
      </c>
      <c r="J1701" s="93"/>
    </row>
    <row r="1702" spans="1:11" customFormat="1" ht="15" x14ac:dyDescent="0.25">
      <c r="A1702" s="123" t="s">
        <v>2595</v>
      </c>
      <c r="B1702" s="19" t="s">
        <v>3305</v>
      </c>
      <c r="C1702" s="19" t="s">
        <v>167</v>
      </c>
      <c r="D1702" s="19" t="s">
        <v>2066</v>
      </c>
      <c r="E1702" s="20" t="s">
        <v>2067</v>
      </c>
      <c r="F1702" s="21" t="s">
        <v>248</v>
      </c>
      <c r="G1702" s="34">
        <v>0.1</v>
      </c>
      <c r="H1702" s="23">
        <v>56827.74</v>
      </c>
      <c r="I1702" s="87">
        <f>G1702*H1702</f>
        <v>5682.77</v>
      </c>
      <c r="J1702" s="93"/>
    </row>
    <row r="1703" spans="1:11" customFormat="1" ht="15" x14ac:dyDescent="0.25">
      <c r="A1703" s="124" t="s">
        <v>2598</v>
      </c>
      <c r="B1703" s="24" t="s">
        <v>3305</v>
      </c>
      <c r="C1703" s="24" t="s">
        <v>170</v>
      </c>
      <c r="D1703" s="24" t="s">
        <v>23</v>
      </c>
      <c r="E1703" s="25" t="s">
        <v>2061</v>
      </c>
      <c r="F1703" s="26" t="s">
        <v>65</v>
      </c>
      <c r="G1703" s="32">
        <v>12.42</v>
      </c>
      <c r="H1703" s="28">
        <v>11471.78</v>
      </c>
      <c r="I1703" s="88">
        <f>G1703*H1703</f>
        <v>142479.51</v>
      </c>
      <c r="J1703" s="93"/>
    </row>
    <row r="1704" spans="1:11" customFormat="1" ht="15.75" thickBot="1" x14ac:dyDescent="0.3">
      <c r="A1704" s="124" t="s">
        <v>2599</v>
      </c>
      <c r="B1704" s="48" t="s">
        <v>3305</v>
      </c>
      <c r="C1704" s="48" t="s">
        <v>172</v>
      </c>
      <c r="D1704" s="48" t="s">
        <v>23</v>
      </c>
      <c r="E1704" s="49" t="s">
        <v>2070</v>
      </c>
      <c r="F1704" s="50" t="s">
        <v>16</v>
      </c>
      <c r="G1704" s="51">
        <v>1</v>
      </c>
      <c r="H1704" s="52">
        <v>118659.87</v>
      </c>
      <c r="I1704" s="89">
        <f>G1704*H1704</f>
        <v>118659.87</v>
      </c>
      <c r="J1704" s="93"/>
    </row>
    <row r="1705" spans="1:11" customFormat="1" ht="15" x14ac:dyDescent="0.25">
      <c r="A1705" s="126"/>
      <c r="B1705" s="53"/>
      <c r="C1705" s="53"/>
      <c r="D1705" s="53"/>
      <c r="E1705" s="54" t="s">
        <v>3278</v>
      </c>
      <c r="F1705" s="55"/>
      <c r="G1705" s="55"/>
      <c r="H1705" s="56"/>
      <c r="I1705" s="57">
        <v>385919.58</v>
      </c>
      <c r="J1705" s="93"/>
    </row>
    <row r="1706" spans="1:11" customFormat="1" ht="15" x14ac:dyDescent="0.25">
      <c r="A1706" s="157"/>
      <c r="B1706" s="35"/>
      <c r="C1706" s="35"/>
      <c r="D1706" s="35"/>
      <c r="E1706" s="36" t="s">
        <v>3279</v>
      </c>
      <c r="F1706" s="37"/>
      <c r="G1706" s="38"/>
      <c r="H1706" s="39"/>
      <c r="I1706" s="58">
        <v>580190.15</v>
      </c>
      <c r="J1706" s="93"/>
    </row>
    <row r="1707" spans="1:11" customFormat="1" ht="15.75" thickBot="1" x14ac:dyDescent="0.3">
      <c r="A1707" s="150"/>
      <c r="B1707" s="151"/>
      <c r="C1707" s="151"/>
      <c r="D1707" s="151"/>
      <c r="E1707" s="152" t="s">
        <v>3948</v>
      </c>
      <c r="F1707" s="153"/>
      <c r="G1707" s="154"/>
      <c r="H1707" s="155"/>
      <c r="I1707" s="156">
        <v>27791.4</v>
      </c>
      <c r="J1707" s="93"/>
    </row>
    <row r="1708" spans="1:11" customFormat="1" ht="16.5" thickTop="1" thickBot="1" x14ac:dyDescent="0.3">
      <c r="A1708" s="128"/>
      <c r="B1708" s="59"/>
      <c r="C1708" s="59"/>
      <c r="D1708" s="59"/>
      <c r="E1708" s="69" t="s">
        <v>8</v>
      </c>
      <c r="F1708" s="70"/>
      <c r="G1708" s="70"/>
      <c r="H1708" s="61"/>
      <c r="I1708" s="62">
        <f>I1705+I1706+I1707</f>
        <v>993901.13</v>
      </c>
      <c r="J1708" s="93"/>
      <c r="K1708" s="4"/>
    </row>
    <row r="1709" spans="1:11" customFormat="1" ht="15" x14ac:dyDescent="0.25">
      <c r="A1709" s="105" t="s">
        <v>54</v>
      </c>
      <c r="B1709" s="116" t="s">
        <v>3306</v>
      </c>
      <c r="C1709" s="116"/>
      <c r="D1709" s="116"/>
      <c r="E1709" s="106" t="s">
        <v>252</v>
      </c>
      <c r="F1709" s="107"/>
      <c r="G1709" s="108"/>
      <c r="H1709" s="109"/>
      <c r="I1709" s="110">
        <f>I1769</f>
        <v>396013.8</v>
      </c>
      <c r="J1709" s="93"/>
    </row>
    <row r="1710" spans="1:11" customFormat="1" ht="15" x14ac:dyDescent="0.25">
      <c r="A1710" s="123" t="s">
        <v>2626</v>
      </c>
      <c r="B1710" s="19" t="s">
        <v>3307</v>
      </c>
      <c r="C1710" s="19" t="s">
        <v>10</v>
      </c>
      <c r="D1710" s="19" t="s">
        <v>2072</v>
      </c>
      <c r="E1710" s="20" t="s">
        <v>2073</v>
      </c>
      <c r="F1710" s="21" t="s">
        <v>16</v>
      </c>
      <c r="G1710" s="22">
        <v>1</v>
      </c>
      <c r="H1710" s="23">
        <v>1874.97</v>
      </c>
      <c r="I1710" s="87">
        <f>G1710*H1710</f>
        <v>1874.97</v>
      </c>
      <c r="J1710" s="93"/>
    </row>
    <row r="1711" spans="1:11" customFormat="1" ht="15" x14ac:dyDescent="0.25">
      <c r="A1711" s="124" t="s">
        <v>2627</v>
      </c>
      <c r="B1711" s="24" t="s">
        <v>3307</v>
      </c>
      <c r="C1711" s="24" t="s">
        <v>18</v>
      </c>
      <c r="D1711" s="24" t="s">
        <v>23</v>
      </c>
      <c r="E1711" s="25" t="s">
        <v>2075</v>
      </c>
      <c r="F1711" s="26" t="s">
        <v>16</v>
      </c>
      <c r="G1711" s="27">
        <v>1</v>
      </c>
      <c r="H1711" s="28">
        <v>0</v>
      </c>
      <c r="I1711" s="88">
        <f>G1711*H1711</f>
        <v>0</v>
      </c>
      <c r="J1711" s="93"/>
    </row>
    <row r="1712" spans="1:11" customFormat="1" ht="15" x14ac:dyDescent="0.25">
      <c r="A1712" s="123" t="s">
        <v>2628</v>
      </c>
      <c r="B1712" s="19" t="s">
        <v>3307</v>
      </c>
      <c r="C1712" s="19" t="s">
        <v>22</v>
      </c>
      <c r="D1712" s="19" t="s">
        <v>2077</v>
      </c>
      <c r="E1712" s="20" t="s">
        <v>2078</v>
      </c>
      <c r="F1712" s="21" t="s">
        <v>16</v>
      </c>
      <c r="G1712" s="22">
        <v>1</v>
      </c>
      <c r="H1712" s="23">
        <v>1542.94</v>
      </c>
      <c r="I1712" s="87">
        <f>G1712*H1712</f>
        <v>1542.94</v>
      </c>
      <c r="J1712" s="136"/>
    </row>
    <row r="1713" spans="1:10" customFormat="1" ht="15" x14ac:dyDescent="0.25">
      <c r="A1713" s="124" t="s">
        <v>2629</v>
      </c>
      <c r="B1713" s="24" t="s">
        <v>3307</v>
      </c>
      <c r="C1713" s="24" t="s">
        <v>26</v>
      </c>
      <c r="D1713" s="24" t="s">
        <v>23</v>
      </c>
      <c r="E1713" s="25" t="s">
        <v>2080</v>
      </c>
      <c r="F1713" s="26" t="s">
        <v>16</v>
      </c>
      <c r="G1713" s="27">
        <v>1</v>
      </c>
      <c r="H1713" s="28">
        <v>0</v>
      </c>
      <c r="I1713" s="88">
        <f>G1713*H1713</f>
        <v>0</v>
      </c>
      <c r="J1713" s="93"/>
    </row>
    <row r="1714" spans="1:10" customFormat="1" ht="15" x14ac:dyDescent="0.25">
      <c r="A1714" s="123" t="s">
        <v>2632</v>
      </c>
      <c r="B1714" s="19" t="s">
        <v>3307</v>
      </c>
      <c r="C1714" s="19" t="s">
        <v>30</v>
      </c>
      <c r="D1714" s="19" t="s">
        <v>330</v>
      </c>
      <c r="E1714" s="20" t="s">
        <v>331</v>
      </c>
      <c r="F1714" s="21" t="s">
        <v>16</v>
      </c>
      <c r="G1714" s="22">
        <v>2</v>
      </c>
      <c r="H1714" s="23">
        <v>5340.19</v>
      </c>
      <c r="I1714" s="87">
        <f>G1714*H1714</f>
        <v>10680.38</v>
      </c>
      <c r="J1714" s="93"/>
    </row>
    <row r="1715" spans="1:10" customFormat="1" ht="22.5" x14ac:dyDescent="0.25">
      <c r="A1715" s="124" t="s">
        <v>2634</v>
      </c>
      <c r="B1715" s="24" t="s">
        <v>3307</v>
      </c>
      <c r="C1715" s="24" t="s">
        <v>33</v>
      </c>
      <c r="D1715" s="24" t="s">
        <v>23</v>
      </c>
      <c r="E1715" s="25" t="s">
        <v>2083</v>
      </c>
      <c r="F1715" s="26" t="s">
        <v>16</v>
      </c>
      <c r="G1715" s="27">
        <v>2</v>
      </c>
      <c r="H1715" s="28">
        <v>0</v>
      </c>
      <c r="I1715" s="88">
        <f>G1715*H1715</f>
        <v>0</v>
      </c>
      <c r="J1715" s="93"/>
    </row>
    <row r="1716" spans="1:10" customFormat="1" ht="15" x14ac:dyDescent="0.25">
      <c r="A1716" s="123" t="s">
        <v>2636</v>
      </c>
      <c r="B1716" s="19" t="s">
        <v>3307</v>
      </c>
      <c r="C1716" s="19" t="s">
        <v>37</v>
      </c>
      <c r="D1716" s="19" t="s">
        <v>2085</v>
      </c>
      <c r="E1716" s="20" t="s">
        <v>2086</v>
      </c>
      <c r="F1716" s="21" t="s">
        <v>248</v>
      </c>
      <c r="G1716" s="34">
        <v>0.2</v>
      </c>
      <c r="H1716" s="23">
        <v>14291.71</v>
      </c>
      <c r="I1716" s="87">
        <f>G1716*H1716</f>
        <v>2858.34</v>
      </c>
      <c r="J1716" s="93"/>
    </row>
    <row r="1717" spans="1:10" customFormat="1" ht="15" x14ac:dyDescent="0.25">
      <c r="A1717" s="124" t="s">
        <v>2638</v>
      </c>
      <c r="B1717" s="24" t="s">
        <v>3307</v>
      </c>
      <c r="C1717" s="24" t="s">
        <v>40</v>
      </c>
      <c r="D1717" s="24" t="s">
        <v>23</v>
      </c>
      <c r="E1717" s="25" t="s">
        <v>2088</v>
      </c>
      <c r="F1717" s="26" t="s">
        <v>16</v>
      </c>
      <c r="G1717" s="27">
        <v>2</v>
      </c>
      <c r="H1717" s="28">
        <v>0</v>
      </c>
      <c r="I1717" s="88">
        <f>G1717*H1717</f>
        <v>0</v>
      </c>
      <c r="J1717" s="93"/>
    </row>
    <row r="1718" spans="1:10" customFormat="1" ht="22.5" x14ac:dyDescent="0.25">
      <c r="A1718" s="123" t="s">
        <v>2641</v>
      </c>
      <c r="B1718" s="19" t="s">
        <v>3307</v>
      </c>
      <c r="C1718" s="19" t="s">
        <v>43</v>
      </c>
      <c r="D1718" s="19" t="s">
        <v>2090</v>
      </c>
      <c r="E1718" s="20" t="s">
        <v>2091</v>
      </c>
      <c r="F1718" s="21" t="s">
        <v>16</v>
      </c>
      <c r="G1718" s="22">
        <v>2</v>
      </c>
      <c r="H1718" s="23">
        <v>1402.42</v>
      </c>
      <c r="I1718" s="87">
        <f>G1718*H1718</f>
        <v>2804.84</v>
      </c>
      <c r="J1718" s="93"/>
    </row>
    <row r="1719" spans="1:10" customFormat="1" ht="15" x14ac:dyDescent="0.25">
      <c r="A1719" s="124" t="s">
        <v>2643</v>
      </c>
      <c r="B1719" s="24" t="s">
        <v>3307</v>
      </c>
      <c r="C1719" s="24" t="s">
        <v>47</v>
      </c>
      <c r="D1719" s="24" t="s">
        <v>23</v>
      </c>
      <c r="E1719" s="25" t="s">
        <v>2093</v>
      </c>
      <c r="F1719" s="26" t="s">
        <v>16</v>
      </c>
      <c r="G1719" s="27">
        <v>2</v>
      </c>
      <c r="H1719" s="28">
        <v>0</v>
      </c>
      <c r="I1719" s="88">
        <f>G1719*H1719</f>
        <v>0</v>
      </c>
      <c r="J1719" s="93"/>
    </row>
    <row r="1720" spans="1:10" customFormat="1" ht="22.5" x14ac:dyDescent="0.25">
      <c r="A1720" s="123" t="s">
        <v>2644</v>
      </c>
      <c r="B1720" s="19" t="s">
        <v>3307</v>
      </c>
      <c r="C1720" s="19" t="s">
        <v>50</v>
      </c>
      <c r="D1720" s="19" t="s">
        <v>2095</v>
      </c>
      <c r="E1720" s="20" t="s">
        <v>2096</v>
      </c>
      <c r="F1720" s="21" t="s">
        <v>16</v>
      </c>
      <c r="G1720" s="22">
        <v>12</v>
      </c>
      <c r="H1720" s="23">
        <v>2800.04</v>
      </c>
      <c r="I1720" s="87">
        <f>G1720*H1720</f>
        <v>33600.480000000003</v>
      </c>
      <c r="J1720" s="93"/>
    </row>
    <row r="1721" spans="1:10" customFormat="1" ht="15" x14ac:dyDescent="0.25">
      <c r="A1721" s="124" t="s">
        <v>2646</v>
      </c>
      <c r="B1721" s="24" t="s">
        <v>3307</v>
      </c>
      <c r="C1721" s="24" t="s">
        <v>54</v>
      </c>
      <c r="D1721" s="24" t="s">
        <v>23</v>
      </c>
      <c r="E1721" s="25" t="s">
        <v>2098</v>
      </c>
      <c r="F1721" s="26" t="s">
        <v>16</v>
      </c>
      <c r="G1721" s="27">
        <v>6</v>
      </c>
      <c r="H1721" s="28">
        <v>0</v>
      </c>
      <c r="I1721" s="88">
        <f>G1721*H1721</f>
        <v>0</v>
      </c>
      <c r="J1721" s="93"/>
    </row>
    <row r="1722" spans="1:10" customFormat="1" ht="15" x14ac:dyDescent="0.25">
      <c r="A1722" s="124" t="s">
        <v>2648</v>
      </c>
      <c r="B1722" s="24" t="s">
        <v>3307</v>
      </c>
      <c r="C1722" s="24" t="s">
        <v>57</v>
      </c>
      <c r="D1722" s="24" t="s">
        <v>23</v>
      </c>
      <c r="E1722" s="25" t="s">
        <v>2100</v>
      </c>
      <c r="F1722" s="26" t="s">
        <v>16</v>
      </c>
      <c r="G1722" s="27">
        <v>6</v>
      </c>
      <c r="H1722" s="28">
        <v>0</v>
      </c>
      <c r="I1722" s="88">
        <f>G1722*H1722</f>
        <v>0</v>
      </c>
      <c r="J1722" s="93"/>
    </row>
    <row r="1723" spans="1:10" customFormat="1" ht="15" x14ac:dyDescent="0.25">
      <c r="A1723" s="123" t="s">
        <v>2650</v>
      </c>
      <c r="B1723" s="19" t="s">
        <v>3307</v>
      </c>
      <c r="C1723" s="19" t="s">
        <v>62</v>
      </c>
      <c r="D1723" s="19" t="s">
        <v>603</v>
      </c>
      <c r="E1723" s="20" t="s">
        <v>604</v>
      </c>
      <c r="F1723" s="21" t="s">
        <v>16</v>
      </c>
      <c r="G1723" s="22">
        <v>2</v>
      </c>
      <c r="H1723" s="23">
        <v>3115.04</v>
      </c>
      <c r="I1723" s="87">
        <f>G1723*H1723</f>
        <v>6230.08</v>
      </c>
      <c r="J1723" s="93"/>
    </row>
    <row r="1724" spans="1:10" customFormat="1" ht="15" x14ac:dyDescent="0.25">
      <c r="A1724" s="124" t="s">
        <v>2652</v>
      </c>
      <c r="B1724" s="24" t="s">
        <v>3307</v>
      </c>
      <c r="C1724" s="24" t="s">
        <v>67</v>
      </c>
      <c r="D1724" s="24" t="s">
        <v>23</v>
      </c>
      <c r="E1724" s="25" t="s">
        <v>2103</v>
      </c>
      <c r="F1724" s="26" t="s">
        <v>16</v>
      </c>
      <c r="G1724" s="27">
        <v>2</v>
      </c>
      <c r="H1724" s="28">
        <v>0</v>
      </c>
      <c r="I1724" s="88">
        <f>G1724*H1724</f>
        <v>0</v>
      </c>
      <c r="J1724" s="93"/>
    </row>
    <row r="1725" spans="1:10" customFormat="1" ht="15" x14ac:dyDescent="0.25">
      <c r="A1725" s="123" t="s">
        <v>2653</v>
      </c>
      <c r="B1725" s="19" t="s">
        <v>3307</v>
      </c>
      <c r="C1725" s="19" t="s">
        <v>70</v>
      </c>
      <c r="D1725" s="19" t="s">
        <v>350</v>
      </c>
      <c r="E1725" s="20" t="s">
        <v>351</v>
      </c>
      <c r="F1725" s="21" t="s">
        <v>342</v>
      </c>
      <c r="G1725" s="22">
        <v>2</v>
      </c>
      <c r="H1725" s="23">
        <v>563.84</v>
      </c>
      <c r="I1725" s="87">
        <f>G1725*H1725</f>
        <v>1127.68</v>
      </c>
      <c r="J1725" s="93"/>
    </row>
    <row r="1726" spans="1:10" customFormat="1" ht="15" x14ac:dyDescent="0.25">
      <c r="A1726" s="124" t="s">
        <v>2655</v>
      </c>
      <c r="B1726" s="24" t="s">
        <v>3307</v>
      </c>
      <c r="C1726" s="24" t="s">
        <v>73</v>
      </c>
      <c r="D1726" s="24" t="s">
        <v>23</v>
      </c>
      <c r="E1726" s="25" t="s">
        <v>2106</v>
      </c>
      <c r="F1726" s="26" t="s">
        <v>16</v>
      </c>
      <c r="G1726" s="27">
        <v>2</v>
      </c>
      <c r="H1726" s="28">
        <v>0</v>
      </c>
      <c r="I1726" s="88">
        <f>G1726*H1726</f>
        <v>0</v>
      </c>
      <c r="J1726" s="93"/>
    </row>
    <row r="1727" spans="1:10" customFormat="1" ht="22.5" x14ac:dyDescent="0.25">
      <c r="A1727" s="123" t="s">
        <v>2657</v>
      </c>
      <c r="B1727" s="19" t="s">
        <v>3307</v>
      </c>
      <c r="C1727" s="19" t="s">
        <v>76</v>
      </c>
      <c r="D1727" s="19" t="s">
        <v>2095</v>
      </c>
      <c r="E1727" s="20" t="s">
        <v>2096</v>
      </c>
      <c r="F1727" s="21" t="s">
        <v>16</v>
      </c>
      <c r="G1727" s="22">
        <v>6</v>
      </c>
      <c r="H1727" s="23">
        <v>2800.04</v>
      </c>
      <c r="I1727" s="87">
        <f>G1727*H1727</f>
        <v>16800.240000000002</v>
      </c>
      <c r="J1727" s="93"/>
    </row>
    <row r="1728" spans="1:10" customFormat="1" ht="15" x14ac:dyDescent="0.25">
      <c r="A1728" s="124" t="s">
        <v>2659</v>
      </c>
      <c r="B1728" s="24" t="s">
        <v>3307</v>
      </c>
      <c r="C1728" s="24" t="s">
        <v>79</v>
      </c>
      <c r="D1728" s="24" t="s">
        <v>23</v>
      </c>
      <c r="E1728" s="25" t="s">
        <v>2109</v>
      </c>
      <c r="F1728" s="26" t="s">
        <v>16</v>
      </c>
      <c r="G1728" s="27">
        <v>6</v>
      </c>
      <c r="H1728" s="28">
        <v>0</v>
      </c>
      <c r="I1728" s="88">
        <f>G1728*H1728</f>
        <v>0</v>
      </c>
      <c r="J1728" s="93"/>
    </row>
    <row r="1729" spans="1:10" customFormat="1" ht="15" x14ac:dyDescent="0.25">
      <c r="A1729" s="123" t="s">
        <v>2660</v>
      </c>
      <c r="B1729" s="19" t="s">
        <v>3307</v>
      </c>
      <c r="C1729" s="19" t="s">
        <v>82</v>
      </c>
      <c r="D1729" s="19" t="s">
        <v>2077</v>
      </c>
      <c r="E1729" s="20" t="s">
        <v>2078</v>
      </c>
      <c r="F1729" s="21" t="s">
        <v>16</v>
      </c>
      <c r="G1729" s="22">
        <v>2</v>
      </c>
      <c r="H1729" s="23">
        <v>1542.96</v>
      </c>
      <c r="I1729" s="87">
        <f>G1729*H1729</f>
        <v>3085.92</v>
      </c>
      <c r="J1729" s="93"/>
    </row>
    <row r="1730" spans="1:10" customFormat="1" ht="15" x14ac:dyDescent="0.25">
      <c r="A1730" s="124" t="s">
        <v>2662</v>
      </c>
      <c r="B1730" s="24" t="s">
        <v>3307</v>
      </c>
      <c r="C1730" s="24" t="s">
        <v>85</v>
      </c>
      <c r="D1730" s="24" t="s">
        <v>23</v>
      </c>
      <c r="E1730" s="25" t="s">
        <v>2112</v>
      </c>
      <c r="F1730" s="26" t="s">
        <v>16</v>
      </c>
      <c r="G1730" s="27">
        <v>2</v>
      </c>
      <c r="H1730" s="28">
        <v>0</v>
      </c>
      <c r="I1730" s="88">
        <f>G1730*H1730</f>
        <v>0</v>
      </c>
      <c r="J1730" s="93"/>
    </row>
    <row r="1731" spans="1:10" customFormat="1" ht="15" x14ac:dyDescent="0.25">
      <c r="A1731" s="124" t="s">
        <v>2664</v>
      </c>
      <c r="B1731" s="24" t="s">
        <v>3307</v>
      </c>
      <c r="C1731" s="24" t="s">
        <v>87</v>
      </c>
      <c r="D1731" s="24" t="s">
        <v>23</v>
      </c>
      <c r="E1731" s="25" t="s">
        <v>2114</v>
      </c>
      <c r="F1731" s="26" t="s">
        <v>16</v>
      </c>
      <c r="G1731" s="27">
        <v>2</v>
      </c>
      <c r="H1731" s="28">
        <v>0</v>
      </c>
      <c r="I1731" s="88">
        <f>G1731*H1731</f>
        <v>0</v>
      </c>
      <c r="J1731" s="93"/>
    </row>
    <row r="1732" spans="1:10" customFormat="1" ht="22.5" x14ac:dyDescent="0.25">
      <c r="A1732" s="123" t="s">
        <v>2666</v>
      </c>
      <c r="B1732" s="19" t="s">
        <v>3307</v>
      </c>
      <c r="C1732" s="19" t="s">
        <v>90</v>
      </c>
      <c r="D1732" s="19" t="s">
        <v>2116</v>
      </c>
      <c r="E1732" s="20" t="s">
        <v>2117</v>
      </c>
      <c r="F1732" s="21" t="s">
        <v>16</v>
      </c>
      <c r="G1732" s="22">
        <v>1</v>
      </c>
      <c r="H1732" s="23">
        <v>6400.65</v>
      </c>
      <c r="I1732" s="87">
        <f>G1732*H1732</f>
        <v>6400.65</v>
      </c>
      <c r="J1732" s="93"/>
    </row>
    <row r="1733" spans="1:10" customFormat="1" ht="15" x14ac:dyDescent="0.25">
      <c r="A1733" s="124" t="s">
        <v>2668</v>
      </c>
      <c r="B1733" s="24" t="s">
        <v>3307</v>
      </c>
      <c r="C1733" s="24" t="s">
        <v>93</v>
      </c>
      <c r="D1733" s="24" t="s">
        <v>23</v>
      </c>
      <c r="E1733" s="25" t="s">
        <v>2119</v>
      </c>
      <c r="F1733" s="26" t="s">
        <v>16</v>
      </c>
      <c r="G1733" s="27">
        <v>1</v>
      </c>
      <c r="H1733" s="28">
        <v>0</v>
      </c>
      <c r="I1733" s="88">
        <f>G1733*H1733</f>
        <v>0</v>
      </c>
      <c r="J1733" s="93"/>
    </row>
    <row r="1734" spans="1:10" customFormat="1" ht="15" x14ac:dyDescent="0.25">
      <c r="A1734" s="124" t="s">
        <v>2669</v>
      </c>
      <c r="B1734" s="24" t="s">
        <v>3307</v>
      </c>
      <c r="C1734" s="24" t="s">
        <v>96</v>
      </c>
      <c r="D1734" s="24" t="s">
        <v>23</v>
      </c>
      <c r="E1734" s="25" t="s">
        <v>2121</v>
      </c>
      <c r="F1734" s="26" t="s">
        <v>16</v>
      </c>
      <c r="G1734" s="27">
        <v>1</v>
      </c>
      <c r="H1734" s="28">
        <v>0</v>
      </c>
      <c r="I1734" s="88">
        <f>G1734*H1734</f>
        <v>0</v>
      </c>
      <c r="J1734" s="93"/>
    </row>
    <row r="1735" spans="1:10" customFormat="1" ht="15" x14ac:dyDescent="0.25">
      <c r="A1735" s="123" t="s">
        <v>2670</v>
      </c>
      <c r="B1735" s="19" t="s">
        <v>3307</v>
      </c>
      <c r="C1735" s="19" t="s">
        <v>99</v>
      </c>
      <c r="D1735" s="19" t="s">
        <v>2072</v>
      </c>
      <c r="E1735" s="20" t="s">
        <v>2073</v>
      </c>
      <c r="F1735" s="21" t="s">
        <v>16</v>
      </c>
      <c r="G1735" s="22">
        <v>1</v>
      </c>
      <c r="H1735" s="23">
        <v>1874.97</v>
      </c>
      <c r="I1735" s="87">
        <f>G1735*H1735</f>
        <v>1874.97</v>
      </c>
      <c r="J1735" s="93"/>
    </row>
    <row r="1736" spans="1:10" customFormat="1" ht="15" x14ac:dyDescent="0.25">
      <c r="A1736" s="124" t="s">
        <v>2672</v>
      </c>
      <c r="B1736" s="24" t="s">
        <v>3307</v>
      </c>
      <c r="C1736" s="24" t="s">
        <v>101</v>
      </c>
      <c r="D1736" s="24" t="s">
        <v>23</v>
      </c>
      <c r="E1736" s="25" t="s">
        <v>2124</v>
      </c>
      <c r="F1736" s="26" t="s">
        <v>16</v>
      </c>
      <c r="G1736" s="27">
        <v>1</v>
      </c>
      <c r="H1736" s="28">
        <v>0</v>
      </c>
      <c r="I1736" s="88">
        <f>G1736*H1736</f>
        <v>0</v>
      </c>
      <c r="J1736" s="93"/>
    </row>
    <row r="1737" spans="1:10" customFormat="1" ht="15" x14ac:dyDescent="0.25">
      <c r="A1737" s="123" t="s">
        <v>2674</v>
      </c>
      <c r="B1737" s="19" t="s">
        <v>3307</v>
      </c>
      <c r="C1737" s="19" t="s">
        <v>105</v>
      </c>
      <c r="D1737" s="19" t="s">
        <v>2126</v>
      </c>
      <c r="E1737" s="20" t="s">
        <v>2127</v>
      </c>
      <c r="F1737" s="21" t="s">
        <v>16</v>
      </c>
      <c r="G1737" s="22">
        <v>2</v>
      </c>
      <c r="H1737" s="23">
        <v>23300.080000000002</v>
      </c>
      <c r="I1737" s="87">
        <f>G1737*H1737</f>
        <v>46600.160000000003</v>
      </c>
      <c r="J1737" s="93"/>
    </row>
    <row r="1738" spans="1:10" customFormat="1" ht="15" x14ac:dyDescent="0.25">
      <c r="A1738" s="124" t="s">
        <v>2676</v>
      </c>
      <c r="B1738" s="24" t="s">
        <v>3307</v>
      </c>
      <c r="C1738" s="24" t="s">
        <v>109</v>
      </c>
      <c r="D1738" s="24" t="s">
        <v>23</v>
      </c>
      <c r="E1738" s="25" t="s">
        <v>2129</v>
      </c>
      <c r="F1738" s="26" t="s">
        <v>16</v>
      </c>
      <c r="G1738" s="27">
        <v>2</v>
      </c>
      <c r="H1738" s="28">
        <v>0</v>
      </c>
      <c r="I1738" s="88">
        <f>G1738*H1738</f>
        <v>0</v>
      </c>
      <c r="J1738" s="93"/>
    </row>
    <row r="1739" spans="1:10" customFormat="1" ht="22.5" x14ac:dyDescent="0.25">
      <c r="A1739" s="123" t="s">
        <v>2678</v>
      </c>
      <c r="B1739" s="19" t="s">
        <v>3307</v>
      </c>
      <c r="C1739" s="19" t="s">
        <v>111</v>
      </c>
      <c r="D1739" s="19" t="s">
        <v>2095</v>
      </c>
      <c r="E1739" s="20" t="s">
        <v>2096</v>
      </c>
      <c r="F1739" s="21" t="s">
        <v>16</v>
      </c>
      <c r="G1739" s="22">
        <v>15</v>
      </c>
      <c r="H1739" s="23">
        <v>2800.04</v>
      </c>
      <c r="I1739" s="87">
        <f>G1739*H1739</f>
        <v>42000.6</v>
      </c>
      <c r="J1739" s="93"/>
    </row>
    <row r="1740" spans="1:10" customFormat="1" ht="15" x14ac:dyDescent="0.25">
      <c r="A1740" s="124" t="s">
        <v>2680</v>
      </c>
      <c r="B1740" s="24" t="s">
        <v>3307</v>
      </c>
      <c r="C1740" s="24" t="s">
        <v>114</v>
      </c>
      <c r="D1740" s="24" t="s">
        <v>23</v>
      </c>
      <c r="E1740" s="25" t="s">
        <v>2132</v>
      </c>
      <c r="F1740" s="26" t="s">
        <v>16</v>
      </c>
      <c r="G1740" s="27">
        <v>1</v>
      </c>
      <c r="H1740" s="28">
        <v>0</v>
      </c>
      <c r="I1740" s="88">
        <f>G1740*H1740</f>
        <v>0</v>
      </c>
      <c r="J1740" s="93"/>
    </row>
    <row r="1741" spans="1:10" customFormat="1" ht="15" x14ac:dyDescent="0.25">
      <c r="A1741" s="124" t="s">
        <v>2682</v>
      </c>
      <c r="B1741" s="24" t="s">
        <v>3307</v>
      </c>
      <c r="C1741" s="24" t="s">
        <v>117</v>
      </c>
      <c r="D1741" s="24" t="s">
        <v>23</v>
      </c>
      <c r="E1741" s="25" t="s">
        <v>2098</v>
      </c>
      <c r="F1741" s="26" t="s">
        <v>16</v>
      </c>
      <c r="G1741" s="27">
        <v>6</v>
      </c>
      <c r="H1741" s="28">
        <v>0</v>
      </c>
      <c r="I1741" s="88">
        <f>G1741*H1741</f>
        <v>0</v>
      </c>
      <c r="J1741" s="93"/>
    </row>
    <row r="1742" spans="1:10" customFormat="1" ht="15" x14ac:dyDescent="0.25">
      <c r="A1742" s="124" t="s">
        <v>2684</v>
      </c>
      <c r="B1742" s="24" t="s">
        <v>3307</v>
      </c>
      <c r="C1742" s="24" t="s">
        <v>121</v>
      </c>
      <c r="D1742" s="24" t="s">
        <v>23</v>
      </c>
      <c r="E1742" s="25" t="s">
        <v>2100</v>
      </c>
      <c r="F1742" s="26" t="s">
        <v>16</v>
      </c>
      <c r="G1742" s="27">
        <v>8</v>
      </c>
      <c r="H1742" s="28">
        <v>0</v>
      </c>
      <c r="I1742" s="88">
        <f>G1742*H1742</f>
        <v>0</v>
      </c>
      <c r="J1742" s="93"/>
    </row>
    <row r="1743" spans="1:10" customFormat="1" ht="15" x14ac:dyDescent="0.25">
      <c r="A1743" s="123" t="s">
        <v>2685</v>
      </c>
      <c r="B1743" s="19" t="s">
        <v>3307</v>
      </c>
      <c r="C1743" s="19" t="s">
        <v>125</v>
      </c>
      <c r="D1743" s="19" t="s">
        <v>603</v>
      </c>
      <c r="E1743" s="20" t="s">
        <v>604</v>
      </c>
      <c r="F1743" s="21" t="s">
        <v>16</v>
      </c>
      <c r="G1743" s="22">
        <v>3</v>
      </c>
      <c r="H1743" s="23">
        <v>3115.05</v>
      </c>
      <c r="I1743" s="87">
        <f>G1743*H1743</f>
        <v>9345.15</v>
      </c>
      <c r="J1743" s="93"/>
    </row>
    <row r="1744" spans="1:10" customFormat="1" ht="15" x14ac:dyDescent="0.25">
      <c r="A1744" s="124" t="s">
        <v>2686</v>
      </c>
      <c r="B1744" s="24" t="s">
        <v>3307</v>
      </c>
      <c r="C1744" s="24" t="s">
        <v>128</v>
      </c>
      <c r="D1744" s="24" t="s">
        <v>23</v>
      </c>
      <c r="E1744" s="25" t="s">
        <v>2103</v>
      </c>
      <c r="F1744" s="26" t="s">
        <v>16</v>
      </c>
      <c r="G1744" s="27">
        <v>3</v>
      </c>
      <c r="H1744" s="28">
        <v>0</v>
      </c>
      <c r="I1744" s="88">
        <f>G1744*H1744</f>
        <v>0</v>
      </c>
      <c r="J1744" s="93"/>
    </row>
    <row r="1745" spans="1:10" customFormat="1" ht="15" x14ac:dyDescent="0.25">
      <c r="A1745" s="123" t="s">
        <v>2688</v>
      </c>
      <c r="B1745" s="19" t="s">
        <v>3307</v>
      </c>
      <c r="C1745" s="19" t="s">
        <v>130</v>
      </c>
      <c r="D1745" s="19" t="s">
        <v>2077</v>
      </c>
      <c r="E1745" s="20" t="s">
        <v>2078</v>
      </c>
      <c r="F1745" s="21" t="s">
        <v>16</v>
      </c>
      <c r="G1745" s="22">
        <v>4</v>
      </c>
      <c r="H1745" s="23">
        <v>1542.95</v>
      </c>
      <c r="I1745" s="87">
        <f>G1745*H1745</f>
        <v>6171.8</v>
      </c>
      <c r="J1745" s="93"/>
    </row>
    <row r="1746" spans="1:10" customFormat="1" ht="15" x14ac:dyDescent="0.25">
      <c r="A1746" s="124" t="s">
        <v>2690</v>
      </c>
      <c r="B1746" s="24" t="s">
        <v>3307</v>
      </c>
      <c r="C1746" s="24" t="s">
        <v>133</v>
      </c>
      <c r="D1746" s="24" t="s">
        <v>23</v>
      </c>
      <c r="E1746" s="25" t="s">
        <v>2139</v>
      </c>
      <c r="F1746" s="26" t="s">
        <v>16</v>
      </c>
      <c r="G1746" s="27">
        <v>4</v>
      </c>
      <c r="H1746" s="28">
        <v>0</v>
      </c>
      <c r="I1746" s="88">
        <f>G1746*H1746</f>
        <v>0</v>
      </c>
      <c r="J1746" s="93"/>
    </row>
    <row r="1747" spans="1:10" customFormat="1" ht="22.5" x14ac:dyDescent="0.25">
      <c r="A1747" s="123" t="s">
        <v>2692</v>
      </c>
      <c r="B1747" s="19" t="s">
        <v>3307</v>
      </c>
      <c r="C1747" s="19" t="s">
        <v>137</v>
      </c>
      <c r="D1747" s="19" t="s">
        <v>598</v>
      </c>
      <c r="E1747" s="20" t="s">
        <v>599</v>
      </c>
      <c r="F1747" s="21" t="s">
        <v>262</v>
      </c>
      <c r="G1747" s="30">
        <v>0.36299999999999999</v>
      </c>
      <c r="H1747" s="23">
        <v>54728.17</v>
      </c>
      <c r="I1747" s="87">
        <f>G1747*H1747</f>
        <v>19866.330000000002</v>
      </c>
      <c r="J1747" s="93"/>
    </row>
    <row r="1748" spans="1:10" customFormat="1" ht="33.75" x14ac:dyDescent="0.25">
      <c r="A1748" s="124" t="s">
        <v>2693</v>
      </c>
      <c r="B1748" s="24" t="s">
        <v>3307</v>
      </c>
      <c r="C1748" s="24" t="s">
        <v>140</v>
      </c>
      <c r="D1748" s="24" t="s">
        <v>2142</v>
      </c>
      <c r="E1748" s="25" t="s">
        <v>2143</v>
      </c>
      <c r="F1748" s="26" t="s">
        <v>265</v>
      </c>
      <c r="G1748" s="31">
        <v>36.299999999999997</v>
      </c>
      <c r="H1748" s="28">
        <v>198.63</v>
      </c>
      <c r="I1748" s="88">
        <f>G1748*H1748</f>
        <v>7210.27</v>
      </c>
      <c r="J1748" s="93"/>
    </row>
    <row r="1749" spans="1:10" customFormat="1" ht="22.5" x14ac:dyDescent="0.25">
      <c r="A1749" s="123" t="s">
        <v>2695</v>
      </c>
      <c r="B1749" s="19" t="s">
        <v>3307</v>
      </c>
      <c r="C1749" s="19" t="s">
        <v>144</v>
      </c>
      <c r="D1749" s="19" t="s">
        <v>591</v>
      </c>
      <c r="E1749" s="20" t="s">
        <v>592</v>
      </c>
      <c r="F1749" s="21" t="s">
        <v>262</v>
      </c>
      <c r="G1749" s="30">
        <v>3.0000000000000001E-3</v>
      </c>
      <c r="H1749" s="23">
        <v>54972.78</v>
      </c>
      <c r="I1749" s="87">
        <f>G1749*H1749</f>
        <v>164.92</v>
      </c>
      <c r="J1749" s="93"/>
    </row>
    <row r="1750" spans="1:10" customFormat="1" ht="33.75" x14ac:dyDescent="0.25">
      <c r="A1750" s="124" t="s">
        <v>2696</v>
      </c>
      <c r="B1750" s="24" t="s">
        <v>3307</v>
      </c>
      <c r="C1750" s="24" t="s">
        <v>148</v>
      </c>
      <c r="D1750" s="24" t="s">
        <v>1961</v>
      </c>
      <c r="E1750" s="25" t="s">
        <v>2146</v>
      </c>
      <c r="F1750" s="26" t="s">
        <v>265</v>
      </c>
      <c r="G1750" s="31">
        <v>0.3</v>
      </c>
      <c r="H1750" s="28">
        <v>130.21</v>
      </c>
      <c r="I1750" s="88">
        <f>G1750*H1750</f>
        <v>39.06</v>
      </c>
      <c r="J1750" s="93"/>
    </row>
    <row r="1751" spans="1:10" customFormat="1" ht="22.5" x14ac:dyDescent="0.25">
      <c r="A1751" s="123" t="s">
        <v>2697</v>
      </c>
      <c r="B1751" s="19" t="s">
        <v>3307</v>
      </c>
      <c r="C1751" s="19" t="s">
        <v>151</v>
      </c>
      <c r="D1751" s="19" t="s">
        <v>1633</v>
      </c>
      <c r="E1751" s="20" t="s">
        <v>1634</v>
      </c>
      <c r="F1751" s="21" t="s">
        <v>262</v>
      </c>
      <c r="G1751" s="33">
        <v>0.01</v>
      </c>
      <c r="H1751" s="23">
        <v>54760.37</v>
      </c>
      <c r="I1751" s="87">
        <f>G1751*H1751</f>
        <v>547.6</v>
      </c>
      <c r="J1751" s="93"/>
    </row>
    <row r="1752" spans="1:10" customFormat="1" ht="33.75" x14ac:dyDescent="0.25">
      <c r="A1752" s="124" t="s">
        <v>2698</v>
      </c>
      <c r="B1752" s="24" t="s">
        <v>3307</v>
      </c>
      <c r="C1752" s="24" t="s">
        <v>154</v>
      </c>
      <c r="D1752" s="24" t="s">
        <v>2149</v>
      </c>
      <c r="E1752" s="25" t="s">
        <v>2150</v>
      </c>
      <c r="F1752" s="26" t="s">
        <v>265</v>
      </c>
      <c r="G1752" s="27">
        <v>1</v>
      </c>
      <c r="H1752" s="28">
        <v>101.68</v>
      </c>
      <c r="I1752" s="88">
        <f>G1752*H1752</f>
        <v>101.68</v>
      </c>
      <c r="J1752" s="93"/>
    </row>
    <row r="1753" spans="1:10" customFormat="1" ht="15" x14ac:dyDescent="0.25">
      <c r="A1753" s="124" t="s">
        <v>2699</v>
      </c>
      <c r="B1753" s="24" t="s">
        <v>3307</v>
      </c>
      <c r="C1753" s="24" t="s">
        <v>157</v>
      </c>
      <c r="D1753" s="24" t="s">
        <v>23</v>
      </c>
      <c r="E1753" s="25" t="s">
        <v>2152</v>
      </c>
      <c r="F1753" s="26" t="s">
        <v>16</v>
      </c>
      <c r="G1753" s="27">
        <v>2</v>
      </c>
      <c r="H1753" s="28">
        <v>54701.97</v>
      </c>
      <c r="I1753" s="88">
        <f>G1753*H1753</f>
        <v>109403.94</v>
      </c>
      <c r="J1753" s="93"/>
    </row>
    <row r="1754" spans="1:10" customFormat="1" ht="22.5" x14ac:dyDescent="0.25">
      <c r="A1754" s="124" t="s">
        <v>2700</v>
      </c>
      <c r="B1754" s="24" t="s">
        <v>3307</v>
      </c>
      <c r="C1754" s="24" t="s">
        <v>159</v>
      </c>
      <c r="D1754" s="24" t="s">
        <v>2154</v>
      </c>
      <c r="E1754" s="25" t="s">
        <v>2155</v>
      </c>
      <c r="F1754" s="26" t="s">
        <v>236</v>
      </c>
      <c r="G1754" s="31">
        <v>42.5</v>
      </c>
      <c r="H1754" s="28">
        <v>120.71</v>
      </c>
      <c r="I1754" s="88">
        <f>G1754*H1754</f>
        <v>5130.18</v>
      </c>
      <c r="J1754" s="93"/>
    </row>
    <row r="1755" spans="1:10" customFormat="1" ht="22.5" x14ac:dyDescent="0.25">
      <c r="A1755" s="124" t="s">
        <v>2701</v>
      </c>
      <c r="B1755" s="24" t="s">
        <v>3307</v>
      </c>
      <c r="C1755" s="24" t="s">
        <v>163</v>
      </c>
      <c r="D1755" s="24" t="s">
        <v>2157</v>
      </c>
      <c r="E1755" s="25" t="s">
        <v>2158</v>
      </c>
      <c r="F1755" s="26" t="s">
        <v>248</v>
      </c>
      <c r="G1755" s="31">
        <v>1.7</v>
      </c>
      <c r="H1755" s="28">
        <v>355.38</v>
      </c>
      <c r="I1755" s="88">
        <f>G1755*H1755</f>
        <v>604.15</v>
      </c>
      <c r="J1755" s="93"/>
    </row>
    <row r="1756" spans="1:10" customFormat="1" ht="15" x14ac:dyDescent="0.25">
      <c r="A1756" s="124" t="s">
        <v>2702</v>
      </c>
      <c r="B1756" s="24" t="s">
        <v>3307</v>
      </c>
      <c r="C1756" s="24" t="s">
        <v>167</v>
      </c>
      <c r="D1756" s="24" t="s">
        <v>2160</v>
      </c>
      <c r="E1756" s="25" t="s">
        <v>2161</v>
      </c>
      <c r="F1756" s="26" t="s">
        <v>16</v>
      </c>
      <c r="G1756" s="27">
        <v>2</v>
      </c>
      <c r="H1756" s="28">
        <v>96.24</v>
      </c>
      <c r="I1756" s="88">
        <f>G1756*H1756</f>
        <v>192.48</v>
      </c>
      <c r="J1756" s="93"/>
    </row>
    <row r="1757" spans="1:10" customFormat="1" ht="22.5" x14ac:dyDescent="0.25">
      <c r="A1757" s="123" t="s">
        <v>2704</v>
      </c>
      <c r="B1757" s="19" t="s">
        <v>3307</v>
      </c>
      <c r="C1757" s="19" t="s">
        <v>170</v>
      </c>
      <c r="D1757" s="19" t="s">
        <v>2163</v>
      </c>
      <c r="E1757" s="20" t="s">
        <v>2164</v>
      </c>
      <c r="F1757" s="21" t="s">
        <v>222</v>
      </c>
      <c r="G1757" s="29">
        <v>0.32590000000000002</v>
      </c>
      <c r="H1757" s="23">
        <v>33822.269999999997</v>
      </c>
      <c r="I1757" s="87">
        <f>G1757*H1757</f>
        <v>11022.68</v>
      </c>
      <c r="J1757" s="93"/>
    </row>
    <row r="1758" spans="1:10" customFormat="1" ht="22.5" x14ac:dyDescent="0.25">
      <c r="A1758" s="124" t="s">
        <v>2705</v>
      </c>
      <c r="B1758" s="24" t="s">
        <v>3307</v>
      </c>
      <c r="C1758" s="24" t="s">
        <v>172</v>
      </c>
      <c r="D1758" s="24" t="s">
        <v>23</v>
      </c>
      <c r="E1758" s="25" t="s">
        <v>2166</v>
      </c>
      <c r="F1758" s="26" t="s">
        <v>265</v>
      </c>
      <c r="G1758" s="31">
        <v>39.9</v>
      </c>
      <c r="H1758" s="28">
        <v>471.36</v>
      </c>
      <c r="I1758" s="88">
        <f>G1758*H1758</f>
        <v>18807.259999999998</v>
      </c>
      <c r="J1758" s="93"/>
    </row>
    <row r="1759" spans="1:10" customFormat="1" ht="22.5" x14ac:dyDescent="0.25">
      <c r="A1759" s="123" t="s">
        <v>2707</v>
      </c>
      <c r="B1759" s="19" t="s">
        <v>3307</v>
      </c>
      <c r="C1759" s="19" t="s">
        <v>175</v>
      </c>
      <c r="D1759" s="19" t="s">
        <v>2095</v>
      </c>
      <c r="E1759" s="20" t="s">
        <v>2096</v>
      </c>
      <c r="F1759" s="21" t="s">
        <v>16</v>
      </c>
      <c r="G1759" s="22">
        <v>5</v>
      </c>
      <c r="H1759" s="23">
        <v>2800.04</v>
      </c>
      <c r="I1759" s="87">
        <f>G1759*H1759</f>
        <v>14000.2</v>
      </c>
      <c r="J1759" s="93"/>
    </row>
    <row r="1760" spans="1:10" customFormat="1" ht="15" x14ac:dyDescent="0.25">
      <c r="A1760" s="124" t="s">
        <v>2709</v>
      </c>
      <c r="B1760" s="24" t="s">
        <v>3307</v>
      </c>
      <c r="C1760" s="24" t="s">
        <v>178</v>
      </c>
      <c r="D1760" s="24" t="s">
        <v>23</v>
      </c>
      <c r="E1760" s="25" t="s">
        <v>2098</v>
      </c>
      <c r="F1760" s="26" t="s">
        <v>16</v>
      </c>
      <c r="G1760" s="27">
        <v>2</v>
      </c>
      <c r="H1760" s="28">
        <v>2053.2600000000002</v>
      </c>
      <c r="I1760" s="88">
        <f>G1760*H1760</f>
        <v>4106.5200000000004</v>
      </c>
      <c r="J1760" s="93"/>
    </row>
    <row r="1761" spans="1:11" customFormat="1" ht="15" x14ac:dyDescent="0.25">
      <c r="A1761" s="124" t="s">
        <v>2711</v>
      </c>
      <c r="B1761" s="24" t="s">
        <v>3307</v>
      </c>
      <c r="C1761" s="24" t="s">
        <v>182</v>
      </c>
      <c r="D1761" s="24" t="s">
        <v>23</v>
      </c>
      <c r="E1761" s="25" t="s">
        <v>2100</v>
      </c>
      <c r="F1761" s="26" t="s">
        <v>16</v>
      </c>
      <c r="G1761" s="27">
        <v>2</v>
      </c>
      <c r="H1761" s="28">
        <v>959.33</v>
      </c>
      <c r="I1761" s="88">
        <f>G1761*H1761</f>
        <v>1918.66</v>
      </c>
      <c r="J1761" s="93"/>
    </row>
    <row r="1762" spans="1:11" customFormat="1" ht="15" x14ac:dyDescent="0.25">
      <c r="A1762" s="124" t="s">
        <v>2713</v>
      </c>
      <c r="B1762" s="24" t="s">
        <v>3307</v>
      </c>
      <c r="C1762" s="24" t="s">
        <v>186</v>
      </c>
      <c r="D1762" s="24" t="s">
        <v>23</v>
      </c>
      <c r="E1762" s="25" t="s">
        <v>2171</v>
      </c>
      <c r="F1762" s="26" t="s">
        <v>16</v>
      </c>
      <c r="G1762" s="27">
        <v>1</v>
      </c>
      <c r="H1762" s="28">
        <v>1144.17</v>
      </c>
      <c r="I1762" s="88">
        <f>G1762*H1762</f>
        <v>1144.17</v>
      </c>
      <c r="J1762" s="93"/>
    </row>
    <row r="1763" spans="1:11" customFormat="1" ht="22.5" x14ac:dyDescent="0.25">
      <c r="A1763" s="123" t="s">
        <v>2714</v>
      </c>
      <c r="B1763" s="19" t="s">
        <v>3307</v>
      </c>
      <c r="C1763" s="19" t="s">
        <v>189</v>
      </c>
      <c r="D1763" s="19" t="s">
        <v>2173</v>
      </c>
      <c r="E1763" s="20" t="s">
        <v>2174</v>
      </c>
      <c r="F1763" s="21" t="s">
        <v>262</v>
      </c>
      <c r="G1763" s="33">
        <v>0.05</v>
      </c>
      <c r="H1763" s="23">
        <v>62029.96</v>
      </c>
      <c r="I1763" s="87">
        <f>G1763*H1763</f>
        <v>3101.5</v>
      </c>
      <c r="J1763" s="93"/>
    </row>
    <row r="1764" spans="1:11" customFormat="1" ht="22.5" x14ac:dyDescent="0.25">
      <c r="A1764" s="124" t="s">
        <v>2716</v>
      </c>
      <c r="B1764" s="24" t="s">
        <v>3307</v>
      </c>
      <c r="C1764" s="24" t="s">
        <v>192</v>
      </c>
      <c r="D1764" s="24" t="s">
        <v>2176</v>
      </c>
      <c r="E1764" s="25" t="s">
        <v>2177</v>
      </c>
      <c r="F1764" s="26" t="s">
        <v>265</v>
      </c>
      <c r="G1764" s="27">
        <v>5</v>
      </c>
      <c r="H1764" s="28">
        <v>314.10000000000002</v>
      </c>
      <c r="I1764" s="88">
        <f>G1764*H1764</f>
        <v>1570.5</v>
      </c>
      <c r="J1764" s="93"/>
    </row>
    <row r="1765" spans="1:11" customFormat="1" ht="22.5" x14ac:dyDescent="0.25">
      <c r="A1765" s="123" t="s">
        <v>2717</v>
      </c>
      <c r="B1765" s="19" t="s">
        <v>3307</v>
      </c>
      <c r="C1765" s="19" t="s">
        <v>196</v>
      </c>
      <c r="D1765" s="19" t="s">
        <v>2179</v>
      </c>
      <c r="E1765" s="20" t="s">
        <v>2180</v>
      </c>
      <c r="F1765" s="21" t="s">
        <v>262</v>
      </c>
      <c r="G1765" s="33">
        <v>0.05</v>
      </c>
      <c r="H1765" s="23">
        <v>62018.01</v>
      </c>
      <c r="I1765" s="87">
        <f>G1765*H1765</f>
        <v>3100.9</v>
      </c>
      <c r="J1765" s="93"/>
    </row>
    <row r="1766" spans="1:11" customFormat="1" ht="23.25" thickBot="1" x14ac:dyDescent="0.3">
      <c r="A1766" s="124" t="s">
        <v>2718</v>
      </c>
      <c r="B1766" s="48" t="s">
        <v>3307</v>
      </c>
      <c r="C1766" s="48" t="s">
        <v>200</v>
      </c>
      <c r="D1766" s="48" t="s">
        <v>2182</v>
      </c>
      <c r="E1766" s="49" t="s">
        <v>2183</v>
      </c>
      <c r="F1766" s="50" t="s">
        <v>265</v>
      </c>
      <c r="G1766" s="51">
        <v>5</v>
      </c>
      <c r="H1766" s="52">
        <v>196.32</v>
      </c>
      <c r="I1766" s="89">
        <f>G1766*H1766</f>
        <v>981.6</v>
      </c>
      <c r="J1766" s="93"/>
    </row>
    <row r="1767" spans="1:11" customFormat="1" ht="15" x14ac:dyDescent="0.25">
      <c r="A1767" s="126"/>
      <c r="B1767" s="53"/>
      <c r="C1767" s="53"/>
      <c r="D1767" s="53"/>
      <c r="E1767" s="54" t="s">
        <v>3278</v>
      </c>
      <c r="F1767" s="55"/>
      <c r="G1767" s="55"/>
      <c r="H1767" s="56"/>
      <c r="I1767" s="57">
        <v>244803.33</v>
      </c>
      <c r="J1767" s="93"/>
    </row>
    <row r="1768" spans="1:11" customFormat="1" ht="15.75" thickBot="1" x14ac:dyDescent="0.3">
      <c r="A1768" s="127"/>
      <c r="B1768" s="63"/>
      <c r="C1768" s="63"/>
      <c r="D1768" s="63"/>
      <c r="E1768" s="64" t="s">
        <v>3279</v>
      </c>
      <c r="F1768" s="65"/>
      <c r="G1768" s="66"/>
      <c r="H1768" s="67"/>
      <c r="I1768" s="68">
        <v>151210.47</v>
      </c>
      <c r="J1768" s="93"/>
    </row>
    <row r="1769" spans="1:11" customFormat="1" ht="16.5" thickTop="1" thickBot="1" x14ac:dyDescent="0.3">
      <c r="A1769" s="128"/>
      <c r="B1769" s="59"/>
      <c r="C1769" s="59"/>
      <c r="D1769" s="59"/>
      <c r="E1769" s="69" t="s">
        <v>8</v>
      </c>
      <c r="F1769" s="70"/>
      <c r="G1769" s="70"/>
      <c r="H1769" s="61"/>
      <c r="I1769" s="62">
        <f>I1767+I1768</f>
        <v>396013.8</v>
      </c>
      <c r="J1769" s="93"/>
      <c r="K1769" s="4"/>
    </row>
    <row r="1770" spans="1:11" customFormat="1" ht="15" x14ac:dyDescent="0.25">
      <c r="A1770" s="105" t="s">
        <v>57</v>
      </c>
      <c r="B1770" s="116" t="s">
        <v>3308</v>
      </c>
      <c r="C1770" s="116"/>
      <c r="D1770" s="116"/>
      <c r="E1770" s="106" t="s">
        <v>2184</v>
      </c>
      <c r="F1770" s="107"/>
      <c r="G1770" s="108"/>
      <c r="H1770" s="109"/>
      <c r="I1770" s="110">
        <f>I1854</f>
        <v>3495615.61</v>
      </c>
      <c r="J1770" s="93"/>
    </row>
    <row r="1771" spans="1:11" customFormat="1" ht="15" x14ac:dyDescent="0.25">
      <c r="A1771" s="123" t="s">
        <v>2841</v>
      </c>
      <c r="B1771" s="19" t="s">
        <v>3309</v>
      </c>
      <c r="C1771" s="19" t="s">
        <v>10</v>
      </c>
      <c r="D1771" s="19" t="s">
        <v>14</v>
      </c>
      <c r="E1771" s="20" t="s">
        <v>15</v>
      </c>
      <c r="F1771" s="21" t="s">
        <v>16</v>
      </c>
      <c r="G1771" s="22">
        <v>1</v>
      </c>
      <c r="H1771" s="23">
        <v>97042.82</v>
      </c>
      <c r="I1771" s="87">
        <f>G1771*H1771</f>
        <v>97042.82</v>
      </c>
      <c r="J1771" s="93"/>
    </row>
    <row r="1772" spans="1:11" customFormat="1" ht="15" x14ac:dyDescent="0.25">
      <c r="A1772" s="123" t="s">
        <v>2842</v>
      </c>
      <c r="B1772" s="19" t="s">
        <v>3309</v>
      </c>
      <c r="C1772" s="19" t="s">
        <v>18</v>
      </c>
      <c r="D1772" s="19" t="s">
        <v>19</v>
      </c>
      <c r="E1772" s="20" t="s">
        <v>20</v>
      </c>
      <c r="F1772" s="21" t="s">
        <v>16</v>
      </c>
      <c r="G1772" s="22">
        <v>1</v>
      </c>
      <c r="H1772" s="23">
        <v>4085.61</v>
      </c>
      <c r="I1772" s="87">
        <f>G1772*H1772</f>
        <v>4085.61</v>
      </c>
      <c r="J1772" s="93"/>
    </row>
    <row r="1773" spans="1:11" customFormat="1" ht="45" x14ac:dyDescent="0.25">
      <c r="A1773" s="124" t="s">
        <v>2844</v>
      </c>
      <c r="B1773" s="24" t="s">
        <v>3309</v>
      </c>
      <c r="C1773" s="24" t="s">
        <v>22</v>
      </c>
      <c r="D1773" s="24" t="s">
        <v>23</v>
      </c>
      <c r="E1773" s="25" t="s">
        <v>2188</v>
      </c>
      <c r="F1773" s="26" t="s">
        <v>16</v>
      </c>
      <c r="G1773" s="27">
        <v>1</v>
      </c>
      <c r="H1773" s="28">
        <v>0</v>
      </c>
      <c r="I1773" s="88">
        <f>G1773*H1773</f>
        <v>0</v>
      </c>
      <c r="J1773" s="93"/>
    </row>
    <row r="1774" spans="1:11" customFormat="1" ht="22.5" x14ac:dyDescent="0.25">
      <c r="A1774" s="123" t="s">
        <v>2846</v>
      </c>
      <c r="B1774" s="19" t="s">
        <v>3309</v>
      </c>
      <c r="C1774" s="19" t="s">
        <v>26</v>
      </c>
      <c r="D1774" s="19" t="s">
        <v>51</v>
      </c>
      <c r="E1774" s="20" t="s">
        <v>52</v>
      </c>
      <c r="F1774" s="21" t="s">
        <v>16</v>
      </c>
      <c r="G1774" s="22">
        <v>21</v>
      </c>
      <c r="H1774" s="23">
        <v>2149.02</v>
      </c>
      <c r="I1774" s="87">
        <f>G1774*H1774</f>
        <v>45129.42</v>
      </c>
      <c r="J1774" s="93"/>
    </row>
    <row r="1775" spans="1:11" customFormat="1" ht="15" x14ac:dyDescent="0.25">
      <c r="A1775" s="124" t="s">
        <v>2848</v>
      </c>
      <c r="B1775" s="24" t="s">
        <v>3309</v>
      </c>
      <c r="C1775" s="24" t="s">
        <v>30</v>
      </c>
      <c r="D1775" s="24" t="s">
        <v>23</v>
      </c>
      <c r="E1775" s="25" t="s">
        <v>55</v>
      </c>
      <c r="F1775" s="26" t="s">
        <v>16</v>
      </c>
      <c r="G1775" s="27">
        <v>21</v>
      </c>
      <c r="H1775" s="28">
        <v>16782.560000000001</v>
      </c>
      <c r="I1775" s="88">
        <f>G1775*H1775</f>
        <v>352433.76</v>
      </c>
      <c r="J1775" s="93"/>
    </row>
    <row r="1776" spans="1:11" customFormat="1" ht="15" x14ac:dyDescent="0.25">
      <c r="A1776" s="123" t="s">
        <v>2850</v>
      </c>
      <c r="B1776" s="19" t="s">
        <v>3309</v>
      </c>
      <c r="C1776" s="19" t="s">
        <v>33</v>
      </c>
      <c r="D1776" s="19" t="s">
        <v>27</v>
      </c>
      <c r="E1776" s="20" t="s">
        <v>28</v>
      </c>
      <c r="F1776" s="21" t="s">
        <v>16</v>
      </c>
      <c r="G1776" s="22">
        <v>1</v>
      </c>
      <c r="H1776" s="23">
        <v>2331.39</v>
      </c>
      <c r="I1776" s="87">
        <f>G1776*H1776</f>
        <v>2331.39</v>
      </c>
      <c r="J1776" s="93"/>
    </row>
    <row r="1777" spans="1:10" customFormat="1" ht="22.5" x14ac:dyDescent="0.25">
      <c r="A1777" s="124" t="s">
        <v>2852</v>
      </c>
      <c r="B1777" s="24" t="s">
        <v>3309</v>
      </c>
      <c r="C1777" s="24" t="s">
        <v>37</v>
      </c>
      <c r="D1777" s="24" t="s">
        <v>23</v>
      </c>
      <c r="E1777" s="25" t="s">
        <v>2193</v>
      </c>
      <c r="F1777" s="26" t="s">
        <v>16</v>
      </c>
      <c r="G1777" s="27">
        <v>1</v>
      </c>
      <c r="H1777" s="28">
        <v>30385.01</v>
      </c>
      <c r="I1777" s="88">
        <f>G1777*H1777</f>
        <v>30385.01</v>
      </c>
      <c r="J1777" s="93"/>
    </row>
    <row r="1778" spans="1:10" customFormat="1" ht="15" x14ac:dyDescent="0.25">
      <c r="A1778" s="123" t="s">
        <v>2853</v>
      </c>
      <c r="B1778" s="19" t="s">
        <v>3309</v>
      </c>
      <c r="C1778" s="19" t="s">
        <v>40</v>
      </c>
      <c r="D1778" s="19" t="s">
        <v>213</v>
      </c>
      <c r="E1778" s="20" t="s">
        <v>214</v>
      </c>
      <c r="F1778" s="21" t="s">
        <v>16</v>
      </c>
      <c r="G1778" s="22">
        <v>1</v>
      </c>
      <c r="H1778" s="23">
        <v>3806.95</v>
      </c>
      <c r="I1778" s="87">
        <f>G1778*H1778</f>
        <v>3806.95</v>
      </c>
      <c r="J1778" s="93"/>
    </row>
    <row r="1779" spans="1:10" customFormat="1" ht="15" x14ac:dyDescent="0.25">
      <c r="A1779" s="124" t="s">
        <v>2854</v>
      </c>
      <c r="B1779" s="24" t="s">
        <v>3309</v>
      </c>
      <c r="C1779" s="24" t="s">
        <v>43</v>
      </c>
      <c r="D1779" s="24" t="s">
        <v>23</v>
      </c>
      <c r="E1779" s="25" t="s">
        <v>2196</v>
      </c>
      <c r="F1779" s="26" t="s">
        <v>16</v>
      </c>
      <c r="G1779" s="27">
        <v>1</v>
      </c>
      <c r="H1779" s="28">
        <v>81758.69</v>
      </c>
      <c r="I1779" s="88">
        <f>G1779*H1779</f>
        <v>81758.69</v>
      </c>
      <c r="J1779" s="93"/>
    </row>
    <row r="1780" spans="1:10" customFormat="1" ht="22.5" x14ac:dyDescent="0.25">
      <c r="A1780" s="123" t="s">
        <v>2857</v>
      </c>
      <c r="B1780" s="19" t="s">
        <v>3309</v>
      </c>
      <c r="C1780" s="19" t="s">
        <v>47</v>
      </c>
      <c r="D1780" s="19" t="s">
        <v>58</v>
      </c>
      <c r="E1780" s="20" t="s">
        <v>59</v>
      </c>
      <c r="F1780" s="21" t="s">
        <v>60</v>
      </c>
      <c r="G1780" s="30">
        <v>0.71399999999999997</v>
      </c>
      <c r="H1780" s="23">
        <v>109509.93</v>
      </c>
      <c r="I1780" s="87">
        <f>G1780*H1780</f>
        <v>78190.09</v>
      </c>
      <c r="J1780" s="93"/>
    </row>
    <row r="1781" spans="1:10" customFormat="1" ht="15" x14ac:dyDescent="0.25">
      <c r="A1781" s="124" t="s">
        <v>2858</v>
      </c>
      <c r="B1781" s="24" t="s">
        <v>3309</v>
      </c>
      <c r="C1781" s="24" t="s">
        <v>50</v>
      </c>
      <c r="D1781" s="24" t="s">
        <v>63</v>
      </c>
      <c r="E1781" s="25" t="s">
        <v>64</v>
      </c>
      <c r="F1781" s="26" t="s">
        <v>65</v>
      </c>
      <c r="G1781" s="31">
        <v>71.400000000000006</v>
      </c>
      <c r="H1781" s="28">
        <v>1187.3599999999999</v>
      </c>
      <c r="I1781" s="88">
        <f>G1781*H1781</f>
        <v>84777.5</v>
      </c>
      <c r="J1781" s="93"/>
    </row>
    <row r="1782" spans="1:10" customFormat="1" ht="15" x14ac:dyDescent="0.25">
      <c r="A1782" s="124" t="s">
        <v>2859</v>
      </c>
      <c r="B1782" s="24" t="s">
        <v>3309</v>
      </c>
      <c r="C1782" s="24" t="s">
        <v>54</v>
      </c>
      <c r="D1782" s="24" t="s">
        <v>23</v>
      </c>
      <c r="E1782" s="25" t="s">
        <v>2200</v>
      </c>
      <c r="F1782" s="26" t="s">
        <v>16</v>
      </c>
      <c r="G1782" s="27">
        <v>7</v>
      </c>
      <c r="H1782" s="28">
        <v>4287.83</v>
      </c>
      <c r="I1782" s="88">
        <f>G1782*H1782</f>
        <v>30014.81</v>
      </c>
      <c r="J1782" s="93"/>
    </row>
    <row r="1783" spans="1:10" customFormat="1" ht="22.5" x14ac:dyDescent="0.25">
      <c r="A1783" s="123" t="s">
        <v>2861</v>
      </c>
      <c r="B1783" s="19" t="s">
        <v>3309</v>
      </c>
      <c r="C1783" s="19" t="s">
        <v>57</v>
      </c>
      <c r="D1783" s="19" t="s">
        <v>102</v>
      </c>
      <c r="E1783" s="20" t="s">
        <v>103</v>
      </c>
      <c r="F1783" s="21" t="s">
        <v>60</v>
      </c>
      <c r="G1783" s="33">
        <v>0.62</v>
      </c>
      <c r="H1783" s="23">
        <v>81336.149999999994</v>
      </c>
      <c r="I1783" s="87">
        <f>G1783*H1783</f>
        <v>50428.41</v>
      </c>
      <c r="J1783" s="93"/>
    </row>
    <row r="1784" spans="1:10" customFormat="1" ht="15" x14ac:dyDescent="0.25">
      <c r="A1784" s="124" t="s">
        <v>2863</v>
      </c>
      <c r="B1784" s="24" t="s">
        <v>3309</v>
      </c>
      <c r="C1784" s="24" t="s">
        <v>62</v>
      </c>
      <c r="D1784" s="24" t="s">
        <v>106</v>
      </c>
      <c r="E1784" s="25" t="s">
        <v>107</v>
      </c>
      <c r="F1784" s="26" t="s">
        <v>65</v>
      </c>
      <c r="G1784" s="27">
        <v>62</v>
      </c>
      <c r="H1784" s="28">
        <v>1145.48</v>
      </c>
      <c r="I1784" s="88">
        <f>G1784*H1784</f>
        <v>71019.759999999995</v>
      </c>
      <c r="J1784" s="93"/>
    </row>
    <row r="1785" spans="1:10" customFormat="1" ht="22.5" x14ac:dyDescent="0.25">
      <c r="A1785" s="123" t="s">
        <v>2865</v>
      </c>
      <c r="B1785" s="19" t="s">
        <v>3309</v>
      </c>
      <c r="C1785" s="19" t="s">
        <v>67</v>
      </c>
      <c r="D1785" s="19" t="s">
        <v>2204</v>
      </c>
      <c r="E1785" s="20" t="s">
        <v>2205</v>
      </c>
      <c r="F1785" s="21" t="s">
        <v>60</v>
      </c>
      <c r="G1785" s="29">
        <v>0.79169999999999996</v>
      </c>
      <c r="H1785" s="23">
        <v>96162.45</v>
      </c>
      <c r="I1785" s="87">
        <f>G1785*H1785</f>
        <v>76131.81</v>
      </c>
      <c r="J1785" s="93"/>
    </row>
    <row r="1786" spans="1:10" customFormat="1" ht="15" x14ac:dyDescent="0.25">
      <c r="A1786" s="124" t="s">
        <v>2866</v>
      </c>
      <c r="B1786" s="24" t="s">
        <v>3309</v>
      </c>
      <c r="C1786" s="24" t="s">
        <v>70</v>
      </c>
      <c r="D1786" s="24" t="s">
        <v>2207</v>
      </c>
      <c r="E1786" s="25" t="s">
        <v>2208</v>
      </c>
      <c r="F1786" s="26" t="s">
        <v>65</v>
      </c>
      <c r="G1786" s="32">
        <v>79.17</v>
      </c>
      <c r="H1786" s="28">
        <v>1384.38</v>
      </c>
      <c r="I1786" s="88">
        <f>G1786*H1786</f>
        <v>109601.36</v>
      </c>
      <c r="J1786" s="93"/>
    </row>
    <row r="1787" spans="1:10" customFormat="1" ht="22.5" x14ac:dyDescent="0.25">
      <c r="A1787" s="123" t="s">
        <v>2867</v>
      </c>
      <c r="B1787" s="19" t="s">
        <v>3309</v>
      </c>
      <c r="C1787" s="19" t="s">
        <v>73</v>
      </c>
      <c r="D1787" s="19" t="s">
        <v>2210</v>
      </c>
      <c r="E1787" s="20" t="s">
        <v>2211</v>
      </c>
      <c r="F1787" s="21" t="s">
        <v>60</v>
      </c>
      <c r="G1787" s="29">
        <v>0.43980000000000002</v>
      </c>
      <c r="H1787" s="23">
        <v>99884.7</v>
      </c>
      <c r="I1787" s="87">
        <f>G1787*H1787</f>
        <v>43929.29</v>
      </c>
      <c r="J1787" s="93"/>
    </row>
    <row r="1788" spans="1:10" customFormat="1" ht="15" x14ac:dyDescent="0.25">
      <c r="A1788" s="124" t="s">
        <v>2868</v>
      </c>
      <c r="B1788" s="24" t="s">
        <v>3309</v>
      </c>
      <c r="C1788" s="24" t="s">
        <v>76</v>
      </c>
      <c r="D1788" s="24" t="s">
        <v>2213</v>
      </c>
      <c r="E1788" s="25" t="s">
        <v>2214</v>
      </c>
      <c r="F1788" s="26" t="s">
        <v>65</v>
      </c>
      <c r="G1788" s="32">
        <v>43.98</v>
      </c>
      <c r="H1788" s="28">
        <v>1048.53</v>
      </c>
      <c r="I1788" s="88">
        <f>G1788*H1788</f>
        <v>46114.35</v>
      </c>
      <c r="J1788" s="93"/>
    </row>
    <row r="1789" spans="1:10" customFormat="1" ht="22.5" x14ac:dyDescent="0.25">
      <c r="A1789" s="123" t="s">
        <v>2869</v>
      </c>
      <c r="B1789" s="19" t="s">
        <v>3309</v>
      </c>
      <c r="C1789" s="19" t="s">
        <v>79</v>
      </c>
      <c r="D1789" s="19" t="s">
        <v>2216</v>
      </c>
      <c r="E1789" s="20" t="s">
        <v>2217</v>
      </c>
      <c r="F1789" s="21" t="s">
        <v>60</v>
      </c>
      <c r="G1789" s="29">
        <v>0.40739999999999998</v>
      </c>
      <c r="H1789" s="23">
        <v>119919.82</v>
      </c>
      <c r="I1789" s="87">
        <f>G1789*H1789</f>
        <v>48855.33</v>
      </c>
      <c r="J1789" s="93"/>
    </row>
    <row r="1790" spans="1:10" customFormat="1" ht="15" x14ac:dyDescent="0.25">
      <c r="A1790" s="124" t="s">
        <v>2870</v>
      </c>
      <c r="B1790" s="24" t="s">
        <v>3309</v>
      </c>
      <c r="C1790" s="24" t="s">
        <v>82</v>
      </c>
      <c r="D1790" s="24" t="s">
        <v>2219</v>
      </c>
      <c r="E1790" s="25" t="s">
        <v>2220</v>
      </c>
      <c r="F1790" s="26" t="s">
        <v>65</v>
      </c>
      <c r="G1790" s="32">
        <v>40.74</v>
      </c>
      <c r="H1790" s="28">
        <v>836.61</v>
      </c>
      <c r="I1790" s="88">
        <f>G1790*H1790</f>
        <v>34083.49</v>
      </c>
      <c r="J1790" s="93"/>
    </row>
    <row r="1791" spans="1:10" customFormat="1" ht="22.5" x14ac:dyDescent="0.25">
      <c r="A1791" s="123" t="s">
        <v>2871</v>
      </c>
      <c r="B1791" s="19" t="s">
        <v>3309</v>
      </c>
      <c r="C1791" s="19" t="s">
        <v>85</v>
      </c>
      <c r="D1791" s="19" t="s">
        <v>141</v>
      </c>
      <c r="E1791" s="20" t="s">
        <v>142</v>
      </c>
      <c r="F1791" s="21" t="s">
        <v>60</v>
      </c>
      <c r="G1791" s="29">
        <v>0.19789999999999999</v>
      </c>
      <c r="H1791" s="23">
        <v>128800.42</v>
      </c>
      <c r="I1791" s="87">
        <f>G1791*H1791</f>
        <v>25489.599999999999</v>
      </c>
      <c r="J1791" s="93"/>
    </row>
    <row r="1792" spans="1:10" customFormat="1" ht="15" x14ac:dyDescent="0.25">
      <c r="A1792" s="124" t="s">
        <v>2872</v>
      </c>
      <c r="B1792" s="24" t="s">
        <v>3309</v>
      </c>
      <c r="C1792" s="24" t="s">
        <v>87</v>
      </c>
      <c r="D1792" s="24" t="s">
        <v>145</v>
      </c>
      <c r="E1792" s="25" t="s">
        <v>146</v>
      </c>
      <c r="F1792" s="26" t="s">
        <v>65</v>
      </c>
      <c r="G1792" s="32">
        <v>19.79</v>
      </c>
      <c r="H1792" s="28">
        <v>826.74</v>
      </c>
      <c r="I1792" s="88">
        <f>G1792*H1792</f>
        <v>16361.18</v>
      </c>
      <c r="J1792" s="93"/>
    </row>
    <row r="1793" spans="1:10" customFormat="1" ht="22.5" x14ac:dyDescent="0.25">
      <c r="A1793" s="123" t="s">
        <v>2873</v>
      </c>
      <c r="B1793" s="19" t="s">
        <v>3309</v>
      </c>
      <c r="C1793" s="19" t="s">
        <v>90</v>
      </c>
      <c r="D1793" s="19" t="s">
        <v>2224</v>
      </c>
      <c r="E1793" s="20" t="s">
        <v>2225</v>
      </c>
      <c r="F1793" s="21" t="s">
        <v>60</v>
      </c>
      <c r="G1793" s="29">
        <v>0.15079999999999999</v>
      </c>
      <c r="H1793" s="23">
        <v>158107.85999999999</v>
      </c>
      <c r="I1793" s="87">
        <f>G1793*H1793</f>
        <v>23842.67</v>
      </c>
      <c r="J1793" s="93"/>
    </row>
    <row r="1794" spans="1:10" customFormat="1" ht="15" x14ac:dyDescent="0.25">
      <c r="A1794" s="124" t="s">
        <v>2875</v>
      </c>
      <c r="B1794" s="24" t="s">
        <v>3309</v>
      </c>
      <c r="C1794" s="24" t="s">
        <v>93</v>
      </c>
      <c r="D1794" s="24" t="s">
        <v>164</v>
      </c>
      <c r="E1794" s="25" t="s">
        <v>165</v>
      </c>
      <c r="F1794" s="26" t="s">
        <v>65</v>
      </c>
      <c r="G1794" s="32">
        <v>15.08</v>
      </c>
      <c r="H1794" s="28">
        <v>615.22</v>
      </c>
      <c r="I1794" s="88">
        <f>G1794*H1794</f>
        <v>9277.52</v>
      </c>
      <c r="J1794" s="93"/>
    </row>
    <row r="1795" spans="1:10" customFormat="1" ht="22.5" x14ac:dyDescent="0.25">
      <c r="A1795" s="123" t="s">
        <v>2876</v>
      </c>
      <c r="B1795" s="19" t="s">
        <v>3309</v>
      </c>
      <c r="C1795" s="19" t="s">
        <v>96</v>
      </c>
      <c r="D1795" s="19" t="s">
        <v>2228</v>
      </c>
      <c r="E1795" s="20" t="s">
        <v>2229</v>
      </c>
      <c r="F1795" s="21" t="s">
        <v>60</v>
      </c>
      <c r="G1795" s="29">
        <v>0.14069999999999999</v>
      </c>
      <c r="H1795" s="23">
        <v>211976.75</v>
      </c>
      <c r="I1795" s="87">
        <f>G1795*H1795</f>
        <v>29825.13</v>
      </c>
      <c r="J1795" s="93"/>
    </row>
    <row r="1796" spans="1:10" customFormat="1" ht="22.5" x14ac:dyDescent="0.25">
      <c r="A1796" s="124" t="s">
        <v>2879</v>
      </c>
      <c r="B1796" s="24" t="s">
        <v>3309</v>
      </c>
      <c r="C1796" s="24" t="s">
        <v>99</v>
      </c>
      <c r="D1796" s="24" t="s">
        <v>23</v>
      </c>
      <c r="E1796" s="25" t="s">
        <v>2231</v>
      </c>
      <c r="F1796" s="26" t="s">
        <v>16</v>
      </c>
      <c r="G1796" s="27">
        <v>7</v>
      </c>
      <c r="H1796" s="28">
        <v>1983.59</v>
      </c>
      <c r="I1796" s="88">
        <f>G1796*H1796</f>
        <v>13885.13</v>
      </c>
      <c r="J1796" s="93"/>
    </row>
    <row r="1797" spans="1:10" customFormat="1" ht="15" x14ac:dyDescent="0.25">
      <c r="A1797" s="124" t="s">
        <v>2881</v>
      </c>
      <c r="B1797" s="24" t="s">
        <v>3309</v>
      </c>
      <c r="C1797" s="24" t="s">
        <v>101</v>
      </c>
      <c r="D1797" s="24" t="s">
        <v>183</v>
      </c>
      <c r="E1797" s="25" t="s">
        <v>184</v>
      </c>
      <c r="F1797" s="26" t="s">
        <v>65</v>
      </c>
      <c r="G1797" s="32">
        <v>14.07</v>
      </c>
      <c r="H1797" s="28">
        <v>685.5</v>
      </c>
      <c r="I1797" s="88">
        <f>G1797*H1797</f>
        <v>9644.99</v>
      </c>
      <c r="J1797" s="93"/>
    </row>
    <row r="1798" spans="1:10" customFormat="1" ht="22.5" x14ac:dyDescent="0.25">
      <c r="A1798" s="123" t="s">
        <v>2884</v>
      </c>
      <c r="B1798" s="19" t="s">
        <v>3309</v>
      </c>
      <c r="C1798" s="19" t="s">
        <v>111</v>
      </c>
      <c r="D1798" s="19" t="s">
        <v>102</v>
      </c>
      <c r="E1798" s="20" t="s">
        <v>2235</v>
      </c>
      <c r="F1798" s="21" t="s">
        <v>60</v>
      </c>
      <c r="G1798" s="29">
        <v>8.3799999999999999E-2</v>
      </c>
      <c r="H1798" s="23">
        <v>81330.37</v>
      </c>
      <c r="I1798" s="87">
        <f>G1798*H1798</f>
        <v>6815.49</v>
      </c>
      <c r="J1798" s="93"/>
    </row>
    <row r="1799" spans="1:10" customFormat="1" ht="22.5" x14ac:dyDescent="0.25">
      <c r="A1799" s="124" t="s">
        <v>2887</v>
      </c>
      <c r="B1799" s="24" t="s">
        <v>3309</v>
      </c>
      <c r="C1799" s="24" t="s">
        <v>114</v>
      </c>
      <c r="D1799" s="24" t="s">
        <v>23</v>
      </c>
      <c r="E1799" s="25" t="s">
        <v>2237</v>
      </c>
      <c r="F1799" s="26" t="s">
        <v>16</v>
      </c>
      <c r="G1799" s="27">
        <v>2</v>
      </c>
      <c r="H1799" s="28">
        <v>39461.14</v>
      </c>
      <c r="I1799" s="88">
        <f>G1799*H1799</f>
        <v>78922.28</v>
      </c>
      <c r="J1799" s="93"/>
    </row>
    <row r="1800" spans="1:10" customFormat="1" ht="22.5" x14ac:dyDescent="0.25">
      <c r="A1800" s="123" t="s">
        <v>2888</v>
      </c>
      <c r="B1800" s="19" t="s">
        <v>3309</v>
      </c>
      <c r="C1800" s="19" t="s">
        <v>117</v>
      </c>
      <c r="D1800" s="19" t="s">
        <v>118</v>
      </c>
      <c r="E1800" s="20" t="s">
        <v>2233</v>
      </c>
      <c r="F1800" s="21" t="s">
        <v>60</v>
      </c>
      <c r="G1800" s="30">
        <v>1.6E-2</v>
      </c>
      <c r="H1800" s="23">
        <v>236335.11</v>
      </c>
      <c r="I1800" s="87">
        <f>G1800*H1800</f>
        <v>3781.36</v>
      </c>
      <c r="J1800" s="93"/>
    </row>
    <row r="1801" spans="1:10" customFormat="1" ht="22.5" x14ac:dyDescent="0.25">
      <c r="A1801" s="124" t="s">
        <v>2889</v>
      </c>
      <c r="B1801" s="24" t="s">
        <v>3309</v>
      </c>
      <c r="C1801" s="24" t="s">
        <v>121</v>
      </c>
      <c r="D1801" s="24" t="s">
        <v>23</v>
      </c>
      <c r="E1801" s="25" t="s">
        <v>2240</v>
      </c>
      <c r="F1801" s="26" t="s">
        <v>16</v>
      </c>
      <c r="G1801" s="27">
        <v>7</v>
      </c>
      <c r="H1801" s="28">
        <v>3662.04</v>
      </c>
      <c r="I1801" s="88">
        <f>G1801*H1801</f>
        <v>25634.28</v>
      </c>
      <c r="J1801" s="93"/>
    </row>
    <row r="1802" spans="1:10" customFormat="1" ht="22.5" x14ac:dyDescent="0.25">
      <c r="A1802" s="123" t="s">
        <v>2890</v>
      </c>
      <c r="B1802" s="19" t="s">
        <v>3309</v>
      </c>
      <c r="C1802" s="19" t="s">
        <v>125</v>
      </c>
      <c r="D1802" s="19" t="s">
        <v>102</v>
      </c>
      <c r="E1802" s="20" t="s">
        <v>2235</v>
      </c>
      <c r="F1802" s="21" t="s">
        <v>60</v>
      </c>
      <c r="G1802" s="29">
        <v>0.4914</v>
      </c>
      <c r="H1802" s="23">
        <v>81332.820000000007</v>
      </c>
      <c r="I1802" s="87">
        <f>G1802*H1802</f>
        <v>39966.949999999997</v>
      </c>
      <c r="J1802" s="93"/>
    </row>
    <row r="1803" spans="1:10" customFormat="1" ht="22.5" x14ac:dyDescent="0.25">
      <c r="A1803" s="124" t="s">
        <v>2892</v>
      </c>
      <c r="B1803" s="24" t="s">
        <v>3309</v>
      </c>
      <c r="C1803" s="24" t="s">
        <v>128</v>
      </c>
      <c r="D1803" s="24" t="s">
        <v>23</v>
      </c>
      <c r="E1803" s="25" t="s">
        <v>2243</v>
      </c>
      <c r="F1803" s="26" t="s">
        <v>16</v>
      </c>
      <c r="G1803" s="27">
        <v>1</v>
      </c>
      <c r="H1803" s="28">
        <v>52064.09</v>
      </c>
      <c r="I1803" s="88">
        <f>G1803*H1803</f>
        <v>52064.09</v>
      </c>
      <c r="J1803" s="93"/>
    </row>
    <row r="1804" spans="1:10" customFormat="1" ht="22.5" x14ac:dyDescent="0.25">
      <c r="A1804" s="123" t="s">
        <v>2894</v>
      </c>
      <c r="B1804" s="19" t="s">
        <v>3309</v>
      </c>
      <c r="C1804" s="19" t="s">
        <v>130</v>
      </c>
      <c r="D1804" s="19" t="s">
        <v>2224</v>
      </c>
      <c r="E1804" s="20" t="s">
        <v>2245</v>
      </c>
      <c r="F1804" s="21" t="s">
        <v>60</v>
      </c>
      <c r="G1804" s="29">
        <v>4.7000000000000002E-3</v>
      </c>
      <c r="H1804" s="23">
        <v>158193.60000000001</v>
      </c>
      <c r="I1804" s="87">
        <f>G1804*H1804</f>
        <v>743.51</v>
      </c>
      <c r="J1804" s="93"/>
    </row>
    <row r="1805" spans="1:10" customFormat="1" ht="22.5" x14ac:dyDescent="0.25">
      <c r="A1805" s="124" t="s">
        <v>2895</v>
      </c>
      <c r="B1805" s="24" t="s">
        <v>3309</v>
      </c>
      <c r="C1805" s="24" t="s">
        <v>133</v>
      </c>
      <c r="D1805" s="24" t="s">
        <v>23</v>
      </c>
      <c r="E1805" s="25" t="s">
        <v>2247</v>
      </c>
      <c r="F1805" s="26" t="s">
        <v>16</v>
      </c>
      <c r="G1805" s="27">
        <v>1</v>
      </c>
      <c r="H1805" s="28">
        <v>1810.94</v>
      </c>
      <c r="I1805" s="88">
        <f>G1805*H1805</f>
        <v>1810.94</v>
      </c>
      <c r="J1805" s="93"/>
    </row>
    <row r="1806" spans="1:10" customFormat="1" ht="22.5" x14ac:dyDescent="0.25">
      <c r="A1806" s="123" t="s">
        <v>2896</v>
      </c>
      <c r="B1806" s="19" t="s">
        <v>3309</v>
      </c>
      <c r="C1806" s="19" t="s">
        <v>137</v>
      </c>
      <c r="D1806" s="19" t="s">
        <v>141</v>
      </c>
      <c r="E1806" s="20" t="s">
        <v>2249</v>
      </c>
      <c r="F1806" s="21" t="s">
        <v>60</v>
      </c>
      <c r="G1806" s="30">
        <v>4.0000000000000001E-3</v>
      </c>
      <c r="H1806" s="23">
        <v>128570.37</v>
      </c>
      <c r="I1806" s="87">
        <f>G1806*H1806</f>
        <v>514.28</v>
      </c>
      <c r="J1806" s="93"/>
    </row>
    <row r="1807" spans="1:10" customFormat="1" ht="22.5" x14ac:dyDescent="0.25">
      <c r="A1807" s="124" t="s">
        <v>2897</v>
      </c>
      <c r="B1807" s="24" t="s">
        <v>3309</v>
      </c>
      <c r="C1807" s="24" t="s">
        <v>140</v>
      </c>
      <c r="D1807" s="24" t="s">
        <v>23</v>
      </c>
      <c r="E1807" s="25" t="s">
        <v>155</v>
      </c>
      <c r="F1807" s="26" t="s">
        <v>16</v>
      </c>
      <c r="G1807" s="27">
        <v>1</v>
      </c>
      <c r="H1807" s="28">
        <v>2733.32</v>
      </c>
      <c r="I1807" s="88">
        <f>G1807*H1807</f>
        <v>2733.32</v>
      </c>
      <c r="J1807" s="93"/>
    </row>
    <row r="1808" spans="1:10" customFormat="1" ht="22.5" x14ac:dyDescent="0.25">
      <c r="A1808" s="123" t="s">
        <v>2898</v>
      </c>
      <c r="B1808" s="19" t="s">
        <v>3309</v>
      </c>
      <c r="C1808" s="19" t="s">
        <v>144</v>
      </c>
      <c r="D1808" s="19" t="s">
        <v>2216</v>
      </c>
      <c r="E1808" s="20" t="s">
        <v>2252</v>
      </c>
      <c r="F1808" s="21" t="s">
        <v>60</v>
      </c>
      <c r="G1808" s="33">
        <v>1.28</v>
      </c>
      <c r="H1808" s="23">
        <v>119920.31</v>
      </c>
      <c r="I1808" s="87">
        <f>G1808*H1808</f>
        <v>153498</v>
      </c>
      <c r="J1808" s="93"/>
    </row>
    <row r="1809" spans="1:10" customFormat="1" ht="22.5" x14ac:dyDescent="0.25">
      <c r="A1809" s="124" t="s">
        <v>2899</v>
      </c>
      <c r="B1809" s="24" t="s">
        <v>3309</v>
      </c>
      <c r="C1809" s="24" t="s">
        <v>148</v>
      </c>
      <c r="D1809" s="24" t="s">
        <v>23</v>
      </c>
      <c r="E1809" s="25" t="s">
        <v>2254</v>
      </c>
      <c r="F1809" s="26" t="s">
        <v>16</v>
      </c>
      <c r="G1809" s="27">
        <v>1</v>
      </c>
      <c r="H1809" s="28">
        <v>3888.76</v>
      </c>
      <c r="I1809" s="88">
        <f>G1809*H1809</f>
        <v>3888.76</v>
      </c>
      <c r="J1809" s="93"/>
    </row>
    <row r="1810" spans="1:10" customFormat="1" ht="22.5" x14ac:dyDescent="0.25">
      <c r="A1810" s="124" t="s">
        <v>2900</v>
      </c>
      <c r="B1810" s="24" t="s">
        <v>3309</v>
      </c>
      <c r="C1810" s="24" t="s">
        <v>151</v>
      </c>
      <c r="D1810" s="24" t="s">
        <v>23</v>
      </c>
      <c r="E1810" s="25" t="s">
        <v>2256</v>
      </c>
      <c r="F1810" s="26" t="s">
        <v>16</v>
      </c>
      <c r="G1810" s="27">
        <v>1</v>
      </c>
      <c r="H1810" s="28">
        <v>3800.57</v>
      </c>
      <c r="I1810" s="88">
        <f>G1810*H1810</f>
        <v>3800.57</v>
      </c>
      <c r="J1810" s="93"/>
    </row>
    <row r="1811" spans="1:10" customFormat="1" ht="22.5" x14ac:dyDescent="0.25">
      <c r="A1811" s="123" t="s">
        <v>2901</v>
      </c>
      <c r="B1811" s="19" t="s">
        <v>3309</v>
      </c>
      <c r="C1811" s="19" t="s">
        <v>154</v>
      </c>
      <c r="D1811" s="19" t="s">
        <v>2204</v>
      </c>
      <c r="E1811" s="20" t="s">
        <v>2205</v>
      </c>
      <c r="F1811" s="21" t="s">
        <v>60</v>
      </c>
      <c r="G1811" s="29">
        <v>7.3000000000000001E-3</v>
      </c>
      <c r="H1811" s="23">
        <v>96276.66</v>
      </c>
      <c r="I1811" s="87">
        <f>G1811*H1811</f>
        <v>702.82</v>
      </c>
      <c r="J1811" s="93"/>
    </row>
    <row r="1812" spans="1:10" customFormat="1" ht="22.5" x14ac:dyDescent="0.25">
      <c r="A1812" s="124" t="s">
        <v>2902</v>
      </c>
      <c r="B1812" s="24" t="s">
        <v>3309</v>
      </c>
      <c r="C1812" s="24" t="s">
        <v>157</v>
      </c>
      <c r="D1812" s="24" t="s">
        <v>23</v>
      </c>
      <c r="E1812" s="25" t="s">
        <v>2259</v>
      </c>
      <c r="F1812" s="26" t="s">
        <v>16</v>
      </c>
      <c r="G1812" s="27">
        <v>1</v>
      </c>
      <c r="H1812" s="28">
        <v>10044.11</v>
      </c>
      <c r="I1812" s="88">
        <f>G1812*H1812</f>
        <v>10044.11</v>
      </c>
      <c r="J1812" s="93"/>
    </row>
    <row r="1813" spans="1:10" customFormat="1" ht="22.5" x14ac:dyDescent="0.25">
      <c r="A1813" s="123" t="s">
        <v>2904</v>
      </c>
      <c r="B1813" s="19" t="s">
        <v>3309</v>
      </c>
      <c r="C1813" s="19" t="s">
        <v>159</v>
      </c>
      <c r="D1813" s="19" t="s">
        <v>102</v>
      </c>
      <c r="E1813" s="20" t="s">
        <v>2235</v>
      </c>
      <c r="F1813" s="21" t="s">
        <v>60</v>
      </c>
      <c r="G1813" s="29">
        <v>0.97089999999999999</v>
      </c>
      <c r="H1813" s="23">
        <v>81334.45</v>
      </c>
      <c r="I1813" s="87">
        <f>G1813*H1813</f>
        <v>78967.62</v>
      </c>
      <c r="J1813" s="93"/>
    </row>
    <row r="1814" spans="1:10" customFormat="1" ht="22.5" x14ac:dyDescent="0.25">
      <c r="A1814" s="124" t="s">
        <v>2905</v>
      </c>
      <c r="B1814" s="24" t="s">
        <v>3309</v>
      </c>
      <c r="C1814" s="24" t="s">
        <v>163</v>
      </c>
      <c r="D1814" s="24" t="s">
        <v>23</v>
      </c>
      <c r="E1814" s="25" t="s">
        <v>2262</v>
      </c>
      <c r="F1814" s="26" t="s">
        <v>16</v>
      </c>
      <c r="G1814" s="27">
        <v>1</v>
      </c>
      <c r="H1814" s="28">
        <v>8030.01</v>
      </c>
      <c r="I1814" s="88">
        <f>G1814*H1814</f>
        <v>8030.01</v>
      </c>
      <c r="J1814" s="93"/>
    </row>
    <row r="1815" spans="1:10" customFormat="1" ht="22.5" x14ac:dyDescent="0.25">
      <c r="A1815" s="124" t="s">
        <v>2907</v>
      </c>
      <c r="B1815" s="24" t="s">
        <v>3309</v>
      </c>
      <c r="C1815" s="24" t="s">
        <v>167</v>
      </c>
      <c r="D1815" s="24" t="s">
        <v>23</v>
      </c>
      <c r="E1815" s="25" t="s">
        <v>2264</v>
      </c>
      <c r="F1815" s="26" t="s">
        <v>16</v>
      </c>
      <c r="G1815" s="27">
        <v>7</v>
      </c>
      <c r="H1815" s="28">
        <v>27670.22</v>
      </c>
      <c r="I1815" s="88">
        <f>G1815*H1815</f>
        <v>193691.54</v>
      </c>
      <c r="J1815" s="93"/>
    </row>
    <row r="1816" spans="1:10" customFormat="1" ht="22.5" x14ac:dyDescent="0.25">
      <c r="A1816" s="124" t="s">
        <v>2908</v>
      </c>
      <c r="B1816" s="24" t="s">
        <v>3309</v>
      </c>
      <c r="C1816" s="24" t="s">
        <v>170</v>
      </c>
      <c r="D1816" s="24" t="s">
        <v>23</v>
      </c>
      <c r="E1816" s="25" t="s">
        <v>2266</v>
      </c>
      <c r="F1816" s="26" t="s">
        <v>16</v>
      </c>
      <c r="G1816" s="27">
        <v>1</v>
      </c>
      <c r="H1816" s="28">
        <v>16196.04</v>
      </c>
      <c r="I1816" s="88">
        <f>G1816*H1816</f>
        <v>16196.04</v>
      </c>
      <c r="J1816" s="93"/>
    </row>
    <row r="1817" spans="1:10" customFormat="1" ht="22.5" x14ac:dyDescent="0.25">
      <c r="A1817" s="124" t="s">
        <v>2909</v>
      </c>
      <c r="B1817" s="24" t="s">
        <v>3309</v>
      </c>
      <c r="C1817" s="24" t="s">
        <v>172</v>
      </c>
      <c r="D1817" s="24" t="s">
        <v>23</v>
      </c>
      <c r="E1817" s="25" t="s">
        <v>2268</v>
      </c>
      <c r="F1817" s="26" t="s">
        <v>16</v>
      </c>
      <c r="G1817" s="27">
        <v>1</v>
      </c>
      <c r="H1817" s="28">
        <v>8390.73</v>
      </c>
      <c r="I1817" s="88">
        <f>G1817*H1817</f>
        <v>8390.73</v>
      </c>
      <c r="J1817" s="93"/>
    </row>
    <row r="1818" spans="1:10" customFormat="1" ht="22.5" x14ac:dyDescent="0.25">
      <c r="A1818" s="124" t="s">
        <v>2910</v>
      </c>
      <c r="B1818" s="24" t="s">
        <v>3309</v>
      </c>
      <c r="C1818" s="24" t="s">
        <v>175</v>
      </c>
      <c r="D1818" s="24" t="s">
        <v>23</v>
      </c>
      <c r="E1818" s="25" t="s">
        <v>2270</v>
      </c>
      <c r="F1818" s="26" t="s">
        <v>16</v>
      </c>
      <c r="G1818" s="27">
        <v>1</v>
      </c>
      <c r="H1818" s="28">
        <v>7535.1</v>
      </c>
      <c r="I1818" s="88">
        <f>G1818*H1818</f>
        <v>7535.1</v>
      </c>
      <c r="J1818" s="93"/>
    </row>
    <row r="1819" spans="1:10" customFormat="1" ht="22.5" x14ac:dyDescent="0.25">
      <c r="A1819" s="124" t="s">
        <v>2913</v>
      </c>
      <c r="B1819" s="24" t="s">
        <v>3309</v>
      </c>
      <c r="C1819" s="24" t="s">
        <v>178</v>
      </c>
      <c r="D1819" s="24" t="s">
        <v>23</v>
      </c>
      <c r="E1819" s="25" t="s">
        <v>2272</v>
      </c>
      <c r="F1819" s="26" t="s">
        <v>16</v>
      </c>
      <c r="G1819" s="27">
        <v>2</v>
      </c>
      <c r="H1819" s="28">
        <v>37383.32</v>
      </c>
      <c r="I1819" s="88">
        <f>G1819*H1819</f>
        <v>74766.64</v>
      </c>
      <c r="J1819" s="93"/>
    </row>
    <row r="1820" spans="1:10" customFormat="1" ht="22.5" x14ac:dyDescent="0.25">
      <c r="A1820" s="124" t="s">
        <v>2915</v>
      </c>
      <c r="B1820" s="24" t="s">
        <v>3309</v>
      </c>
      <c r="C1820" s="24" t="s">
        <v>182</v>
      </c>
      <c r="D1820" s="24" t="s">
        <v>23</v>
      </c>
      <c r="E1820" s="25" t="s">
        <v>2274</v>
      </c>
      <c r="F1820" s="26" t="s">
        <v>16</v>
      </c>
      <c r="G1820" s="27">
        <v>1</v>
      </c>
      <c r="H1820" s="28">
        <v>115036.69</v>
      </c>
      <c r="I1820" s="88">
        <f>G1820*H1820</f>
        <v>115036.69</v>
      </c>
      <c r="J1820" s="93"/>
    </row>
    <row r="1821" spans="1:10" customFormat="1" ht="22.5" x14ac:dyDescent="0.25">
      <c r="A1821" s="124" t="s">
        <v>2918</v>
      </c>
      <c r="B1821" s="24" t="s">
        <v>3309</v>
      </c>
      <c r="C1821" s="24" t="s">
        <v>186</v>
      </c>
      <c r="D1821" s="24" t="s">
        <v>23</v>
      </c>
      <c r="E1821" s="25" t="s">
        <v>2276</v>
      </c>
      <c r="F1821" s="26" t="s">
        <v>16</v>
      </c>
      <c r="G1821" s="27">
        <v>7</v>
      </c>
      <c r="H1821" s="28">
        <v>3468.95</v>
      </c>
      <c r="I1821" s="88">
        <f>G1821*H1821</f>
        <v>24282.65</v>
      </c>
      <c r="J1821" s="93"/>
    </row>
    <row r="1822" spans="1:10" customFormat="1" ht="22.5" x14ac:dyDescent="0.25">
      <c r="A1822" s="124" t="s">
        <v>2920</v>
      </c>
      <c r="B1822" s="24" t="s">
        <v>3309</v>
      </c>
      <c r="C1822" s="24" t="s">
        <v>189</v>
      </c>
      <c r="D1822" s="24" t="s">
        <v>23</v>
      </c>
      <c r="E1822" s="25" t="s">
        <v>2278</v>
      </c>
      <c r="F1822" s="26" t="s">
        <v>16</v>
      </c>
      <c r="G1822" s="27">
        <v>1</v>
      </c>
      <c r="H1822" s="28">
        <v>10401.6</v>
      </c>
      <c r="I1822" s="88">
        <f>G1822*H1822</f>
        <v>10401.6</v>
      </c>
      <c r="J1822" s="93"/>
    </row>
    <row r="1823" spans="1:10" customFormat="1" ht="15" x14ac:dyDescent="0.25">
      <c r="A1823" s="124" t="s">
        <v>2921</v>
      </c>
      <c r="B1823" s="24" t="s">
        <v>3309</v>
      </c>
      <c r="C1823" s="24" t="s">
        <v>192</v>
      </c>
      <c r="D1823" s="24" t="s">
        <v>23</v>
      </c>
      <c r="E1823" s="25" t="s">
        <v>2280</v>
      </c>
      <c r="F1823" s="26" t="s">
        <v>16</v>
      </c>
      <c r="G1823" s="27">
        <v>1</v>
      </c>
      <c r="H1823" s="28">
        <v>34750.870000000003</v>
      </c>
      <c r="I1823" s="88">
        <f>G1823*H1823</f>
        <v>34750.870000000003</v>
      </c>
      <c r="J1823" s="93"/>
    </row>
    <row r="1824" spans="1:10" customFormat="1" ht="15" x14ac:dyDescent="0.25">
      <c r="A1824" s="124" t="s">
        <v>2923</v>
      </c>
      <c r="B1824" s="24" t="s">
        <v>3309</v>
      </c>
      <c r="C1824" s="24" t="s">
        <v>196</v>
      </c>
      <c r="D1824" s="24" t="s">
        <v>23</v>
      </c>
      <c r="E1824" s="25" t="s">
        <v>2282</v>
      </c>
      <c r="F1824" s="26" t="s">
        <v>16</v>
      </c>
      <c r="G1824" s="27">
        <v>1</v>
      </c>
      <c r="H1824" s="28">
        <v>20605.990000000002</v>
      </c>
      <c r="I1824" s="88">
        <f>G1824*H1824</f>
        <v>20605.990000000002</v>
      </c>
      <c r="J1824" s="93"/>
    </row>
    <row r="1825" spans="1:10" customFormat="1" ht="22.5" x14ac:dyDescent="0.25">
      <c r="A1825" s="123" t="s">
        <v>2924</v>
      </c>
      <c r="B1825" s="19" t="s">
        <v>3309</v>
      </c>
      <c r="C1825" s="19" t="s">
        <v>200</v>
      </c>
      <c r="D1825" s="19" t="s">
        <v>220</v>
      </c>
      <c r="E1825" s="20" t="s">
        <v>221</v>
      </c>
      <c r="F1825" s="21" t="s">
        <v>222</v>
      </c>
      <c r="G1825" s="33">
        <v>1.86</v>
      </c>
      <c r="H1825" s="23">
        <v>26130.27</v>
      </c>
      <c r="I1825" s="87">
        <f>G1825*H1825</f>
        <v>48602.3</v>
      </c>
      <c r="J1825" s="93"/>
    </row>
    <row r="1826" spans="1:10" customFormat="1" ht="15" x14ac:dyDescent="0.25">
      <c r="A1826" s="123" t="s">
        <v>2925</v>
      </c>
      <c r="B1826" s="19" t="s">
        <v>3309</v>
      </c>
      <c r="C1826" s="19" t="s">
        <v>203</v>
      </c>
      <c r="D1826" s="19" t="s">
        <v>225</v>
      </c>
      <c r="E1826" s="20" t="s">
        <v>226</v>
      </c>
      <c r="F1826" s="21" t="s">
        <v>60</v>
      </c>
      <c r="G1826" s="33">
        <v>0.62</v>
      </c>
      <c r="H1826" s="23">
        <v>253574.16</v>
      </c>
      <c r="I1826" s="87">
        <f>G1826*H1826</f>
        <v>157215.98000000001</v>
      </c>
      <c r="J1826" s="93"/>
    </row>
    <row r="1827" spans="1:10" customFormat="1" ht="22.5" x14ac:dyDescent="0.25">
      <c r="A1827" s="124" t="s">
        <v>2926</v>
      </c>
      <c r="B1827" s="24" t="s">
        <v>3309</v>
      </c>
      <c r="C1827" s="24" t="s">
        <v>206</v>
      </c>
      <c r="D1827" s="24" t="s">
        <v>23</v>
      </c>
      <c r="E1827" s="25" t="s">
        <v>229</v>
      </c>
      <c r="F1827" s="26" t="s">
        <v>65</v>
      </c>
      <c r="G1827" s="27">
        <v>62</v>
      </c>
      <c r="H1827" s="28">
        <v>719.12</v>
      </c>
      <c r="I1827" s="88">
        <f>G1827*H1827</f>
        <v>44585.440000000002</v>
      </c>
      <c r="J1827" s="93"/>
    </row>
    <row r="1828" spans="1:10" customFormat="1" ht="15" x14ac:dyDescent="0.25">
      <c r="A1828" s="124" t="s">
        <v>2927</v>
      </c>
      <c r="B1828" s="24" t="s">
        <v>3309</v>
      </c>
      <c r="C1828" s="24" t="s">
        <v>209</v>
      </c>
      <c r="D1828" s="24" t="s">
        <v>23</v>
      </c>
      <c r="E1828" s="25" t="s">
        <v>232</v>
      </c>
      <c r="F1828" s="26" t="s">
        <v>65</v>
      </c>
      <c r="G1828" s="27">
        <v>62</v>
      </c>
      <c r="H1828" s="28">
        <v>793.32</v>
      </c>
      <c r="I1828" s="88">
        <f>G1828*H1828</f>
        <v>49185.84</v>
      </c>
      <c r="J1828" s="93"/>
    </row>
    <row r="1829" spans="1:10" customFormat="1" ht="22.5" x14ac:dyDescent="0.25">
      <c r="A1829" s="123" t="s">
        <v>2928</v>
      </c>
      <c r="B1829" s="19" t="s">
        <v>3309</v>
      </c>
      <c r="C1829" s="19" t="s">
        <v>212</v>
      </c>
      <c r="D1829" s="19" t="s">
        <v>2288</v>
      </c>
      <c r="E1829" s="20" t="s">
        <v>2289</v>
      </c>
      <c r="F1829" s="21" t="s">
        <v>400</v>
      </c>
      <c r="G1829" s="34">
        <v>0.2</v>
      </c>
      <c r="H1829" s="23">
        <v>217369.94</v>
      </c>
      <c r="I1829" s="87">
        <f>G1829*H1829</f>
        <v>43473.99</v>
      </c>
      <c r="J1829" s="93"/>
    </row>
    <row r="1830" spans="1:10" customFormat="1" ht="15" x14ac:dyDescent="0.25">
      <c r="A1830" s="124" t="s">
        <v>2930</v>
      </c>
      <c r="B1830" s="24" t="s">
        <v>3309</v>
      </c>
      <c r="C1830" s="24" t="s">
        <v>216</v>
      </c>
      <c r="D1830" s="24" t="s">
        <v>23</v>
      </c>
      <c r="E1830" s="25" t="s">
        <v>2291</v>
      </c>
      <c r="F1830" s="26" t="s">
        <v>16</v>
      </c>
      <c r="G1830" s="27">
        <v>1</v>
      </c>
      <c r="H1830" s="28">
        <v>17710.38</v>
      </c>
      <c r="I1830" s="88">
        <f>G1830*H1830</f>
        <v>17710.38</v>
      </c>
      <c r="J1830" s="93"/>
    </row>
    <row r="1831" spans="1:10" customFormat="1" ht="15" x14ac:dyDescent="0.25">
      <c r="A1831" s="124" t="s">
        <v>2931</v>
      </c>
      <c r="B1831" s="24" t="s">
        <v>3309</v>
      </c>
      <c r="C1831" s="24" t="s">
        <v>219</v>
      </c>
      <c r="D1831" s="24" t="s">
        <v>23</v>
      </c>
      <c r="E1831" s="25" t="s">
        <v>2293</v>
      </c>
      <c r="F1831" s="26" t="s">
        <v>16</v>
      </c>
      <c r="G1831" s="27">
        <v>1</v>
      </c>
      <c r="H1831" s="28">
        <v>240</v>
      </c>
      <c r="I1831" s="88">
        <f>G1831*H1831</f>
        <v>240</v>
      </c>
      <c r="J1831" s="93"/>
    </row>
    <row r="1832" spans="1:10" customFormat="1" ht="15" x14ac:dyDescent="0.25">
      <c r="A1832" s="123" t="s">
        <v>2932</v>
      </c>
      <c r="B1832" s="19" t="s">
        <v>3309</v>
      </c>
      <c r="C1832" s="19" t="s">
        <v>224</v>
      </c>
      <c r="D1832" s="19" t="s">
        <v>239</v>
      </c>
      <c r="E1832" s="20" t="s">
        <v>240</v>
      </c>
      <c r="F1832" s="21" t="s">
        <v>16</v>
      </c>
      <c r="G1832" s="22">
        <v>3</v>
      </c>
      <c r="H1832" s="23">
        <v>22602.33</v>
      </c>
      <c r="I1832" s="87">
        <f>G1832*H1832</f>
        <v>67806.990000000005</v>
      </c>
      <c r="J1832" s="93"/>
    </row>
    <row r="1833" spans="1:10" customFormat="1" ht="15" x14ac:dyDescent="0.25">
      <c r="A1833" s="124" t="s">
        <v>2933</v>
      </c>
      <c r="B1833" s="24" t="s">
        <v>3309</v>
      </c>
      <c r="C1833" s="24" t="s">
        <v>228</v>
      </c>
      <c r="D1833" s="24" t="s">
        <v>23</v>
      </c>
      <c r="E1833" s="25" t="s">
        <v>2296</v>
      </c>
      <c r="F1833" s="26" t="s">
        <v>16</v>
      </c>
      <c r="G1833" s="27">
        <v>1</v>
      </c>
      <c r="H1833" s="28">
        <v>0</v>
      </c>
      <c r="I1833" s="88">
        <f>G1833*H1833</f>
        <v>0</v>
      </c>
      <c r="J1833" s="93"/>
    </row>
    <row r="1834" spans="1:10" customFormat="1" ht="15" x14ac:dyDescent="0.25">
      <c r="A1834" s="123" t="s">
        <v>2934</v>
      </c>
      <c r="B1834" s="19" t="s">
        <v>3309</v>
      </c>
      <c r="C1834" s="19" t="s">
        <v>231</v>
      </c>
      <c r="D1834" s="19" t="s">
        <v>246</v>
      </c>
      <c r="E1834" s="20" t="s">
        <v>247</v>
      </c>
      <c r="F1834" s="21" t="s">
        <v>248</v>
      </c>
      <c r="G1834" s="34">
        <v>0.3</v>
      </c>
      <c r="H1834" s="23">
        <v>41591.61</v>
      </c>
      <c r="I1834" s="87">
        <f>G1834*H1834</f>
        <v>12477.48</v>
      </c>
      <c r="J1834" s="93"/>
    </row>
    <row r="1835" spans="1:10" customFormat="1" ht="15" x14ac:dyDescent="0.25">
      <c r="A1835" s="124" t="s">
        <v>3927</v>
      </c>
      <c r="B1835" s="24" t="s">
        <v>3309</v>
      </c>
      <c r="C1835" s="24" t="s">
        <v>234</v>
      </c>
      <c r="D1835" s="24" t="s">
        <v>23</v>
      </c>
      <c r="E1835" s="25" t="s">
        <v>251</v>
      </c>
      <c r="F1835" s="26" t="s">
        <v>16</v>
      </c>
      <c r="G1835" s="27">
        <v>3</v>
      </c>
      <c r="H1835" s="28">
        <v>118659.87</v>
      </c>
      <c r="I1835" s="88">
        <f>G1835*H1835</f>
        <v>355979.61</v>
      </c>
      <c r="J1835" s="93"/>
    </row>
    <row r="1836" spans="1:10" customFormat="1" ht="15" x14ac:dyDescent="0.25">
      <c r="A1836" s="123" t="s">
        <v>3928</v>
      </c>
      <c r="B1836" s="19" t="s">
        <v>3309</v>
      </c>
      <c r="C1836" s="19" t="s">
        <v>238</v>
      </c>
      <c r="D1836" s="19" t="s">
        <v>2300</v>
      </c>
      <c r="E1836" s="20" t="s">
        <v>2301</v>
      </c>
      <c r="F1836" s="21" t="s">
        <v>16</v>
      </c>
      <c r="G1836" s="22">
        <v>1</v>
      </c>
      <c r="H1836" s="23">
        <v>15649.15</v>
      </c>
      <c r="I1836" s="87">
        <f>G1836*H1836</f>
        <v>15649.15</v>
      </c>
      <c r="J1836" s="93"/>
    </row>
    <row r="1837" spans="1:10" customFormat="1" ht="15" x14ac:dyDescent="0.25">
      <c r="A1837" s="124" t="s">
        <v>3929</v>
      </c>
      <c r="B1837" s="24" t="s">
        <v>3309</v>
      </c>
      <c r="C1837" s="24" t="s">
        <v>242</v>
      </c>
      <c r="D1837" s="24" t="s">
        <v>23</v>
      </c>
      <c r="E1837" s="25" t="s">
        <v>2303</v>
      </c>
      <c r="F1837" s="26" t="s">
        <v>16</v>
      </c>
      <c r="G1837" s="27">
        <v>1</v>
      </c>
      <c r="H1837" s="28">
        <v>0</v>
      </c>
      <c r="I1837" s="88">
        <f>G1837*H1837</f>
        <v>0</v>
      </c>
      <c r="J1837" s="93"/>
    </row>
    <row r="1838" spans="1:10" customFormat="1" ht="22.5" x14ac:dyDescent="0.25">
      <c r="A1838" s="123" t="s">
        <v>3930</v>
      </c>
      <c r="B1838" s="19" t="s">
        <v>3309</v>
      </c>
      <c r="C1838" s="19" t="s">
        <v>245</v>
      </c>
      <c r="D1838" s="19" t="s">
        <v>444</v>
      </c>
      <c r="E1838" s="20" t="s">
        <v>445</v>
      </c>
      <c r="F1838" s="21" t="s">
        <v>60</v>
      </c>
      <c r="G1838" s="29">
        <v>6.1800000000000001E-2</v>
      </c>
      <c r="H1838" s="23">
        <v>155415.20000000001</v>
      </c>
      <c r="I1838" s="87">
        <f>G1838*H1838</f>
        <v>9604.66</v>
      </c>
      <c r="J1838" s="93"/>
    </row>
    <row r="1839" spans="1:10" customFormat="1" ht="15" x14ac:dyDescent="0.25">
      <c r="A1839" s="124" t="s">
        <v>3931</v>
      </c>
      <c r="B1839" s="24" t="s">
        <v>3309</v>
      </c>
      <c r="C1839" s="24" t="s">
        <v>250</v>
      </c>
      <c r="D1839" s="24" t="s">
        <v>2306</v>
      </c>
      <c r="E1839" s="25" t="s">
        <v>2307</v>
      </c>
      <c r="F1839" s="26" t="s">
        <v>65</v>
      </c>
      <c r="G1839" s="32">
        <v>7.42</v>
      </c>
      <c r="H1839" s="28">
        <v>1050.3399999999999</v>
      </c>
      <c r="I1839" s="88">
        <f>G1839*H1839</f>
        <v>7793.52</v>
      </c>
      <c r="J1839" s="93"/>
    </row>
    <row r="1840" spans="1:10" customFormat="1" ht="22.5" x14ac:dyDescent="0.25">
      <c r="A1840" s="124" t="s">
        <v>3932</v>
      </c>
      <c r="B1840" s="24" t="s">
        <v>3309</v>
      </c>
      <c r="C1840" s="24" t="s">
        <v>431</v>
      </c>
      <c r="D1840" s="24" t="s">
        <v>23</v>
      </c>
      <c r="E1840" s="25" t="s">
        <v>2309</v>
      </c>
      <c r="F1840" s="26" t="s">
        <v>16</v>
      </c>
      <c r="G1840" s="27">
        <v>1</v>
      </c>
      <c r="H1840" s="28">
        <v>2776.81</v>
      </c>
      <c r="I1840" s="88">
        <f>G1840*H1840</f>
        <v>2776.81</v>
      </c>
      <c r="J1840" s="93"/>
    </row>
    <row r="1841" spans="1:11" customFormat="1" ht="22.5" x14ac:dyDescent="0.25">
      <c r="A1841" s="124" t="s">
        <v>3933</v>
      </c>
      <c r="B1841" s="24" t="s">
        <v>3309</v>
      </c>
      <c r="C1841" s="24" t="s">
        <v>434</v>
      </c>
      <c r="D1841" s="24" t="s">
        <v>23</v>
      </c>
      <c r="E1841" s="25" t="s">
        <v>2311</v>
      </c>
      <c r="F1841" s="26" t="s">
        <v>16</v>
      </c>
      <c r="G1841" s="27">
        <v>1</v>
      </c>
      <c r="H1841" s="28">
        <v>2202.36</v>
      </c>
      <c r="I1841" s="88">
        <f>G1841*H1841</f>
        <v>2202.36</v>
      </c>
      <c r="J1841" s="93"/>
    </row>
    <row r="1842" spans="1:11" customFormat="1" ht="22.5" x14ac:dyDescent="0.25">
      <c r="A1842" s="124" t="s">
        <v>3934</v>
      </c>
      <c r="B1842" s="24" t="s">
        <v>3309</v>
      </c>
      <c r="C1842" s="24" t="s">
        <v>437</v>
      </c>
      <c r="D1842" s="24" t="s">
        <v>23</v>
      </c>
      <c r="E1842" s="25" t="s">
        <v>2313</v>
      </c>
      <c r="F1842" s="26" t="s">
        <v>16</v>
      </c>
      <c r="G1842" s="27">
        <v>1</v>
      </c>
      <c r="H1842" s="28">
        <v>2042.59</v>
      </c>
      <c r="I1842" s="88">
        <f>G1842*H1842</f>
        <v>2042.59</v>
      </c>
      <c r="J1842" s="93"/>
    </row>
    <row r="1843" spans="1:11" customFormat="1" ht="22.5" x14ac:dyDescent="0.25">
      <c r="A1843" s="124" t="s">
        <v>3935</v>
      </c>
      <c r="B1843" s="24" t="s">
        <v>3309</v>
      </c>
      <c r="C1843" s="24" t="s">
        <v>440</v>
      </c>
      <c r="D1843" s="24" t="s">
        <v>23</v>
      </c>
      <c r="E1843" s="25" t="s">
        <v>2315</v>
      </c>
      <c r="F1843" s="26" t="s">
        <v>16</v>
      </c>
      <c r="G1843" s="27">
        <v>1</v>
      </c>
      <c r="H1843" s="28">
        <v>2212.02</v>
      </c>
      <c r="I1843" s="88">
        <f>G1843*H1843</f>
        <v>2212.02</v>
      </c>
      <c r="J1843" s="93"/>
    </row>
    <row r="1844" spans="1:11" customFormat="1" ht="15" x14ac:dyDescent="0.25">
      <c r="A1844" s="123" t="s">
        <v>3936</v>
      </c>
      <c r="B1844" s="19" t="s">
        <v>3309</v>
      </c>
      <c r="C1844" s="19" t="s">
        <v>443</v>
      </c>
      <c r="D1844" s="19" t="s">
        <v>27</v>
      </c>
      <c r="E1844" s="20" t="s">
        <v>28</v>
      </c>
      <c r="F1844" s="21" t="s">
        <v>16</v>
      </c>
      <c r="G1844" s="22">
        <v>1</v>
      </c>
      <c r="H1844" s="23">
        <v>2331.39</v>
      </c>
      <c r="I1844" s="87">
        <f>G1844*H1844</f>
        <v>2331.39</v>
      </c>
      <c r="J1844" s="93"/>
    </row>
    <row r="1845" spans="1:11" customFormat="1" ht="15" x14ac:dyDescent="0.25">
      <c r="A1845" s="124" t="s">
        <v>3937</v>
      </c>
      <c r="B1845" s="24" t="s">
        <v>3309</v>
      </c>
      <c r="C1845" s="24" t="s">
        <v>449</v>
      </c>
      <c r="D1845" s="24" t="s">
        <v>23</v>
      </c>
      <c r="E1845" s="25" t="s">
        <v>2318</v>
      </c>
      <c r="F1845" s="26" t="s">
        <v>16</v>
      </c>
      <c r="G1845" s="27">
        <v>1</v>
      </c>
      <c r="H1845" s="28">
        <v>41678.69</v>
      </c>
      <c r="I1845" s="88">
        <f>G1845*H1845</f>
        <v>41678.69</v>
      </c>
      <c r="J1845" s="93"/>
    </row>
    <row r="1846" spans="1:11" customFormat="1" ht="15" x14ac:dyDescent="0.25">
      <c r="A1846" s="123" t="s">
        <v>3938</v>
      </c>
      <c r="B1846" s="19" t="s">
        <v>3309</v>
      </c>
      <c r="C1846" s="19" t="s">
        <v>452</v>
      </c>
      <c r="D1846" s="19" t="s">
        <v>543</v>
      </c>
      <c r="E1846" s="20" t="s">
        <v>544</v>
      </c>
      <c r="F1846" s="21" t="s">
        <v>16</v>
      </c>
      <c r="G1846" s="22">
        <v>2</v>
      </c>
      <c r="H1846" s="23">
        <v>1862.83</v>
      </c>
      <c r="I1846" s="87">
        <f>G1846*H1846</f>
        <v>3725.66</v>
      </c>
      <c r="J1846" s="93"/>
    </row>
    <row r="1847" spans="1:11" customFormat="1" ht="15" x14ac:dyDescent="0.25">
      <c r="A1847" s="124" t="s">
        <v>3939</v>
      </c>
      <c r="B1847" s="24" t="s">
        <v>3309</v>
      </c>
      <c r="C1847" s="24" t="s">
        <v>454</v>
      </c>
      <c r="D1847" s="24" t="s">
        <v>23</v>
      </c>
      <c r="E1847" s="25" t="s">
        <v>2321</v>
      </c>
      <c r="F1847" s="26" t="s">
        <v>16</v>
      </c>
      <c r="G1847" s="27">
        <v>1</v>
      </c>
      <c r="H1847" s="28">
        <v>1389.82</v>
      </c>
      <c r="I1847" s="88">
        <f>G1847*H1847</f>
        <v>1389.82</v>
      </c>
      <c r="J1847" s="93"/>
    </row>
    <row r="1848" spans="1:11" customFormat="1" ht="15" x14ac:dyDescent="0.25">
      <c r="A1848" s="124" t="s">
        <v>3940</v>
      </c>
      <c r="B1848" s="24" t="s">
        <v>3309</v>
      </c>
      <c r="C1848" s="24" t="s">
        <v>447</v>
      </c>
      <c r="D1848" s="24" t="s">
        <v>23</v>
      </c>
      <c r="E1848" s="25" t="s">
        <v>2323</v>
      </c>
      <c r="F1848" s="26" t="s">
        <v>16</v>
      </c>
      <c r="G1848" s="27">
        <v>1</v>
      </c>
      <c r="H1848" s="28">
        <v>1389.82</v>
      </c>
      <c r="I1848" s="88">
        <f>G1848*H1848</f>
        <v>1389.82</v>
      </c>
      <c r="J1848" s="93"/>
    </row>
    <row r="1849" spans="1:11" customFormat="1" ht="15" x14ac:dyDescent="0.25">
      <c r="A1849" s="124" t="s">
        <v>3941</v>
      </c>
      <c r="B1849" s="24" t="s">
        <v>3309</v>
      </c>
      <c r="C1849" s="24" t="s">
        <v>458</v>
      </c>
      <c r="D1849" s="24" t="s">
        <v>23</v>
      </c>
      <c r="E1849" s="25" t="s">
        <v>2325</v>
      </c>
      <c r="F1849" s="26" t="s">
        <v>16</v>
      </c>
      <c r="G1849" s="27">
        <v>1</v>
      </c>
      <c r="H1849" s="28">
        <v>160692.94</v>
      </c>
      <c r="I1849" s="88">
        <f>G1849*H1849</f>
        <v>160692.94</v>
      </c>
      <c r="J1849" s="93"/>
    </row>
    <row r="1850" spans="1:11" customFormat="1" ht="15" x14ac:dyDescent="0.25">
      <c r="A1850" s="123" t="s">
        <v>3942</v>
      </c>
      <c r="B1850" s="19" t="s">
        <v>3309</v>
      </c>
      <c r="C1850" s="19" t="s">
        <v>462</v>
      </c>
      <c r="D1850" s="19" t="s">
        <v>213</v>
      </c>
      <c r="E1850" s="20" t="s">
        <v>214</v>
      </c>
      <c r="F1850" s="21" t="s">
        <v>16</v>
      </c>
      <c r="G1850" s="22">
        <v>2</v>
      </c>
      <c r="H1850" s="23">
        <v>3806.94</v>
      </c>
      <c r="I1850" s="87">
        <f>G1850*H1850</f>
        <v>7613.88</v>
      </c>
      <c r="J1850" s="93"/>
    </row>
    <row r="1851" spans="1:11" customFormat="1" ht="15.75" thickBot="1" x14ac:dyDescent="0.3">
      <c r="A1851" s="124" t="s">
        <v>3943</v>
      </c>
      <c r="B1851" s="48" t="s">
        <v>3309</v>
      </c>
      <c r="C1851" s="48" t="s">
        <v>464</v>
      </c>
      <c r="D1851" s="48" t="s">
        <v>23</v>
      </c>
      <c r="E1851" s="49" t="s">
        <v>2328</v>
      </c>
      <c r="F1851" s="50" t="s">
        <v>16</v>
      </c>
      <c r="G1851" s="51">
        <v>2</v>
      </c>
      <c r="H1851" s="52">
        <v>20605.990000000002</v>
      </c>
      <c r="I1851" s="89">
        <f>G1851*H1851</f>
        <v>41211.980000000003</v>
      </c>
      <c r="J1851" s="93"/>
    </row>
    <row r="1852" spans="1:11" customFormat="1" ht="15" x14ac:dyDescent="0.25">
      <c r="A1852" s="126"/>
      <c r="B1852" s="53"/>
      <c r="C1852" s="53"/>
      <c r="D1852" s="53"/>
      <c r="E1852" s="54" t="s">
        <v>3278</v>
      </c>
      <c r="F1852" s="55"/>
      <c r="G1852" s="55"/>
      <c r="H1852" s="56"/>
      <c r="I1852" s="57">
        <v>1182580.03</v>
      </c>
      <c r="J1852" s="93"/>
    </row>
    <row r="1853" spans="1:11" customFormat="1" ht="15.75" thickBot="1" x14ac:dyDescent="0.3">
      <c r="A1853" s="127"/>
      <c r="B1853" s="63"/>
      <c r="C1853" s="63"/>
      <c r="D1853" s="63"/>
      <c r="E1853" s="64" t="s">
        <v>3279</v>
      </c>
      <c r="F1853" s="65"/>
      <c r="G1853" s="66"/>
      <c r="H1853" s="67"/>
      <c r="I1853" s="68">
        <v>2313035.58</v>
      </c>
      <c r="J1853" s="93"/>
    </row>
    <row r="1854" spans="1:11" customFormat="1" ht="16.5" thickTop="1" thickBot="1" x14ac:dyDescent="0.3">
      <c r="A1854" s="128"/>
      <c r="B1854" s="59"/>
      <c r="C1854" s="59"/>
      <c r="D1854" s="59"/>
      <c r="E1854" s="69" t="s">
        <v>8</v>
      </c>
      <c r="F1854" s="70"/>
      <c r="G1854" s="70"/>
      <c r="H1854" s="61"/>
      <c r="I1854" s="62">
        <f>I1852+I1853</f>
        <v>3495615.61</v>
      </c>
      <c r="J1854" s="93"/>
      <c r="K1854" s="4"/>
    </row>
    <row r="1855" spans="1:11" customFormat="1" ht="15" x14ac:dyDescent="0.25">
      <c r="A1855" s="105" t="s">
        <v>62</v>
      </c>
      <c r="B1855" s="116" t="s">
        <v>3310</v>
      </c>
      <c r="C1855" s="116"/>
      <c r="D1855" s="116"/>
      <c r="E1855" s="106" t="s">
        <v>2184</v>
      </c>
      <c r="F1855" s="107"/>
      <c r="G1855" s="108"/>
      <c r="H1855" s="109"/>
      <c r="I1855" s="110">
        <f>I1918</f>
        <v>967358.86</v>
      </c>
      <c r="J1855" s="93"/>
    </row>
    <row r="1856" spans="1:11" customFormat="1" ht="22.5" x14ac:dyDescent="0.25">
      <c r="A1856" s="123" t="s">
        <v>2936</v>
      </c>
      <c r="B1856" s="19" t="s">
        <v>3311</v>
      </c>
      <c r="C1856" s="19" t="s">
        <v>10</v>
      </c>
      <c r="D1856" s="19" t="s">
        <v>2330</v>
      </c>
      <c r="E1856" s="20" t="s">
        <v>2331</v>
      </c>
      <c r="F1856" s="21" t="s">
        <v>16</v>
      </c>
      <c r="G1856" s="22">
        <v>1</v>
      </c>
      <c r="H1856" s="23">
        <v>8000.36</v>
      </c>
      <c r="I1856" s="87">
        <f>G1856*H1856</f>
        <v>8000.36</v>
      </c>
      <c r="J1856" s="93"/>
    </row>
    <row r="1857" spans="1:10" customFormat="1" ht="15" x14ac:dyDescent="0.25">
      <c r="A1857" s="124" t="s">
        <v>2937</v>
      </c>
      <c r="B1857" s="24" t="s">
        <v>3311</v>
      </c>
      <c r="C1857" s="24" t="s">
        <v>18</v>
      </c>
      <c r="D1857" s="24" t="s">
        <v>23</v>
      </c>
      <c r="E1857" s="25" t="s">
        <v>2333</v>
      </c>
      <c r="F1857" s="26" t="s">
        <v>16</v>
      </c>
      <c r="G1857" s="27">
        <v>1</v>
      </c>
      <c r="H1857" s="28">
        <v>120820.25</v>
      </c>
      <c r="I1857" s="88">
        <f>G1857*H1857</f>
        <v>120820.25</v>
      </c>
      <c r="J1857" s="93"/>
    </row>
    <row r="1858" spans="1:10" customFormat="1" ht="15" x14ac:dyDescent="0.25">
      <c r="A1858" s="124" t="s">
        <v>2939</v>
      </c>
      <c r="B1858" s="24" t="s">
        <v>3311</v>
      </c>
      <c r="C1858" s="24" t="s">
        <v>22</v>
      </c>
      <c r="D1858" s="24" t="s">
        <v>23</v>
      </c>
      <c r="E1858" s="25" t="s">
        <v>2335</v>
      </c>
      <c r="F1858" s="26" t="s">
        <v>16</v>
      </c>
      <c r="G1858" s="27">
        <v>1</v>
      </c>
      <c r="H1858" s="28">
        <v>112178.34</v>
      </c>
      <c r="I1858" s="88">
        <f>G1858*H1858</f>
        <v>112178.34</v>
      </c>
      <c r="J1858" s="93"/>
    </row>
    <row r="1859" spans="1:10" customFormat="1" ht="15" x14ac:dyDescent="0.25">
      <c r="A1859" s="123" t="s">
        <v>2941</v>
      </c>
      <c r="B1859" s="19" t="s">
        <v>3311</v>
      </c>
      <c r="C1859" s="19" t="s">
        <v>26</v>
      </c>
      <c r="D1859" s="19" t="s">
        <v>2337</v>
      </c>
      <c r="E1859" s="20" t="s">
        <v>2338</v>
      </c>
      <c r="F1859" s="21" t="s">
        <v>16</v>
      </c>
      <c r="G1859" s="22">
        <v>2</v>
      </c>
      <c r="H1859" s="23">
        <v>9568.5300000000007</v>
      </c>
      <c r="I1859" s="87">
        <f>G1859*H1859</f>
        <v>19137.060000000001</v>
      </c>
      <c r="J1859" s="93"/>
    </row>
    <row r="1860" spans="1:10" customFormat="1" ht="22.5" x14ac:dyDescent="0.25">
      <c r="A1860" s="124" t="s">
        <v>2942</v>
      </c>
      <c r="B1860" s="24" t="s">
        <v>3311</v>
      </c>
      <c r="C1860" s="24" t="s">
        <v>30</v>
      </c>
      <c r="D1860" s="24" t="s">
        <v>2340</v>
      </c>
      <c r="E1860" s="25" t="s">
        <v>2341</v>
      </c>
      <c r="F1860" s="26" t="s">
        <v>342</v>
      </c>
      <c r="G1860" s="27">
        <v>8</v>
      </c>
      <c r="H1860" s="28">
        <v>1186.45</v>
      </c>
      <c r="I1860" s="88">
        <f>G1860*H1860</f>
        <v>9491.6</v>
      </c>
      <c r="J1860" s="93"/>
    </row>
    <row r="1861" spans="1:10" customFormat="1" ht="15" x14ac:dyDescent="0.25">
      <c r="A1861" s="123" t="s">
        <v>2943</v>
      </c>
      <c r="B1861" s="19" t="s">
        <v>3311</v>
      </c>
      <c r="C1861" s="19" t="s">
        <v>33</v>
      </c>
      <c r="D1861" s="19" t="s">
        <v>2343</v>
      </c>
      <c r="E1861" s="20" t="s">
        <v>2344</v>
      </c>
      <c r="F1861" s="21" t="s">
        <v>248</v>
      </c>
      <c r="G1861" s="22">
        <v>2</v>
      </c>
      <c r="H1861" s="23">
        <v>21443.03</v>
      </c>
      <c r="I1861" s="87">
        <f>G1861*H1861</f>
        <v>42886.06</v>
      </c>
      <c r="J1861" s="93"/>
    </row>
    <row r="1862" spans="1:10" customFormat="1" ht="22.5" x14ac:dyDescent="0.25">
      <c r="A1862" s="124" t="s">
        <v>2944</v>
      </c>
      <c r="B1862" s="24" t="s">
        <v>3311</v>
      </c>
      <c r="C1862" s="24" t="s">
        <v>37</v>
      </c>
      <c r="D1862" s="24" t="s">
        <v>2346</v>
      </c>
      <c r="E1862" s="25" t="s">
        <v>2347</v>
      </c>
      <c r="F1862" s="26" t="s">
        <v>16</v>
      </c>
      <c r="G1862" s="27">
        <v>2</v>
      </c>
      <c r="H1862" s="28">
        <v>18360.13</v>
      </c>
      <c r="I1862" s="88">
        <f>G1862*H1862</f>
        <v>36720.26</v>
      </c>
      <c r="J1862" s="93"/>
    </row>
    <row r="1863" spans="1:10" customFormat="1" ht="22.5" x14ac:dyDescent="0.25">
      <c r="A1863" s="123" t="s">
        <v>2947</v>
      </c>
      <c r="B1863" s="19" t="s">
        <v>3311</v>
      </c>
      <c r="C1863" s="19" t="s">
        <v>40</v>
      </c>
      <c r="D1863" s="19" t="s">
        <v>1648</v>
      </c>
      <c r="E1863" s="20" t="s">
        <v>1649</v>
      </c>
      <c r="F1863" s="21" t="s">
        <v>16</v>
      </c>
      <c r="G1863" s="22">
        <v>2</v>
      </c>
      <c r="H1863" s="23">
        <v>1427.79</v>
      </c>
      <c r="I1863" s="87">
        <f>G1863*H1863</f>
        <v>2855.58</v>
      </c>
      <c r="J1863" s="93"/>
    </row>
    <row r="1864" spans="1:10" customFormat="1" ht="15" x14ac:dyDescent="0.25">
      <c r="A1864" s="124" t="s">
        <v>2948</v>
      </c>
      <c r="B1864" s="24" t="s">
        <v>3311</v>
      </c>
      <c r="C1864" s="24" t="s">
        <v>43</v>
      </c>
      <c r="D1864" s="24" t="s">
        <v>23</v>
      </c>
      <c r="E1864" s="25" t="s">
        <v>2350</v>
      </c>
      <c r="F1864" s="26" t="s">
        <v>16</v>
      </c>
      <c r="G1864" s="27">
        <v>2</v>
      </c>
      <c r="H1864" s="28">
        <v>13842.36</v>
      </c>
      <c r="I1864" s="88">
        <f>G1864*H1864</f>
        <v>27684.720000000001</v>
      </c>
      <c r="J1864" s="93"/>
    </row>
    <row r="1865" spans="1:10" customFormat="1" ht="22.5" x14ac:dyDescent="0.25">
      <c r="A1865" s="123" t="s">
        <v>2949</v>
      </c>
      <c r="B1865" s="19" t="s">
        <v>3311</v>
      </c>
      <c r="C1865" s="19" t="s">
        <v>47</v>
      </c>
      <c r="D1865" s="19" t="s">
        <v>2352</v>
      </c>
      <c r="E1865" s="20" t="s">
        <v>2353</v>
      </c>
      <c r="F1865" s="21" t="s">
        <v>16</v>
      </c>
      <c r="G1865" s="22">
        <v>14</v>
      </c>
      <c r="H1865" s="23">
        <v>1842.88</v>
      </c>
      <c r="I1865" s="87">
        <f>G1865*H1865</f>
        <v>25800.32</v>
      </c>
      <c r="J1865" s="93"/>
    </row>
    <row r="1866" spans="1:10" customFormat="1" ht="15" x14ac:dyDescent="0.25">
      <c r="A1866" s="124" t="s">
        <v>2951</v>
      </c>
      <c r="B1866" s="24" t="s">
        <v>3311</v>
      </c>
      <c r="C1866" s="24" t="s">
        <v>50</v>
      </c>
      <c r="D1866" s="24" t="s">
        <v>23</v>
      </c>
      <c r="E1866" s="25" t="s">
        <v>2355</v>
      </c>
      <c r="F1866" s="26" t="s">
        <v>16</v>
      </c>
      <c r="G1866" s="27">
        <v>6</v>
      </c>
      <c r="H1866" s="28">
        <v>18212.650000000001</v>
      </c>
      <c r="I1866" s="88">
        <f>G1866*H1866</f>
        <v>109275.9</v>
      </c>
      <c r="J1866" s="93"/>
    </row>
    <row r="1867" spans="1:10" customFormat="1" ht="15" x14ac:dyDescent="0.25">
      <c r="A1867" s="124" t="s">
        <v>2952</v>
      </c>
      <c r="B1867" s="24" t="s">
        <v>3311</v>
      </c>
      <c r="C1867" s="24" t="s">
        <v>54</v>
      </c>
      <c r="D1867" s="24" t="s">
        <v>23</v>
      </c>
      <c r="E1867" s="25" t="s">
        <v>2357</v>
      </c>
      <c r="F1867" s="26" t="s">
        <v>16</v>
      </c>
      <c r="G1867" s="27">
        <v>4</v>
      </c>
      <c r="H1867" s="28">
        <v>2065.2399999999998</v>
      </c>
      <c r="I1867" s="88">
        <f>G1867*H1867</f>
        <v>8260.9599999999991</v>
      </c>
      <c r="J1867" s="93"/>
    </row>
    <row r="1868" spans="1:10" customFormat="1" ht="15" x14ac:dyDescent="0.25">
      <c r="A1868" s="124" t="s">
        <v>2953</v>
      </c>
      <c r="B1868" s="24" t="s">
        <v>3311</v>
      </c>
      <c r="C1868" s="24" t="s">
        <v>57</v>
      </c>
      <c r="D1868" s="24" t="s">
        <v>23</v>
      </c>
      <c r="E1868" s="25" t="s">
        <v>2359</v>
      </c>
      <c r="F1868" s="26" t="s">
        <v>16</v>
      </c>
      <c r="G1868" s="27">
        <v>4</v>
      </c>
      <c r="H1868" s="28">
        <v>964.66</v>
      </c>
      <c r="I1868" s="88">
        <f>G1868*H1868</f>
        <v>3858.64</v>
      </c>
      <c r="J1868" s="93"/>
    </row>
    <row r="1869" spans="1:10" customFormat="1" ht="22.5" x14ac:dyDescent="0.25">
      <c r="A1869" s="123" t="s">
        <v>2956</v>
      </c>
      <c r="B1869" s="19" t="s">
        <v>3311</v>
      </c>
      <c r="C1869" s="19" t="s">
        <v>62</v>
      </c>
      <c r="D1869" s="19" t="s">
        <v>2095</v>
      </c>
      <c r="E1869" s="20" t="s">
        <v>2096</v>
      </c>
      <c r="F1869" s="21" t="s">
        <v>16</v>
      </c>
      <c r="G1869" s="22">
        <v>2</v>
      </c>
      <c r="H1869" s="23">
        <v>2800.04</v>
      </c>
      <c r="I1869" s="87">
        <f>G1869*H1869</f>
        <v>5600.08</v>
      </c>
      <c r="J1869" s="93"/>
    </row>
    <row r="1870" spans="1:10" customFormat="1" ht="15" x14ac:dyDescent="0.25">
      <c r="A1870" s="124" t="s">
        <v>2959</v>
      </c>
      <c r="B1870" s="24" t="s">
        <v>3311</v>
      </c>
      <c r="C1870" s="24" t="s">
        <v>67</v>
      </c>
      <c r="D1870" s="24" t="s">
        <v>23</v>
      </c>
      <c r="E1870" s="25" t="s">
        <v>2362</v>
      </c>
      <c r="F1870" s="26" t="s">
        <v>16</v>
      </c>
      <c r="G1870" s="27">
        <v>2</v>
      </c>
      <c r="H1870" s="28">
        <v>1050.8399999999999</v>
      </c>
      <c r="I1870" s="88">
        <f>G1870*H1870</f>
        <v>2101.6799999999998</v>
      </c>
      <c r="J1870" s="93"/>
    </row>
    <row r="1871" spans="1:10" customFormat="1" ht="15" x14ac:dyDescent="0.25">
      <c r="A1871" s="123" t="s">
        <v>2962</v>
      </c>
      <c r="B1871" s="19" t="s">
        <v>3311</v>
      </c>
      <c r="C1871" s="19" t="s">
        <v>70</v>
      </c>
      <c r="D1871" s="19" t="s">
        <v>2077</v>
      </c>
      <c r="E1871" s="20" t="s">
        <v>2078</v>
      </c>
      <c r="F1871" s="21" t="s">
        <v>16</v>
      </c>
      <c r="G1871" s="22">
        <v>11</v>
      </c>
      <c r="H1871" s="23">
        <v>1542.95</v>
      </c>
      <c r="I1871" s="87">
        <f>G1871*H1871</f>
        <v>16972.45</v>
      </c>
      <c r="J1871" s="93"/>
    </row>
    <row r="1872" spans="1:10" customFormat="1" ht="15" x14ac:dyDescent="0.25">
      <c r="A1872" s="137" t="s">
        <v>2965</v>
      </c>
      <c r="B1872" s="138" t="s">
        <v>3311</v>
      </c>
      <c r="C1872" s="138" t="s">
        <v>73</v>
      </c>
      <c r="D1872" s="138" t="s">
        <v>2365</v>
      </c>
      <c r="E1872" s="139" t="s">
        <v>2366</v>
      </c>
      <c r="F1872" s="140" t="s">
        <v>16</v>
      </c>
      <c r="G1872" s="141">
        <v>2</v>
      </c>
      <c r="H1872" s="142">
        <v>2256.21</v>
      </c>
      <c r="I1872" s="143">
        <f>G1872*H1872</f>
        <v>4512.42</v>
      </c>
      <c r="J1872" s="136" t="s">
        <v>3946</v>
      </c>
    </row>
    <row r="1873" spans="1:10" customFormat="1" ht="22.5" x14ac:dyDescent="0.25">
      <c r="A1873" s="137" t="s">
        <v>2968</v>
      </c>
      <c r="B1873" s="138" t="s">
        <v>3311</v>
      </c>
      <c r="C1873" s="138" t="s">
        <v>76</v>
      </c>
      <c r="D1873" s="138" t="s">
        <v>1659</v>
      </c>
      <c r="E1873" s="139" t="s">
        <v>1660</v>
      </c>
      <c r="F1873" s="140" t="s">
        <v>16</v>
      </c>
      <c r="G1873" s="141">
        <v>2</v>
      </c>
      <c r="H1873" s="142">
        <v>407.85</v>
      </c>
      <c r="I1873" s="143">
        <f>G1873*H1873</f>
        <v>815.7</v>
      </c>
      <c r="J1873" s="136" t="s">
        <v>3946</v>
      </c>
    </row>
    <row r="1874" spans="1:10" customFormat="1" ht="15" x14ac:dyDescent="0.25">
      <c r="A1874" s="124" t="s">
        <v>2969</v>
      </c>
      <c r="B1874" s="24" t="s">
        <v>3311</v>
      </c>
      <c r="C1874" s="24" t="s">
        <v>79</v>
      </c>
      <c r="D1874" s="24" t="s">
        <v>23</v>
      </c>
      <c r="E1874" s="25" t="s">
        <v>2369</v>
      </c>
      <c r="F1874" s="26" t="s">
        <v>16</v>
      </c>
      <c r="G1874" s="27">
        <v>7</v>
      </c>
      <c r="H1874" s="28">
        <v>1448.21</v>
      </c>
      <c r="I1874" s="88">
        <f>G1874*H1874</f>
        <v>10137.469999999999</v>
      </c>
      <c r="J1874" s="93"/>
    </row>
    <row r="1875" spans="1:10" customFormat="1" ht="15" x14ac:dyDescent="0.25">
      <c r="A1875" s="123" t="s">
        <v>2970</v>
      </c>
      <c r="B1875" s="19" t="s">
        <v>3311</v>
      </c>
      <c r="C1875" s="19" t="s">
        <v>82</v>
      </c>
      <c r="D1875" s="19" t="s">
        <v>2371</v>
      </c>
      <c r="E1875" s="20" t="s">
        <v>2372</v>
      </c>
      <c r="F1875" s="21" t="s">
        <v>16</v>
      </c>
      <c r="G1875" s="22">
        <v>2</v>
      </c>
      <c r="H1875" s="23">
        <v>4853.63</v>
      </c>
      <c r="I1875" s="87">
        <f>G1875*H1875</f>
        <v>9707.26</v>
      </c>
      <c r="J1875" s="93"/>
    </row>
    <row r="1876" spans="1:10" customFormat="1" ht="15" x14ac:dyDescent="0.25">
      <c r="A1876" s="124" t="s">
        <v>2972</v>
      </c>
      <c r="B1876" s="24" t="s">
        <v>3311</v>
      </c>
      <c r="C1876" s="24" t="s">
        <v>85</v>
      </c>
      <c r="D1876" s="24" t="s">
        <v>23</v>
      </c>
      <c r="E1876" s="25" t="s">
        <v>2374</v>
      </c>
      <c r="F1876" s="26" t="s">
        <v>16</v>
      </c>
      <c r="G1876" s="27">
        <v>1</v>
      </c>
      <c r="H1876" s="28">
        <v>0</v>
      </c>
      <c r="I1876" s="88">
        <f>G1876*H1876</f>
        <v>0</v>
      </c>
      <c r="J1876" s="93"/>
    </row>
    <row r="1877" spans="1:10" customFormat="1" ht="15" x14ac:dyDescent="0.25">
      <c r="A1877" s="124" t="s">
        <v>2974</v>
      </c>
      <c r="B1877" s="24" t="s">
        <v>3311</v>
      </c>
      <c r="C1877" s="24" t="s">
        <v>87</v>
      </c>
      <c r="D1877" s="24" t="s">
        <v>23</v>
      </c>
      <c r="E1877" s="25" t="s">
        <v>2376</v>
      </c>
      <c r="F1877" s="26" t="s">
        <v>16</v>
      </c>
      <c r="G1877" s="27">
        <v>1</v>
      </c>
      <c r="H1877" s="28">
        <v>0</v>
      </c>
      <c r="I1877" s="88">
        <f>G1877*H1877</f>
        <v>0</v>
      </c>
      <c r="J1877" s="93"/>
    </row>
    <row r="1878" spans="1:10" customFormat="1" ht="15" x14ac:dyDescent="0.25">
      <c r="A1878" s="124" t="s">
        <v>2976</v>
      </c>
      <c r="B1878" s="24" t="s">
        <v>3311</v>
      </c>
      <c r="C1878" s="24" t="s">
        <v>90</v>
      </c>
      <c r="D1878" s="24" t="s">
        <v>23</v>
      </c>
      <c r="E1878" s="25" t="s">
        <v>2378</v>
      </c>
      <c r="F1878" s="26" t="s">
        <v>16</v>
      </c>
      <c r="G1878" s="27">
        <v>1</v>
      </c>
      <c r="H1878" s="28">
        <v>0</v>
      </c>
      <c r="I1878" s="88">
        <f>G1878*H1878</f>
        <v>0</v>
      </c>
      <c r="J1878" s="93"/>
    </row>
    <row r="1879" spans="1:10" customFormat="1" ht="15" x14ac:dyDescent="0.25">
      <c r="A1879" s="123" t="s">
        <v>2978</v>
      </c>
      <c r="B1879" s="19" t="s">
        <v>3311</v>
      </c>
      <c r="C1879" s="19" t="s">
        <v>93</v>
      </c>
      <c r="D1879" s="19" t="s">
        <v>2380</v>
      </c>
      <c r="E1879" s="20" t="s">
        <v>2381</v>
      </c>
      <c r="F1879" s="21" t="s">
        <v>16</v>
      </c>
      <c r="G1879" s="22">
        <v>2</v>
      </c>
      <c r="H1879" s="23">
        <v>1464.84</v>
      </c>
      <c r="I1879" s="87">
        <f>G1879*H1879</f>
        <v>2929.68</v>
      </c>
      <c r="J1879" s="93"/>
    </row>
    <row r="1880" spans="1:10" customFormat="1" ht="15" x14ac:dyDescent="0.25">
      <c r="A1880" s="124" t="s">
        <v>2979</v>
      </c>
      <c r="B1880" s="24" t="s">
        <v>3311</v>
      </c>
      <c r="C1880" s="24" t="s">
        <v>96</v>
      </c>
      <c r="D1880" s="24" t="s">
        <v>23</v>
      </c>
      <c r="E1880" s="25" t="s">
        <v>2383</v>
      </c>
      <c r="F1880" s="26" t="s">
        <v>16</v>
      </c>
      <c r="G1880" s="27">
        <v>2</v>
      </c>
      <c r="H1880" s="28">
        <v>0</v>
      </c>
      <c r="I1880" s="88">
        <f>G1880*H1880</f>
        <v>0</v>
      </c>
      <c r="J1880" s="93"/>
    </row>
    <row r="1881" spans="1:10" customFormat="1" ht="22.5" x14ac:dyDescent="0.25">
      <c r="A1881" s="123" t="s">
        <v>2980</v>
      </c>
      <c r="B1881" s="19" t="s">
        <v>3311</v>
      </c>
      <c r="C1881" s="19" t="s">
        <v>99</v>
      </c>
      <c r="D1881" s="19" t="s">
        <v>2385</v>
      </c>
      <c r="E1881" s="20" t="s">
        <v>2386</v>
      </c>
      <c r="F1881" s="21" t="s">
        <v>16</v>
      </c>
      <c r="G1881" s="22">
        <v>1</v>
      </c>
      <c r="H1881" s="23">
        <v>2818.08</v>
      </c>
      <c r="I1881" s="87">
        <f>G1881*H1881</f>
        <v>2818.08</v>
      </c>
      <c r="J1881" s="93"/>
    </row>
    <row r="1882" spans="1:10" customFormat="1" ht="15" x14ac:dyDescent="0.25">
      <c r="A1882" s="124" t="s">
        <v>2983</v>
      </c>
      <c r="B1882" s="24" t="s">
        <v>3311</v>
      </c>
      <c r="C1882" s="24" t="s">
        <v>101</v>
      </c>
      <c r="D1882" s="24" t="s">
        <v>23</v>
      </c>
      <c r="E1882" s="25" t="s">
        <v>2388</v>
      </c>
      <c r="F1882" s="26" t="s">
        <v>16</v>
      </c>
      <c r="G1882" s="27">
        <v>1</v>
      </c>
      <c r="H1882" s="28">
        <v>0</v>
      </c>
      <c r="I1882" s="88">
        <f>G1882*H1882</f>
        <v>0</v>
      </c>
      <c r="J1882" s="93"/>
    </row>
    <row r="1883" spans="1:10" customFormat="1" ht="22.5" x14ac:dyDescent="0.25">
      <c r="A1883" s="123" t="s">
        <v>2984</v>
      </c>
      <c r="B1883" s="19" t="s">
        <v>3311</v>
      </c>
      <c r="C1883" s="19" t="s">
        <v>105</v>
      </c>
      <c r="D1883" s="19" t="s">
        <v>654</v>
      </c>
      <c r="E1883" s="20" t="s">
        <v>655</v>
      </c>
      <c r="F1883" s="21" t="s">
        <v>16</v>
      </c>
      <c r="G1883" s="22">
        <v>6</v>
      </c>
      <c r="H1883" s="23">
        <v>5032.4799999999996</v>
      </c>
      <c r="I1883" s="87">
        <f>G1883*H1883</f>
        <v>30194.880000000001</v>
      </c>
      <c r="J1883" s="93"/>
    </row>
    <row r="1884" spans="1:10" customFormat="1" ht="15" x14ac:dyDescent="0.25">
      <c r="A1884" s="124" t="s">
        <v>2985</v>
      </c>
      <c r="B1884" s="24" t="s">
        <v>3311</v>
      </c>
      <c r="C1884" s="24" t="s">
        <v>109</v>
      </c>
      <c r="D1884" s="24" t="s">
        <v>23</v>
      </c>
      <c r="E1884" s="25" t="s">
        <v>2355</v>
      </c>
      <c r="F1884" s="26" t="s">
        <v>16</v>
      </c>
      <c r="G1884" s="27">
        <v>6</v>
      </c>
      <c r="H1884" s="28">
        <v>0</v>
      </c>
      <c r="I1884" s="88">
        <f>G1884*H1884</f>
        <v>0</v>
      </c>
      <c r="J1884" s="93"/>
    </row>
    <row r="1885" spans="1:10" customFormat="1" ht="22.5" x14ac:dyDescent="0.25">
      <c r="A1885" s="123" t="s">
        <v>2988</v>
      </c>
      <c r="B1885" s="19" t="s">
        <v>3311</v>
      </c>
      <c r="C1885" s="19" t="s">
        <v>111</v>
      </c>
      <c r="D1885" s="19" t="s">
        <v>2095</v>
      </c>
      <c r="E1885" s="20" t="s">
        <v>2096</v>
      </c>
      <c r="F1885" s="21" t="s">
        <v>16</v>
      </c>
      <c r="G1885" s="22">
        <v>2</v>
      </c>
      <c r="H1885" s="23">
        <v>2800.04</v>
      </c>
      <c r="I1885" s="87">
        <f>G1885*H1885</f>
        <v>5600.08</v>
      </c>
      <c r="J1885" s="93"/>
    </row>
    <row r="1886" spans="1:10" customFormat="1" ht="15" x14ac:dyDescent="0.25">
      <c r="A1886" s="124" t="s">
        <v>2989</v>
      </c>
      <c r="B1886" s="24" t="s">
        <v>3311</v>
      </c>
      <c r="C1886" s="24" t="s">
        <v>114</v>
      </c>
      <c r="D1886" s="24" t="s">
        <v>23</v>
      </c>
      <c r="E1886" s="25" t="s">
        <v>2359</v>
      </c>
      <c r="F1886" s="26" t="s">
        <v>16</v>
      </c>
      <c r="G1886" s="27">
        <v>2</v>
      </c>
      <c r="H1886" s="28">
        <v>0</v>
      </c>
      <c r="I1886" s="88">
        <f>G1886*H1886</f>
        <v>0</v>
      </c>
      <c r="J1886" s="93"/>
    </row>
    <row r="1887" spans="1:10" customFormat="1" ht="22.5" x14ac:dyDescent="0.25">
      <c r="A1887" s="123" t="s">
        <v>2992</v>
      </c>
      <c r="B1887" s="19" t="s">
        <v>3311</v>
      </c>
      <c r="C1887" s="19" t="s">
        <v>117</v>
      </c>
      <c r="D1887" s="19" t="s">
        <v>2095</v>
      </c>
      <c r="E1887" s="20" t="s">
        <v>2096</v>
      </c>
      <c r="F1887" s="21" t="s">
        <v>16</v>
      </c>
      <c r="G1887" s="22">
        <v>4</v>
      </c>
      <c r="H1887" s="23">
        <v>2800.04</v>
      </c>
      <c r="I1887" s="87">
        <f>G1887*H1887</f>
        <v>11200.16</v>
      </c>
      <c r="J1887" s="93"/>
    </row>
    <row r="1888" spans="1:10" customFormat="1" ht="15" x14ac:dyDescent="0.25">
      <c r="A1888" s="124" t="s">
        <v>2993</v>
      </c>
      <c r="B1888" s="24" t="s">
        <v>3311</v>
      </c>
      <c r="C1888" s="24" t="s">
        <v>121</v>
      </c>
      <c r="D1888" s="24" t="s">
        <v>23</v>
      </c>
      <c r="E1888" s="25" t="s">
        <v>2362</v>
      </c>
      <c r="F1888" s="26" t="s">
        <v>16</v>
      </c>
      <c r="G1888" s="27">
        <v>4</v>
      </c>
      <c r="H1888" s="28">
        <v>0</v>
      </c>
      <c r="I1888" s="88">
        <f>G1888*H1888</f>
        <v>0</v>
      </c>
      <c r="J1888" s="93"/>
    </row>
    <row r="1889" spans="1:10" customFormat="1" ht="15" x14ac:dyDescent="0.25">
      <c r="A1889" s="123" t="s">
        <v>2994</v>
      </c>
      <c r="B1889" s="19" t="s">
        <v>3311</v>
      </c>
      <c r="C1889" s="19" t="s">
        <v>125</v>
      </c>
      <c r="D1889" s="19" t="s">
        <v>2077</v>
      </c>
      <c r="E1889" s="20" t="s">
        <v>2078</v>
      </c>
      <c r="F1889" s="21" t="s">
        <v>16</v>
      </c>
      <c r="G1889" s="22">
        <v>4</v>
      </c>
      <c r="H1889" s="23">
        <v>1542.95</v>
      </c>
      <c r="I1889" s="87">
        <f>G1889*H1889</f>
        <v>6171.8</v>
      </c>
      <c r="J1889" s="93"/>
    </row>
    <row r="1890" spans="1:10" customFormat="1" ht="22.5" x14ac:dyDescent="0.25">
      <c r="A1890" s="124" t="s">
        <v>2996</v>
      </c>
      <c r="B1890" s="24" t="s">
        <v>3311</v>
      </c>
      <c r="C1890" s="24" t="s">
        <v>128</v>
      </c>
      <c r="D1890" s="24" t="s">
        <v>353</v>
      </c>
      <c r="E1890" s="25" t="s">
        <v>354</v>
      </c>
      <c r="F1890" s="26" t="s">
        <v>342</v>
      </c>
      <c r="G1890" s="27">
        <v>4</v>
      </c>
      <c r="H1890" s="28">
        <v>0</v>
      </c>
      <c r="I1890" s="88">
        <f>G1890*H1890</f>
        <v>0</v>
      </c>
      <c r="J1890" s="93"/>
    </row>
    <row r="1891" spans="1:10" customFormat="1" ht="22.5" x14ac:dyDescent="0.25">
      <c r="A1891" s="123" t="s">
        <v>2998</v>
      </c>
      <c r="B1891" s="19" t="s">
        <v>3311</v>
      </c>
      <c r="C1891" s="19" t="s">
        <v>130</v>
      </c>
      <c r="D1891" s="19" t="s">
        <v>2398</v>
      </c>
      <c r="E1891" s="20" t="s">
        <v>2399</v>
      </c>
      <c r="F1891" s="21" t="s">
        <v>262</v>
      </c>
      <c r="G1891" s="34">
        <v>0.5</v>
      </c>
      <c r="H1891" s="23">
        <v>137365.06</v>
      </c>
      <c r="I1891" s="87">
        <f>G1891*H1891</f>
        <v>68682.53</v>
      </c>
      <c r="J1891" s="93"/>
    </row>
    <row r="1892" spans="1:10" customFormat="1" ht="22.5" x14ac:dyDescent="0.25">
      <c r="A1892" s="124" t="s">
        <v>3001</v>
      </c>
      <c r="B1892" s="24" t="s">
        <v>3311</v>
      </c>
      <c r="C1892" s="24" t="s">
        <v>133</v>
      </c>
      <c r="D1892" s="24" t="s">
        <v>2401</v>
      </c>
      <c r="E1892" s="25" t="s">
        <v>2402</v>
      </c>
      <c r="F1892" s="26" t="s">
        <v>265</v>
      </c>
      <c r="G1892" s="27">
        <v>50</v>
      </c>
      <c r="H1892" s="28">
        <v>562.27</v>
      </c>
      <c r="I1892" s="88">
        <f>G1892*H1892</f>
        <v>28113.5</v>
      </c>
      <c r="J1892" s="93"/>
    </row>
    <row r="1893" spans="1:10" customFormat="1" ht="22.5" x14ac:dyDescent="0.25">
      <c r="A1893" s="123" t="s">
        <v>3003</v>
      </c>
      <c r="B1893" s="19" t="s">
        <v>3311</v>
      </c>
      <c r="C1893" s="19" t="s">
        <v>137</v>
      </c>
      <c r="D1893" s="19" t="s">
        <v>260</v>
      </c>
      <c r="E1893" s="20" t="s">
        <v>261</v>
      </c>
      <c r="F1893" s="21" t="s">
        <v>262</v>
      </c>
      <c r="G1893" s="33">
        <v>0.02</v>
      </c>
      <c r="H1893" s="23">
        <v>103576.51</v>
      </c>
      <c r="I1893" s="87">
        <f>G1893*H1893</f>
        <v>2071.5300000000002</v>
      </c>
      <c r="J1893" s="93"/>
    </row>
    <row r="1894" spans="1:10" customFormat="1" ht="22.5" x14ac:dyDescent="0.25">
      <c r="A1894" s="124" t="s">
        <v>3006</v>
      </c>
      <c r="B1894" s="24" t="s">
        <v>3311</v>
      </c>
      <c r="C1894" s="24" t="s">
        <v>140</v>
      </c>
      <c r="D1894" s="24" t="s">
        <v>2405</v>
      </c>
      <c r="E1894" s="25" t="s">
        <v>2406</v>
      </c>
      <c r="F1894" s="26" t="s">
        <v>265</v>
      </c>
      <c r="G1894" s="27">
        <v>1</v>
      </c>
      <c r="H1894" s="28">
        <v>404.21</v>
      </c>
      <c r="I1894" s="88">
        <f>G1894*H1894</f>
        <v>404.21</v>
      </c>
      <c r="J1894" s="93"/>
    </row>
    <row r="1895" spans="1:10" customFormat="1" ht="22.5" x14ac:dyDescent="0.25">
      <c r="A1895" s="124" t="s">
        <v>3009</v>
      </c>
      <c r="B1895" s="24" t="s">
        <v>3311</v>
      </c>
      <c r="C1895" s="24" t="s">
        <v>144</v>
      </c>
      <c r="D1895" s="24" t="s">
        <v>2408</v>
      </c>
      <c r="E1895" s="25" t="s">
        <v>2409</v>
      </c>
      <c r="F1895" s="26" t="s">
        <v>265</v>
      </c>
      <c r="G1895" s="27">
        <v>1</v>
      </c>
      <c r="H1895" s="28">
        <v>187.76</v>
      </c>
      <c r="I1895" s="88">
        <f>G1895*H1895</f>
        <v>187.76</v>
      </c>
      <c r="J1895" s="93"/>
    </row>
    <row r="1896" spans="1:10" customFormat="1" ht="22.5" x14ac:dyDescent="0.25">
      <c r="A1896" s="123" t="s">
        <v>3012</v>
      </c>
      <c r="B1896" s="19" t="s">
        <v>3311</v>
      </c>
      <c r="C1896" s="19" t="s">
        <v>148</v>
      </c>
      <c r="D1896" s="19" t="s">
        <v>220</v>
      </c>
      <c r="E1896" s="20" t="s">
        <v>221</v>
      </c>
      <c r="F1896" s="21" t="s">
        <v>222</v>
      </c>
      <c r="G1896" s="30">
        <v>0.52900000000000003</v>
      </c>
      <c r="H1896" s="23">
        <v>26130.05</v>
      </c>
      <c r="I1896" s="87">
        <f>G1896*H1896</f>
        <v>13822.8</v>
      </c>
      <c r="J1896" s="93"/>
    </row>
    <row r="1897" spans="1:10" customFormat="1" ht="22.5" x14ac:dyDescent="0.25">
      <c r="A1897" s="124" t="s">
        <v>3015</v>
      </c>
      <c r="B1897" s="24" t="s">
        <v>3311</v>
      </c>
      <c r="C1897" s="24" t="s">
        <v>151</v>
      </c>
      <c r="D1897" s="24" t="s">
        <v>23</v>
      </c>
      <c r="E1897" s="25" t="s">
        <v>2412</v>
      </c>
      <c r="F1897" s="26" t="s">
        <v>16</v>
      </c>
      <c r="G1897" s="27">
        <v>75</v>
      </c>
      <c r="H1897" s="28">
        <v>1007.45</v>
      </c>
      <c r="I1897" s="88">
        <f>G1897*H1897</f>
        <v>75558.75</v>
      </c>
      <c r="J1897" s="93"/>
    </row>
    <row r="1898" spans="1:10" customFormat="1" ht="22.5" x14ac:dyDescent="0.25">
      <c r="A1898" s="123" t="s">
        <v>3018</v>
      </c>
      <c r="B1898" s="19" t="s">
        <v>3311</v>
      </c>
      <c r="C1898" s="19" t="s">
        <v>154</v>
      </c>
      <c r="D1898" s="19" t="s">
        <v>1597</v>
      </c>
      <c r="E1898" s="20" t="s">
        <v>1598</v>
      </c>
      <c r="F1898" s="21" t="s">
        <v>400</v>
      </c>
      <c r="G1898" s="43">
        <v>4.4636000000000002E-2</v>
      </c>
      <c r="H1898" s="23">
        <v>114623.14</v>
      </c>
      <c r="I1898" s="87">
        <f>G1898*H1898</f>
        <v>5116.32</v>
      </c>
      <c r="J1898" s="93"/>
    </row>
    <row r="1899" spans="1:10" customFormat="1" ht="15" x14ac:dyDescent="0.25">
      <c r="A1899" s="124" t="s">
        <v>3019</v>
      </c>
      <c r="B1899" s="24" t="s">
        <v>3311</v>
      </c>
      <c r="C1899" s="24" t="s">
        <v>157</v>
      </c>
      <c r="D1899" s="24" t="s">
        <v>23</v>
      </c>
      <c r="E1899" s="25" t="s">
        <v>2415</v>
      </c>
      <c r="F1899" s="26" t="s">
        <v>16</v>
      </c>
      <c r="G1899" s="27">
        <v>6</v>
      </c>
      <c r="H1899" s="28">
        <v>6144.68</v>
      </c>
      <c r="I1899" s="88">
        <f>G1899*H1899</f>
        <v>36868.080000000002</v>
      </c>
      <c r="J1899" s="93"/>
    </row>
    <row r="1900" spans="1:10" customFormat="1" ht="15" x14ac:dyDescent="0.25">
      <c r="A1900" s="124" t="s">
        <v>3020</v>
      </c>
      <c r="B1900" s="24" t="s">
        <v>3311</v>
      </c>
      <c r="C1900" s="24" t="s">
        <v>159</v>
      </c>
      <c r="D1900" s="24" t="s">
        <v>23</v>
      </c>
      <c r="E1900" s="25" t="s">
        <v>2417</v>
      </c>
      <c r="F1900" s="26" t="s">
        <v>236</v>
      </c>
      <c r="G1900" s="31">
        <v>42.5</v>
      </c>
      <c r="H1900" s="28">
        <v>328</v>
      </c>
      <c r="I1900" s="88">
        <f>G1900*H1900</f>
        <v>13940</v>
      </c>
      <c r="J1900" s="93"/>
    </row>
    <row r="1901" spans="1:10" customFormat="1" ht="15" x14ac:dyDescent="0.25">
      <c r="A1901" s="124" t="s">
        <v>3022</v>
      </c>
      <c r="B1901" s="24" t="s">
        <v>3311</v>
      </c>
      <c r="C1901" s="24" t="s">
        <v>163</v>
      </c>
      <c r="D1901" s="24" t="s">
        <v>23</v>
      </c>
      <c r="E1901" s="25" t="s">
        <v>2419</v>
      </c>
      <c r="F1901" s="26" t="s">
        <v>16</v>
      </c>
      <c r="G1901" s="27">
        <v>16</v>
      </c>
      <c r="H1901" s="28">
        <v>35.74</v>
      </c>
      <c r="I1901" s="88">
        <f>G1901*H1901</f>
        <v>571.84</v>
      </c>
      <c r="J1901" s="93"/>
    </row>
    <row r="1902" spans="1:10" customFormat="1" ht="15" x14ac:dyDescent="0.25">
      <c r="A1902" s="124" t="s">
        <v>3023</v>
      </c>
      <c r="B1902" s="24" t="s">
        <v>3311</v>
      </c>
      <c r="C1902" s="24" t="s">
        <v>167</v>
      </c>
      <c r="D1902" s="24" t="s">
        <v>23</v>
      </c>
      <c r="E1902" s="25" t="s">
        <v>2421</v>
      </c>
      <c r="F1902" s="26" t="s">
        <v>16</v>
      </c>
      <c r="G1902" s="27">
        <v>2</v>
      </c>
      <c r="H1902" s="28">
        <v>232.25</v>
      </c>
      <c r="I1902" s="88">
        <f>G1902*H1902</f>
        <v>464.5</v>
      </c>
      <c r="J1902" s="93"/>
    </row>
    <row r="1903" spans="1:10" customFormat="1" ht="22.5" x14ac:dyDescent="0.25">
      <c r="A1903" s="123" t="s">
        <v>3024</v>
      </c>
      <c r="B1903" s="19" t="s">
        <v>3311</v>
      </c>
      <c r="C1903" s="19" t="s">
        <v>170</v>
      </c>
      <c r="D1903" s="19" t="s">
        <v>2385</v>
      </c>
      <c r="E1903" s="20" t="s">
        <v>2386</v>
      </c>
      <c r="F1903" s="21" t="s">
        <v>16</v>
      </c>
      <c r="G1903" s="22">
        <v>5</v>
      </c>
      <c r="H1903" s="23">
        <v>2818.06</v>
      </c>
      <c r="I1903" s="87">
        <f>G1903*H1903</f>
        <v>14090.3</v>
      </c>
      <c r="J1903" s="93"/>
    </row>
    <row r="1904" spans="1:10" customFormat="1" ht="15" x14ac:dyDescent="0.25">
      <c r="A1904" s="124" t="s">
        <v>3025</v>
      </c>
      <c r="B1904" s="24" t="s">
        <v>3311</v>
      </c>
      <c r="C1904" s="24" t="s">
        <v>172</v>
      </c>
      <c r="D1904" s="24" t="s">
        <v>23</v>
      </c>
      <c r="E1904" s="25" t="s">
        <v>2424</v>
      </c>
      <c r="F1904" s="26" t="s">
        <v>16</v>
      </c>
      <c r="G1904" s="27">
        <v>3</v>
      </c>
      <c r="H1904" s="28">
        <v>7930.75</v>
      </c>
      <c r="I1904" s="88">
        <f>G1904*H1904</f>
        <v>23792.25</v>
      </c>
      <c r="J1904" s="93"/>
    </row>
    <row r="1905" spans="1:11" customFormat="1" ht="15" x14ac:dyDescent="0.25">
      <c r="A1905" s="124" t="s">
        <v>3026</v>
      </c>
      <c r="B1905" s="24" t="s">
        <v>3311</v>
      </c>
      <c r="C1905" s="24" t="s">
        <v>175</v>
      </c>
      <c r="D1905" s="24" t="s">
        <v>23</v>
      </c>
      <c r="E1905" s="25" t="s">
        <v>2426</v>
      </c>
      <c r="F1905" s="26" t="s">
        <v>16</v>
      </c>
      <c r="G1905" s="27">
        <v>2</v>
      </c>
      <c r="H1905" s="28">
        <v>3547.17</v>
      </c>
      <c r="I1905" s="88">
        <f>G1905*H1905</f>
        <v>7094.34</v>
      </c>
      <c r="J1905" s="93"/>
    </row>
    <row r="1906" spans="1:11" customFormat="1" ht="22.5" x14ac:dyDescent="0.25">
      <c r="A1906" s="123" t="s">
        <v>3027</v>
      </c>
      <c r="B1906" s="19" t="s">
        <v>3311</v>
      </c>
      <c r="C1906" s="19" t="s">
        <v>178</v>
      </c>
      <c r="D1906" s="19" t="s">
        <v>2095</v>
      </c>
      <c r="E1906" s="20" t="s">
        <v>2096</v>
      </c>
      <c r="F1906" s="21" t="s">
        <v>16</v>
      </c>
      <c r="G1906" s="22">
        <v>4</v>
      </c>
      <c r="H1906" s="23">
        <v>2800.04</v>
      </c>
      <c r="I1906" s="87">
        <f>G1906*H1906</f>
        <v>11200.16</v>
      </c>
      <c r="J1906" s="93"/>
    </row>
    <row r="1907" spans="1:11" customFormat="1" ht="15" x14ac:dyDescent="0.25">
      <c r="A1907" s="124" t="s">
        <v>3028</v>
      </c>
      <c r="B1907" s="24" t="s">
        <v>3311</v>
      </c>
      <c r="C1907" s="24" t="s">
        <v>182</v>
      </c>
      <c r="D1907" s="24" t="s">
        <v>23</v>
      </c>
      <c r="E1907" s="25" t="s">
        <v>2357</v>
      </c>
      <c r="F1907" s="26" t="s">
        <v>16</v>
      </c>
      <c r="G1907" s="27">
        <v>4</v>
      </c>
      <c r="H1907" s="28">
        <v>2065.2399999999998</v>
      </c>
      <c r="I1907" s="88">
        <f>G1907*H1907</f>
        <v>8260.9599999999991</v>
      </c>
      <c r="J1907" s="93"/>
    </row>
    <row r="1908" spans="1:11" customFormat="1" ht="22.5" x14ac:dyDescent="0.25">
      <c r="A1908" s="123" t="s">
        <v>3029</v>
      </c>
      <c r="B1908" s="19" t="s">
        <v>3311</v>
      </c>
      <c r="C1908" s="19" t="s">
        <v>186</v>
      </c>
      <c r="D1908" s="19" t="s">
        <v>2385</v>
      </c>
      <c r="E1908" s="20" t="s">
        <v>2386</v>
      </c>
      <c r="F1908" s="21" t="s">
        <v>16</v>
      </c>
      <c r="G1908" s="22">
        <v>1</v>
      </c>
      <c r="H1908" s="23">
        <v>2818.08</v>
      </c>
      <c r="I1908" s="87">
        <f>G1908*H1908</f>
        <v>2818.08</v>
      </c>
      <c r="J1908" s="93"/>
    </row>
    <row r="1909" spans="1:11" customFormat="1" ht="15" x14ac:dyDescent="0.25">
      <c r="A1909" s="124" t="s">
        <v>3030</v>
      </c>
      <c r="B1909" s="24" t="s">
        <v>3311</v>
      </c>
      <c r="C1909" s="24" t="s">
        <v>189</v>
      </c>
      <c r="D1909" s="24" t="s">
        <v>23</v>
      </c>
      <c r="E1909" s="25" t="s">
        <v>2431</v>
      </c>
      <c r="F1909" s="26" t="s">
        <v>16</v>
      </c>
      <c r="G1909" s="27">
        <v>1</v>
      </c>
      <c r="H1909" s="28">
        <v>3445.69</v>
      </c>
      <c r="I1909" s="88">
        <f>G1909*H1909</f>
        <v>3445.69</v>
      </c>
      <c r="J1909" s="93"/>
    </row>
    <row r="1910" spans="1:11" customFormat="1" ht="22.5" x14ac:dyDescent="0.25">
      <c r="A1910" s="123" t="s">
        <v>3031</v>
      </c>
      <c r="B1910" s="19" t="s">
        <v>3311</v>
      </c>
      <c r="C1910" s="19" t="s">
        <v>192</v>
      </c>
      <c r="D1910" s="19" t="s">
        <v>324</v>
      </c>
      <c r="E1910" s="20" t="s">
        <v>325</v>
      </c>
      <c r="F1910" s="21" t="s">
        <v>262</v>
      </c>
      <c r="G1910" s="33">
        <v>0.05</v>
      </c>
      <c r="H1910" s="23">
        <v>103665.68</v>
      </c>
      <c r="I1910" s="87">
        <f>G1910*H1910</f>
        <v>5183.28</v>
      </c>
      <c r="J1910" s="93"/>
    </row>
    <row r="1911" spans="1:11" customFormat="1" ht="22.5" x14ac:dyDescent="0.25">
      <c r="A1911" s="124" t="s">
        <v>3033</v>
      </c>
      <c r="B1911" s="24" t="s">
        <v>3311</v>
      </c>
      <c r="C1911" s="24" t="s">
        <v>196</v>
      </c>
      <c r="D1911" s="24" t="s">
        <v>2434</v>
      </c>
      <c r="E1911" s="25" t="s">
        <v>2435</v>
      </c>
      <c r="F1911" s="26" t="s">
        <v>265</v>
      </c>
      <c r="G1911" s="27">
        <v>5</v>
      </c>
      <c r="H1911" s="28">
        <v>599.72</v>
      </c>
      <c r="I1911" s="88">
        <f>G1911*H1911</f>
        <v>2998.6</v>
      </c>
      <c r="J1911" s="93"/>
    </row>
    <row r="1912" spans="1:11" customFormat="1" ht="22.5" x14ac:dyDescent="0.25">
      <c r="A1912" s="123" t="s">
        <v>3034</v>
      </c>
      <c r="B1912" s="19" t="s">
        <v>3311</v>
      </c>
      <c r="C1912" s="19" t="s">
        <v>200</v>
      </c>
      <c r="D1912" s="19" t="s">
        <v>260</v>
      </c>
      <c r="E1912" s="20" t="s">
        <v>261</v>
      </c>
      <c r="F1912" s="21" t="s">
        <v>262</v>
      </c>
      <c r="G1912" s="33">
        <v>0.05</v>
      </c>
      <c r="H1912" s="23">
        <v>103641.56</v>
      </c>
      <c r="I1912" s="87">
        <f>G1912*H1912</f>
        <v>5182.08</v>
      </c>
      <c r="J1912" s="93"/>
    </row>
    <row r="1913" spans="1:11" customFormat="1" ht="22.5" x14ac:dyDescent="0.25">
      <c r="A1913" s="124" t="s">
        <v>3035</v>
      </c>
      <c r="B1913" s="24" t="s">
        <v>3311</v>
      </c>
      <c r="C1913" s="24" t="s">
        <v>203</v>
      </c>
      <c r="D1913" s="24" t="s">
        <v>2405</v>
      </c>
      <c r="E1913" s="25" t="s">
        <v>2406</v>
      </c>
      <c r="F1913" s="26" t="s">
        <v>265</v>
      </c>
      <c r="G1913" s="27">
        <v>2</v>
      </c>
      <c r="H1913" s="28">
        <v>404.21</v>
      </c>
      <c r="I1913" s="88">
        <f>G1913*H1913</f>
        <v>808.42</v>
      </c>
      <c r="J1913" s="93"/>
    </row>
    <row r="1914" spans="1:11" customFormat="1" ht="23.25" thickBot="1" x14ac:dyDescent="0.3">
      <c r="A1914" s="124" t="s">
        <v>3037</v>
      </c>
      <c r="B1914" s="48" t="s">
        <v>3311</v>
      </c>
      <c r="C1914" s="48" t="s">
        <v>206</v>
      </c>
      <c r="D1914" s="48" t="s">
        <v>2439</v>
      </c>
      <c r="E1914" s="49" t="s">
        <v>2440</v>
      </c>
      <c r="F1914" s="50" t="s">
        <v>265</v>
      </c>
      <c r="G1914" s="51">
        <v>3</v>
      </c>
      <c r="H1914" s="52">
        <v>317.02999999999997</v>
      </c>
      <c r="I1914" s="89">
        <f>G1914*H1914</f>
        <v>951.09</v>
      </c>
      <c r="J1914" s="93"/>
    </row>
    <row r="1915" spans="1:11" customFormat="1" ht="15" x14ac:dyDescent="0.25">
      <c r="A1915" s="126"/>
      <c r="B1915" s="53"/>
      <c r="C1915" s="53"/>
      <c r="D1915" s="53"/>
      <c r="E1915" s="54" t="s">
        <v>3278</v>
      </c>
      <c r="F1915" s="55"/>
      <c r="G1915" s="55"/>
      <c r="H1915" s="56"/>
      <c r="I1915" s="57">
        <v>318040.93</v>
      </c>
      <c r="J1915" s="93"/>
    </row>
    <row r="1916" spans="1:11" customFormat="1" ht="15" x14ac:dyDescent="0.25">
      <c r="A1916" s="157"/>
      <c r="B1916" s="35"/>
      <c r="C1916" s="35"/>
      <c r="D1916" s="35"/>
      <c r="E1916" s="36" t="s">
        <v>3279</v>
      </c>
      <c r="F1916" s="37"/>
      <c r="G1916" s="38"/>
      <c r="H1916" s="39"/>
      <c r="I1916" s="58">
        <v>643989.81000000006</v>
      </c>
      <c r="J1916" s="93"/>
    </row>
    <row r="1917" spans="1:11" customFormat="1" ht="15.75" thickBot="1" x14ac:dyDescent="0.3">
      <c r="A1917" s="150"/>
      <c r="B1917" s="151"/>
      <c r="C1917" s="151"/>
      <c r="D1917" s="151"/>
      <c r="E1917" s="152" t="s">
        <v>3948</v>
      </c>
      <c r="F1917" s="153"/>
      <c r="G1917" s="154"/>
      <c r="H1917" s="155"/>
      <c r="I1917" s="156">
        <v>5328.12</v>
      </c>
      <c r="J1917" s="93"/>
    </row>
    <row r="1918" spans="1:11" customFormat="1" ht="16.5" thickTop="1" thickBot="1" x14ac:dyDescent="0.3">
      <c r="A1918" s="128"/>
      <c r="B1918" s="59"/>
      <c r="C1918" s="59"/>
      <c r="D1918" s="59"/>
      <c r="E1918" s="69" t="s">
        <v>8</v>
      </c>
      <c r="F1918" s="70"/>
      <c r="G1918" s="70"/>
      <c r="H1918" s="61"/>
      <c r="I1918" s="62">
        <f>I1915+I1916+I1917</f>
        <v>967358.86</v>
      </c>
      <c r="J1918" s="93"/>
      <c r="K1918" s="4"/>
    </row>
    <row r="1919" spans="1:11" customFormat="1" ht="15" x14ac:dyDescent="0.25">
      <c r="A1919" s="105" t="s">
        <v>67</v>
      </c>
      <c r="B1919" s="116" t="s">
        <v>3312</v>
      </c>
      <c r="C1919" s="116"/>
      <c r="D1919" s="116"/>
      <c r="E1919" s="106" t="s">
        <v>252</v>
      </c>
      <c r="F1919" s="107"/>
      <c r="G1919" s="108"/>
      <c r="H1919" s="109"/>
      <c r="I1919" s="110">
        <f>I1986</f>
        <v>1112942.8600000001</v>
      </c>
      <c r="J1919" s="93"/>
      <c r="K1919" s="4"/>
    </row>
    <row r="1920" spans="1:11" customFormat="1" ht="22.5" x14ac:dyDescent="0.25">
      <c r="A1920" s="123" t="s">
        <v>3134</v>
      </c>
      <c r="B1920" s="19" t="s">
        <v>3313</v>
      </c>
      <c r="C1920" s="19" t="s">
        <v>10</v>
      </c>
      <c r="D1920" s="19" t="s">
        <v>2330</v>
      </c>
      <c r="E1920" s="20" t="s">
        <v>2331</v>
      </c>
      <c r="F1920" s="21" t="s">
        <v>16</v>
      </c>
      <c r="G1920" s="22">
        <v>1</v>
      </c>
      <c r="H1920" s="23">
        <v>8000.36</v>
      </c>
      <c r="I1920" s="87">
        <f>G1920*H1920</f>
        <v>8000.36</v>
      </c>
      <c r="J1920" s="93"/>
    </row>
    <row r="1921" spans="1:10" customFormat="1" ht="15" x14ac:dyDescent="0.25">
      <c r="A1921" s="124" t="s">
        <v>3135</v>
      </c>
      <c r="B1921" s="24" t="s">
        <v>3313</v>
      </c>
      <c r="C1921" s="24" t="s">
        <v>18</v>
      </c>
      <c r="D1921" s="24" t="s">
        <v>23</v>
      </c>
      <c r="E1921" s="25" t="s">
        <v>2333</v>
      </c>
      <c r="F1921" s="26" t="s">
        <v>16</v>
      </c>
      <c r="G1921" s="27">
        <v>1</v>
      </c>
      <c r="H1921" s="28">
        <v>120820.25</v>
      </c>
      <c r="I1921" s="88">
        <f>G1921*H1921</f>
        <v>120820.25</v>
      </c>
      <c r="J1921" s="93"/>
    </row>
    <row r="1922" spans="1:10" customFormat="1" ht="15" x14ac:dyDescent="0.25">
      <c r="A1922" s="124" t="s">
        <v>3137</v>
      </c>
      <c r="B1922" s="24" t="s">
        <v>3313</v>
      </c>
      <c r="C1922" s="24" t="s">
        <v>22</v>
      </c>
      <c r="D1922" s="24" t="s">
        <v>23</v>
      </c>
      <c r="E1922" s="25" t="s">
        <v>2335</v>
      </c>
      <c r="F1922" s="26" t="s">
        <v>16</v>
      </c>
      <c r="G1922" s="27">
        <v>1</v>
      </c>
      <c r="H1922" s="28">
        <v>131705.59</v>
      </c>
      <c r="I1922" s="88">
        <f>G1922*H1922</f>
        <v>131705.59</v>
      </c>
      <c r="J1922" s="93"/>
    </row>
    <row r="1923" spans="1:10" customFormat="1" ht="15" x14ac:dyDescent="0.25">
      <c r="A1923" s="123" t="s">
        <v>3139</v>
      </c>
      <c r="B1923" s="19" t="s">
        <v>3313</v>
      </c>
      <c r="C1923" s="19" t="s">
        <v>26</v>
      </c>
      <c r="D1923" s="19" t="s">
        <v>2337</v>
      </c>
      <c r="E1923" s="20" t="s">
        <v>2338</v>
      </c>
      <c r="F1923" s="21" t="s">
        <v>16</v>
      </c>
      <c r="G1923" s="22">
        <v>2</v>
      </c>
      <c r="H1923" s="23">
        <v>9568.5300000000007</v>
      </c>
      <c r="I1923" s="87">
        <f>G1923*H1923</f>
        <v>19137.060000000001</v>
      </c>
      <c r="J1923" s="93"/>
    </row>
    <row r="1924" spans="1:10" customFormat="1" ht="22.5" x14ac:dyDescent="0.25">
      <c r="A1924" s="124" t="s">
        <v>3142</v>
      </c>
      <c r="B1924" s="24" t="s">
        <v>3313</v>
      </c>
      <c r="C1924" s="24" t="s">
        <v>30</v>
      </c>
      <c r="D1924" s="24" t="s">
        <v>2340</v>
      </c>
      <c r="E1924" s="25" t="s">
        <v>2341</v>
      </c>
      <c r="F1924" s="26" t="s">
        <v>342</v>
      </c>
      <c r="G1924" s="27">
        <v>8</v>
      </c>
      <c r="H1924" s="28">
        <v>1186.45</v>
      </c>
      <c r="I1924" s="88">
        <f>G1924*H1924</f>
        <v>9491.6</v>
      </c>
      <c r="J1924" s="93"/>
    </row>
    <row r="1925" spans="1:10" customFormat="1" ht="15" x14ac:dyDescent="0.25">
      <c r="A1925" s="123" t="s">
        <v>3145</v>
      </c>
      <c r="B1925" s="19" t="s">
        <v>3313</v>
      </c>
      <c r="C1925" s="19" t="s">
        <v>33</v>
      </c>
      <c r="D1925" s="19" t="s">
        <v>2343</v>
      </c>
      <c r="E1925" s="20" t="s">
        <v>2344</v>
      </c>
      <c r="F1925" s="21" t="s">
        <v>248</v>
      </c>
      <c r="G1925" s="22">
        <v>2</v>
      </c>
      <c r="H1925" s="23">
        <v>21443.03</v>
      </c>
      <c r="I1925" s="87">
        <f>G1925*H1925</f>
        <v>42886.06</v>
      </c>
      <c r="J1925" s="93"/>
    </row>
    <row r="1926" spans="1:10" customFormat="1" ht="22.5" x14ac:dyDescent="0.25">
      <c r="A1926" s="124" t="s">
        <v>3148</v>
      </c>
      <c r="B1926" s="24" t="s">
        <v>3313</v>
      </c>
      <c r="C1926" s="24" t="s">
        <v>37</v>
      </c>
      <c r="D1926" s="24" t="s">
        <v>2346</v>
      </c>
      <c r="E1926" s="25" t="s">
        <v>2347</v>
      </c>
      <c r="F1926" s="26" t="s">
        <v>16</v>
      </c>
      <c r="G1926" s="27">
        <v>2</v>
      </c>
      <c r="H1926" s="28">
        <v>18360.13</v>
      </c>
      <c r="I1926" s="88">
        <f>G1926*H1926</f>
        <v>36720.26</v>
      </c>
      <c r="J1926" s="93"/>
    </row>
    <row r="1927" spans="1:10" customFormat="1" ht="22.5" x14ac:dyDescent="0.25">
      <c r="A1927" s="123" t="s">
        <v>3151</v>
      </c>
      <c r="B1927" s="19" t="s">
        <v>3313</v>
      </c>
      <c r="C1927" s="19" t="s">
        <v>40</v>
      </c>
      <c r="D1927" s="19" t="s">
        <v>1648</v>
      </c>
      <c r="E1927" s="20" t="s">
        <v>1649</v>
      </c>
      <c r="F1927" s="21" t="s">
        <v>16</v>
      </c>
      <c r="G1927" s="22">
        <v>2</v>
      </c>
      <c r="H1927" s="23">
        <v>1427.79</v>
      </c>
      <c r="I1927" s="87">
        <f>G1927*H1927</f>
        <v>2855.58</v>
      </c>
      <c r="J1927" s="93"/>
    </row>
    <row r="1928" spans="1:10" customFormat="1" ht="15" x14ac:dyDescent="0.25">
      <c r="A1928" s="124" t="s">
        <v>3152</v>
      </c>
      <c r="B1928" s="24" t="s">
        <v>3313</v>
      </c>
      <c r="C1928" s="24" t="s">
        <v>43</v>
      </c>
      <c r="D1928" s="24" t="s">
        <v>23</v>
      </c>
      <c r="E1928" s="25" t="s">
        <v>2350</v>
      </c>
      <c r="F1928" s="26" t="s">
        <v>16</v>
      </c>
      <c r="G1928" s="27">
        <v>1</v>
      </c>
      <c r="H1928" s="28">
        <v>24447.43</v>
      </c>
      <c r="I1928" s="88">
        <f>G1928*H1928</f>
        <v>24447.43</v>
      </c>
      <c r="J1928" s="93"/>
    </row>
    <row r="1929" spans="1:10" customFormat="1" ht="22.5" x14ac:dyDescent="0.25">
      <c r="A1929" s="123" t="s">
        <v>3154</v>
      </c>
      <c r="B1929" s="19" t="s">
        <v>3313</v>
      </c>
      <c r="C1929" s="19" t="s">
        <v>47</v>
      </c>
      <c r="D1929" s="19" t="s">
        <v>2352</v>
      </c>
      <c r="E1929" s="20" t="s">
        <v>2353</v>
      </c>
      <c r="F1929" s="21" t="s">
        <v>16</v>
      </c>
      <c r="G1929" s="22">
        <v>14</v>
      </c>
      <c r="H1929" s="23">
        <v>1842.88</v>
      </c>
      <c r="I1929" s="87">
        <f>G1929*H1929</f>
        <v>25800.32</v>
      </c>
      <c r="J1929" s="93"/>
    </row>
    <row r="1930" spans="1:10" customFormat="1" ht="15" x14ac:dyDescent="0.25">
      <c r="A1930" s="124" t="s">
        <v>3157</v>
      </c>
      <c r="B1930" s="24" t="s">
        <v>3313</v>
      </c>
      <c r="C1930" s="24" t="s">
        <v>50</v>
      </c>
      <c r="D1930" s="24" t="s">
        <v>23</v>
      </c>
      <c r="E1930" s="25" t="s">
        <v>2355</v>
      </c>
      <c r="F1930" s="26" t="s">
        <v>16</v>
      </c>
      <c r="G1930" s="27">
        <v>6</v>
      </c>
      <c r="H1930" s="28">
        <v>19418.13</v>
      </c>
      <c r="I1930" s="88">
        <f>G1930*H1930</f>
        <v>116508.78</v>
      </c>
      <c r="J1930" s="93"/>
    </row>
    <row r="1931" spans="1:10" customFormat="1" ht="15" x14ac:dyDescent="0.25">
      <c r="A1931" s="124" t="s">
        <v>3160</v>
      </c>
      <c r="B1931" s="24" t="s">
        <v>3313</v>
      </c>
      <c r="C1931" s="24" t="s">
        <v>54</v>
      </c>
      <c r="D1931" s="24" t="s">
        <v>23</v>
      </c>
      <c r="E1931" s="25" t="s">
        <v>2357</v>
      </c>
      <c r="F1931" s="26" t="s">
        <v>16</v>
      </c>
      <c r="G1931" s="27">
        <v>4</v>
      </c>
      <c r="H1931" s="28">
        <v>2642.71</v>
      </c>
      <c r="I1931" s="88">
        <f>G1931*H1931</f>
        <v>10570.84</v>
      </c>
      <c r="J1931" s="93"/>
    </row>
    <row r="1932" spans="1:10" customFormat="1" ht="15" x14ac:dyDescent="0.25">
      <c r="A1932" s="124" t="s">
        <v>3161</v>
      </c>
      <c r="B1932" s="24" t="s">
        <v>3313</v>
      </c>
      <c r="C1932" s="24" t="s">
        <v>57</v>
      </c>
      <c r="D1932" s="24" t="s">
        <v>23</v>
      </c>
      <c r="E1932" s="25" t="s">
        <v>2359</v>
      </c>
      <c r="F1932" s="26" t="s">
        <v>16</v>
      </c>
      <c r="G1932" s="27">
        <v>4</v>
      </c>
      <c r="H1932" s="28">
        <v>1233.97</v>
      </c>
      <c r="I1932" s="88">
        <f>G1932*H1932</f>
        <v>4935.88</v>
      </c>
      <c r="J1932" s="93"/>
    </row>
    <row r="1933" spans="1:10" customFormat="1" ht="22.5" x14ac:dyDescent="0.25">
      <c r="A1933" s="123" t="s">
        <v>3163</v>
      </c>
      <c r="B1933" s="19" t="s">
        <v>3313</v>
      </c>
      <c r="C1933" s="19" t="s">
        <v>62</v>
      </c>
      <c r="D1933" s="19" t="s">
        <v>2095</v>
      </c>
      <c r="E1933" s="20" t="s">
        <v>2096</v>
      </c>
      <c r="F1933" s="21" t="s">
        <v>16</v>
      </c>
      <c r="G1933" s="22">
        <v>2</v>
      </c>
      <c r="H1933" s="23">
        <v>2800.04</v>
      </c>
      <c r="I1933" s="87">
        <f>G1933*H1933</f>
        <v>5600.08</v>
      </c>
      <c r="J1933" s="93"/>
    </row>
    <row r="1934" spans="1:10" customFormat="1" ht="15" x14ac:dyDescent="0.25">
      <c r="A1934" s="124" t="s">
        <v>3164</v>
      </c>
      <c r="B1934" s="24" t="s">
        <v>3313</v>
      </c>
      <c r="C1934" s="24" t="s">
        <v>67</v>
      </c>
      <c r="D1934" s="24" t="s">
        <v>23</v>
      </c>
      <c r="E1934" s="25" t="s">
        <v>2362</v>
      </c>
      <c r="F1934" s="26" t="s">
        <v>16</v>
      </c>
      <c r="G1934" s="27">
        <v>2</v>
      </c>
      <c r="H1934" s="28">
        <v>514.35</v>
      </c>
      <c r="I1934" s="88">
        <f>G1934*H1934</f>
        <v>1028.7</v>
      </c>
      <c r="J1934" s="93"/>
    </row>
    <row r="1935" spans="1:10" customFormat="1" ht="15" x14ac:dyDescent="0.25">
      <c r="A1935" s="123" t="s">
        <v>3167</v>
      </c>
      <c r="B1935" s="19" t="s">
        <v>3313</v>
      </c>
      <c r="C1935" s="19" t="s">
        <v>70</v>
      </c>
      <c r="D1935" s="19" t="s">
        <v>2077</v>
      </c>
      <c r="E1935" s="20" t="s">
        <v>2078</v>
      </c>
      <c r="F1935" s="21" t="s">
        <v>16</v>
      </c>
      <c r="G1935" s="22">
        <v>11</v>
      </c>
      <c r="H1935" s="23">
        <v>1542.95</v>
      </c>
      <c r="I1935" s="87">
        <f>G1935*H1935</f>
        <v>16972.45</v>
      </c>
      <c r="J1935" s="93"/>
    </row>
    <row r="1936" spans="1:10" customFormat="1" ht="15" x14ac:dyDescent="0.25">
      <c r="A1936" s="124" t="s">
        <v>3169</v>
      </c>
      <c r="B1936" s="24" t="s">
        <v>3313</v>
      </c>
      <c r="C1936" s="24" t="s">
        <v>73</v>
      </c>
      <c r="D1936" s="24" t="s">
        <v>23</v>
      </c>
      <c r="E1936" s="25" t="s">
        <v>2458</v>
      </c>
      <c r="F1936" s="26" t="s">
        <v>16</v>
      </c>
      <c r="G1936" s="27">
        <v>2</v>
      </c>
      <c r="H1936" s="28">
        <v>1535.99</v>
      </c>
      <c r="I1936" s="88">
        <f>G1936*H1936</f>
        <v>3071.98</v>
      </c>
      <c r="J1936" s="93"/>
    </row>
    <row r="1937" spans="1:10" customFormat="1" ht="15" x14ac:dyDescent="0.25">
      <c r="A1937" s="124" t="s">
        <v>3172</v>
      </c>
      <c r="B1937" s="24" t="s">
        <v>3313</v>
      </c>
      <c r="C1937" s="24" t="s">
        <v>76</v>
      </c>
      <c r="D1937" s="24" t="s">
        <v>23</v>
      </c>
      <c r="E1937" s="25" t="s">
        <v>2369</v>
      </c>
      <c r="F1937" s="26" t="s">
        <v>16</v>
      </c>
      <c r="G1937" s="27">
        <v>7</v>
      </c>
      <c r="H1937" s="28">
        <v>1294.8800000000001</v>
      </c>
      <c r="I1937" s="88">
        <f>G1937*H1937</f>
        <v>9064.16</v>
      </c>
      <c r="J1937" s="93"/>
    </row>
    <row r="1938" spans="1:10" customFormat="1" ht="15" x14ac:dyDescent="0.25">
      <c r="A1938" s="124" t="s">
        <v>3173</v>
      </c>
      <c r="B1938" s="24" t="s">
        <v>3313</v>
      </c>
      <c r="C1938" s="24" t="s">
        <v>79</v>
      </c>
      <c r="D1938" s="24" t="s">
        <v>23</v>
      </c>
      <c r="E1938" s="25" t="s">
        <v>2461</v>
      </c>
      <c r="F1938" s="26" t="s">
        <v>16</v>
      </c>
      <c r="G1938" s="27">
        <v>2</v>
      </c>
      <c r="H1938" s="28">
        <v>2132.29</v>
      </c>
      <c r="I1938" s="88">
        <f>G1938*H1938</f>
        <v>4264.58</v>
      </c>
      <c r="J1938" s="93"/>
    </row>
    <row r="1939" spans="1:10" customFormat="1" ht="15" x14ac:dyDescent="0.25">
      <c r="A1939" s="123" t="s">
        <v>3175</v>
      </c>
      <c r="B1939" s="19" t="s">
        <v>3313</v>
      </c>
      <c r="C1939" s="19" t="s">
        <v>82</v>
      </c>
      <c r="D1939" s="19" t="s">
        <v>2371</v>
      </c>
      <c r="E1939" s="20" t="s">
        <v>2372</v>
      </c>
      <c r="F1939" s="21" t="s">
        <v>16</v>
      </c>
      <c r="G1939" s="22">
        <v>2</v>
      </c>
      <c r="H1939" s="23">
        <v>4853.63</v>
      </c>
      <c r="I1939" s="87">
        <f>G1939*H1939</f>
        <v>9707.26</v>
      </c>
      <c r="J1939" s="93"/>
    </row>
    <row r="1940" spans="1:10" customFormat="1" ht="15" x14ac:dyDescent="0.25">
      <c r="A1940" s="124" t="s">
        <v>3176</v>
      </c>
      <c r="B1940" s="24" t="s">
        <v>3313</v>
      </c>
      <c r="C1940" s="24" t="s">
        <v>85</v>
      </c>
      <c r="D1940" s="24" t="s">
        <v>23</v>
      </c>
      <c r="E1940" s="25" t="s">
        <v>2374</v>
      </c>
      <c r="F1940" s="26" t="s">
        <v>16</v>
      </c>
      <c r="G1940" s="27">
        <v>1</v>
      </c>
      <c r="H1940" s="28">
        <v>0</v>
      </c>
      <c r="I1940" s="88">
        <f>G1940*H1940</f>
        <v>0</v>
      </c>
      <c r="J1940" s="93"/>
    </row>
    <row r="1941" spans="1:10" customFormat="1" ht="15" x14ac:dyDescent="0.25">
      <c r="A1941" s="124" t="s">
        <v>3179</v>
      </c>
      <c r="B1941" s="24" t="s">
        <v>3313</v>
      </c>
      <c r="C1941" s="24" t="s">
        <v>87</v>
      </c>
      <c r="D1941" s="24" t="s">
        <v>23</v>
      </c>
      <c r="E1941" s="25" t="s">
        <v>2376</v>
      </c>
      <c r="F1941" s="26" t="s">
        <v>16</v>
      </c>
      <c r="G1941" s="27">
        <v>1</v>
      </c>
      <c r="H1941" s="28">
        <v>0</v>
      </c>
      <c r="I1941" s="88">
        <f>G1941*H1941</f>
        <v>0</v>
      </c>
      <c r="J1941" s="93"/>
    </row>
    <row r="1942" spans="1:10" customFormat="1" ht="15" x14ac:dyDescent="0.25">
      <c r="A1942" s="124" t="s">
        <v>3180</v>
      </c>
      <c r="B1942" s="24" t="s">
        <v>3313</v>
      </c>
      <c r="C1942" s="24" t="s">
        <v>90</v>
      </c>
      <c r="D1942" s="24" t="s">
        <v>23</v>
      </c>
      <c r="E1942" s="25" t="s">
        <v>2378</v>
      </c>
      <c r="F1942" s="26" t="s">
        <v>16</v>
      </c>
      <c r="G1942" s="27">
        <v>1</v>
      </c>
      <c r="H1942" s="28">
        <v>0</v>
      </c>
      <c r="I1942" s="88">
        <f>G1942*H1942</f>
        <v>0</v>
      </c>
      <c r="J1942" s="93"/>
    </row>
    <row r="1943" spans="1:10" customFormat="1" ht="15" x14ac:dyDescent="0.25">
      <c r="A1943" s="123" t="s">
        <v>3182</v>
      </c>
      <c r="B1943" s="19" t="s">
        <v>3313</v>
      </c>
      <c r="C1943" s="19" t="s">
        <v>93</v>
      </c>
      <c r="D1943" s="19" t="s">
        <v>2380</v>
      </c>
      <c r="E1943" s="20" t="s">
        <v>2381</v>
      </c>
      <c r="F1943" s="21" t="s">
        <v>16</v>
      </c>
      <c r="G1943" s="22">
        <v>2</v>
      </c>
      <c r="H1943" s="23">
        <v>1464.84</v>
      </c>
      <c r="I1943" s="87">
        <f>G1943*H1943</f>
        <v>2929.68</v>
      </c>
      <c r="J1943" s="93"/>
    </row>
    <row r="1944" spans="1:10" customFormat="1" ht="15" x14ac:dyDescent="0.25">
      <c r="A1944" s="124" t="s">
        <v>3183</v>
      </c>
      <c r="B1944" s="24" t="s">
        <v>3313</v>
      </c>
      <c r="C1944" s="24" t="s">
        <v>96</v>
      </c>
      <c r="D1944" s="24" t="s">
        <v>23</v>
      </c>
      <c r="E1944" s="25" t="s">
        <v>2383</v>
      </c>
      <c r="F1944" s="26" t="s">
        <v>16</v>
      </c>
      <c r="G1944" s="27">
        <v>2</v>
      </c>
      <c r="H1944" s="28">
        <v>0</v>
      </c>
      <c r="I1944" s="88">
        <f>G1944*H1944</f>
        <v>0</v>
      </c>
      <c r="J1944" s="93"/>
    </row>
    <row r="1945" spans="1:10" customFormat="1" ht="22.5" x14ac:dyDescent="0.25">
      <c r="A1945" s="123" t="s">
        <v>3184</v>
      </c>
      <c r="B1945" s="19" t="s">
        <v>3313</v>
      </c>
      <c r="C1945" s="19" t="s">
        <v>99</v>
      </c>
      <c r="D1945" s="19" t="s">
        <v>2385</v>
      </c>
      <c r="E1945" s="20" t="s">
        <v>2386</v>
      </c>
      <c r="F1945" s="21" t="s">
        <v>16</v>
      </c>
      <c r="G1945" s="22">
        <v>1</v>
      </c>
      <c r="H1945" s="23">
        <v>2818.08</v>
      </c>
      <c r="I1945" s="87">
        <f>G1945*H1945</f>
        <v>2818.08</v>
      </c>
      <c r="J1945" s="93"/>
    </row>
    <row r="1946" spans="1:10" customFormat="1" ht="15" x14ac:dyDescent="0.25">
      <c r="A1946" s="124" t="s">
        <v>3185</v>
      </c>
      <c r="B1946" s="24" t="s">
        <v>3313</v>
      </c>
      <c r="C1946" s="24" t="s">
        <v>101</v>
      </c>
      <c r="D1946" s="24" t="s">
        <v>23</v>
      </c>
      <c r="E1946" s="25" t="s">
        <v>2388</v>
      </c>
      <c r="F1946" s="26" t="s">
        <v>16</v>
      </c>
      <c r="G1946" s="27">
        <v>1</v>
      </c>
      <c r="H1946" s="28">
        <v>0</v>
      </c>
      <c r="I1946" s="88">
        <f>G1946*H1946</f>
        <v>0</v>
      </c>
      <c r="J1946" s="93"/>
    </row>
    <row r="1947" spans="1:10" customFormat="1" ht="22.5" x14ac:dyDescent="0.25">
      <c r="A1947" s="123" t="s">
        <v>3187</v>
      </c>
      <c r="B1947" s="19" t="s">
        <v>3313</v>
      </c>
      <c r="C1947" s="19" t="s">
        <v>105</v>
      </c>
      <c r="D1947" s="19" t="s">
        <v>654</v>
      </c>
      <c r="E1947" s="20" t="s">
        <v>655</v>
      </c>
      <c r="F1947" s="21" t="s">
        <v>16</v>
      </c>
      <c r="G1947" s="22">
        <v>6</v>
      </c>
      <c r="H1947" s="23">
        <v>5032.4799999999996</v>
      </c>
      <c r="I1947" s="87">
        <f>G1947*H1947</f>
        <v>30194.880000000001</v>
      </c>
      <c r="J1947" s="93"/>
    </row>
    <row r="1948" spans="1:10" customFormat="1" ht="15" x14ac:dyDescent="0.25">
      <c r="A1948" s="124" t="s">
        <v>3190</v>
      </c>
      <c r="B1948" s="24" t="s">
        <v>3313</v>
      </c>
      <c r="C1948" s="24" t="s">
        <v>109</v>
      </c>
      <c r="D1948" s="24" t="s">
        <v>23</v>
      </c>
      <c r="E1948" s="25" t="s">
        <v>2355</v>
      </c>
      <c r="F1948" s="26" t="s">
        <v>16</v>
      </c>
      <c r="G1948" s="27">
        <v>6</v>
      </c>
      <c r="H1948" s="28">
        <v>0</v>
      </c>
      <c r="I1948" s="88">
        <f>G1948*H1948</f>
        <v>0</v>
      </c>
      <c r="J1948" s="93"/>
    </row>
    <row r="1949" spans="1:10" customFormat="1" ht="22.5" x14ac:dyDescent="0.25">
      <c r="A1949" s="123" t="s">
        <v>3193</v>
      </c>
      <c r="B1949" s="19" t="s">
        <v>3313</v>
      </c>
      <c r="C1949" s="19" t="s">
        <v>111</v>
      </c>
      <c r="D1949" s="19" t="s">
        <v>2095</v>
      </c>
      <c r="E1949" s="20" t="s">
        <v>2096</v>
      </c>
      <c r="F1949" s="21" t="s">
        <v>16</v>
      </c>
      <c r="G1949" s="22">
        <v>2</v>
      </c>
      <c r="H1949" s="23">
        <v>2800.04</v>
      </c>
      <c r="I1949" s="87">
        <f>G1949*H1949</f>
        <v>5600.08</v>
      </c>
      <c r="J1949" s="93"/>
    </row>
    <row r="1950" spans="1:10" customFormat="1" ht="15" x14ac:dyDescent="0.25">
      <c r="A1950" s="124" t="s">
        <v>3194</v>
      </c>
      <c r="B1950" s="24" t="s">
        <v>3313</v>
      </c>
      <c r="C1950" s="24" t="s">
        <v>114</v>
      </c>
      <c r="D1950" s="24" t="s">
        <v>23</v>
      </c>
      <c r="E1950" s="25" t="s">
        <v>2359</v>
      </c>
      <c r="F1950" s="26" t="s">
        <v>16</v>
      </c>
      <c r="G1950" s="27">
        <v>2</v>
      </c>
      <c r="H1950" s="28">
        <v>0</v>
      </c>
      <c r="I1950" s="88">
        <f>G1950*H1950</f>
        <v>0</v>
      </c>
      <c r="J1950" s="93"/>
    </row>
    <row r="1951" spans="1:10" customFormat="1" ht="22.5" x14ac:dyDescent="0.25">
      <c r="A1951" s="123" t="s">
        <v>3196</v>
      </c>
      <c r="B1951" s="19" t="s">
        <v>3313</v>
      </c>
      <c r="C1951" s="19" t="s">
        <v>117</v>
      </c>
      <c r="D1951" s="19" t="s">
        <v>2095</v>
      </c>
      <c r="E1951" s="20" t="s">
        <v>2096</v>
      </c>
      <c r="F1951" s="21" t="s">
        <v>16</v>
      </c>
      <c r="G1951" s="22">
        <v>4</v>
      </c>
      <c r="H1951" s="23">
        <v>2800.04</v>
      </c>
      <c r="I1951" s="87">
        <f>G1951*H1951</f>
        <v>11200.16</v>
      </c>
      <c r="J1951" s="93"/>
    </row>
    <row r="1952" spans="1:10" customFormat="1" ht="15" x14ac:dyDescent="0.25">
      <c r="A1952" s="124" t="s">
        <v>3197</v>
      </c>
      <c r="B1952" s="24" t="s">
        <v>3313</v>
      </c>
      <c r="C1952" s="24" t="s">
        <v>121</v>
      </c>
      <c r="D1952" s="24" t="s">
        <v>23</v>
      </c>
      <c r="E1952" s="25" t="s">
        <v>2362</v>
      </c>
      <c r="F1952" s="26" t="s">
        <v>16</v>
      </c>
      <c r="G1952" s="27">
        <v>4</v>
      </c>
      <c r="H1952" s="28">
        <v>0</v>
      </c>
      <c r="I1952" s="88">
        <f>G1952*H1952</f>
        <v>0</v>
      </c>
      <c r="J1952" s="93"/>
    </row>
    <row r="1953" spans="1:10" customFormat="1" ht="15" x14ac:dyDescent="0.25">
      <c r="A1953" s="123" t="s">
        <v>3198</v>
      </c>
      <c r="B1953" s="19" t="s">
        <v>3313</v>
      </c>
      <c r="C1953" s="19" t="s">
        <v>125</v>
      </c>
      <c r="D1953" s="19" t="s">
        <v>2077</v>
      </c>
      <c r="E1953" s="20" t="s">
        <v>2078</v>
      </c>
      <c r="F1953" s="21" t="s">
        <v>16</v>
      </c>
      <c r="G1953" s="22">
        <v>4</v>
      </c>
      <c r="H1953" s="23">
        <v>1542.95</v>
      </c>
      <c r="I1953" s="87">
        <f>G1953*H1953</f>
        <v>6171.8</v>
      </c>
      <c r="J1953" s="93"/>
    </row>
    <row r="1954" spans="1:10" customFormat="1" ht="15" x14ac:dyDescent="0.25">
      <c r="A1954" s="124" t="s">
        <v>3200</v>
      </c>
      <c r="B1954" s="24" t="s">
        <v>3313</v>
      </c>
      <c r="C1954" s="24" t="s">
        <v>128</v>
      </c>
      <c r="D1954" s="24" t="s">
        <v>23</v>
      </c>
      <c r="E1954" s="25" t="s">
        <v>2478</v>
      </c>
      <c r="F1954" s="26" t="s">
        <v>16</v>
      </c>
      <c r="G1954" s="27">
        <v>4</v>
      </c>
      <c r="H1954" s="28">
        <v>0</v>
      </c>
      <c r="I1954" s="88">
        <f>G1954*H1954</f>
        <v>0</v>
      </c>
      <c r="J1954" s="93"/>
    </row>
    <row r="1955" spans="1:10" customFormat="1" ht="22.5" x14ac:dyDescent="0.25">
      <c r="A1955" s="123" t="s">
        <v>3201</v>
      </c>
      <c r="B1955" s="19" t="s">
        <v>3313</v>
      </c>
      <c r="C1955" s="19" t="s">
        <v>130</v>
      </c>
      <c r="D1955" s="19" t="s">
        <v>260</v>
      </c>
      <c r="E1955" s="20" t="s">
        <v>261</v>
      </c>
      <c r="F1955" s="21" t="s">
        <v>262</v>
      </c>
      <c r="G1955" s="33">
        <v>0.09</v>
      </c>
      <c r="H1955" s="23">
        <v>103644.11</v>
      </c>
      <c r="I1955" s="87">
        <f>G1955*H1955</f>
        <v>9327.9699999999993</v>
      </c>
      <c r="J1955" s="93"/>
    </row>
    <row r="1956" spans="1:10" customFormat="1" ht="22.5" x14ac:dyDescent="0.25">
      <c r="A1956" s="124" t="s">
        <v>3202</v>
      </c>
      <c r="B1956" s="24" t="s">
        <v>3313</v>
      </c>
      <c r="C1956" s="24" t="s">
        <v>133</v>
      </c>
      <c r="D1956" s="24" t="s">
        <v>2481</v>
      </c>
      <c r="E1956" s="25" t="s">
        <v>2482</v>
      </c>
      <c r="F1956" s="26" t="s">
        <v>265</v>
      </c>
      <c r="G1956" s="27">
        <v>2</v>
      </c>
      <c r="H1956" s="28">
        <v>197.73</v>
      </c>
      <c r="I1956" s="88">
        <f>G1956*H1956</f>
        <v>395.46</v>
      </c>
      <c r="J1956" s="93"/>
    </row>
    <row r="1957" spans="1:10" customFormat="1" ht="22.5" x14ac:dyDescent="0.25">
      <c r="A1957" s="124" t="s">
        <v>3203</v>
      </c>
      <c r="B1957" s="24" t="s">
        <v>3313</v>
      </c>
      <c r="C1957" s="24" t="s">
        <v>137</v>
      </c>
      <c r="D1957" s="24" t="s">
        <v>2484</v>
      </c>
      <c r="E1957" s="25" t="s">
        <v>2485</v>
      </c>
      <c r="F1957" s="26" t="s">
        <v>265</v>
      </c>
      <c r="G1957" s="27">
        <v>7</v>
      </c>
      <c r="H1957" s="28">
        <v>256.32</v>
      </c>
      <c r="I1957" s="88">
        <f>G1957*H1957</f>
        <v>1794.24</v>
      </c>
      <c r="J1957" s="93"/>
    </row>
    <row r="1958" spans="1:10" customFormat="1" ht="22.5" x14ac:dyDescent="0.25">
      <c r="A1958" s="123" t="s">
        <v>3206</v>
      </c>
      <c r="B1958" s="19" t="s">
        <v>3313</v>
      </c>
      <c r="C1958" s="19" t="s">
        <v>140</v>
      </c>
      <c r="D1958" s="19" t="s">
        <v>324</v>
      </c>
      <c r="E1958" s="20" t="s">
        <v>325</v>
      </c>
      <c r="F1958" s="21" t="s">
        <v>262</v>
      </c>
      <c r="G1958" s="33">
        <v>0.03</v>
      </c>
      <c r="H1958" s="23">
        <v>103645.47</v>
      </c>
      <c r="I1958" s="87">
        <f>G1958*H1958</f>
        <v>3109.36</v>
      </c>
      <c r="J1958" s="93"/>
    </row>
    <row r="1959" spans="1:10" customFormat="1" ht="22.5" x14ac:dyDescent="0.25">
      <c r="A1959" s="124" t="s">
        <v>3208</v>
      </c>
      <c r="B1959" s="24" t="s">
        <v>3313</v>
      </c>
      <c r="C1959" s="24" t="s">
        <v>144</v>
      </c>
      <c r="D1959" s="24" t="s">
        <v>2488</v>
      </c>
      <c r="E1959" s="25" t="s">
        <v>2489</v>
      </c>
      <c r="F1959" s="26" t="s">
        <v>265</v>
      </c>
      <c r="G1959" s="27">
        <v>3</v>
      </c>
      <c r="H1959" s="28">
        <v>398.77</v>
      </c>
      <c r="I1959" s="88">
        <f>G1959*H1959</f>
        <v>1196.31</v>
      </c>
      <c r="J1959" s="93"/>
    </row>
    <row r="1960" spans="1:10" customFormat="1" ht="22.5" x14ac:dyDescent="0.25">
      <c r="A1960" s="123" t="s">
        <v>3209</v>
      </c>
      <c r="B1960" s="19" t="s">
        <v>3313</v>
      </c>
      <c r="C1960" s="19" t="s">
        <v>148</v>
      </c>
      <c r="D1960" s="19" t="s">
        <v>2491</v>
      </c>
      <c r="E1960" s="20" t="s">
        <v>2492</v>
      </c>
      <c r="F1960" s="21" t="s">
        <v>262</v>
      </c>
      <c r="G1960" s="33">
        <v>0.67</v>
      </c>
      <c r="H1960" s="23">
        <v>123053.34</v>
      </c>
      <c r="I1960" s="87">
        <f>G1960*H1960</f>
        <v>82445.740000000005</v>
      </c>
      <c r="J1960" s="93"/>
    </row>
    <row r="1961" spans="1:10" customFormat="1" ht="22.5" x14ac:dyDescent="0.25">
      <c r="A1961" s="124" t="s">
        <v>3212</v>
      </c>
      <c r="B1961" s="24" t="s">
        <v>3313</v>
      </c>
      <c r="C1961" s="24" t="s">
        <v>151</v>
      </c>
      <c r="D1961" s="24" t="s">
        <v>2494</v>
      </c>
      <c r="E1961" s="25" t="s">
        <v>2495</v>
      </c>
      <c r="F1961" s="26" t="s">
        <v>265</v>
      </c>
      <c r="G1961" s="27">
        <v>67</v>
      </c>
      <c r="H1961" s="28">
        <v>469.85</v>
      </c>
      <c r="I1961" s="88">
        <f>G1961*H1961</f>
        <v>31479.95</v>
      </c>
      <c r="J1961" s="93"/>
    </row>
    <row r="1962" spans="1:10" customFormat="1" ht="22.5" x14ac:dyDescent="0.25">
      <c r="A1962" s="123" t="s">
        <v>3214</v>
      </c>
      <c r="B1962" s="19" t="s">
        <v>3313</v>
      </c>
      <c r="C1962" s="19" t="s">
        <v>154</v>
      </c>
      <c r="D1962" s="19" t="s">
        <v>220</v>
      </c>
      <c r="E1962" s="20" t="s">
        <v>221</v>
      </c>
      <c r="F1962" s="21" t="s">
        <v>222</v>
      </c>
      <c r="G1962" s="30">
        <v>0.97599999999999998</v>
      </c>
      <c r="H1962" s="23">
        <v>26130.799999999999</v>
      </c>
      <c r="I1962" s="87">
        <f>G1962*H1962</f>
        <v>25503.66</v>
      </c>
      <c r="J1962" s="93"/>
    </row>
    <row r="1963" spans="1:10" customFormat="1" ht="22.5" x14ac:dyDescent="0.25">
      <c r="A1963" s="124" t="s">
        <v>3216</v>
      </c>
      <c r="B1963" s="24" t="s">
        <v>3313</v>
      </c>
      <c r="C1963" s="24" t="s">
        <v>157</v>
      </c>
      <c r="D1963" s="24" t="s">
        <v>23</v>
      </c>
      <c r="E1963" s="25" t="s">
        <v>2412</v>
      </c>
      <c r="F1963" s="26" t="s">
        <v>265</v>
      </c>
      <c r="G1963" s="27">
        <v>67</v>
      </c>
      <c r="H1963" s="28">
        <v>1007.45</v>
      </c>
      <c r="I1963" s="88">
        <f>G1963*H1963</f>
        <v>67499.149999999994</v>
      </c>
      <c r="J1963" s="93"/>
    </row>
    <row r="1964" spans="1:10" customFormat="1" ht="22.5" x14ac:dyDescent="0.25">
      <c r="A1964" s="124" t="s">
        <v>3219</v>
      </c>
      <c r="B1964" s="24" t="s">
        <v>3313</v>
      </c>
      <c r="C1964" s="24" t="s">
        <v>159</v>
      </c>
      <c r="D1964" s="24" t="s">
        <v>23</v>
      </c>
      <c r="E1964" s="25" t="s">
        <v>2499</v>
      </c>
      <c r="F1964" s="26" t="s">
        <v>265</v>
      </c>
      <c r="G1964" s="27">
        <v>7</v>
      </c>
      <c r="H1964" s="28">
        <v>713.08</v>
      </c>
      <c r="I1964" s="88">
        <f>G1964*H1964</f>
        <v>4991.5600000000004</v>
      </c>
      <c r="J1964" s="93"/>
    </row>
    <row r="1965" spans="1:10" customFormat="1" ht="22.5" x14ac:dyDescent="0.25">
      <c r="A1965" s="123" t="s">
        <v>3222</v>
      </c>
      <c r="B1965" s="19" t="s">
        <v>3313</v>
      </c>
      <c r="C1965" s="19" t="s">
        <v>163</v>
      </c>
      <c r="D1965" s="19" t="s">
        <v>1597</v>
      </c>
      <c r="E1965" s="20" t="s">
        <v>1598</v>
      </c>
      <c r="F1965" s="21" t="s">
        <v>400</v>
      </c>
      <c r="G1965" s="43">
        <v>2.1359999999999999E-3</v>
      </c>
      <c r="H1965" s="23">
        <v>115059.84</v>
      </c>
      <c r="I1965" s="87">
        <f>G1965*H1965</f>
        <v>245.77</v>
      </c>
      <c r="J1965" s="93"/>
    </row>
    <row r="1966" spans="1:10" customFormat="1" ht="15" x14ac:dyDescent="0.25">
      <c r="A1966" s="124" t="s">
        <v>3224</v>
      </c>
      <c r="B1966" s="24" t="s">
        <v>3313</v>
      </c>
      <c r="C1966" s="24" t="s">
        <v>167</v>
      </c>
      <c r="D1966" s="24" t="s">
        <v>23</v>
      </c>
      <c r="E1966" s="25" t="s">
        <v>2415</v>
      </c>
      <c r="F1966" s="26" t="s">
        <v>16</v>
      </c>
      <c r="G1966" s="27">
        <v>6</v>
      </c>
      <c r="H1966" s="28">
        <v>6144.27</v>
      </c>
      <c r="I1966" s="88">
        <f>G1966*H1966</f>
        <v>36865.620000000003</v>
      </c>
      <c r="J1966" s="93"/>
    </row>
    <row r="1967" spans="1:10" customFormat="1" ht="15" x14ac:dyDescent="0.25">
      <c r="A1967" s="124" t="s">
        <v>3225</v>
      </c>
      <c r="B1967" s="24" t="s">
        <v>3313</v>
      </c>
      <c r="C1967" s="24" t="s">
        <v>170</v>
      </c>
      <c r="D1967" s="24" t="s">
        <v>23</v>
      </c>
      <c r="E1967" s="25" t="s">
        <v>2417</v>
      </c>
      <c r="F1967" s="26" t="s">
        <v>236</v>
      </c>
      <c r="G1967" s="27">
        <v>100</v>
      </c>
      <c r="H1967" s="28">
        <v>328</v>
      </c>
      <c r="I1967" s="88">
        <f>G1967*H1967</f>
        <v>32800</v>
      </c>
      <c r="J1967" s="93"/>
    </row>
    <row r="1968" spans="1:10" customFormat="1" ht="15" x14ac:dyDescent="0.25">
      <c r="A1968" s="124" t="s">
        <v>3227</v>
      </c>
      <c r="B1968" s="24" t="s">
        <v>3313</v>
      </c>
      <c r="C1968" s="24" t="s">
        <v>172</v>
      </c>
      <c r="D1968" s="24" t="s">
        <v>23</v>
      </c>
      <c r="E1968" s="25" t="s">
        <v>2419</v>
      </c>
      <c r="F1968" s="26" t="s">
        <v>16</v>
      </c>
      <c r="G1968" s="27">
        <v>18</v>
      </c>
      <c r="H1968" s="28">
        <v>55.37</v>
      </c>
      <c r="I1968" s="88">
        <f>G1968*H1968</f>
        <v>996.66</v>
      </c>
      <c r="J1968" s="93"/>
    </row>
    <row r="1969" spans="1:10" customFormat="1" ht="15" x14ac:dyDescent="0.25">
      <c r="A1969" s="124" t="s">
        <v>3229</v>
      </c>
      <c r="B1969" s="24" t="s">
        <v>3313</v>
      </c>
      <c r="C1969" s="24" t="s">
        <v>175</v>
      </c>
      <c r="D1969" s="24" t="s">
        <v>23</v>
      </c>
      <c r="E1969" s="25" t="s">
        <v>2421</v>
      </c>
      <c r="F1969" s="26" t="s">
        <v>16</v>
      </c>
      <c r="G1969" s="27">
        <v>3</v>
      </c>
      <c r="H1969" s="28">
        <v>158.26</v>
      </c>
      <c r="I1969" s="88">
        <f>G1969*H1969</f>
        <v>474.78</v>
      </c>
      <c r="J1969" s="93"/>
    </row>
    <row r="1970" spans="1:10" customFormat="1" ht="22.5" x14ac:dyDescent="0.25">
      <c r="A1970" s="123" t="s">
        <v>3231</v>
      </c>
      <c r="B1970" s="19" t="s">
        <v>3313</v>
      </c>
      <c r="C1970" s="19" t="s">
        <v>178</v>
      </c>
      <c r="D1970" s="19" t="s">
        <v>2385</v>
      </c>
      <c r="E1970" s="20" t="s">
        <v>2386</v>
      </c>
      <c r="F1970" s="21" t="s">
        <v>16</v>
      </c>
      <c r="G1970" s="22">
        <v>3</v>
      </c>
      <c r="H1970" s="23">
        <v>2818.07</v>
      </c>
      <c r="I1970" s="87">
        <f>G1970*H1970</f>
        <v>8454.2099999999991</v>
      </c>
      <c r="J1970" s="93"/>
    </row>
    <row r="1971" spans="1:10" customFormat="1" ht="15" x14ac:dyDescent="0.25">
      <c r="A1971" s="124" t="s">
        <v>3233</v>
      </c>
      <c r="B1971" s="24" t="s">
        <v>3313</v>
      </c>
      <c r="C1971" s="24" t="s">
        <v>182</v>
      </c>
      <c r="D1971" s="24" t="s">
        <v>23</v>
      </c>
      <c r="E1971" s="25" t="s">
        <v>2507</v>
      </c>
      <c r="F1971" s="26" t="s">
        <v>16</v>
      </c>
      <c r="G1971" s="27">
        <v>2</v>
      </c>
      <c r="H1971" s="28">
        <v>4256.72</v>
      </c>
      <c r="I1971" s="88">
        <f>G1971*H1971</f>
        <v>8513.44</v>
      </c>
      <c r="J1971" s="93"/>
    </row>
    <row r="1972" spans="1:10" customFormat="1" ht="15" x14ac:dyDescent="0.25">
      <c r="A1972" s="124" t="s">
        <v>3236</v>
      </c>
      <c r="B1972" s="24" t="s">
        <v>3313</v>
      </c>
      <c r="C1972" s="24" t="s">
        <v>186</v>
      </c>
      <c r="D1972" s="24" t="s">
        <v>23</v>
      </c>
      <c r="E1972" s="25" t="s">
        <v>2509</v>
      </c>
      <c r="F1972" s="26" t="s">
        <v>16</v>
      </c>
      <c r="G1972" s="27">
        <v>1</v>
      </c>
      <c r="H1972" s="28">
        <v>1161.08</v>
      </c>
      <c r="I1972" s="88">
        <f>G1972*H1972</f>
        <v>1161.08</v>
      </c>
      <c r="J1972" s="93"/>
    </row>
    <row r="1973" spans="1:10" customFormat="1" ht="22.5" x14ac:dyDescent="0.25">
      <c r="A1973" s="123" t="s">
        <v>3237</v>
      </c>
      <c r="B1973" s="19" t="s">
        <v>3313</v>
      </c>
      <c r="C1973" s="19" t="s">
        <v>189</v>
      </c>
      <c r="D1973" s="19" t="s">
        <v>260</v>
      </c>
      <c r="E1973" s="20" t="s">
        <v>261</v>
      </c>
      <c r="F1973" s="21" t="s">
        <v>262</v>
      </c>
      <c r="G1973" s="33">
        <v>0.23</v>
      </c>
      <c r="H1973" s="23">
        <v>103634.37</v>
      </c>
      <c r="I1973" s="87">
        <f>G1973*H1973</f>
        <v>23835.91</v>
      </c>
      <c r="J1973" s="93"/>
    </row>
    <row r="1974" spans="1:10" customFormat="1" ht="22.5" x14ac:dyDescent="0.25">
      <c r="A1974" s="124" t="s">
        <v>3238</v>
      </c>
      <c r="B1974" s="24" t="s">
        <v>3313</v>
      </c>
      <c r="C1974" s="24" t="s">
        <v>192</v>
      </c>
      <c r="D1974" s="24" t="s">
        <v>2439</v>
      </c>
      <c r="E1974" s="25" t="s">
        <v>2440</v>
      </c>
      <c r="F1974" s="26" t="s">
        <v>265</v>
      </c>
      <c r="G1974" s="27">
        <v>6</v>
      </c>
      <c r="H1974" s="28">
        <v>317.02</v>
      </c>
      <c r="I1974" s="88">
        <f>G1974*H1974</f>
        <v>1902.12</v>
      </c>
      <c r="J1974" s="93"/>
    </row>
    <row r="1975" spans="1:10" customFormat="1" ht="22.5" x14ac:dyDescent="0.25">
      <c r="A1975" s="124" t="s">
        <v>3241</v>
      </c>
      <c r="B1975" s="24" t="s">
        <v>3313</v>
      </c>
      <c r="C1975" s="24" t="s">
        <v>196</v>
      </c>
      <c r="D1975" s="24" t="s">
        <v>2405</v>
      </c>
      <c r="E1975" s="25" t="s">
        <v>2406</v>
      </c>
      <c r="F1975" s="26" t="s">
        <v>265</v>
      </c>
      <c r="G1975" s="27">
        <v>17</v>
      </c>
      <c r="H1975" s="28">
        <v>404.21</v>
      </c>
      <c r="I1975" s="88">
        <f>G1975*H1975</f>
        <v>6871.57</v>
      </c>
      <c r="J1975" s="93">
        <f>J8/1.2</f>
        <v>24387042.469999999</v>
      </c>
    </row>
    <row r="1976" spans="1:10" customFormat="1" ht="15" x14ac:dyDescent="0.25">
      <c r="A1976" s="123" t="s">
        <v>3244</v>
      </c>
      <c r="B1976" s="19" t="s">
        <v>3313</v>
      </c>
      <c r="C1976" s="19" t="s">
        <v>200</v>
      </c>
      <c r="D1976" s="19" t="s">
        <v>2514</v>
      </c>
      <c r="E1976" s="20" t="s">
        <v>2515</v>
      </c>
      <c r="F1976" s="21" t="s">
        <v>262</v>
      </c>
      <c r="G1976" s="33">
        <v>0.14000000000000001</v>
      </c>
      <c r="H1976" s="23">
        <v>44893.86</v>
      </c>
      <c r="I1976" s="87">
        <f>G1976*H1976</f>
        <v>6285.14</v>
      </c>
      <c r="J1976" s="93">
        <f>J9/1.2</f>
        <v>107703070.79000001</v>
      </c>
    </row>
    <row r="1977" spans="1:10" customFormat="1" ht="15" x14ac:dyDescent="0.25">
      <c r="A1977" s="124" t="s">
        <v>3245</v>
      </c>
      <c r="B1977" s="24" t="s">
        <v>3313</v>
      </c>
      <c r="C1977" s="24" t="s">
        <v>203</v>
      </c>
      <c r="D1977" s="24" t="s">
        <v>23</v>
      </c>
      <c r="E1977" s="25" t="s">
        <v>2517</v>
      </c>
      <c r="F1977" s="26" t="s">
        <v>16</v>
      </c>
      <c r="G1977" s="27">
        <v>1</v>
      </c>
      <c r="H1977" s="28">
        <v>87308.47</v>
      </c>
      <c r="I1977" s="88">
        <f>G1977*H1977</f>
        <v>87308.47</v>
      </c>
      <c r="J1977" s="93"/>
    </row>
    <row r="1978" spans="1:10" customFormat="1" ht="15" x14ac:dyDescent="0.25">
      <c r="A1978" s="124" t="s">
        <v>3246</v>
      </c>
      <c r="B1978" s="24" t="s">
        <v>3313</v>
      </c>
      <c r="C1978" s="24" t="s">
        <v>206</v>
      </c>
      <c r="D1978" s="24" t="s">
        <v>23</v>
      </c>
      <c r="E1978" s="25" t="s">
        <v>2519</v>
      </c>
      <c r="F1978" s="26" t="s">
        <v>16</v>
      </c>
      <c r="G1978" s="27">
        <v>1</v>
      </c>
      <c r="H1978" s="28">
        <v>395.35</v>
      </c>
      <c r="I1978" s="88">
        <f>G1978*H1978</f>
        <v>395.35</v>
      </c>
      <c r="J1978" s="93"/>
    </row>
    <row r="1979" spans="1:10" customFormat="1" ht="15" x14ac:dyDescent="0.25">
      <c r="A1979" s="123" t="s">
        <v>3247</v>
      </c>
      <c r="B1979" s="19" t="s">
        <v>3313</v>
      </c>
      <c r="C1979" s="19" t="s">
        <v>209</v>
      </c>
      <c r="D1979" s="19" t="s">
        <v>2077</v>
      </c>
      <c r="E1979" s="20" t="s">
        <v>2078</v>
      </c>
      <c r="F1979" s="21" t="s">
        <v>16</v>
      </c>
      <c r="G1979" s="22">
        <v>1</v>
      </c>
      <c r="H1979" s="23">
        <v>1542.94</v>
      </c>
      <c r="I1979" s="87">
        <f>G1979*H1979</f>
        <v>1542.94</v>
      </c>
      <c r="J1979" s="93"/>
    </row>
    <row r="1980" spans="1:10" customFormat="1" ht="15" x14ac:dyDescent="0.25">
      <c r="A1980" s="124" t="s">
        <v>3249</v>
      </c>
      <c r="B1980" s="24" t="s">
        <v>3313</v>
      </c>
      <c r="C1980" s="24" t="s">
        <v>212</v>
      </c>
      <c r="D1980" s="24" t="s">
        <v>2522</v>
      </c>
      <c r="E1980" s="25" t="s">
        <v>2523</v>
      </c>
      <c r="F1980" s="26" t="s">
        <v>16</v>
      </c>
      <c r="G1980" s="27">
        <v>1</v>
      </c>
      <c r="H1980" s="28">
        <v>1216.25</v>
      </c>
      <c r="I1980" s="88">
        <f>G1980*H1980</f>
        <v>1216.25</v>
      </c>
      <c r="J1980" s="93"/>
    </row>
    <row r="1981" spans="1:10" customFormat="1" ht="15" x14ac:dyDescent="0.25">
      <c r="A1981" s="123" t="s">
        <v>3250</v>
      </c>
      <c r="B1981" s="19" t="s">
        <v>3313</v>
      </c>
      <c r="C1981" s="19" t="s">
        <v>216</v>
      </c>
      <c r="D1981" s="19" t="s">
        <v>2525</v>
      </c>
      <c r="E1981" s="20" t="s">
        <v>2526</v>
      </c>
      <c r="F1981" s="21" t="s">
        <v>60</v>
      </c>
      <c r="G1981" s="30">
        <v>0.17499999999999999</v>
      </c>
      <c r="H1981" s="23">
        <v>30900.76</v>
      </c>
      <c r="I1981" s="87">
        <f>G1981*H1981</f>
        <v>5407.63</v>
      </c>
      <c r="J1981" s="93"/>
    </row>
    <row r="1982" spans="1:10" customFormat="1" ht="15" x14ac:dyDescent="0.25">
      <c r="A1982" s="124" t="s">
        <v>3253</v>
      </c>
      <c r="B1982" s="24" t="s">
        <v>3313</v>
      </c>
      <c r="C1982" s="24" t="s">
        <v>219</v>
      </c>
      <c r="D1982" s="24" t="s">
        <v>2528</v>
      </c>
      <c r="E1982" s="25" t="s">
        <v>2529</v>
      </c>
      <c r="F1982" s="26" t="s">
        <v>400</v>
      </c>
      <c r="G1982" s="44">
        <v>-5.2500000000000003E-3</v>
      </c>
      <c r="H1982" s="28">
        <v>751436.38</v>
      </c>
      <c r="I1982" s="88">
        <f>G1982*H1982</f>
        <v>-3945.04</v>
      </c>
      <c r="J1982" s="93"/>
    </row>
    <row r="1983" spans="1:10" customFormat="1" ht="15.75" thickBot="1" x14ac:dyDescent="0.3">
      <c r="A1983" s="124" t="s">
        <v>3254</v>
      </c>
      <c r="B1983" s="48" t="s">
        <v>3313</v>
      </c>
      <c r="C1983" s="48" t="s">
        <v>224</v>
      </c>
      <c r="D1983" s="48" t="s">
        <v>23</v>
      </c>
      <c r="E1983" s="49" t="s">
        <v>2531</v>
      </c>
      <c r="F1983" s="50" t="s">
        <v>236</v>
      </c>
      <c r="G1983" s="72">
        <v>5.25</v>
      </c>
      <c r="H1983" s="52">
        <v>450.22</v>
      </c>
      <c r="I1983" s="89">
        <f>G1983*H1983</f>
        <v>2363.66</v>
      </c>
      <c r="J1983" s="93"/>
    </row>
    <row r="1984" spans="1:10" customFormat="1" ht="15" x14ac:dyDescent="0.25">
      <c r="A1984" s="126"/>
      <c r="B1984" s="53"/>
      <c r="C1984" s="53"/>
      <c r="D1984" s="53"/>
      <c r="E1984" s="54" t="s">
        <v>3278</v>
      </c>
      <c r="F1984" s="55"/>
      <c r="G1984" s="55"/>
      <c r="H1984" s="56"/>
      <c r="I1984" s="57">
        <v>356032.18</v>
      </c>
      <c r="J1984" s="93"/>
    </row>
    <row r="1985" spans="1:11" customFormat="1" ht="15.75" thickBot="1" x14ac:dyDescent="0.3">
      <c r="A1985" s="127"/>
      <c r="B1985" s="63"/>
      <c r="C1985" s="63"/>
      <c r="D1985" s="63"/>
      <c r="E1985" s="64" t="s">
        <v>3279</v>
      </c>
      <c r="F1985" s="65"/>
      <c r="G1985" s="66"/>
      <c r="H1985" s="67"/>
      <c r="I1985" s="68">
        <v>756910.68</v>
      </c>
    </row>
    <row r="1986" spans="1:11" customFormat="1" ht="16.5" thickTop="1" thickBot="1" x14ac:dyDescent="0.3">
      <c r="A1986" s="128"/>
      <c r="B1986" s="59"/>
      <c r="C1986" s="59"/>
      <c r="D1986" s="59"/>
      <c r="E1986" s="69" t="s">
        <v>8</v>
      </c>
      <c r="F1986" s="70"/>
      <c r="G1986" s="70"/>
      <c r="H1986" s="61"/>
      <c r="I1986" s="62">
        <f>I1984+I1985</f>
        <v>1112942.8600000001</v>
      </c>
    </row>
    <row r="1987" spans="1:11" customFormat="1" ht="15" x14ac:dyDescent="0.25">
      <c r="A1987" s="130"/>
      <c r="B1987" s="74"/>
      <c r="C1987" s="74"/>
      <c r="D1987" s="74"/>
      <c r="E1987" s="75" t="s">
        <v>3283</v>
      </c>
      <c r="F1987" s="76"/>
      <c r="G1987" s="76"/>
      <c r="H1987" s="77"/>
      <c r="I1987" s="161">
        <f>I85+I175+I521+I589+I760+I853+I1004+I1401+I1534+I1654+I1708+I1769+I1854+I1918+I1986</f>
        <v>132090113.26000001</v>
      </c>
    </row>
    <row r="1988" spans="1:11" customFormat="1" ht="15" x14ac:dyDescent="0.25">
      <c r="A1988" s="131"/>
      <c r="B1988" s="46"/>
      <c r="C1988" s="46"/>
      <c r="D1988" s="46"/>
      <c r="E1988" s="95" t="s">
        <v>3285</v>
      </c>
      <c r="F1988" s="47"/>
      <c r="G1988" s="47"/>
      <c r="H1988" s="47"/>
      <c r="I1988" s="96">
        <f>I1987*0.2</f>
        <v>26418022.649999999</v>
      </c>
      <c r="J1988" s="93"/>
    </row>
    <row r="1989" spans="1:11" customFormat="1" ht="16.5" thickBot="1" x14ac:dyDescent="0.3">
      <c r="A1989" s="132"/>
      <c r="B1989" s="90"/>
      <c r="C1989" s="90"/>
      <c r="D1989" s="90"/>
      <c r="E1989" s="91" t="s">
        <v>3275</v>
      </c>
      <c r="F1989" s="92"/>
      <c r="G1989" s="92"/>
      <c r="H1989" s="92"/>
      <c r="I1989" s="160">
        <f>I1987+I1988</f>
        <v>158508135.91</v>
      </c>
      <c r="J1989" s="93"/>
      <c r="K1989" s="4"/>
    </row>
  </sheetData>
  <autoFilter ref="A10:AD1989" xr:uid="{00000000-0001-0000-0000-000000000000}"/>
  <mergeCells count="59">
    <mergeCell ref="F851:G851"/>
    <mergeCell ref="F853:G853"/>
    <mergeCell ref="E1987:G1987"/>
    <mergeCell ref="F587:G587"/>
    <mergeCell ref="F589:G589"/>
    <mergeCell ref="B590:D590"/>
    <mergeCell ref="F757:G757"/>
    <mergeCell ref="F760:G760"/>
    <mergeCell ref="B761:D761"/>
    <mergeCell ref="F172:G172"/>
    <mergeCell ref="F175:G175"/>
    <mergeCell ref="B176:D176"/>
    <mergeCell ref="F519:G519"/>
    <mergeCell ref="F521:G521"/>
    <mergeCell ref="B522:D522"/>
    <mergeCell ref="F1915:G1915"/>
    <mergeCell ref="F1918:G1918"/>
    <mergeCell ref="B1919:D1919"/>
    <mergeCell ref="F1984:G1984"/>
    <mergeCell ref="F1986:G1986"/>
    <mergeCell ref="B86:D86"/>
    <mergeCell ref="F1767:G1767"/>
    <mergeCell ref="F1769:G1769"/>
    <mergeCell ref="B1770:D1770"/>
    <mergeCell ref="F1852:G1852"/>
    <mergeCell ref="F1854:G1854"/>
    <mergeCell ref="B1855:D1855"/>
    <mergeCell ref="F1651:G1651"/>
    <mergeCell ref="F1654:G1654"/>
    <mergeCell ref="B1655:D1655"/>
    <mergeCell ref="F1705:G1705"/>
    <mergeCell ref="F1708:G1708"/>
    <mergeCell ref="B1709:D1709"/>
    <mergeCell ref="F1398:G1398"/>
    <mergeCell ref="F1401:G1401"/>
    <mergeCell ref="B1402:D1402"/>
    <mergeCell ref="F1531:G1531"/>
    <mergeCell ref="F1534:G1534"/>
    <mergeCell ref="B1535:D1535"/>
    <mergeCell ref="F83:G83"/>
    <mergeCell ref="F85:G85"/>
    <mergeCell ref="B854:D854"/>
    <mergeCell ref="F1001:G1001"/>
    <mergeCell ref="F1004:G1004"/>
    <mergeCell ref="B1005:D1005"/>
    <mergeCell ref="H7:I7"/>
    <mergeCell ref="B8:B9"/>
    <mergeCell ref="C8:D8"/>
    <mergeCell ref="H8:H9"/>
    <mergeCell ref="I8:I9"/>
    <mergeCell ref="B11:D11"/>
    <mergeCell ref="A2:G2"/>
    <mergeCell ref="A4:G4"/>
    <mergeCell ref="A5:G5"/>
    <mergeCell ref="A7:A9"/>
    <mergeCell ref="B7:D7"/>
    <mergeCell ref="E7:E9"/>
    <mergeCell ref="F7:F9"/>
    <mergeCell ref="G7:G9"/>
  </mergeCells>
  <phoneticPr fontId="23" type="noConversion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 контракта</vt:lpstr>
      <vt:lpstr>'Смета контракта'!Заголовки_для_печати</vt:lpstr>
      <vt:lpstr>'Смета контракта'!Область_печати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2022-03-30T07:35:31Z</cp:lastPrinted>
  <dcterms:created xsi:type="dcterms:W3CDTF">2020-09-30T08:50:27Z</dcterms:created>
  <dcterms:modified xsi:type="dcterms:W3CDTF">2025-09-23T20:28:31Z</dcterms:modified>
</cp:coreProperties>
</file>