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ОВиК\спецификации\"/>
    </mc:Choice>
  </mc:AlternateContent>
  <xr:revisionPtr revIDLastSave="0" documentId="13_ncr:1_{DB50506B-10E9-4428-B628-6A24AB216978}" xr6:coauthVersionLast="47" xr6:coauthVersionMax="47" xr10:uidLastSave="{00000000-0000-0000-0000-000000000000}"/>
  <bookViews>
    <workbookView xWindow="28680" yWindow="1290" windowWidth="29040" windowHeight="15720" tabRatio="941" firstSheet="4" activeTab="14" xr2:uid="{00000000-000D-0000-FFFF-FFFF00000000}"/>
  </bookViews>
  <sheets>
    <sheet name="1-01.03.04.010-ОВ1" sheetId="1" r:id="rId1"/>
    <sheet name="2-01.03.04.010-ОВ2" sheetId="2" r:id="rId2"/>
    <sheet name="5-01.10.04.030.ОВ1" sheetId="3" r:id="rId3"/>
    <sheet name="6-01.10.04.030-ОВ2" sheetId="4" r:id="rId4"/>
    <sheet name="7-01.02.010-ОВ" sheetId="5" r:id="rId5"/>
    <sheet name="8-01.10.04.180-ОВ" sheetId="6" r:id="rId6"/>
    <sheet name="10-01.01.161-ОВ" sheetId="7" r:id="rId7"/>
    <sheet name="11-01.01.10.04.100-ОВ" sheetId="8" r:id="rId8"/>
    <sheet name="12-01.10.04.130-ОВ" sheetId="9" r:id="rId9"/>
    <sheet name="13-01.10.04.181-ОВ" sheetId="10" r:id="rId10"/>
    <sheet name="14-01.10.01.021-ОВ1" sheetId="11" r:id="rId11"/>
    <sheet name="15-01.10.01.021-ОВ2" sheetId="12" r:id="rId12"/>
    <sheet name="16-01.10.01.160-ОВ1" sheetId="13" r:id="rId13"/>
    <sheet name="17-01.10.01.160-ОВ2" sheetId="14" r:id="rId14"/>
    <sheet name="19-01.10.04.010-ОВ2" sheetId="15" r:id="rId15"/>
  </sheets>
  <definedNames>
    <definedName name="_xlnm._FilterDatabase" localSheetId="6" hidden="1">'10-01.01.161-ОВ'!$A$17:$AB$145</definedName>
    <definedName name="_xlnm._FilterDatabase" localSheetId="0" hidden="1">'1-01.03.04.010-ОВ1'!$A$17:$AB$105</definedName>
    <definedName name="_xlnm._FilterDatabase" localSheetId="7" hidden="1">'11-01.01.10.04.100-ОВ'!$A$17:$AB$400</definedName>
    <definedName name="_xlnm._FilterDatabase" localSheetId="8" hidden="1">'12-01.10.04.130-ОВ'!$A$17:$AD$160</definedName>
    <definedName name="_xlnm._FilterDatabase" localSheetId="9" hidden="1">'13-01.10.04.181-ОВ'!$A$17:$AB$137</definedName>
    <definedName name="_xlnm._FilterDatabase" localSheetId="10" hidden="1">'14-01.10.01.021-ОВ1'!$A$17:$AB$89</definedName>
    <definedName name="_xlnm._FilterDatabase" localSheetId="11" hidden="1">'15-01.10.01.021-ОВ2'!$A$17:$AD$75</definedName>
    <definedName name="_xlnm._FilterDatabase" localSheetId="12" hidden="1">'16-01.10.01.160-ОВ1'!$A$17:$AB$102</definedName>
    <definedName name="_xlnm._FilterDatabase" localSheetId="13" hidden="1">'17-01.10.01.160-ОВ2'!$A$17:$AB$91</definedName>
    <definedName name="_xlnm._FilterDatabase" localSheetId="14" hidden="1">'19-01.10.04.010-ОВ2'!$A$17:$AB$106</definedName>
    <definedName name="_xlnm._FilterDatabase" localSheetId="1" hidden="1">'2-01.03.04.010-ОВ2'!$A$17:$AD$130</definedName>
    <definedName name="_xlnm._FilterDatabase" localSheetId="2" hidden="1">'5-01.10.04.030.ОВ1'!$A$17:$AD$281</definedName>
    <definedName name="_xlnm._FilterDatabase" localSheetId="3" hidden="1">'6-01.10.04.030-ОВ2'!$A$17:$AD$97</definedName>
    <definedName name="_xlnm._FilterDatabase" localSheetId="4" hidden="1">'7-01.02.010-ОВ'!$A$17:$Z$166</definedName>
    <definedName name="_xlnm._FilterDatabase" localSheetId="5" hidden="1">'8-01.10.04.180-ОВ'!$A$17:$AB$99</definedName>
    <definedName name="_xlnm.Print_Titles" localSheetId="6">'10-01.01.161-ОВ'!$17:$17</definedName>
    <definedName name="_xlnm.Print_Titles" localSheetId="0">'1-01.03.04.010-ОВ1'!$17:$17</definedName>
    <definedName name="_xlnm.Print_Titles" localSheetId="7">'11-01.01.10.04.100-ОВ'!$17:$17</definedName>
    <definedName name="_xlnm.Print_Titles" localSheetId="8">'12-01.10.04.130-ОВ'!$17:$17</definedName>
    <definedName name="_xlnm.Print_Titles" localSheetId="9">'13-01.10.04.181-ОВ'!$17:$17</definedName>
    <definedName name="_xlnm.Print_Titles" localSheetId="10">'14-01.10.01.021-ОВ1'!$17:$17</definedName>
    <definedName name="_xlnm.Print_Titles" localSheetId="11">'15-01.10.01.021-ОВ2'!$17:$17</definedName>
    <definedName name="_xlnm.Print_Titles" localSheetId="12">'16-01.10.01.160-ОВ1'!$17:$17</definedName>
    <definedName name="_xlnm.Print_Titles" localSheetId="13">'17-01.10.01.160-ОВ2'!$17:$17</definedName>
    <definedName name="_xlnm.Print_Titles" localSheetId="14">'19-01.10.04.010-ОВ2'!$17:$17</definedName>
    <definedName name="_xlnm.Print_Titles" localSheetId="1">'2-01.03.04.010-ОВ2'!$17:$17</definedName>
    <definedName name="_xlnm.Print_Titles" localSheetId="2">'5-01.10.04.030.ОВ1'!$17:$17</definedName>
    <definedName name="_xlnm.Print_Titles" localSheetId="3">'6-01.10.04.030-ОВ2'!$17:$17</definedName>
    <definedName name="_xlnm.Print_Titles" localSheetId="4">'7-01.02.010-ОВ'!$17:$17</definedName>
    <definedName name="_xlnm.Print_Titles" localSheetId="5">'8-01.10.04.180-ОВ'!$17:$17</definedName>
    <definedName name="_xlnm.Print_Area" localSheetId="6">'10-01.01.161-ОВ'!$A:$F</definedName>
    <definedName name="_xlnm.Print_Area" localSheetId="0">'1-01.03.04.010-ОВ1'!$A:$F</definedName>
    <definedName name="_xlnm.Print_Area" localSheetId="7">'11-01.01.10.04.100-ОВ'!$A:$F</definedName>
    <definedName name="_xlnm.Print_Area" localSheetId="8">'12-01.10.04.130-ОВ'!$A:$F</definedName>
    <definedName name="_xlnm.Print_Area" localSheetId="9">'13-01.10.04.181-ОВ'!$A:$F</definedName>
    <definedName name="_xlnm.Print_Area" localSheetId="10">'14-01.10.01.021-ОВ1'!$A:$F</definedName>
    <definedName name="_xlnm.Print_Area" localSheetId="11">'15-01.10.01.021-ОВ2'!$A:$F</definedName>
    <definedName name="_xlnm.Print_Area" localSheetId="12">'16-01.10.01.160-ОВ1'!$A:$F</definedName>
    <definedName name="_xlnm.Print_Area" localSheetId="13">'17-01.10.01.160-ОВ2'!$A:$F</definedName>
    <definedName name="_xlnm.Print_Area" localSheetId="14">'19-01.10.04.010-ОВ2'!$A:$F</definedName>
    <definedName name="_xlnm.Print_Area" localSheetId="1">'2-01.03.04.010-ОВ2'!$A:$F</definedName>
    <definedName name="_xlnm.Print_Area" localSheetId="2">'5-01.10.04.030.ОВ1'!$A:$F</definedName>
    <definedName name="_xlnm.Print_Area" localSheetId="3">'6-01.10.04.030-ОВ2'!$A:$F</definedName>
    <definedName name="_xlnm.Print_Area" localSheetId="4">'7-01.02.010-ОВ'!$A:$F</definedName>
    <definedName name="_xlnm.Print_Area" localSheetId="5">'8-01.10.04.180-ОВ'!$A:$F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5" l="1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20" i="15"/>
  <c r="A106" i="15"/>
  <c r="A105" i="15"/>
  <c r="A104" i="15"/>
  <c r="A103" i="15"/>
  <c r="A102" i="15"/>
  <c r="A101" i="15"/>
  <c r="A100" i="15"/>
  <c r="A99" i="15"/>
  <c r="A98" i="15"/>
  <c r="A96" i="15"/>
  <c r="A95" i="15"/>
  <c r="A94" i="15"/>
  <c r="A93" i="15"/>
  <c r="A92" i="15"/>
  <c r="A91" i="15"/>
  <c r="A90" i="15"/>
  <c r="A89" i="15"/>
  <c r="A88" i="15"/>
  <c r="A87" i="15"/>
  <c r="A86" i="15"/>
  <c r="A85" i="15"/>
  <c r="A84" i="15"/>
  <c r="A83" i="15"/>
  <c r="A82" i="15"/>
  <c r="A81" i="15"/>
  <c r="A80" i="15"/>
  <c r="A79" i="15"/>
  <c r="A78" i="15"/>
  <c r="A77" i="15"/>
  <c r="A76" i="15"/>
  <c r="A75" i="15"/>
  <c r="A74" i="15"/>
  <c r="A73" i="15"/>
  <c r="A72" i="15"/>
  <c r="A71" i="15"/>
  <c r="A70" i="15"/>
  <c r="A69" i="15"/>
  <c r="A68" i="15"/>
  <c r="A67" i="15"/>
  <c r="A66" i="15"/>
  <c r="A65" i="15"/>
  <c r="A64" i="15"/>
  <c r="A63" i="15"/>
  <c r="A62" i="15"/>
  <c r="A61" i="15"/>
  <c r="A60" i="15"/>
  <c r="A59" i="15"/>
  <c r="A58" i="15"/>
  <c r="A57" i="15"/>
  <c r="A56" i="15"/>
  <c r="A55" i="15"/>
  <c r="A54" i="15"/>
  <c r="A53" i="15"/>
  <c r="A52" i="15"/>
  <c r="A51" i="15"/>
  <c r="A50" i="15"/>
  <c r="A49" i="15"/>
  <c r="A48" i="15"/>
  <c r="A47" i="15"/>
  <c r="A46" i="15"/>
  <c r="A45" i="15"/>
  <c r="A44" i="15"/>
  <c r="A43" i="15"/>
  <c r="A42" i="15"/>
  <c r="A41" i="15"/>
  <c r="A40" i="15"/>
  <c r="A39" i="15"/>
  <c r="A38" i="15"/>
  <c r="A37" i="15"/>
  <c r="A36" i="15"/>
  <c r="A35" i="15"/>
  <c r="A34" i="15"/>
  <c r="A33" i="15"/>
  <c r="A32" i="15"/>
  <c r="A31" i="15"/>
  <c r="A30" i="15"/>
  <c r="A29" i="15"/>
  <c r="A28" i="15"/>
  <c r="A27" i="15"/>
  <c r="A26" i="15"/>
  <c r="A25" i="15"/>
  <c r="A24" i="15"/>
  <c r="A23" i="15"/>
  <c r="A22" i="15"/>
  <c r="A21" i="15"/>
  <c r="A20" i="15"/>
  <c r="E80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19" i="14"/>
  <c r="A91" i="14"/>
  <c r="A90" i="14"/>
  <c r="A89" i="14"/>
  <c r="A88" i="14"/>
  <c r="A87" i="14"/>
  <c r="A86" i="14"/>
  <c r="A85" i="14"/>
  <c r="A84" i="14"/>
  <c r="A83" i="14"/>
  <c r="A81" i="14"/>
  <c r="A80" i="14"/>
  <c r="A79" i="14"/>
  <c r="A78" i="14"/>
  <c r="A77" i="14"/>
  <c r="A76" i="14"/>
  <c r="A75" i="14"/>
  <c r="A74" i="14"/>
  <c r="A73" i="14"/>
  <c r="A72" i="14"/>
  <c r="A71" i="14"/>
  <c r="A70" i="14"/>
  <c r="A69" i="14"/>
  <c r="A68" i="14"/>
  <c r="A67" i="14"/>
  <c r="A66" i="14"/>
  <c r="A65" i="14"/>
  <c r="A64" i="14"/>
  <c r="A63" i="14"/>
  <c r="A62" i="14"/>
  <c r="A61" i="14"/>
  <c r="A60" i="14"/>
  <c r="A59" i="14"/>
  <c r="A58" i="14"/>
  <c r="A57" i="14"/>
  <c r="A56" i="14"/>
  <c r="A55" i="14"/>
  <c r="A54" i="14"/>
  <c r="A53" i="14"/>
  <c r="A52" i="14"/>
  <c r="A51" i="14"/>
  <c r="A50" i="14"/>
  <c r="A49" i="14"/>
  <c r="A48" i="14"/>
  <c r="A47" i="14"/>
  <c r="A46" i="14"/>
  <c r="A45" i="14"/>
  <c r="A44" i="14"/>
  <c r="A43" i="14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19" i="13"/>
  <c r="A102" i="13"/>
  <c r="A101" i="13"/>
  <c r="A100" i="13"/>
  <c r="A98" i="13"/>
  <c r="A97" i="13"/>
  <c r="A96" i="13"/>
  <c r="A95" i="13"/>
  <c r="A94" i="13"/>
  <c r="A93" i="13"/>
  <c r="A92" i="13"/>
  <c r="A91" i="13"/>
  <c r="A90" i="13"/>
  <c r="A89" i="13"/>
  <c r="A88" i="13"/>
  <c r="A87" i="13"/>
  <c r="A86" i="13"/>
  <c r="A85" i="13"/>
  <c r="A84" i="13"/>
  <c r="A83" i="13"/>
  <c r="A82" i="13"/>
  <c r="A81" i="13"/>
  <c r="A80" i="13"/>
  <c r="A79" i="13"/>
  <c r="A78" i="13"/>
  <c r="A77" i="13"/>
  <c r="A76" i="13"/>
  <c r="A75" i="13"/>
  <c r="A74" i="13"/>
  <c r="A73" i="13"/>
  <c r="A72" i="13"/>
  <c r="A71" i="13"/>
  <c r="A70" i="13"/>
  <c r="A69" i="13"/>
  <c r="A68" i="13"/>
  <c r="A67" i="13"/>
  <c r="A66" i="13"/>
  <c r="A65" i="13"/>
  <c r="A64" i="13"/>
  <c r="A63" i="13"/>
  <c r="A62" i="13"/>
  <c r="A61" i="13"/>
  <c r="A60" i="13"/>
  <c r="A59" i="13"/>
  <c r="A58" i="13"/>
  <c r="A57" i="13"/>
  <c r="A56" i="13"/>
  <c r="A55" i="13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19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19" i="11"/>
  <c r="A89" i="11"/>
  <c r="A88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9" i="10"/>
  <c r="A137" i="10"/>
  <c r="A136" i="10"/>
  <c r="A135" i="10"/>
  <c r="A133" i="10"/>
  <c r="A132" i="10"/>
  <c r="A131" i="10"/>
  <c r="A130" i="10"/>
  <c r="A129" i="10"/>
  <c r="A128" i="10"/>
  <c r="A127" i="10"/>
  <c r="A126" i="10"/>
  <c r="A125" i="10"/>
  <c r="A124" i="10"/>
  <c r="A123" i="10"/>
  <c r="A122" i="10"/>
  <c r="A121" i="10"/>
  <c r="A120" i="10"/>
  <c r="A119" i="10"/>
  <c r="A118" i="10"/>
  <c r="A117" i="10"/>
  <c r="A116" i="10"/>
  <c r="A115" i="10"/>
  <c r="A114" i="10"/>
  <c r="A113" i="10"/>
  <c r="A112" i="10"/>
  <c r="A111" i="10"/>
  <c r="A110" i="10"/>
  <c r="A109" i="10"/>
  <c r="A108" i="10"/>
  <c r="A107" i="10"/>
  <c r="A106" i="10"/>
  <c r="A105" i="10"/>
  <c r="A104" i="10"/>
  <c r="A103" i="10"/>
  <c r="A102" i="10"/>
  <c r="A101" i="10"/>
  <c r="A100" i="10"/>
  <c r="A99" i="10"/>
  <c r="A98" i="10"/>
  <c r="A97" i="10"/>
  <c r="A96" i="10"/>
  <c r="A95" i="10"/>
  <c r="A94" i="10"/>
  <c r="A93" i="10"/>
  <c r="A92" i="10"/>
  <c r="A91" i="10"/>
  <c r="A90" i="10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20" i="9"/>
  <c r="E133" i="9"/>
  <c r="E134" i="9"/>
  <c r="E135" i="9"/>
  <c r="E132" i="9"/>
  <c r="H132" i="9"/>
  <c r="I132" i="9" s="1"/>
  <c r="H21" i="9"/>
  <c r="I21" i="9"/>
  <c r="H22" i="9"/>
  <c r="I22" i="9" s="1"/>
  <c r="H23" i="9"/>
  <c r="I23" i="9" s="1"/>
  <c r="H24" i="9"/>
  <c r="I24" i="9" s="1"/>
  <c r="H25" i="9"/>
  <c r="I25" i="9" s="1"/>
  <c r="H26" i="9"/>
  <c r="I26" i="9" s="1"/>
  <c r="H27" i="9"/>
  <c r="I27" i="9"/>
  <c r="H28" i="9"/>
  <c r="I28" i="9" s="1"/>
  <c r="H29" i="9"/>
  <c r="I29" i="9" s="1"/>
  <c r="H30" i="9"/>
  <c r="I30" i="9" s="1"/>
  <c r="H31" i="9"/>
  <c r="I31" i="9" s="1"/>
  <c r="H32" i="9"/>
  <c r="I32" i="9" s="1"/>
  <c r="H33" i="9"/>
  <c r="I33" i="9" s="1"/>
  <c r="H34" i="9"/>
  <c r="I34" i="9" s="1"/>
  <c r="H35" i="9"/>
  <c r="I35" i="9" s="1"/>
  <c r="H36" i="9"/>
  <c r="I36" i="9"/>
  <c r="H37" i="9"/>
  <c r="I37" i="9" s="1"/>
  <c r="H38" i="9"/>
  <c r="I38" i="9"/>
  <c r="H39" i="9"/>
  <c r="I39" i="9" s="1"/>
  <c r="H40" i="9"/>
  <c r="I40" i="9" s="1"/>
  <c r="H41" i="9"/>
  <c r="I41" i="9" s="1"/>
  <c r="H42" i="9"/>
  <c r="I42" i="9" s="1"/>
  <c r="H43" i="9"/>
  <c r="I43" i="9" s="1"/>
  <c r="H44" i="9"/>
  <c r="I44" i="9" s="1"/>
  <c r="H45" i="9"/>
  <c r="I45" i="9" s="1"/>
  <c r="H46" i="9"/>
  <c r="I46" i="9" s="1"/>
  <c r="H47" i="9"/>
  <c r="I47" i="9" s="1"/>
  <c r="H48" i="9"/>
  <c r="I48" i="9" s="1"/>
  <c r="H49" i="9"/>
  <c r="I49" i="9" s="1"/>
  <c r="H50" i="9"/>
  <c r="I50" i="9"/>
  <c r="H51" i="9"/>
  <c r="I51" i="9" s="1"/>
  <c r="H52" i="9"/>
  <c r="I52" i="9" s="1"/>
  <c r="H53" i="9"/>
  <c r="I53" i="9" s="1"/>
  <c r="H54" i="9"/>
  <c r="I54" i="9" s="1"/>
  <c r="H55" i="9"/>
  <c r="I55" i="9"/>
  <c r="H56" i="9"/>
  <c r="I56" i="9" s="1"/>
  <c r="H57" i="9"/>
  <c r="I57" i="9" s="1"/>
  <c r="H58" i="9"/>
  <c r="I58" i="9" s="1"/>
  <c r="H59" i="9"/>
  <c r="I59" i="9" s="1"/>
  <c r="H60" i="9"/>
  <c r="I60" i="9"/>
  <c r="H61" i="9"/>
  <c r="I61" i="9" s="1"/>
  <c r="H62" i="9"/>
  <c r="I62" i="9" s="1"/>
  <c r="H63" i="9"/>
  <c r="I63" i="9" s="1"/>
  <c r="H64" i="9"/>
  <c r="I64" i="9" s="1"/>
  <c r="H65" i="9"/>
  <c r="I65" i="9" s="1"/>
  <c r="H66" i="9"/>
  <c r="I66" i="9" s="1"/>
  <c r="H67" i="9"/>
  <c r="I67" i="9"/>
  <c r="H68" i="9"/>
  <c r="I68" i="9" s="1"/>
  <c r="H69" i="9"/>
  <c r="I69" i="9"/>
  <c r="H70" i="9"/>
  <c r="I70" i="9" s="1"/>
  <c r="H71" i="9"/>
  <c r="I71" i="9" s="1"/>
  <c r="H72" i="9"/>
  <c r="I72" i="9" s="1"/>
  <c r="H73" i="9"/>
  <c r="I73" i="9" s="1"/>
  <c r="H74" i="9"/>
  <c r="I74" i="9" s="1"/>
  <c r="H75" i="9"/>
  <c r="I75" i="9" s="1"/>
  <c r="H76" i="9"/>
  <c r="I76" i="9" s="1"/>
  <c r="H77" i="9"/>
  <c r="I77" i="9" s="1"/>
  <c r="H78" i="9"/>
  <c r="I78" i="9"/>
  <c r="H79" i="9"/>
  <c r="I79" i="9"/>
  <c r="H80" i="9"/>
  <c r="I80" i="9" s="1"/>
  <c r="H81" i="9"/>
  <c r="I81" i="9" s="1"/>
  <c r="H82" i="9"/>
  <c r="I82" i="9" s="1"/>
  <c r="H83" i="9"/>
  <c r="I83" i="9" s="1"/>
  <c r="H84" i="9"/>
  <c r="I84" i="9" s="1"/>
  <c r="H85" i="9"/>
  <c r="I85" i="9" s="1"/>
  <c r="H86" i="9"/>
  <c r="I86" i="9" s="1"/>
  <c r="H87" i="9"/>
  <c r="I87" i="9" s="1"/>
  <c r="H88" i="9"/>
  <c r="I88" i="9" s="1"/>
  <c r="H89" i="9"/>
  <c r="I89" i="9" s="1"/>
  <c r="H90" i="9"/>
  <c r="I90" i="9" s="1"/>
  <c r="H91" i="9"/>
  <c r="I91" i="9" s="1"/>
  <c r="H92" i="9"/>
  <c r="I92" i="9"/>
  <c r="H93" i="9"/>
  <c r="I93" i="9" s="1"/>
  <c r="H94" i="9"/>
  <c r="I94" i="9" s="1"/>
  <c r="H95" i="9"/>
  <c r="I95" i="9" s="1"/>
  <c r="H96" i="9"/>
  <c r="I96" i="9"/>
  <c r="H97" i="9"/>
  <c r="I97" i="9" s="1"/>
  <c r="H98" i="9"/>
  <c r="I98" i="9" s="1"/>
  <c r="H99" i="9"/>
  <c r="I99" i="9" s="1"/>
  <c r="H100" i="9"/>
  <c r="I100" i="9" s="1"/>
  <c r="H101" i="9"/>
  <c r="I101" i="9" s="1"/>
  <c r="H102" i="9"/>
  <c r="I102" i="9" s="1"/>
  <c r="H103" i="9"/>
  <c r="I103" i="9" s="1"/>
  <c r="H104" i="9"/>
  <c r="I104" i="9" s="1"/>
  <c r="H105" i="9"/>
  <c r="I105" i="9" s="1"/>
  <c r="H106" i="9"/>
  <c r="I106" i="9" s="1"/>
  <c r="H107" i="9"/>
  <c r="I107" i="9" s="1"/>
  <c r="H108" i="9"/>
  <c r="I108" i="9"/>
  <c r="H109" i="9"/>
  <c r="I109" i="9" s="1"/>
  <c r="H110" i="9"/>
  <c r="I110" i="9"/>
  <c r="H111" i="9"/>
  <c r="I111" i="9" s="1"/>
  <c r="H112" i="9"/>
  <c r="I112" i="9" s="1"/>
  <c r="H113" i="9"/>
  <c r="I113" i="9" s="1"/>
  <c r="H114" i="9"/>
  <c r="I114" i="9" s="1"/>
  <c r="H115" i="9"/>
  <c r="I115" i="9"/>
  <c r="H116" i="9"/>
  <c r="I116" i="9" s="1"/>
  <c r="H117" i="9"/>
  <c r="I117" i="9" s="1"/>
  <c r="H118" i="9"/>
  <c r="I118" i="9" s="1"/>
  <c r="H119" i="9"/>
  <c r="I119" i="9" s="1"/>
  <c r="H120" i="9"/>
  <c r="I120" i="9" s="1"/>
  <c r="H121" i="9"/>
  <c r="I121" i="9"/>
  <c r="H122" i="9"/>
  <c r="I122" i="9" s="1"/>
  <c r="H123" i="9"/>
  <c r="I123" i="9" s="1"/>
  <c r="H124" i="9"/>
  <c r="I124" i="9" s="1"/>
  <c r="H125" i="9"/>
  <c r="I125" i="9" s="1"/>
  <c r="H126" i="9"/>
  <c r="I126" i="9" s="1"/>
  <c r="H127" i="9"/>
  <c r="I127" i="9" s="1"/>
  <c r="H128" i="9"/>
  <c r="I128" i="9" s="1"/>
  <c r="H129" i="9"/>
  <c r="I129" i="9"/>
  <c r="H130" i="9"/>
  <c r="I130" i="9" s="1"/>
  <c r="H131" i="9"/>
  <c r="I131" i="9" s="1"/>
  <c r="I133" i="9"/>
  <c r="I134" i="9"/>
  <c r="I135" i="9"/>
  <c r="H20" i="9"/>
  <c r="I20" i="9" s="1"/>
  <c r="A160" i="9"/>
  <c r="A159" i="9"/>
  <c r="A158" i="9"/>
  <c r="A157" i="9"/>
  <c r="A156" i="9"/>
  <c r="A155" i="9"/>
  <c r="A154" i="9"/>
  <c r="A153" i="9"/>
  <c r="A152" i="9"/>
  <c r="A151" i="9"/>
  <c r="A150" i="9"/>
  <c r="A149" i="9"/>
  <c r="A148" i="9"/>
  <c r="A147" i="9"/>
  <c r="A146" i="9"/>
  <c r="A145" i="9"/>
  <c r="A144" i="9"/>
  <c r="A143" i="9"/>
  <c r="A142" i="9"/>
  <c r="A141" i="9"/>
  <c r="A140" i="9"/>
  <c r="A139" i="9"/>
  <c r="A138" i="9"/>
  <c r="A137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20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E372" i="8"/>
  <c r="E373" i="8"/>
  <c r="E374" i="8"/>
  <c r="E375" i="8"/>
  <c r="E376" i="8"/>
  <c r="E377" i="8"/>
  <c r="E378" i="8"/>
  <c r="E379" i="8"/>
  <c r="E380" i="8"/>
  <c r="E358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45" i="7"/>
  <c r="A144" i="7"/>
  <c r="A141" i="7"/>
  <c r="A140" i="7"/>
  <c r="A139" i="7"/>
  <c r="A138" i="7"/>
  <c r="A137" i="7"/>
  <c r="A136" i="7"/>
  <c r="F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H69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20" i="6"/>
  <c r="A99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F14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20" i="5"/>
  <c r="A162" i="5"/>
  <c r="A161" i="5"/>
  <c r="A160" i="5"/>
  <c r="A159" i="5"/>
  <c r="A158" i="5"/>
  <c r="A157" i="5"/>
  <c r="A154" i="5"/>
  <c r="A153" i="5"/>
  <c r="A152" i="5"/>
  <c r="A151" i="5"/>
  <c r="A150" i="5"/>
  <c r="A145" i="5"/>
  <c r="A144" i="5"/>
  <c r="A143" i="5"/>
  <c r="A142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F87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20" i="4"/>
  <c r="A94" i="4"/>
  <c r="A93" i="4"/>
  <c r="A92" i="4"/>
  <c r="A91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0" i="3"/>
  <c r="J222" i="3"/>
  <c r="D222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E118" i="2"/>
  <c r="F118" i="2" s="1"/>
  <c r="E116" i="2"/>
  <c r="E117" i="2"/>
  <c r="E115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20" i="2"/>
  <c r="A130" i="2"/>
  <c r="A129" i="2"/>
  <c r="A127" i="2"/>
  <c r="A126" i="2"/>
  <c r="A125" i="2"/>
  <c r="A124" i="2"/>
  <c r="A123" i="2"/>
  <c r="A122" i="2"/>
  <c r="A121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21" i="1"/>
  <c r="A22" i="1"/>
  <c r="A23" i="1"/>
  <c r="A24" i="1"/>
  <c r="A25" i="1"/>
  <c r="A26" i="1"/>
  <c r="A27" i="1"/>
  <c r="A28" i="1"/>
  <c r="F101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20" i="1"/>
  <c r="A105" i="1" l="1"/>
  <c r="A104" i="1"/>
  <c r="A20" i="1"/>
</calcChain>
</file>

<file path=xl/sharedStrings.xml><?xml version="1.0" encoding="utf-8"?>
<sst xmlns="http://schemas.openxmlformats.org/spreadsheetml/2006/main" count="6174" uniqueCount="1242">
  <si>
    <t>Производство Аммиака и Карбамида, Кингисепп</t>
  </si>
  <si>
    <t/>
  </si>
  <si>
    <t>(наименование стройки)</t>
  </si>
  <si>
    <t>ВЕДОМОСТЬ РЕСУРСОВ</t>
  </si>
  <si>
    <t>№ E230-0001-8000633006-РД-01-03.04.010-ОВ1.ЛС-Г02-01-П-00-00</t>
  </si>
  <si>
    <t>в текущем уровне цен</t>
  </si>
  <si>
    <t xml:space="preserve">на </t>
  </si>
  <si>
    <t>Системы отопления, вентиляции и кондиционирования воздуха, 03.04.010 А17.715.2 Здание узла водоподготовки №2</t>
  </si>
  <si>
    <t>(наименование работ и затрат, наименование объекта)</t>
  </si>
  <si>
    <t>Е230-0001-8000633006-РД-01-03.04.010-ОВ1_0_0_RU_IFC; Е230-0001-8000633006-РД-01-03.04.010-ОВ1.КА-Г02-02-П-00-00_0_0_RU_IFC; Е230-0001-8000633006-РД-01-03.04.010-ОВ1.ВОР_0_0_RU_IFC</t>
  </si>
  <si>
    <t>Сметная стоимость, руб.:</t>
  </si>
  <si>
    <t>Нормативная трудоемкость основных рабочих, чел.ч.:</t>
  </si>
  <si>
    <t>Сметная заработная плата основных рабочих, руб.:</t>
  </si>
  <si>
    <t>№ п.п.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</si>
  <si>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</si>
  <si>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</si>
  <si>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</si>
  <si>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</si>
  <si>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</si>
  <si>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</si>
  <si>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Ресурсы подрядчика</t>
  </si>
  <si>
    <t xml:space="preserve">          Материалы</t>
  </si>
  <si>
    <t>шт</t>
  </si>
  <si>
    <t xml:space="preserve">1 </t>
  </si>
  <si>
    <t>Врезка из оцинкованной стали толщиной 0.6мм размером 315ø-
315ø</t>
  </si>
  <si>
    <t>Врезка из оцинкованной стали толщиной 0.7мм размером
150x300-150x300</t>
  </si>
  <si>
    <t>Врезка из оцинкованной стали толщиной 0.7мм размером
500x200-500x200</t>
  </si>
  <si>
    <t>Дроссель клапан круглый 400 мм</t>
  </si>
  <si>
    <t>Дроссель клапан прямоугольный 300х150</t>
  </si>
  <si>
    <t>Заглушка из оцинкованной стали толщиной 0.7мм размером
150x300</t>
  </si>
  <si>
    <t>Заглушка из оцинкованной стали толщиной 0.9мм размером
1500x1000</t>
  </si>
  <si>
    <t>Заглушка из оцинкованной стали толщиной 0.9мм размером
1800x300</t>
  </si>
  <si>
    <t>КПУ-2Н-О-В-1000-2*ф-
ЭПВ230-СН-КК-0-0-0-0-0</t>
  </si>
  <si>
    <t>Многосопловый панельный воздухораспределитель ПСМ</t>
  </si>
  <si>
    <t>Монтажный стакан утепленный с обратным клапаном ( SV-8-Ko-(I)-У1)</t>
  </si>
  <si>
    <t>Отвод из оцинкованной стали толщиной 0.6мм 45° размером
450ø-450ø</t>
  </si>
  <si>
    <t>Отвод из оцинкованной стали толщиной 0.6мм 90° размером
450ø-450ø</t>
  </si>
  <si>
    <t>Отвод из оцинкованной стали толщиной 0.9мм 45° размером
1000x1500-1000x1500</t>
  </si>
  <si>
    <t>Отвод из оцинкованной стали толщиной 0.9мм 90° размером
1000x1500-1000x1500</t>
  </si>
  <si>
    <t>Отвод из оцинкованной стали толщиной 1.0мм 90° размером
1000ø-1000ø</t>
  </si>
  <si>
    <t>Переход из оцинкованной стали толщиной 0.6мм размером 450ø-
450ø</t>
  </si>
  <si>
    <t>Переход из оцинкованной стали толщиной 0.7мм размером 560ø-
450ø</t>
  </si>
  <si>
    <t>Переход из оцинкованной стали толщиной 0.7мм размером 710ø-
560ø</t>
  </si>
  <si>
    <t>Переход из оцинкованной стали толщиной 0.7мм размером 800ø-
710ø</t>
  </si>
  <si>
    <t>Переход из оцинкованной стали толщиной 0.9мм размером
1573x1210-1500x1000</t>
  </si>
  <si>
    <t>Переход из оцинкованной стали толщиной 1.0мм размером 1000ø-
900ø</t>
  </si>
  <si>
    <t>Переход из оцинкованной стали толщиной 1.0мм размером 900ø-
800ø</t>
  </si>
  <si>
    <t>Переход из оцинкованной стали толщиной 1.2мм. размером
размером 1500x1000-1000ø</t>
  </si>
  <si>
    <t>Переход из оцинкованной стали толщиной 1.4мм. размером
размером 1800x300-450ø</t>
  </si>
  <si>
    <t>Переход из оцинкованной стали толщиной 1.4мм. размером
размером 300x1800-450ø</t>
  </si>
  <si>
    <t>Решетка вентиляционная АДР 500х200</t>
  </si>
  <si>
    <t>Сетка защитная прямоугольная 1500х1000</t>
  </si>
  <si>
    <t>Тройник из оцинкованной стали толщиной 0.7мм размером 560ø-
560ø-450ø</t>
  </si>
  <si>
    <t>Тройник из оцинкованной стали толщиной 0.7мм размером 710ø-
710ø-450ø</t>
  </si>
  <si>
    <t>Тройник из оцинкованной стали толщиной 0.7мм размером 800ø-
800ø-450ø</t>
  </si>
  <si>
    <t>Тройник из оцинкованной стали толщиной 0.9мм размером
1000x1500-1000x1500-1000x1500</t>
  </si>
  <si>
    <t>Тройник из оцинкованной стали толщиной 1.0мм размером 1000ø-
1000ø-450ø</t>
  </si>
  <si>
    <t>Тройник из оцинкованной стали толщиной 1.0мм размером 900ø-
900ø-450ø</t>
  </si>
  <si>
    <t>м2</t>
  </si>
  <si>
    <t>Изделия теплоизоляционные из базальтового волокна, толщина
30мм, без обкладки (BOS-VETN-30-БО)</t>
  </si>
  <si>
    <t>Рулонный покрывной слой для защиты тепловой изоляции (BOS-PROTECTION ФА)</t>
  </si>
  <si>
    <t>Болты анкерные</t>
  </si>
  <si>
    <t>т</t>
  </si>
  <si>
    <t>Болты с гайками и шайбами строительные</t>
  </si>
  <si>
    <t>кг</t>
  </si>
  <si>
    <t>Болты с шестигранной головкой, диаметр 10 мм</t>
  </si>
  <si>
    <t>Винты самонарезающие, оцинкованные, размер 4х12 мм</t>
  </si>
  <si>
    <t>Воздуховоды из листовой стали, толщиной 0,6 мм, диаметр до 450 мм</t>
  </si>
  <si>
    <t>Воздуховоды из листовой стали, толщиной 0,7 мм, диаметр до 800 мм</t>
  </si>
  <si>
    <t>Воздуховоды из листовой стали, толщиной 0,7 мм, диаметр от 500 до 560 мм</t>
  </si>
  <si>
    <t>Воздуховоды из листовой стали, толщиной 1,0 мм, диаметр до 1000 мм</t>
  </si>
  <si>
    <t>Воздуховоды из оцинкованной стали толщиной: 0,7 мм, периметром до 1000 мм</t>
  </si>
  <si>
    <t>Воздуховоды из оцинкованной стали толщиной: 0,9 мм, периметром до 7200 мм</t>
  </si>
  <si>
    <t>Воздуховоды из оцинкованной стали толщиной: 0,9 мм, периметром от 4200 до 5200 мм</t>
  </si>
  <si>
    <t>Вспомогательные ненормируемые ресурсы (2% от Оплаты труда рабочих)</t>
  </si>
  <si>
    <t>руб</t>
  </si>
  <si>
    <t>Гайки шестигранные, диаметр резьбы 10 мм</t>
  </si>
  <si>
    <t>Картон строительный прокладочный, марка Б</t>
  </si>
  <si>
    <t>Краска</t>
  </si>
  <si>
    <t>Краска масляная земляная МА-0115, мумия, сурик железный</t>
  </si>
  <si>
    <t>Лента липкая изоляционная на поликасиновом компаунде, ширина 20-30 мм, толщина от 0,14 до 0,19 мм</t>
  </si>
  <si>
    <t>Лента полиэтиленовая с липким слоем, марка А</t>
  </si>
  <si>
    <t>Лента стальная упаковочная мягкая нормальной точности 0,7х20-50 мм</t>
  </si>
  <si>
    <t>Листы алюминиевые, марка АД1Н, толщина 1 мм</t>
  </si>
  <si>
    <t>Масса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</si>
  <si>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</si>
  <si>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Металл сортовой для крепления</t>
  </si>
  <si>
    <t>Олифа комбинированная для разведения масляных густотертых красок и для внешних работ по деревянным поверхностям</t>
  </si>
  <si>
    <t>Олифа натуральная</t>
  </si>
  <si>
    <t>Очес льняной</t>
  </si>
  <si>
    <t>Проволока стальная низкоуглеродистая разного назначения оцинкованная, диаметр 1,1 мм</t>
  </si>
  <si>
    <t>Проволока стальная низкоуглеродистая разного назначения оцинкованная, диаметр 1,6 мм</t>
  </si>
  <si>
    <t>Прокат полосовой, горячекатаный, марка стали Ст0, ширина 70 мм, толщина 4-5 мм</t>
  </si>
  <si>
    <t>Прокладки из паронита ПМБ, толщина 1 мм, диаметр 100 мм</t>
  </si>
  <si>
    <t>1000 шт</t>
  </si>
  <si>
    <t>Прокладки паронитовые</t>
  </si>
  <si>
    <t>Прокладки резиновые (пластина техническая прессованная)</t>
  </si>
  <si>
    <t>Раствор готовый кладочный, цементный, М100</t>
  </si>
  <si>
    <t>м3</t>
  </si>
  <si>
    <t>Резина прессованная</t>
  </si>
  <si>
    <t>Сгоны стальные с муфтой и контргайкой, номинальный диаметр 40 мм</t>
  </si>
  <si>
    <t>Сталь арматурная, горячекатаная, гладкая, класс А-I, диаметр 12 мм</t>
  </si>
  <si>
    <t>Сталь листовая оцинкованная, толщина 0,5 мм</t>
  </si>
  <si>
    <t>Сталь листовая оцинкованная, толщина 0,8 мм</t>
  </si>
  <si>
    <t>Стеклопластик рулонный теплоизоляционный, плотность 120 г/м2, ширина 1м</t>
  </si>
  <si>
    <t>Шайбы стальные</t>
  </si>
  <si>
    <t>Шнур асбестовый общего назначения ШАОН, диаметр 8-10 мм</t>
  </si>
  <si>
    <t>Электроды сварочные Э42, диаметр 6 мм</t>
  </si>
  <si>
    <t>Электроды сварочные Э42А, диаметр 4 мм</t>
  </si>
  <si>
    <t>Электроды сварочные Э42А, диаметр 5 мм</t>
  </si>
  <si>
    <t>Итого "Материалы"</t>
  </si>
  <si>
    <t>Итого "Ресурсы подрядчика"</t>
  </si>
  <si>
    <t>Ресурсы заказчика</t>
  </si>
  <si>
    <t xml:space="preserve">          Оборудование</t>
  </si>
  <si>
    <t>Вентилятор крышный 14410 м3/ч, 4,0 кВт, 380В</t>
  </si>
  <si>
    <t>Установка приточная (напольная, уличного исполнения, правая сторона обслуживания). 
В составе:Вентилятор (с резервированием) 15880 м3/ч, 5,25 кВт, 400В (4 шт), 350 Па, 2,68 кВт, 400В, Фильтр приточный G4 (1 шт),Нагреватель (вода 115/70С) 181,04 кВт; Заслонка торцевая; Комплект автоматики (согласно опросного листа )</t>
  </si>
  <si>
    <t>Итого по ведомости ресурсов</t>
  </si>
  <si>
    <t xml:space="preserve">  В том числе:</t>
  </si>
  <si>
    <t xml:space="preserve">    Материалы</t>
  </si>
  <si>
    <t>№ E230-0001-8000633006-РД-01-03.04.010-ОВ2.ЛС-Г02-01-П-00-00</t>
  </si>
  <si>
    <t>Системы отопления, вентиляции и кондиционирования воздуха.
Система отопления, 03.04.010 А17.715.2 Здание узла водоподготовки №2</t>
  </si>
  <si>
    <t>Е230-0001-8000633006-РД-01-03.04.010-ОВ2_0_0_RU_IFC; Е230-0001-8000633006-РД-01-03.04.010-ОВ2.КА-Г02-02-П-00-00_0_0_RU_IFC; Е230-0001-8000633006-РД-01-03.04.010-ОВ2.ВОР_0_0_RU_IFC</t>
  </si>
  <si>
    <t>Воздухоотводчик (Tраб. Max=120 C), Ду15</t>
  </si>
  <si>
    <t>Клапан обратный с латунным золотником Ду32</t>
  </si>
  <si>
    <t>Клапан регулятора перепада давления (VFG 2R DN40)</t>
  </si>
  <si>
    <t>Манометрический кран</t>
  </si>
  <si>
    <t>Мастика «Вектор 1214» антикоррозийная</t>
  </si>
  <si>
    <t>Опора неподвижная хомутовая для Ду65</t>
  </si>
  <si>
    <t>Расходомер фланцевый Ду32</t>
  </si>
  <si>
    <t>Регистр из гладких труб L=3м, Ду 150, 4 трубы,ГОСТ10704-91</t>
  </si>
  <si>
    <t>Узел регулирования (КЭВ-УТМ-4)</t>
  </si>
  <si>
    <t>Хомут трубный 1 1/4” – М8</t>
  </si>
  <si>
    <t>Хомут трубный 1” – М8</t>
  </si>
  <si>
    <t>Хомут трубный 2 1/2” – М8</t>
  </si>
  <si>
    <t>Хомут трубный 2” – М8</t>
  </si>
  <si>
    <t>Хомут трубный 3/4” – М8</t>
  </si>
  <si>
    <t>Хомут трубный 3” – М8</t>
  </si>
  <si>
    <t>Цилиндры базальтовые теплоизоляционный BOS-PIPE, кашированные неармированной фольгой, толщиной 40мм, Двн21</t>
  </si>
  <si>
    <t>Цилиндры базальтовые теплоизоляционный BOS-PIPE,
кашированные неармированной фольгой, толщиной 40мм, Двн28</t>
  </si>
  <si>
    <t>Цилиндры базальтовые теплоизоляционный BOS-PIPE,
кашированные неармированной фольгой, толщиной 40мм, Двн35</t>
  </si>
  <si>
    <t>Цилиндры базальтовые теплоизоляционный BOS-PIPE,
кашированные неармированной фольгой, толщиной 40мм, Двн42</t>
  </si>
  <si>
    <t>Цилиндры базальтовые теплоизоляционный BOS-PIPE,
кашированные неармированной фольгой, толщиной 40мм, Двн57</t>
  </si>
  <si>
    <t>Цилиндры базальтовые теплоизоляционный BOS-PIPE,
кашированные неармированной фольгой, толщиной 40мм, Двн76</t>
  </si>
  <si>
    <t>Цилиндры базальтовые теплоизоляционный BOS-PIPE,
кашированные неармированной фольгой, толщиной 40мм, Двн89</t>
  </si>
  <si>
    <t>Шаровый кран Ду15 Tmax 120C</t>
  </si>
  <si>
    <t>Шаровый кран Ду15 Tmax 120C PN40</t>
  </si>
  <si>
    <t>Шаровый кран Ду25 Tmax 120C</t>
  </si>
  <si>
    <t>Шаровый кран Ду25 Tmax 120C PN40</t>
  </si>
  <si>
    <t>Шаровый кран Ду32 Tmax 120C</t>
  </si>
  <si>
    <t>Шаровый кран Ду65 Tmax 120C PN25</t>
  </si>
  <si>
    <t>Шпилька М8х1000</t>
  </si>
  <si>
    <t>Ацетилен газообразный технический</t>
  </si>
  <si>
    <t>Бензин-растворитель</t>
  </si>
  <si>
    <t>Битумы нефтяные строительные БН-90/10</t>
  </si>
  <si>
    <t>Болты с гайками и шайбами для санитарно-технических работ, диаметр 12 мм</t>
  </si>
  <si>
    <t>Болты с гайками и шайбами для санитарно-технических работ, диаметр 16 мм</t>
  </si>
  <si>
    <t>Болты с гайками и шайбами оцинкованные, диаметр 12 мм</t>
  </si>
  <si>
    <t>Бруски обрезные, хвойных пород, длина 4-6,5 м, ширина 75-150 мм, толщина 40-75 мм, сорт I</t>
  </si>
  <si>
    <t>Вода</t>
  </si>
  <si>
    <t>Гвозди строительные</t>
  </si>
  <si>
    <t>Грунтовка ГФ-021</t>
  </si>
  <si>
    <t>Грязевик из стальных электросварных и водогазопроводных труб, наружный диаметр входного патрубка 57 мм, наружный диаметр корпуса 273 мм</t>
  </si>
  <si>
    <t>Дюбели с калиброванной головкой (россыпью), размер 3х68,5 мм</t>
  </si>
  <si>
    <t>Известь строительная негашеная хлорная, марка А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</si>
  <si>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</si>
  <si>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</si>
  <si>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Канат пеньковый пропитанный</t>
  </si>
  <si>
    <t>Картон асбестовый общего назначения марка КАОН-1, толщина 3 мм</t>
  </si>
  <si>
    <t>Кислород газообразный технический</t>
  </si>
  <si>
    <t>Кронштейны для крепления радиаторов к кирпичным и бетонным стенам, при длине кронштейна 131 мм</t>
  </si>
  <si>
    <t>100 шт</t>
  </si>
  <si>
    <t>Кронштейны для крепления радиаторов к кирпичным и бетонным стенам, при длине кронштейна 325 мм</t>
  </si>
  <si>
    <t>М...</t>
  </si>
  <si>
    <t>Мастика «Вектор 1025» антикоррозийная</t>
  </si>
  <si>
    <t>Металл для крепления трубопроводов</t>
  </si>
  <si>
    <t>Мастика битумно-полимерная</t>
  </si>
  <si>
    <t>Проволока горячекатаная в мотках, диаметр 6,3-6,5 мм</t>
  </si>
  <si>
    <t>Проволока сварочная легированная, диаметр 2 мм</t>
  </si>
  <si>
    <t>Проволока сварочная легированная, диаметр 4 мм</t>
  </si>
  <si>
    <t>Прокат толстолистовой горячекатаный марка стали Ст3, толщина 2-6 мм</t>
  </si>
  <si>
    <t>Прокладки из паронита ПМБ, толщина 1 мм, диаметр 50 мм</t>
  </si>
  <si>
    <t>Пропан-бутан смесь техническая</t>
  </si>
  <si>
    <t>Раствор готовый кладочный, цементный, М200</t>
  </si>
  <si>
    <t>Раствор готовый кладочный, цементный, М50</t>
  </si>
  <si>
    <t>Растворитель Р-4</t>
  </si>
  <si>
    <t>Трубы стальные бесшовные горячедеформированные со снятой фаской из стали марок 15, 20, 35, наружный диаметр 133 мм, толщина стенки 4 мм</t>
  </si>
  <si>
    <t>м</t>
  </si>
  <si>
    <t>Трубы стальные бесшовные холоднодеформированные из коррозионно-стойкой стали марки 12Х18Н10Т, наружный диаметр 18 мм, толщина стенки 2,5 мм</t>
  </si>
  <si>
    <t>Трубы стальные бесшовные холоднодеформированные из коррозионно-стойкой стали марки 12Х18Н10Т, наружный диаметр 25 мм, толщина стенки 3,0 мм</t>
  </si>
  <si>
    <t>Трубы стальные бесшовные холоднодеформированные из коррозионно-стойкой стали марки 12Х18Н10Т, наружный диаметр 32 мм, толщина стенки 3,0 мм</t>
  </si>
  <si>
    <t>Трубы стальные бесшовные холоднодеформированные из коррозионно-стойкой стали марки 12Х18Н10Т, наружный диаметр 40 мм, толщина стенки 3,0 мм</t>
  </si>
  <si>
    <t>Трубы стальные бесшовные холоднодеформированные из коррозионно-стойкой стали марки 12Х18Н10Т, наружный диаметр 57 мм, толщина стенки 4,0 мм</t>
  </si>
  <si>
    <t>Трубы стальные бесшовные холоднодеформированные из коррозионно-стойкой стали марки 12Х18Н10Т, наружный диаметр 76 мм, толщина стенки 3,5 мм</t>
  </si>
  <si>
    <t>Трубы стальные бесшовные холоднодеформированные из коррозионно-стойкой стали марки 12Х18Н10Т, наружный диаметр 89 мм, толщина стенки 3,5 мм</t>
  </si>
  <si>
    <t>Трубы стальные сварные оцинкованные водогазопроводные с резьбой, легкие, номинальный диаметр 25 мм, толщина стенки 2,8 мм</t>
  </si>
  <si>
    <t>Трубы стальные сварные оцинкованные водогазопроводные с резьбой, легкие, номинальный диаметр 32 мм, толщина стенки 2,8 мм</t>
  </si>
  <si>
    <t>Фильтры для очистки воды сетчатые, чугунные, со сливным краном, фланцевые, максимальная температура рабочей среды 120 °C, условное давление 1,6 МПа, диаметр условного прохода 65 мм</t>
  </si>
  <si>
    <t>Фланцы приварные встык, марка стали 20, номинальное давление 1,6 МПа, номинальный диаметр 65 мм</t>
  </si>
  <si>
    <t>компл</t>
  </si>
  <si>
    <t>Фланцы стальные плоские приварные из стали ВСт3сп2, ВСт3сп3, номинальное давление 1,0 МПа, номинальный диаметр 40 мм</t>
  </si>
  <si>
    <t>Швеллеры № 40, марка стали Ст0</t>
  </si>
  <si>
    <t>Электроды сварочные Э42, диаметр 4 мм</t>
  </si>
  <si>
    <t>Электроды сварочные Э46, диаметр 4 мм</t>
  </si>
  <si>
    <t>Воздушно-отопительный агрегат КЭВ-25T3W2</t>
  </si>
  <si>
    <t>Манометр для неагрессивных сред (класс точности 1.5) с резьбовым присоединением марка: МП-3У диаметром 100 мм</t>
  </si>
  <si>
    <t>Термоманометр для неагрессивных сред (класс точности 2,5) типа ТМТБ от 0 до +150 град C, давлением 2,5 МПа (25 кгс/см2), с запорным клапаном</t>
  </si>
  <si>
    <t>Термометр биметаллический А 5000-63</t>
  </si>
  <si>
    <t>Итого "Оборудование"</t>
  </si>
  <si>
    <t>Комбинированный балансировочный клапан 7,5 м3/час, Ду40</t>
  </si>
  <si>
    <t>Ручной балансировочный клапан Ду50</t>
  </si>
  <si>
    <t>Шаровый кран фланцевый Ду50 Tmax 150C</t>
  </si>
  <si>
    <t>Электропривод для клапана AQT-R, 24В</t>
  </si>
  <si>
    <t>Насос циркуляционный, MEGA 40-6F 1x230V</t>
  </si>
  <si>
    <t>Термометр биметаллический А 5000-63 (0-200 град C)</t>
  </si>
  <si>
    <t>Удаленные и замененные ресурсы</t>
  </si>
  <si>
    <t xml:space="preserve">    Оборудование</t>
  </si>
  <si>
    <t>Производство аммиака и карбамида, Кингисепп</t>
  </si>
  <si>
    <t>№ E230-0001-8000633006-РД-01-10.04.030-ОВ1.ЛС-Г02-01-П-00-00</t>
  </si>
  <si>
    <t>Системы отопления, вентиляции и кондиционирования воздуха. Вентиляция., 10.04.030 U22.201 Сооружение установки производства расплава карбамида</t>
  </si>
  <si>
    <t>Е230-0001-800063006-РД-10.04.030-ОВ1_0_D_RU_IFC; Е230-0001-800063006-РД-01-10.04.030-ОВ1.ВОР_0_A_RU_IFC; E230-0001-800063006-РД-01-10.04.030-ОВ1.КА-Г02-02-П-00-00_0_0_RU_IFC</t>
  </si>
  <si>
    <t>Врезка из коррозионностойкой. стали 12X18H10T по ГОСТ 5632-2014   толщина 0.5мм</t>
  </si>
  <si>
    <t>шт.</t>
  </si>
  <si>
    <t>Врезка из коррозионностойкой. стали 12X18H10T по ГОСТ 5632-2014   толщина 0.9мм</t>
  </si>
  <si>
    <t>Врезка из коррозионностойкой. стали 12X18H10T по ГОСТ 5632-2014  толщина 0.9мм</t>
  </si>
  <si>
    <t>Врезка из коррозионностойкой. стали 12X18H10T по
ГОСТ 5632-2014   толщина 0.7мм</t>
  </si>
  <si>
    <t>Врезка из коррозионностойкой. стали 12X18H10T по
ГОСТ 5632-2014   толщина 0.9мм</t>
  </si>
  <si>
    <t>Врезка из коррозионностойкой. стали 12X18H10T по
ГОСТ 5632-2014  толщина 0.9мм</t>
  </si>
  <si>
    <t>Врезка из коррозионностойкой. стали 12X18H10T по
ГОСТ 5632-2014 толщина 0.9мм</t>
  </si>
  <si>
    <t>Дефлектор Серия 5.904-51 (коррозионостойкое
исполнение) Ду315</t>
  </si>
  <si>
    <t>Дроссель-клапан  взрывозащищ. коррозионностойкий</t>
  </si>
  <si>
    <t>Дроссель-клапан  взрывозащищ. коррозионностойкий РЕГУЛЯР 140*1000-ВК-Р</t>
  </si>
  <si>
    <t>Дроссель-клапан  взрывозащищ. коррозионностойкий РЕГУЛЯР 1400*1000-ВК-Р</t>
  </si>
  <si>
    <t>Дроссель-клапан (коррозионостойкое исполнение)</t>
  </si>
  <si>
    <t>Дроссель-клапан АКВ 400*300</t>
  </si>
  <si>
    <t>Заглушка из коррозионностойкой. стали 12X18H10T по ГОСТ 5632-2014   толщина 0.7мм</t>
  </si>
  <si>
    <t>Заглушка из коррозионностойкой. стали 12X18H10T по ГОСТ 5632-2014  толщина 0.9мм</t>
  </si>
  <si>
    <t>Заглушка из коррозионностойкой. стали 12X18H10T
по ГОСТ 5632-2014   толщина 0.7мм</t>
  </si>
  <si>
    <t>Заглушка из коррозионностойкой. стали 12X18H10T
по ГОСТ 5632-2014   толщина 0.9мм</t>
  </si>
  <si>
    <t>Заглушка из коррозионностойкой. стали 12X18H10T
по ГОСТ 5632-2014  толщина 0.7мм</t>
  </si>
  <si>
    <t>Заглушка из коррозионностойкой. стали 12X18H10T
по ГОСТ 5632-2014  толщина 0.9мм</t>
  </si>
  <si>
    <t>Заглушка из коррозионностойкой. стали 12X18H10T
по ГОСТ 5632-2014 толщина 0.7мм</t>
  </si>
  <si>
    <t>Заглушка из коррозионностойкой. стали 12X18H10T
по ГОСТ 5632-2014 толщина 0.9мм</t>
  </si>
  <si>
    <t>Клапан взрывозащищенный корозионностойкий КЕДР 2400*1500-КВ</t>
  </si>
  <si>
    <t>Клапан обратный взрывозащищенный серия 5.904-58</t>
  </si>
  <si>
    <t>Клапан обратный взрывозащищенный серия 5.904-58 АЗЕ 101.000-03</t>
  </si>
  <si>
    <t>Клапан обратный взрывозащищенный серия 5.904-58 АЗЕ 101.000-04</t>
  </si>
  <si>
    <t>Клапан обратный взрывозащищенный серия 5.904-58 АЗЕ 101.000-05</t>
  </si>
  <si>
    <t>Клапан обратный взрывозащищенный серия 5.904-58 АЗЕ 101.000-06</t>
  </si>
  <si>
    <t>Клапан обратный взрывозащищенный серия 5.904-58 АЗЕ 101.000-07</t>
  </si>
  <si>
    <t>Клапан обратный взрывозащищенный серия 5.904-58 АЗЕ 101.000-09</t>
  </si>
  <si>
    <t>Клапан обратный взрывозащищенный серия 5.904-58 АЗЕ 103.000</t>
  </si>
  <si>
    <t>Клапан обратный взрывозащищенный серия 5.904-58 АЗЕ 104.000-01</t>
  </si>
  <si>
    <t>Клапан огнезадерживающий взрывозащищенный коррозионностойкий</t>
  </si>
  <si>
    <t>Клапан огнезадерживающий взрывозащищённый коррозионностойкий</t>
  </si>
  <si>
    <t>Клапан огнезадерживающий взрывозащищенный коррозионностойкий КПУ-2Н-О-ВК-400*300-2Ф- МЭО220-СН</t>
  </si>
  <si>
    <t>Клапан огнезадерживающий взрывозащищенный
коррозионностойкий КПУ-2Н-О-ВК- 2000*1000-2Ф-МЭО220-СН</t>
  </si>
  <si>
    <t>Отвод-45° из коррозио-кой. стали 12X18H10T по ГОСТ 5632-2014  затянутый сетко1 40*40 толщ. 0.7мм</t>
  </si>
  <si>
    <t>Отвод-45° из коррозионностойкой. стали 12X18H10T по ГОСТ 5632-2014  затянутый сеткой 40*40 Ду800</t>
  </si>
  <si>
    <t>Отвод-45° из коррозионностойкой. стали 12X18H10T по ГОСТ 5632-2014  затянутый сеткой 40*40 толщина 0.7мм Ду560</t>
  </si>
  <si>
    <t>Отвод-45° из коррозионностойкой. стали 12X18H10T
по ГОСТ 5632-2014   с сеткой 40*40 Ду450</t>
  </si>
  <si>
    <t>Отвод-45° из коррозионностойкой. стали 12X18H10T
по ГОСТ 5632-2014  толщина 0.7мм</t>
  </si>
  <si>
    <t>Отвод-90° из коррозионностойкой. стали 12X18H10T по ГОСТ 5632-2014   толщина 0.7мм</t>
  </si>
  <si>
    <t>Отвод-90° из коррозионностойкой. стали 12X18H10T по ГОСТ 5632-2014   толщина 0.7мм Ду800</t>
  </si>
  <si>
    <t>Отвод-90° из коррозионностойкой. стали 12X18H10T по ГОСТ 5632-2014   толщина 0.9мм</t>
  </si>
  <si>
    <t>Отвод-90° из коррозионностойкой. стали 12X18H10T по ГОСТ 5632-2014  толщина 0.7мм 400х400</t>
  </si>
  <si>
    <t>Отвод-90° из коррозионностойкой. стали 12X18H10T по ГОСТ 5632-2014 толщина 0.7мм</t>
  </si>
  <si>
    <t>Отвод-90° из коррозионностойкой. стали 12X18H10T по ГОСТ 5632-2014 толщина 0.9мм</t>
  </si>
  <si>
    <t>Отвод-90° из коррозионностойкой. стали 12X18H10T
по ГОСТ 5632-2014   толщина 0.7мм</t>
  </si>
  <si>
    <t>Отвод-90° из коррозионностойкой. стали 12X18H10T
по ГОСТ 5632-2014   толщина 0.7мм Ду450</t>
  </si>
  <si>
    <t>Отвод-90° из коррозионностойкой. стали 12X18H10T
по ГОСТ 5632-2014   толщина 0.9мм</t>
  </si>
  <si>
    <t>Отвод-90° из коррозионностойкой. стали 12X18H10T
по ГОСТ 5632-2014  толщина 0.7мм</t>
  </si>
  <si>
    <t>Отвод-90° из коррозионностойкой. стали 12X18H10T
по ГОСТ 5632-2014  толщина 0.7мм Ду560</t>
  </si>
  <si>
    <t>Отвод-90° из коррозионностойкой. стали 12X18H10T
по ГОСТ 5632-2014  толщина 0.9мм</t>
  </si>
  <si>
    <t>Отвод-90° из коррозионностойкой. стали 12X18H10T
по ГОСТ 5632-2014 толщина 0.5мм</t>
  </si>
  <si>
    <t>Отвод-90° из коррозионностойкой. стали 12X18H10T
по ГОСТ 5632-2014 толщина 0.7мм Ø450</t>
  </si>
  <si>
    <t>Переход из коррозионностойкой. стали 12X18H10T по ГОСТ 5632-2014   толщина 0.7мм</t>
  </si>
  <si>
    <t>Переход из коррозионностойкой. стали 12X18H10T по ГОСТ 5632-2014   толщина 0.9мм</t>
  </si>
  <si>
    <t>Переход из коррозионностойкой. стали 12X18H10T по ГОСТ 5632-2014   толщина 0.9мм 1500х100/ДУ630</t>
  </si>
  <si>
    <t>Переход из коррозионностойкой. стали 12X18H10T по ГОСТ 5632-2014  толщина 0.7мм</t>
  </si>
  <si>
    <t>Переход из коррозионностойкой. стали 12X18H10T по ГОСТ 5632-2014  толщина 0.7мм 400х400/500х300</t>
  </si>
  <si>
    <t>Переход из коррозионностойкой. стали 12X18H10T по ГОСТ 5632-2014  толщина 0.9мм</t>
  </si>
  <si>
    <t>Переход из коррозионностойкой. стали 12X18H10T
по ГОСТ 5632-2014   толщина 0.7мм</t>
  </si>
  <si>
    <t>Переход из коррозионностойкой. стали 12X18H10T
по ГОСТ 5632-2014   толщина 0.7мм 500х300/400х300</t>
  </si>
  <si>
    <t>Переход из коррозионностойкой. стали 12X18H10T
по ГОСТ 5632-2014   толщина 0.7мм Ø400/900x400</t>
  </si>
  <si>
    <t>Переход из коррозионностойкой. стали 12X18H10T
по ГОСТ 5632-2014   толщина 0.9мм</t>
  </si>
  <si>
    <t>Переход из коррозионностойкой. стали 12X18H10T
по ГОСТ 5632-2014  толщина 0.7мм</t>
  </si>
  <si>
    <t>Переход из коррозионностойкой. стали 12X18H10T
по ГОСТ 5632-2014  толщина 0.9мм</t>
  </si>
  <si>
    <t>Переход из коррозионностойкой. стали 12X18H10T
по ГОСТ 5632-2014 0 толщина 0.9мм</t>
  </si>
  <si>
    <t>Переход из коррозионностойкой. стали 12X18H10T
по ГОСТ 5632-2014 толщина 0.7мм</t>
  </si>
  <si>
    <t>Переход из коррозионностойкой. стали 12X18H10T
по ГОСТ 5632-2014 толщина 0.9мм Ду500/1400х500</t>
  </si>
  <si>
    <t>Приточный воздухораспределитель 1000x600 α1 = 45°</t>
  </si>
  <si>
    <t>Приточный воздухораспределитель 400x300</t>
  </si>
  <si>
    <t>Приточный воздухораспределитель α1 = 45° АМР</t>
  </si>
  <si>
    <t>Решетка  защитная БСР 700х400</t>
  </si>
  <si>
    <t>Решетка алюминиевая однорядная регулируемая с клапаном расхода воздуха α1 = 45°</t>
  </si>
  <si>
    <t>Решетка защитная АРН1500-1000</t>
  </si>
  <si>
    <t>Решетка защитная БКС 400</t>
  </si>
  <si>
    <t>Решетка защитная БКС 450</t>
  </si>
  <si>
    <t>Решетка защитная БКС 560</t>
  </si>
  <si>
    <t>Решетка защитная БКС800</t>
  </si>
  <si>
    <t>Решетка защитная БСК 450</t>
  </si>
  <si>
    <t>Решетка защитная БСК 500</t>
  </si>
  <si>
    <t>Решетка защитная БСК 630</t>
  </si>
  <si>
    <t>Решетка защитная БСК200</t>
  </si>
  <si>
    <t>Решетка защитная БСР 400*200</t>
  </si>
  <si>
    <t>Решетка наружная АРН 2000-1500</t>
  </si>
  <si>
    <t>Решетка наружная АРН 2400*1500</t>
  </si>
  <si>
    <t>Решетка наружная АРН900-400</t>
  </si>
  <si>
    <t>Решетка наружняя АРН 1500-1500</t>
  </si>
  <si>
    <t>Решетка наружняя АРН 2000-1500</t>
  </si>
  <si>
    <t>Решетка нуружная АРН1400-1000</t>
  </si>
  <si>
    <t>Решетка переточная АП700*500</t>
  </si>
  <si>
    <t>РешеткаБСР 700х400</t>
  </si>
  <si>
    <t>Узел прохода УП1-01 по серии 5.904- 45(коррозионостойкое исполнение)</t>
  </si>
  <si>
    <t>Воздуховод из коррозионностойкой. стали 12X18H10T по ГОСТ 5632-2014   толщина 0.7мм</t>
  </si>
  <si>
    <t>Воздуховод из коррозионностойкой. стали 12X18H10T по ГОСТ 5632-2014   толщина 0.7мм 400х300</t>
  </si>
  <si>
    <t>Воздуховод из коррозионностойкой. стали 12X18H10T по ГОСТ 5632-2014   толщина 0.7мм 400х400</t>
  </si>
  <si>
    <t>Воздуховод из коррозионностойкой. стали 12X18H10T по ГОСТ 5632-2014   толщина 0.7мм 500х300</t>
  </si>
  <si>
    <t>Воздуховод из коррозионностойкой. стали 12X18H10T по ГОСТ 5632-2014   толщина 0.9мм</t>
  </si>
  <si>
    <t>Воздуховод из коррозионностойкой. стали 12X18H10T по ГОСТ 5632-2014   толщина 0.9мм 1500х1000</t>
  </si>
  <si>
    <t>Воздуховод из коррозионностойкой. Стали 12X18H10T по ГОСТ 5632-2014   толщина 0.9мм 2400х1500</t>
  </si>
  <si>
    <t>Воздуховод из коррозионностойкой. стали 12X18H10T по ГОСТ 5632-2014  600x600 толщина 0.7мм</t>
  </si>
  <si>
    <t>Воздуховод из коррозионностойкой. стали 12X18H10T по ГОСТ 5632-2014  толщина 0.7мм</t>
  </si>
  <si>
    <t>Воздуховод из коррозионностойкой. стали 12X18H10T по ГОСТ 5632-2014  толщина 0.7мм  900x400</t>
  </si>
  <si>
    <t>Воздуховод из коррозионностойкой. стали 12X18H10T по ГОСТ 5632-2014  толщина 0.7мм Ду450</t>
  </si>
  <si>
    <t>Воздуховод из коррозионностойкой. стали 12X18H10T по ГОСТ 5632-2014  толщина 0.9мм</t>
  </si>
  <si>
    <t>Воздуховод из коррозионностойкой. стали 12X18H10T по ГОСТ 5632-2014 толщина 0.7мм Ду500</t>
  </si>
  <si>
    <t>Воздуховод из коррозионностойкой. стали AISI 304 12X18H10T по ГОСТ 5632-2014  толщина 0.7мм</t>
  </si>
  <si>
    <t>Воздуховод из коррозионностойкой. стали
12X18H10T по ГОСТ 5632-2014   толщ. 0.9мм</t>
  </si>
  <si>
    <t>Воздуховод из коррозионностойкой. стали
12X18H10T по ГОСТ 5632-2014   толщина 0.7мм</t>
  </si>
  <si>
    <t>Воздуховод из коррозионностойкой. стали
12X18H10T по ГОСТ 5632-2014   толщина 0.7мм  Ø450</t>
  </si>
  <si>
    <t>Воздуховод из коррозионностойкой. стали
12X18H10T по ГОСТ 5632-2014   толщина 0.9мм</t>
  </si>
  <si>
    <t>Воздуховод из коррозионностойкой. стали
12X18H10T по ГОСТ 5632-2014  толщина 0.58мм</t>
  </si>
  <si>
    <t>Воздуховод из коррозионностойкой. стали
12X18H10T по ГОСТ 5632-2014  толщина 0.7мм</t>
  </si>
  <si>
    <t>Воздуховод из коррозионностойкой. стали
12X18H10T по ГОСТ 5632-2014  толщина 0.7мм  Ø400</t>
  </si>
  <si>
    <t>Воздуховод из коррозионностойкой. стали
12X18H10T по ГОСТ 5632-2014  толщина 0.7мм Ду560</t>
  </si>
  <si>
    <t>Воздуховод из коррозионностойкой. стали
12X18H10T по ГОСТ 5632-2014  толщина 0.7мм ДУ630</t>
  </si>
  <si>
    <t>Воздуховод из коррозионностойкой. стали
12X18H10T по ГОСТ 5632-2014  толщина 0.7мм Ду800</t>
  </si>
  <si>
    <t>Воздуховод из коррозионностойкой. стали
12X18H10T по ГОСТ 5632-2014  толщина 05мм</t>
  </si>
  <si>
    <t>Насадка для выброса воздуха 800/1360-1300-1</t>
  </si>
  <si>
    <t>Вставка гибкая KVR-8-01-У1</t>
  </si>
  <si>
    <t>Вставка гибкая VGV-5,6-ВК1-У1</t>
  </si>
  <si>
    <t>Вставка гибкая VGV-560x560-ВК1- У1</t>
  </si>
  <si>
    <t>Вставка гибкая VGV-8-ВК1-У1</t>
  </si>
  <si>
    <t>Козырек двигателя KVR-8-01-У1</t>
  </si>
  <si>
    <t>Козырек двигателя RV-5-У2</t>
  </si>
  <si>
    <t>Комплект виброизоляторов RV-1-У2</t>
  </si>
  <si>
    <t>Комплект виброизоляторов RV-5-У2</t>
  </si>
  <si>
    <t>Комплект виброизоляторов АЗЕ 103.000-02</t>
  </si>
  <si>
    <t>Комплект монтажных опор MOV-3,6-У1</t>
  </si>
  <si>
    <t>Комплект монтажных опор MOV-4,5-К1-У1</t>
  </si>
  <si>
    <t>Комплект монтажных опор MOV-4,5-У1</t>
  </si>
  <si>
    <t>Комплект монтажных опор MOV-4-К1-У1</t>
  </si>
  <si>
    <t>Комплект монтажных опор MOV-5-К1-У1</t>
  </si>
  <si>
    <t>Вентилятор осевой(коррозионостойкое исполнение) PVO-040C-ВК1(IIB)- 4-У2 (0,18/1500)</t>
  </si>
  <si>
    <t>Вентилятор осевой(коррозионостойкое исполнение) PVO-045B-ВК1(IIB)- 2-У2 (1,1/3000)</t>
  </si>
  <si>
    <t>Вентилятор осевой(коррозионостойкое исполнение) PVO-045H-ВК1(IIB)- 4-У2 (0,55/1500)</t>
  </si>
  <si>
    <t>Вентилятор осевой(коррозионостойкое исполнение) PVO-050D-ВК1(IIB)- 2-У2 (2,2/3000)</t>
  </si>
  <si>
    <t>Вентилятор осевой(коррозионостойкое исполнение) PVO-056B-ВК1(IIB)- 2-У2 (1,5/3000)</t>
  </si>
  <si>
    <t>Вентилятор осевой(коррозионостойкое исполнение) PVO-063B-ВК1(IIB)- 2-У2 (2,2/3000)</t>
  </si>
  <si>
    <t>Вентилятор осевой(коррозионостойкое исполнение) PVRO-50x30B-2-К1- У2 (0,37/3000)</t>
  </si>
  <si>
    <t>Вставка гибкая VG-500x300-К1-У1</t>
  </si>
  <si>
    <t>Вставка гибкая VGV-4,5-ВК1-У1</t>
  </si>
  <si>
    <t>Вставка гибкая VGV-4-ВК1-У1</t>
  </si>
  <si>
    <t>Вставка гибкая VGV-5-ВК1-У1</t>
  </si>
  <si>
    <t>Вставка гибкая VGV-6,3-ВК1-У1</t>
  </si>
  <si>
    <t>Комплект виброизоляторов RV-3-У2</t>
  </si>
  <si>
    <t>Комплект монтажных опор MOV-5,6-У1</t>
  </si>
  <si>
    <t>Комплект монтажных опор MOV-8-У1</t>
  </si>
  <si>
    <t>Осевой вентилятор(коррозионостойкое исполнение) PVO-080E-ВК1(IIB)- 2-У1 (7,5/3000)</t>
  </si>
  <si>
    <t>Установка приточная (блочная, подвесная, правая сторона
обслуживания, без нагрева, коррозионостойким вентилятором, с комплектом автоматики). В составе: вентилятор 41430 м3/ч, 300 Па, 18,5 кВт, 400В, секция фильтра со вставкой G4, заслонки,
гибкие вставки, комплект автоматики</t>
  </si>
  <si>
    <t>Установка приточная (напольная, уличного исполнения, правая сторона обслуживания). 
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</t>
  </si>
  <si>
    <t>Центробежный вентилятор (коррозионостойкое исполнение) VR-80-75-8- ВК1(IIB)-6-1,1Dн- Лев0-У1 (11/1000) VENTZ</t>
  </si>
  <si>
    <t>Центробежный вентилятор(коррозионостойкое исполнение) VR-80-75-8- ВК1(IIB)-6-1,1Dн- Лев0-У1 (11/1000) VENTZ</t>
  </si>
  <si>
    <t>Производство аммиака и карбамида, Кингисепп
Россия, Ленинградская область, Кингисеппский район</t>
  </si>
  <si>
    <t>№ Е230-001-8000633006-РД-01-10.04.030-ОВ2.ЛС-Г02-01-П-00-00</t>
  </si>
  <si>
    <t>Системы отопления, вентиляции и кон-диционирования воздуха.  
Система отопления, 10.04.030 U22.201 Сооружение установки производства расплава карбамида</t>
  </si>
  <si>
    <t>Е230-001-8000633006-РД-01-10.04.030-ОВ2.ЛС-Г02-01-П-00-00</t>
  </si>
  <si>
    <t>Монтаж Базальтовые цилиндры теплоизоляционные кашированные неармированной фольгой (НГ), толщиной 30 мм Ø21</t>
  </si>
  <si>
    <t>Монтаж Базальтовые цилиндры теплоизоляционные кашированные неармированной фольгой (НГ), толщиной 30 мм Ø28</t>
  </si>
  <si>
    <t>Монтаж Базальтовые цилиндры теплоизоляционные кашированные неармированной фольгой (НГ), толщиной 40 мм Ø133</t>
  </si>
  <si>
    <t>Монтаж Базальтовые цилиндры теплоизоляционные кашированные неармированной фольгой (НГ), толщиной 40 мм Ø48</t>
  </si>
  <si>
    <t>Монтаж Базальтовые цилиндры теплоизоляционные кашированные неармированной фольгой (НГ), толщиной 40 мм Ø89</t>
  </si>
  <si>
    <t>Монтаж Опора неподвижная двухупорная ТС-660.00.00 Ду25</t>
  </si>
  <si>
    <t>Монтаж Опора неподвижная двухупорная ТС-660.00.00-07 Ду125</t>
  </si>
  <si>
    <t>Опора неподвижная двухупорная ТС-660.00.00-02 Ду40	Серия 5.903-13, вып.7-95	компл.	4	НО-3,НО-4</t>
  </si>
  <si>
    <t>Отвод Ст 45х4,0/140-90°-1-ППУ-ОЦ ГОСТ30732-2020/ст20</t>
  </si>
  <si>
    <t>Регистры из гладких труб Ду80 в 4 ряда (2 шт. заглушки и 6 шт. отводы) L=1000 мм</t>
  </si>
  <si>
    <t>Регистры из гладких труб Ду80 в 4 ряда (2 шт. заглушки и 6 шт. отводы) L=3000 мм</t>
  </si>
  <si>
    <t>Регистры из гладких труб Ду80 в 4 ряда (2 шт.
заглушки и 6 шт. отводы) L=1500 мм</t>
  </si>
  <si>
    <t>Регистры из гладких труб Ду80 в 4 ряда (2 шт.
заглушки и 6 шт. отводы) L=2000 мм</t>
  </si>
  <si>
    <t>Регистры из гладких труб Ду80 в 4 ряда (2 шт.
заглушки и 6 шт. отводы) L=2500 мм</t>
  </si>
  <si>
    <t>Шаровый кран Ду25</t>
  </si>
  <si>
    <t>Монтаж Труба стальная электросварная прямошовная ГОСТ 10704-91 гр.В ГОСТ 10705-80 из стали B-20 ГОСТ1050-2013 в заводской изоляции из пенополиуретана ППУ-345 45х4,0/140-1-ППУ-ОЦ ГОСТ 30732-2020 толщина изоляции δ=38,5мм</t>
  </si>
  <si>
    <t>Растворитель Р-5</t>
  </si>
  <si>
    <t>Регистры отопительные из стальных электросварных труб, диаметр труб 89 мм</t>
  </si>
  <si>
    <t>Термостойкая эмаль КО-8111</t>
  </si>
  <si>
    <t>Трубы стальные бесшовные холоднодеформированные из коррозионно-стойкой стали марки 12Х18Н10Т, наружный диаметр 130 мм, толщина стенки 4,0 мм</t>
  </si>
  <si>
    <t>Трубы стальные сварные оцинкованные водогазопроводные с резьбой, обыкновенные, номинальный диаметр 15 мм, толщина стенки 2,8 мм</t>
  </si>
  <si>
    <t>Трубы стальные сварные оцинкованные водогазопроводные с резьбой, обыкновенные, номинальный диаметр 20 мм, толщина стенки 2,8 мм</t>
  </si>
  <si>
    <t>Трубы стальные сварные оцинкованные водогазопроводные с резьбой, обыкновенные, номинальный диаметр 25 мм, толщина стенки 3,2 мм</t>
  </si>
  <si>
    <t>Трубы стальные сварные оцинкованные водогазопроводные с резьбой, обыкновенные, номинальный диаметр 40 мм, толщина стенки 3,5 мм</t>
  </si>
  <si>
    <t>Фасонные части стальные сварные, номинальный диаметр до 800 мм</t>
  </si>
  <si>
    <t>Эмаль кремнийорганическая КО-88, термостойкая, серебристая</t>
  </si>
  <si>
    <t>Монтаж Узел смесительный с циркуляционным насосом и подводками включен в поставку установки П...</t>
  </si>
  <si>
    <t>копл</t>
  </si>
  <si>
    <t>Монтаж Узел смесительный с циркуляционным насосом и подводками включен в поставку установки П1</t>
  </si>
  <si>
    <t>Монтаж Узел смесительный с циркуляционным насосом и подводками включен в поставку установки П3</t>
  </si>
  <si>
    <t>Монтаж Узел смесительный с циркуляционным насосом и подводками включен в поставку установки П2</t>
  </si>
  <si>
    <t>Монтаж Базальтовые цилиндры теплоизоляционные кашированные неармированной фольгой (НГ), толщиной 30 мм Ø35</t>
  </si>
  <si>
    <t>Производство аммиака и карбамида</t>
  </si>
  <si>
    <t>№ E230-0001-8000571851-РД-01-10.20.010-ОВ.ЛС-Г02-01-П-00-00</t>
  </si>
  <si>
    <t>Отопление и вентиляция, 10.20.010 А17.710.2 Здание азотной установки и узла деминерализованной воды</t>
  </si>
  <si>
    <t>Е230-0001-8000571851-РД-01-10.02.010-ОВ</t>
  </si>
  <si>
    <t>Анкер М10х150</t>
  </si>
  <si>
    <t>Воздухораспределитель для прямоугольных воздуховодов (965 х 275 мм - уст.) ПВВ 1000-8</t>
  </si>
  <si>
    <t>Заделка противопожарная Стандарт-Электрик СЭ-01</t>
  </si>
  <si>
    <t>Монтажная струбцина</t>
  </si>
  <si>
    <t>Ацетилен растворенный технический, марка Б</t>
  </si>
  <si>
    <t>Бирки маркировочные пластмассовые</t>
  </si>
  <si>
    <t>Винты самонарезающие, остроконечные, длина 35 мм (применительно к: Винт самонарезающий 2,5 мм)</t>
  </si>
  <si>
    <t>Воздуховоды из оцинкованной стали, прямой участок, толщина 0,9 мм, периметр до 7200 мм (примениение к Воздуховод из оцинкованной стали б=0,8 мм., 800х800 мм)</t>
  </si>
  <si>
    <t>Воздуховоды из оцинкованной стали, прямой участок, толщина 0,9 мм, периметр до 7200 мм (применительно Воздуховод из оцинкованной стали  б=0,8 мм., 1200х1200 мм)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</si>
  <si>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1200х600 мм; 1000х600 мм; 800х600 мм)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</si>
  <si>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1400х600 мм; 1200х600 мм; 1000х600 мм; 800х800 мм; 600х600 мм)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</si>
  <si>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600х600 мм)</t>
  </si>
  <si>
    <t>Воздуховоды из оцинкованной стали, прямой участок, толщина 0,9 мм, периметр до 7200 мм (применительно к Воздуховод из оцинкованной стали б=0,8 мм., 1200х1200 мм)</t>
  </si>
  <si>
    <t>Воздуховоды из оцинкованной стали, прямой участок, толщина 0,9 мм, периметр до 7200 мм (применительно к Воздуховод из оцинкованной стали б=1,0 мм., 2000х2000 мм)</t>
  </si>
  <si>
    <t>Воздуховоды из оцинкованной стали, прямой участок, толщина 1,0 мм, диаметр до 1000 мм</t>
  </si>
  <si>
    <t>Воздуховоды из оцинкованной стали, прямой участок, толщина 1,0 мм, диаметр до 1000 мм (применительно к Воздуховод из оцинкованной стали  б=0,8 мм., диам. 800 мм)</t>
  </si>
  <si>
    <t>Воздуховоды из оцинкованной стали, толщина 0,7 мм, диаметр до 800 мм (применительно к Воздуховод из оцинкованной стали б=0,8 мм., диам. 600 мм-4мп;Воздуховод из оцинкованной стали б=0,8 мм., диам. 710 мм-3мп)</t>
  </si>
  <si>
    <t>Воздуховоды из оцинкованной стали, толщина 0,7 мм, диаметр до 800 мм (применительно к Воздуховод из оцинкованной стали б=0,8 мм., диам. 710 мм)</t>
  </si>
  <si>
    <t>Гайки шестигранные оцинкованные, диаметр резьбы 10 мм</t>
  </si>
  <si>
    <t>Дихлорэтан технический, сорт I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</si>
  <si>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Врезка из оцинкованной стали б=0,8 мм., 600х600/965х275 мм; Переход из оцинкованной стали б=0,8 мм., 800х600/600х600 мм)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</si>
  <si>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Отвод-90° из оцинкованной стали б=0,8 мм., 600х600 мм; Отвод-45° из оцинкованной стали б=0,8 мм., 600х600 мм)</t>
  </si>
  <si>
    <t>Изделия фасонные для воздуховодов из оцинкованной стали с шиной и уголками, толщина 0,9 мм, периметр 2800 мм (применительно к Заглушка из оцинкованной стали б=0,8 мм., 800х600 мм; Заглушка из оцинкованной стали б=0,8 мм., 600х600 мм; Врезка из оцинкованной стали 
б=0,8 мм., 800х600/965х275 мм)</t>
  </si>
  <si>
    <t>Изделия фасонные для воздуховодов из оцинкованной стали с шиной и уголками, толщина 0,9 мм, периметр 3200 мм (применительно к Врезка из оцинкованной стали б=0,8 мм., 1000х600/965х275 мм;Переход из оцинкованной стали б=0,8 мм., 1000х600/800х600 мм)</t>
  </si>
  <si>
    <t>Изделия фасонные для воздуховодов из оцинкованной стали с шиной и уголками, толщина 0,9 мм, периметр 3200 мм (применительно к Отвод-30° из оцинкованной стали  б=0,8 мм., 1200х1200 мм)</t>
  </si>
  <si>
    <t>Изделия фасонные для воздуховодов из оцинкованной стали с шиной и уголками, толщина 0,9 мм, периметр 3200 мм (применительно к Отвод-90° из оцинкованной стали б=0,8 мм., 800х800 мм; Переход из оцинкованной стали б=0,8 мм., 800х800/ диам. 710 мм)</t>
  </si>
  <si>
    <t>Изделия фасонные для воздуховодов из оцинкованной стали с шиной и уголками, толщина 0,9 мм, периметр 3200 мм (применительно кВрезка из оцинкованной стали 
б=0,8 мм., 1000х600/965х275 мм)</t>
  </si>
  <si>
    <t>Изделия фасонные для воздуховодов из оцинкованной стали с шиной и уголками, толщина 0,9 мм, периметр 3400 мм (применительно к Врезка из оцинкованной стали б=0,8 мм., 2000х2000/800х800 мм)</t>
  </si>
  <si>
    <t>Изделия фасонные для воздуховодов из оцинкованной стали с шиной и уголками, толщина 0,9 мм, периметр 3600 мм (применительно к  Врезка из оцинкованной стали б=0,8 мм., 800х600/965х275мм)</t>
  </si>
  <si>
    <t>Изделия фасонные для воздуховодов из оцинкованной стали с шиной и уголками, толщина 0,9 мм, периметр 3600 мм (применительно к Заглушка из оцинкованной стали  б=0,8 мм., 1200х1200 мм; Врезка из оцинкованной стали б=0,8 мм.,1200х600/965х275 мм</t>
  </si>
  <si>
    <t>Изделия фасонные для воздуховодов из оцинкованной стали с шиной и уголками, толщина 0,9 мм, периметр 3600 мм (применительно к Отвод-90° из оцинкованной стали  б=0,8 мм., 1200х1200 мм)</t>
  </si>
  <si>
    <t>Изделия фасонные для воздуховодов из оцинкованной стали с шиной и уголками, толщина 0,9 мм, периметр от 3800 до 5200 мм (применительно к Врезка из оцинкованной стали б=0,8 мм., 1200х600/965х275 мм; Переход из оцинкованной стали б=0,8 мм., 1000х600/800х600 мм; Заглушка из оцинкованной стали б=0,8 мм., 800х600 мм)</t>
  </si>
  <si>
    <t>Изделия фасонные для воздуховодов из оцинкованной стали с шиной и уголками, толщина 0,9 мм, периметр от 3800 до 5200 мм (применительно к Переход из оцинкованной стали  б=0,8 мм., 1200х600/1000х600 мм ; Врезка из оцинкованной стали б=0,8 мм., 1200х1200/1200х600 мм;  Заглушка из оцинкованной стали б=0,8 мм., 1200х1200 мм)</t>
  </si>
  <si>
    <t>Изделия фасонные для воздуховодов из оцинкованной стали с шиной и уголками, толщина 0,9 мм, периметр от 3800 до 5200 мм(применительно к Отвод-90° из оцинкованной стали 
б=0,8 мм., 1200х1200 мм; Врезка из оцинкованной стали б=0,8 мм., 1200х1200/1400х600 мм;Врезка из оцинкованной стали б=0,8 мм., 1200х1200/1000х600 мм;Врезка из оцинкованной стали б=0,8 мм., 1400х600/965х275 мм; Переход из цинкованной стали б=0,8 мм., 1400х600/1200х600 мм; Переход из оцинкованной стали б=0,8 мм., 1200х600/1000х600 мм</t>
  </si>
  <si>
    <t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 б=0,8 мм., 2000х2000/1200х1200 мм )</t>
  </si>
  <si>
    <t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
б=0,8 мм., 1200х1200/1200х1200 мм)</t>
  </si>
  <si>
    <t>Изделия фасонные для воздуховодов из оцинкованной стали с шиной и уголками, толщина 0,9 мм, периметр от 5400 до 7200 мм (применительно к Заглушка из оцинкованной стали  б=0,8 мм., 2000х2000 мм; Врезка из оцинкованной стали 
б=0,8 мм., 2000х2000/1600х1600 мм)</t>
  </si>
  <si>
    <t>Изделия фасонные для воздуховодов из оцинкованной стали, толщина 1,0 мм, диаметр 900 мм (д=800 мм) (применительно к Отвод-90° из оцинкованной стали б=0,8 мм., диам. 800 мм)</t>
  </si>
  <si>
    <t>Канифоль сосновая</t>
  </si>
  <si>
    <t>Клапан обратный общего назначения из листовой и сортовой стали круглого сечения, КОг-3, диаметр 630 мм (применительно к клапана обратного КВО 600)</t>
  </si>
  <si>
    <t>Клапан обратный общего назначения из листовой и сортовой стали круглого сечения, КОг-4, диаметр 800 мм (д=710 мм)</t>
  </si>
  <si>
    <t>Клапан обратный общего назначения из листовой и сортовой стали круглого сечения, КОг-4, диаметр 800 мм (д=710 мм) (применительно к клапан обратного КВО 700)</t>
  </si>
  <si>
    <t>Клапан обратный общего назначения из листовой и сортовой стали круглого сечения, КОг-4, диаметр 800 мм (применительно к Монтаж клапана обратного КВО 800М)</t>
  </si>
  <si>
    <t>Консоль кабельная горячеоцинкованная, ширина основания 40 мм, длина основания 125 мм, толщина основания полки 5,0 мм, длина полки 730 мм, рабочая длина полки 700 мм, толщина полки 2,5 мм (применительно к: Укосина для консолей, с комплектом крепления и деталей)</t>
  </si>
  <si>
    <t>Кран шаровой латунный, номинальный диаметр 15 мм (1/2"), присоединение муфтовое ВР-ВР</t>
  </si>
  <si>
    <t>Крепления (хомуты) для воздуховодов СТД 205</t>
  </si>
  <si>
    <t>Ксилол нефтяной, марка А</t>
  </si>
  <si>
    <t>Маты прошивные из минеральной ваты с покрытием сеткой и кашированные армированной алюминиевой фольгой, плотность 105 кг/м3, теплопроводность не более 0,191 Вт/(м*К), предельная температура изолируемой поверхности от -180 до +750 °C, толщина 30 мм</t>
  </si>
  <si>
    <t>Опоры скользящие и катковые, крепежные детали, хомуты</t>
  </si>
  <si>
    <t>Отвод 90° с радиусом кривизны R=1,5 Ду на давление до 16 МПа, номинальный диаметр 100 мм, наружный диаметр 108 мм, толщина стенки 4 мм</t>
  </si>
  <si>
    <t>Пакля пропитанная</t>
  </si>
  <si>
    <t>Переходы стальные, номинальный диаметр 100-140 мм (применительно к Переход концентрический Ду120хДу100 Ст20)</t>
  </si>
  <si>
    <t>Припои оловянно-свинцовые бессурьмянистые, марка ПОС61</t>
  </si>
  <si>
    <t>Проволока стальная низкоуглеродистая общего назначения, диаметр 0,8 мм</t>
  </si>
  <si>
    <t>Проволока стальная низкоуглеродистая общего назначения, диаметр 2,0 мм</t>
  </si>
  <si>
    <t>Проволока стальная низкоуглеродистая разного назначения оцинкованная, диаметр 6,0-6,3 мм</t>
  </si>
  <si>
    <t>Резина техническая листовая прессованная</t>
  </si>
  <si>
    <t>Решетка металлическая, размеры 450х450 мм</t>
  </si>
  <si>
    <t>Решетка наружная круглая из оцинкованной стали в рамке для систем вентиляции, внутренний диаметр 630 мм (применительно к Монтаж решетки вентиляционной круглой CG600)</t>
  </si>
  <si>
    <t>Решетка наружная круглая из оцинкованной стали в рамке для систем вентиляции, внутренний диаметр 710 мм</t>
  </si>
  <si>
    <t>Решетка наружная круглая из оцинкованной стали в рамке для систем вентиляции, внутренний диаметр 710 мм (применительно к Монтаж решетки вентиляционной круглой CG700)</t>
  </si>
  <si>
    <t>Решетки вентиляционные наружные РН, из оцинкованной стали, размер 1000х1000 мм (применительно к: Решетка вентиляционная наружного исполнения РДГ 1600х1600)</t>
  </si>
  <si>
    <t>Решетки вентиляционные наружные РН, из оцинкованной стали, размер 600х600 мм (применительно к: РДГ 600х600 мм)</t>
  </si>
  <si>
    <t>Решетки вентиляционные наружные РН, из оцинкованной стали, размер 800х800 мм (применительно к Монтаж решетки вентиляционной круглой CG800)</t>
  </si>
  <si>
    <t>Сгоны стальные с муфтой и контргайкой, номинальный диаметр 50 мм</t>
  </si>
  <si>
    <t>Состав тиксотропный двухкомпонентный на основе метакрилатной смолы для крепления анкеров MasterFlow 920 (380 мл)</t>
  </si>
  <si>
    <t>Состав уплотнительный</t>
  </si>
  <si>
    <t>Спирт этиловый ректификованный технический, сорт I</t>
  </si>
  <si>
    <t>Тройники переходные, номинальное давление до 16 МПа, номинальный диаметр 125х100 мм, наружный диаметр и толщина стенки 133х6-108х5 мм (применительно к Тройник Ду120хДу100хДу120)</t>
  </si>
  <si>
    <t>Тройники равнопроходные, номинальное давление до 16 МПа, номинальный диаметр 100 мм, наружный диаметр и толщина стенки 108х4,0 мм</t>
  </si>
  <si>
    <t>Трубка полихлорвиниловая</t>
  </si>
  <si>
    <t>Трубопроводы из стальных электросварных труб с гильзами для отопления и водоснабжения, наружный диаметр 133 мм, толщина стенки 4 мм</t>
  </si>
  <si>
    <t>Трубы стальные сварные неоцинкованные водогазопроводные с резьбой, легкие, номинальный диаметр 25 мм, толщина стенки 2,8 мм</t>
  </si>
  <si>
    <t>Трубы стальные сварные оцинкованные водогазопроводные без резьбы, обыкновенные, номинальный диаметр 100 мм, толщина стенки 4,5 мм</t>
  </si>
  <si>
    <t>Трубы стальные электросварные прямошовные со снятой фаской из стали марок БСт2кп-БСт4кп и БСт2пс-БСт4пс, наружный диаметр 32 мм, толщина стенки 3 мм</t>
  </si>
  <si>
    <t>Уайт-спирит</t>
  </si>
  <si>
    <t>Узлы трубопроводов укрупненные монтажные из стальных водогазопроводных оцинкованных труб диаметром 32 мм (применительно к Труба ДУ 34х3,2 -6мп; Отвод Ду25 90 гр. Ст20-6шт)</t>
  </si>
  <si>
    <t>Узлы трубопроводов укрупненные монтажные из стальных водогазопроводных оцинкованных труб диаметром 50 мм (применительно к Труба ДУ 57х3,2-9мп; Тройник Ду50хДу25хДу50-2шт; Отвод Ду50 90 гр. Ст20-7шт; Тройник равнопроходной Ду50-4шт)</t>
  </si>
  <si>
    <t>Фланцы стальные плоские приварные из стали ВСт3сп2, ВСт3сп3, номинальное давление 1,6 МПа, номинальный диаметр 32 мм</t>
  </si>
  <si>
    <t>Хомут металлический с шурупом для крепления трубопроводов диаметром: 108-116 мм</t>
  </si>
  <si>
    <t>10 шт</t>
  </si>
  <si>
    <t>Хомут металлический с шурупом для крепления трубопроводов диаметром: 48-53 мм</t>
  </si>
  <si>
    <t>Цилиндры теплоизоляционные из минеральной ваты на синтетическом связующем, марка 100, диаметр 108 мм, толщина 50 мм</t>
  </si>
  <si>
    <t>Шайбы оцинкованные, диаметр 10 мм</t>
  </si>
  <si>
    <t>Шнур асбестовый общего назначения ШАОН, диаметр 3-5 мм</t>
  </si>
  <si>
    <t>Шпильки анкерные стальные оцинкованные для клеевых анкеров в комплекте с гайкой и шайбой, класс прочности 5.8, наружная резьба М20, длина шпильки 260 мм</t>
  </si>
  <si>
    <t>Шпильки стальные оцинкованные резьбовые, диаметр резьбы М20, длина 1100-2000 мм</t>
  </si>
  <si>
    <t>Эмаль ПФ-115, серая</t>
  </si>
  <si>
    <t>Вентиляторы крышные общего назначения ВКР 5, электродвигатель мощностью 0,75 кВт применительно Монтаж вентилятора крышного вытяжного В, массой 102 кг ВКРФ №6,3 – 0,75 КВт)</t>
  </si>
  <si>
    <t>Вентиляторы крышные общего назначения ВКР 6,3, электродвигатель мощностью 5,5 кВт (применительно к: Крышный вентилятор ВКРФ №6,3, 5,5 КВт, 22560 м3/час)</t>
  </si>
  <si>
    <t>Вентиляторы радиальные взрывозащищенные: ВЦ-14-46-2,5 из алюминиевых сплавов среднего давления взрывозащищенный, тип электродвигателя АИР90L2 (3 кВт, 3000 об/мин.)  (применительно к: Вентилятор радиальный, производительностью 15080 м3/час, 3 КВт)</t>
  </si>
  <si>
    <t>Клапан противопожарный с пружинным приводом в комбинации с тепловым замком, тип КПС-1 (60), размеры 1000х1000 мм (применительно к: Клапан противопожарный с приводом 220 В и обогревом КПУ-1200х1200-НО-(220)-EI60)</t>
  </si>
  <si>
    <t>Вентиляторы осевые серии "АКСИПАЛ" тип: FTDA № 071, Р=2,2 кВт (применительно к: Вентилятор канальный, производительность 14470 м3/час, 2,2 КВт)</t>
  </si>
  <si>
    <t>Приточная установка производительностью ...</t>
  </si>
  <si>
    <t>к-т</t>
  </si>
  <si>
    <t>Приточная установка производительностью 36500 м3/ч; 450 Па
в комплекте с щитом управления с узлами управления
теплоносителем (П2 FLNG 50x80)</t>
  </si>
  <si>
    <t>Приточная установка производительностью 46340 м3/ч; 450 Па
в комплекте с щитом управления с узлами управления
теплоносителем (П1 FLNG 60x80)</t>
  </si>
  <si>
    <t>Шкаф управления</t>
  </si>
  <si>
    <t>Блочки</t>
  </si>
  <si>
    <t>Канат стальной арматурный 1х7, диаметр каната 4,5 мм, диаметр проволоки 1,5 мм</t>
  </si>
  <si>
    <t>Решетки нерегулируемые, размер 252х252 мм</t>
  </si>
  <si>
    <t>№ E230-0001-8000626652-РД-01-10.04.180-ОВ.ЛС-Г02-01-П-00-00</t>
  </si>
  <si>
    <t>Отопление, вентиляция и кондиционирование, 10.04.180 U24.401 Склад гранулированного карбамида</t>
  </si>
  <si>
    <t>E230-0001-8000626652-РД-01-10.04.180-ОВ_0_D_RU_IFC; E230-0001-8000626652-РД-01-10.04.180-ОВ.ВОР_0_A_RU_IFC; E230-0001-8000533946-РД-01-10.04.180-ОВ.КА-Г02-02-П-00-00_0_0_RU_IFC</t>
  </si>
  <si>
    <t>Отвод Ду25 90 гр. Ст20</t>
  </si>
  <si>
    <t>Отвод Ду50 90 гр. Ст20</t>
  </si>
  <si>
    <t>Решетка вентиляционная наружного исполнения АДН 1200х1000</t>
  </si>
  <si>
    <t>Решетка вентиляционная наружного исполнения РДГ 1200х1000</t>
  </si>
  <si>
    <t>Стандарт-Электрик СЭ-01</t>
  </si>
  <si>
    <t>Конструкции из цилиндров минераловатных на синтетическом связующем с внутренним, диаметр 108-133 мм (применительно к Тепловая изоляция б=30 мм, НГ, цилиндры ProRox PS 970 RU ROCKWOOL, Тепловая изоляция б=340 мм, НГ, цилиндры ProRox PS 970 RU ROCKWOOL, Тепловая изоляция б=60 мм, НГ, цилиндры ProRox PS 970 RU ROCKWOOL)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</si>
  <si>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</si>
  <si>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 (применительно к: Отвод Ду100 90 гр. Ст20)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</si>
  <si>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Ду15 90 гр. Ст20)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</si>
  <si>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Ду20 90 гр. Ст20)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</si>
  <si>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(применительно к: Отвод Ду32 90 гр. Ст20)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</si>
  <si>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(применительно к: Отвод Ду40 90 гр. Ст20)</t>
  </si>
  <si>
    <t>Отводы крутоизогнутые бесшовные приварные 90° из стали марок 20 и 09Г2С, наружный диаметр 57 мм, толщина стенки 3,0 мм (применительно к: Отвод Ду50 90 гр. 08Х18Н10)</t>
  </si>
  <si>
    <t>Переходы концентрические точечные из стали 20, номинальное давление 4,0 МПа, наружный диаметр 32х15 мм (применительно к: Переход концентрический Ду20хДу15 Ст20)</t>
  </si>
  <si>
    <t>Переходы концентрические точечные из стали 20, номинальное давление 4,0 МПа, наружный диаметр 32х25 мм (применительно к: Переход концентрический Ду25хДу20 Ст20)</t>
  </si>
  <si>
    <t>Переходы стальные концентрические бесшовные приварные, наружный диаметр и толщина стенки 133х4,0-108х4,0 мм (применительно к: Переход концентрический Ду120хДу100 Ст20)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</si>
  <si>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Ду32хДу20 Ст20)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</si>
  <si>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Ду40хДу32 Ст20)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</si>
  <si>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Ду50хДу20 Ст20)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</si>
  <si>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Ду50хДу40 Ст20)</t>
  </si>
  <si>
    <t>Переходы стальные концентрические бесшовные приварные, наружный диаметр и толщина стенки 57х3,0-32х2,0 мм (применительно к:Переход концентрический Ду32хДу25 Ст20)</t>
  </si>
  <si>
    <t>Переходы стальные концентрические бесшовные приварные, наружный диаметр и толщина стенки 57х3,0-32х2,0 мм (применительно к:Переход концентрический Ду40хДу20 Ст20)</t>
  </si>
  <si>
    <t>Сталь листовая оцинкованная толщиной листа: 0,8 мм</t>
  </si>
  <si>
    <t>Сталь листовая оцинкованная, толщина 0,5мм (применительно к: Лист оцинкованный, 0,5 мм укрывной)</t>
  </si>
  <si>
    <t>Тепловая изоляция б=50 мм, НГ, цилиндры ProRox PS 970 RU ROCKWOOL (для трубы д=50мм)</t>
  </si>
  <si>
    <t>Труба ВГП 20, ст20</t>
  </si>
  <si>
    <t>Труба ВГП 25, ст20</t>
  </si>
  <si>
    <t>Труба ВГП 32, ст20</t>
  </si>
  <si>
    <t>Труба ВГП 40, ст20</t>
  </si>
  <si>
    <t>Труба Ду100, ст20</t>
  </si>
  <si>
    <t>Труба Ду50, ст20</t>
  </si>
  <si>
    <t>Тройники переходные диаметром условного прохода: 100/80 мм, и наружным диаметром 122/93 мм (применительно к: Тройник Ду120хДу100хДу120, Ст20)</t>
  </si>
  <si>
    <t>Тройники переходные диаметром условного прохода: 50/40 мм, и наружным диаметром 67/45 мм (применительно к: Тройник Ду32хДу25хДу32, Ст20)</t>
  </si>
  <si>
    <t>Тройники переходные диаметром условного прохода: 50/40 мм, и наружным диаметром 67/45 мм (применительно к: Тройник Ду40хДу25хДу40, Ст20)</t>
  </si>
  <si>
    <t>Тройники равнопроходные, номинальное давление до 16 МПа, номинальный диаметр 25 мм, наружный диаметр и толщина стенки 33,7х4,5 мм (применительно к: Тройник равнопроходной Ду25, Ст20)</t>
  </si>
  <si>
    <t>Тройники равнопроходные, номинальный диаметр 110 мм (применительно к: Тройник равнопроходной Ду100, Ст20)</t>
  </si>
  <si>
    <t>Тройники равнопроходные, номинальный диаметр 20 мм (применительно к: Тройник равнопроходной Ду20, Ст20)</t>
  </si>
  <si>
    <t>Тройники равнопроходные, номинальный диаметр 32 мм</t>
  </si>
  <si>
    <t>Тройники равнопроходные, номинальный диаметр 40 мм (применительно к: Тройник равнопроходной Ду40, Ст20)</t>
  </si>
  <si>
    <t>Тройники равнопроходные, номинальный диаметр 50 мм (применительно к: Тройник равнопроходной Ду50, Ст20)</t>
  </si>
  <si>
    <t>Трубы стальные сварные водогазопроводные с резьбой черные легкие (неоцинкованные) диаметр условного прохода: 15 мм, толщина стенки 2,5 мм (применительно к:  Труба ВГП 15, ст20)</t>
  </si>
  <si>
    <t>Трубы стальные сварные неоцинкованные водогазопроводные без резьбы, легкие, номинальный диаметр 125 мм, толщина стенки 4 мм</t>
  </si>
  <si>
    <t>Трубы электросварные из коррозионностойкой стали 08Х18Н10, наружный диаметр 50,8 мм, толщина стенки 2,0 мм</t>
  </si>
  <si>
    <t>Фланцы стальные плоские приварные из стали 12Х18Н9Т, давлением: 2,5 МПа (25 кгс/см2), диаметром 50 мм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</si>
  <si>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</si>
  <si>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Фланцы стальные приварные в комплекте с прокладками, болтами и гайками, номинальное давление 1,0 МПа, номинальный диаметр 50 мм</t>
  </si>
  <si>
    <t>Цилиндры теплоизоляционные минераловатные М-100, на синтетическом связующем, простые, диаметр 108 мм, толщина 60 мм (применительно к: Тепловая изоляция б=60 мм, НГ, цилиндры ProRox PS 970 RU ROCKWOOL)</t>
  </si>
  <si>
    <t>Эмаль под покраску акриловая КО-88</t>
  </si>
  <si>
    <t>Тепловой вентилятор 30,6 кВт – тепловая мощность, 3400 
м3/час, 
ВС-2340C А1-А32 ГРЕЕРС компл. 32
0,37 кВт, состав комплекта, помимо крепежа входит:
- тепловентилятор с водяным источником тепла ВС-2340C;
- распределительная коробка типа SW2;
- смесительный узел УСН-6;
- командоконтроллер для двигателей типа АС АМТ
- внешний датчик температуры NTC</t>
  </si>
  <si>
    <t>№ E230-0001-8000626652-РД-01-10.01.161-ОВ.ЛС-Г02-01-П-00-00</t>
  </si>
  <si>
    <t>Отопление, вентиляция и кондиционирование, 10.01.161 А17.707 Сооружение градирни с насосной станцией</t>
  </si>
  <si>
    <t>Е230-0001-8000626652-РД-01-10.01.161-ОВ_0_0_RU_IFC; Е230-0001-8000626652-РД-01-10.01.161-ОВ.ВОР_1_0_RU_IFC</t>
  </si>
  <si>
    <t>Вентиль фланцевый стальной Ду20 Ру16</t>
  </si>
  <si>
    <t>Вентиль фланцевый стальной Ду40 Ру16</t>
  </si>
  <si>
    <t>Врезка из оцинкованной стали б=0,7 мм., 960х910</t>
  </si>
  <si>
    <t>Грязевик абонентский вертикальный фланцевый стальной Ду40 в комплекте с фланцами и прокладками</t>
  </si>
  <si>
    <t>Дефлектор д=800 мм</t>
  </si>
  <si>
    <t>Заглушка из оцинкованной стали б=1,2 мм.,1000х1000</t>
  </si>
  <si>
    <t>Клапан АВК-500х350 К8</t>
  </si>
  <si>
    <t>Кран шаровый Ду20, ВР/ВР, стальной Valtec</t>
  </si>
  <si>
    <t>Отвод Ду15 90 гр. Ст20</t>
  </si>
  <si>
    <t>Отвод Ду40 90 гр. Ст20</t>
  </si>
  <si>
    <t>Отвод-90° из оцинкованной стали б=0,7 мм., 500х350</t>
  </si>
  <si>
    <t>Отвод-90° из оцинкованной стали б=1,2 мм., 500х500</t>
  </si>
  <si>
    <t>Панельные радиаторы PURMO Compact с комплектом обвязки и креплением 1073Вт Compact тип 33 500х400</t>
  </si>
  <si>
    <t>Переход из оцинкованной стали б=0,7 мм., 500х350/350х350</t>
  </si>
  <si>
    <t>Переход из оцинкованной стали б=0,7 мм., 500х500/500х350</t>
  </si>
  <si>
    <t>Переход из оцинкованной стали б=0,7 мм., 960х910/500х500</t>
  </si>
  <si>
    <t>Переход из оцинкованной стали б=1,2 мм., 1000х1000/500х500</t>
  </si>
  <si>
    <t>Переход из оцинкованной стали б=1,2 мм., 800х800/500х500</t>
  </si>
  <si>
    <t>Переход из оцинкованной стали б=1,2мм., 880х880/ 800х800</t>
  </si>
  <si>
    <t>Переход из оцинкованной стали б=1,2мм., 880х880/∅ 800</t>
  </si>
  <si>
    <t>Решетка воздухорасперделительная 1000 м3/ч АДН 500х200</t>
  </si>
  <si>
    <t>Решетка защитная 800х800 БСР 800х800</t>
  </si>
  <si>
    <t>Решетка наружная 6100 м3/ч АРН 800х800</t>
  </si>
  <si>
    <t>Стакан монтажный СТАМ-410 типоразмер 88</t>
  </si>
  <si>
    <t>Тройник-90° из оцинкованной стали б=0,7 мм. 500х500/500х500/500х500 мм</t>
  </si>
  <si>
    <t>Фильтр грубой очистки ВР/ВР угловой Ду40 ВР/ВР Valtec</t>
  </si>
  <si>
    <t>Лист оцинкованный б=0,5 мм укрывной</t>
  </si>
  <si>
    <t>Маты теплоизоляционные б=30 мм АLU WIRED MAT 105</t>
  </si>
  <si>
    <t>Воздуховод из оцинкованной стали б=0,7 мм., 250х250</t>
  </si>
  <si>
    <t>Воздуховод из оцинкованной стали б=0,7 мм., 350х350</t>
  </si>
  <si>
    <t>Воздуховод из оцинкованной стали б=0,7 мм., 500х350</t>
  </si>
  <si>
    <t>Воздуховод из оцинкованной стали б=0,7 мм.,100х100</t>
  </si>
  <si>
    <t>Воздуховод из оцинкованной стали б=1,2 мм., 1000х1000</t>
  </si>
  <si>
    <t>Воздуховод из оцинкованной стали б=1,2 мм., 500х500</t>
  </si>
  <si>
    <t>Воздуховод из оцинкованной стали б=1,2 мм., 960х910</t>
  </si>
  <si>
    <t>Тепловая изоляция б=30 мм, НГ, цилиндры навивные ROCKWOOL 100 Кф</t>
  </si>
  <si>
    <t>Тепловая изоляция б=50 мм, НГ, цилиндры навивные ROCKWOOL 100 Кф</t>
  </si>
  <si>
    <t>Труба Дн 21,3х2,8 (Ду 15) ст20</t>
  </si>
  <si>
    <t>Труба Дн 45х2,8 (Ду 40) ст20</t>
  </si>
  <si>
    <t>Анкер забивной М10 (применительно к: Анкер М10)</t>
  </si>
  <si>
    <t>Ветошь</t>
  </si>
  <si>
    <t>Водный раствор нитрата и карбоната</t>
  </si>
  <si>
    <t>Воздуховоды из оцинкованной стали с шиной и уголками толщиной: 1,0 мм, периметром 3200 мм (применительно к: Воздуховод из оцинкованной стали б=1,2 мм., 800х800)</t>
  </si>
  <si>
    <t>Воздуховоды из оцинкованной стали, толщина 0,7 мм, диаметр до 800 мм (применительно к: Воздуховод из оцинкованной стали б=0,7 мм., Ø100)</t>
  </si>
  <si>
    <t>Воздуховоды из оцинкованной стали, толщина 0,7 мм, диаметр до 800 мм (применительно к: Отвод-90° из оцинкованной стали б=0,7 мм., Ø100, Врезка из оцинкованной стали б=0,7 мм., Ø100)</t>
  </si>
  <si>
    <t>Воздуховоды типа: ALUDUCT (POLAR BEAR) неизолированные гибкие диаметром 102 мм (применительно к: Воздуховод гибкий ∅100 AUDUCT)</t>
  </si>
  <si>
    <t>Воздухоотводчик автоматический с наружным резьбовым, присоединением Рр=1,0 МПа, T max=120 град C, D=15 мм</t>
  </si>
  <si>
    <t>Диффузоры потолочные пластиковые веерные, диаметр 100 мм (применительно к: Дифузоры ∅100 ДПУ-М-100)</t>
  </si>
  <si>
    <t>Дюбели распорные полиэтиленовые, размер 8х40 мм</t>
  </si>
  <si>
    <t>Изделия фасонные для воздуховодов из оцинкованной стали с шиной и уголками, толщина 0,7 мм, периметр 1000 мм (применительно к: Отвод-90° из оцинкованной стали б=0,7 мм.,100х100, Врезка из оцинкованной стали б=0,7 мм., 100х100, Заглушка из оцинкованной стали б=0,7 мм., 250х250)</t>
  </si>
  <si>
    <t>Изделия фасонные для воздуховодов из оцинкованной стали с шиной и уголками, толщина 0,7 мм, периметр 1400 мм (применительно к: Переход из оцинкованной стали б=0,7 мм., 350х350/250х250, Врезка из оцинкованной стали б=0,7 мм., 500х200)</t>
  </si>
  <si>
    <t>Клапаны воздушные под ручной или электропривод ВК, размер 100х150 мм (применительно к: Клапан АВК-100х100 К8)</t>
  </si>
  <si>
    <t>Клапаны обратные "Systemair" RSK диаметром: 100 мм (применительно к: Воздушный клапан обратный Ø100 КВО100)</t>
  </si>
  <si>
    <t>Кран шаровой для воды и пара стандартный, присоединение ВР-ВР, с размером резьбы 1" (применительно к: Клапан обратный ВР/ВР Ду25 - G1" ITAP)</t>
  </si>
  <si>
    <t>Кран шаровой для воды и пара стандартный, присоединение ВР-ВР, с размером резьбы 1" (применительно к: Кран шаровый Ду25, ВР/ВР, стальной Valtec)</t>
  </si>
  <si>
    <t>Кран шаровой для воды и пара стандартный, присоединение ВР-ВР, с размером резьбы 1"1/2 (применительно к: Кран шаровый Ду40 ВР/ВР, стальной Valtec)</t>
  </si>
  <si>
    <t>Кран шаровой для воды и пара стандартный, присоединение ВР-ВР, с размером резьбы 1/2"</t>
  </si>
  <si>
    <t>Кран шаровой для воды и пара стандартный, присоединение ВР-ВР, с размером резьбы 1/2" (применительно к: Кран шаровый Ду15, ВР/ВР, стальной Valtec)</t>
  </si>
  <si>
    <t>Крепления (подвески) для воздуховодов СТД6208, СТД6209, СТД6210</t>
  </si>
  <si>
    <t>Кронштейны для радиаторов стальных спаренных</t>
  </si>
  <si>
    <t>Кронштейны и подставки под оборудование из сортовой стали</t>
  </si>
  <si>
    <t>Масло индустриальное И-20А</t>
  </si>
  <si>
    <t>л</t>
  </si>
  <si>
    <t>Опоры и крепления</t>
  </si>
  <si>
    <t>Отводы двойные, номинальный диаметр 40 мм, наружный диаметр 45 мм(применительно к: Отвод Ду20 90 гр. Ст20)</t>
  </si>
  <si>
    <t>Решетка защитная для круглых воздуховодов BSV 125 мм (применительно к: Решетка наружная 100 м3/ч СG 100)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</si>
  <si>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Дн 21,3х2,8 (Ду 15) ст2)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</si>
  <si>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 (применительно к: Труба Дн 26,9х2,8 (Ду 20) ст20, Отвод Ду25 90 гр. Ст20)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</si>
  <si>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 (применительно к: Труба Дн 33,7х2,8 (Ду 25) ст20)</t>
  </si>
  <si>
    <t>Узлы укрупненные монтажные (трубопроводы) из стальных водогазопроводных неоцинкованных труб с гильзами для систем отопления диаметром 50 мм (применительно к: Труба Дн 57х2,8 (Ду 50) ст20, Переход стальной концентрический Дн 57х45)</t>
  </si>
  <si>
    <t>Шурупы с шестигранной головкой 12х70 мм</t>
  </si>
  <si>
    <t>Клапан газоплотный,взрывозащищенный утепленный с приводом, двумя парами концевиков (для АСУ), 800Х800, КЕДР-С (В)800х800</t>
  </si>
  <si>
    <t>Клапан газоплотный,взрывозащищенный утепленный сприводом, двумя парами концевиков (для АСУ)500Х500 КЕДР-С (В)500х500</t>
  </si>
  <si>
    <t>Манометр показывающий, верхний предел измерений 60 МПа (600 кгс/см2), диаметр корпуса 160 мм, класс точности 1,5</t>
  </si>
  <si>
    <t>Регулятор давления для пара 21ч4нж, номинальное давление 1,6 МПа (16 кгс/см2), присоединение к трубопроводу фланцевое, номинальный диаметр 50 мм (применительно к: Регулятор перепада давления Ду40 в комплекте с импульсными трубками и соединениями RDT Ду40)</t>
  </si>
  <si>
    <t>Узлы тепловые элеваторные без устройств автоматики (запорная арматура, грязевики, термометры, манометры, элеватор), без горячего водоснабжения, элеватор регулируемый, диаметр сопла элеватора 21-25 мм (применительно к: Узел учета тепловой энергии в комплекте с датчиками и соединениями, фланцевый в комплекте с фланцами и прокладками Ду40, Грязевик абонентский вертикальный фланцевый стальной Ду40 в комплекте с фланцами и прокладками, Манометр рад. ТМ серии 10, G1/2", Термометр радиальный, G1/2")</t>
  </si>
  <si>
    <t>Вентиляторы канальные: ВК-100Б, мощностью 0,08 кВт (применительно к: Канальный вентилятор производительностью 100м3/ч; 100 Па ВКК-100)</t>
  </si>
  <si>
    <t>Приточная установка производительностью 6100м3/ч; 350Па</t>
  </si>
  <si>
    <t>№ E230-0001-8000626652-РД-01-10.04.100-ОВ.ЛС-Г02-01-П-00-00</t>
  </si>
  <si>
    <t>Отопление, вентиляция и кондиционирование, 10.04.100 U23.301 Здание установки грануляции карбамида</t>
  </si>
  <si>
    <t>Е230-0001-8000626652-РД-01-10.04.100-ОВ_3_0_RU_IFC; Е230-0001-8000626652-РД-01-10.04.100-ОВ.ВОР_0_0_RU_IFC</t>
  </si>
  <si>
    <t>Биметаллический радиатор Rifar Monolit 500 14 сек, с креплением и арматурой (2744Вт) Rifar Monolit 500 14 сек</t>
  </si>
  <si>
    <t>Воздухоотводчик, давление 1,6 МПа (16 кгс/см2), диаметр 15 мм, присоединение 1/2"</t>
  </si>
  <si>
    <t>Врезка из оцинкованной стали б=0,7 мм., 500х1000</t>
  </si>
  <si>
    <t>Врезка из оцинкованной стали б=0,7 мм., 900х600</t>
  </si>
  <si>
    <t>Врезка из оцинкованной стали б=0,9 мм., 250х700</t>
  </si>
  <si>
    <t>Врезка из оцинкованной стали б=0,9 мм., 300х500</t>
  </si>
  <si>
    <t>Врезка из оцинкованной стали б=0,9 мм., 300х700</t>
  </si>
  <si>
    <t>Врезка из оцинкованной стали б=0,9 мм., 300х900</t>
  </si>
  <si>
    <t>Врезка из оцинкованной стали б=0,9 мм., 400х200</t>
  </si>
  <si>
    <t>Врезка из оцинкованной стали б=0,9 мм., 400х200 (применительно к: Врезка из оцинкованной стали б=0,9 мм., 200х400)</t>
  </si>
  <si>
    <t>Врезка из оцинкованной стали б=0,9 мм., 400х250</t>
  </si>
  <si>
    <t>Врезка из оцинкованной стали б=0,9 мм., 400х500</t>
  </si>
  <si>
    <t>Врезка из оцинкованной стали б=0,9 мм., 400х900</t>
  </si>
  <si>
    <t>Врезка из оцинкованной стали б=0,9 мм., 500х700</t>
  </si>
  <si>
    <t>Врезка из оцинкованной стали б=0,9 мм., 600х600</t>
  </si>
  <si>
    <t>Врезка из оцинкованной стали б=0,9 мм., 800х500</t>
  </si>
  <si>
    <t>Врезка из оцинкованной стали б=0,9 мм., 800х600</t>
  </si>
  <si>
    <t>Врезка из оцинкованной стали б=0,9 мм., 900х500</t>
  </si>
  <si>
    <t>Врезка из оцинкованной стали б=0,9 мм.,500х500</t>
  </si>
  <si>
    <t>Заглушка из оцинкованной стали б=0,9 мм., 1400х850</t>
  </si>
  <si>
    <t>Заглушка из оцинкованной стали б=0,9 мм., 1400х900</t>
  </si>
  <si>
    <t>Заглушка из оцинкованной стали б=0,9 мм., 1900х950</t>
  </si>
  <si>
    <t>Кран шаровый Ду15, ВР/ВР, стальной Valtec</t>
  </si>
  <si>
    <t>Кран шаровый Ду50, ВР/ВР, стальной Valtec</t>
  </si>
  <si>
    <t>Отвод Ду100 90 гр. Ст20</t>
  </si>
  <si>
    <t>Отвод Ду65 90 гр. Ст20</t>
  </si>
  <si>
    <t>Отвод Ду80 90 гр. Ст20</t>
  </si>
  <si>
    <t>Отвод-10° из оцинкованной стали б=0,7мм., 700х700</t>
  </si>
  <si>
    <t>Отвод-10° из оцинкованной стали б=0,9мм., 700х1000</t>
  </si>
  <si>
    <t>Отвод-19° из оцинкованной стали б=0,9мм., 400х400</t>
  </si>
  <si>
    <t>Отвод-20° из оцинкованной стали б=0,9мм., 500х400</t>
  </si>
  <si>
    <t>Отвод-20° из оцинкованной стали б=0,9мм., 600х500</t>
  </si>
  <si>
    <t>Отвод-20° из оцинкованной стали б=0,9мм., 700х1000</t>
  </si>
  <si>
    <t>Отвод-21° из оцинкованной стали б=0,7мм., 800х800</t>
  </si>
  <si>
    <t>Отвод-22°  из оцинкованной стали б=0,7мм., 700х700</t>
  </si>
  <si>
    <t>Отвод-26° из оцинкованной стали б=0,9мм., 450х450</t>
  </si>
  <si>
    <t>Отвод-27° из оцинкованной стали б=0,7мм., 700х700</t>
  </si>
  <si>
    <t>Отвод-28° из оцинкованной стали б=0,7мм., 700х700</t>
  </si>
  <si>
    <t>Отвод-30°  из оцинкованной стали б=0,9мм., 1600х1200</t>
  </si>
  <si>
    <t>Отвод-30° из оцинкованной стали б=0,7мм., 700х700</t>
  </si>
  <si>
    <t>Отвод-32° из оцинкованной стали б=0,7мм., 700х700</t>
  </si>
  <si>
    <t>Отвод-45° из оцинкованной стали б=0,9мм., 450х800</t>
  </si>
  <si>
    <t>Отвод-45° из оцинкованной стали б=0,9мм., 600х500</t>
  </si>
  <si>
    <t>Отвод-45° из оцинкованной стали б=0,9мм., 800х500</t>
  </si>
  <si>
    <t>Отвод-58° из оцинкованной стали б=0,9мм., 400х400</t>
  </si>
  <si>
    <t>Отвод-90°  из оцинкованной стали б=0,7мм., 800х800</t>
  </si>
  <si>
    <t>Отвод-90°  из оцинкованной стали б=0,9мм., 1100х1600</t>
  </si>
  <si>
    <t>Отвод-90° из оцинкованной стали б=0,7мм., 700х700</t>
  </si>
  <si>
    <t>Отвод-90° из оцинкованной стали б=0,9мм. 200х200</t>
  </si>
  <si>
    <t>Отвод-90° из оцинкованной стали б=0,9мм. 250х250</t>
  </si>
  <si>
    <t>Отвод-90° из оцинкованной стали б=0,9мм. 400х200</t>
  </si>
  <si>
    <t>Отвод-90° из оцинкованной стали б=0,9мм. 400х500</t>
  </si>
  <si>
    <t>Отвод-90° из оцинкованной стали б=0,9мм. 450х800</t>
  </si>
  <si>
    <t>Отвод-90° из оцинкованной стали б=0,9мм. 500х400</t>
  </si>
  <si>
    <t>Отвод-90° из оцинкованной стали б=0,9мм. 500х500</t>
  </si>
  <si>
    <t>Отвод-90° из оцинкованной стали б=0,9мм. 550х550</t>
  </si>
  <si>
    <t>Отвод-90° из оцинкованной стали б=0,9мм. 600х600</t>
  </si>
  <si>
    <t>Отвод-90° из оцинкованной стали б=0,9мм. 600х800</t>
  </si>
  <si>
    <t>Отвод-90° из оцинкованной стали б=0,9мм. 700х500</t>
  </si>
  <si>
    <t>Отвод-90° из оцинкованной стали б=0,9мм. 800х450</t>
  </si>
  <si>
    <t>Отвод-90° из оцинкованной стали б=0,9мм. 800х500</t>
  </si>
  <si>
    <t>Отвод-90° из оцинкованной стали б=0,9мм. 800х600</t>
  </si>
  <si>
    <t>Отвод-90° из оцинкованной стали б=0,9мм.,  750х1500</t>
  </si>
  <si>
    <t>Отвод-90° из оцинкованной стали б=0,9мм., 1000х700</t>
  </si>
  <si>
    <t>Отвод-90° из оцинкованной стали б=0,9мм., 1100х1000</t>
  </si>
  <si>
    <t>Отвод-90° из оцинкованной стали б=0,9мм., 1150х1000</t>
  </si>
  <si>
    <t>Отвод-90° из оцинкованной стали б=0,9мм., 1200х1600</t>
  </si>
  <si>
    <t>Отвод-90° из оцинкованной стали б=0,9мм., 1250х1200</t>
  </si>
  <si>
    <t>Отвод-90° из оцинкованной стали б=0,9мм., 1400х1400</t>
  </si>
  <si>
    <t>Отвод-90° из оцинкованной стали б=0,9мм., 1400х850</t>
  </si>
  <si>
    <t>Отвод-90° из оцинкованной стали б=0,9мм., 700х1000</t>
  </si>
  <si>
    <t>Отвод-90° из оцинкованной стали б=0,9мм., 800х1250</t>
  </si>
  <si>
    <t>Отвод-90° из оцинкованной стали б=0,9мм., 900х700</t>
  </si>
  <si>
    <t>Переход из оцинкованной стали б=0,7 мм., 1000х1000</t>
  </si>
  <si>
    <t>Переход из оцинкованной стали б=0,7 мм., 1000х1000/1000х600</t>
  </si>
  <si>
    <t>Переход из оцинкованной стали б=0,7 мм., 1000х1100</t>
  </si>
  <si>
    <t>Переход из оцинкованной стали б=0,7 мм., 1300х1300/1000х1000</t>
  </si>
  <si>
    <t>Переход из оцинкованной стали б=0,7 мм., 1510х1267/1000х1000</t>
  </si>
  <si>
    <t>Переход из оцинкованной стали б=0,7 мм., 500х900/500х800</t>
  </si>
  <si>
    <t>Переход из оцинкованной стали б=0,7 мм., 650х750/600х600</t>
  </si>
  <si>
    <t>Переход из оцинкованной стали б=0,7 мм., 700х700/∅560</t>
  </si>
  <si>
    <t>Переход из оцинкованной стали б=0,7 мм., 700х700/800х700</t>
  </si>
  <si>
    <t>Переход из оцинкованной стали б=0,7 мм., 700х700/900х900</t>
  </si>
  <si>
    <t>Переход из оцинкованной стали б=0,7 мм., 900х600/600х600</t>
  </si>
  <si>
    <t>Переход из оцинкованной стали б=0,9 мм.,  450х700/450х600</t>
  </si>
  <si>
    <t>Переход из оцинкованной стали б=0,9 мм.,  450хх800/450х700</t>
  </si>
  <si>
    <t>Переход из оцинкованной стали б=0,9 мм.,  500х500/500х400</t>
  </si>
  <si>
    <t>Переход из оцинкованной стали б=0,9 мм.,  500х700/500х400</t>
  </si>
  <si>
    <t>Переход из оцинкованной стали б=0,9 мм.,  600х600/500х500</t>
  </si>
  <si>
    <t>Переход из оцинкованной стали б=0,9 мм., 1150х100/900х700</t>
  </si>
  <si>
    <t>Переход из оцинкованной стали б=0,9 мм., 1150х1200/1150х1000</t>
  </si>
  <si>
    <t>Переход из оцинкованной стали б=0,9 мм., 1150х1200/1150х1200</t>
  </si>
  <si>
    <t>Переход из оцинкованной стали б=0,9 мм., 1200х100/1400х850</t>
  </si>
  <si>
    <t>Переход из оцинкованной стали б=0,9 мм., 1267х1810/1400х1400</t>
  </si>
  <si>
    <t>Переход из оцинкованной стали б=0,9 мм., 1450х1200/900х700</t>
  </si>
  <si>
    <t>Переход из оцинкованной стали б=0,9 мм., 1573х1810/1250х800</t>
  </si>
  <si>
    <t>Переход из оцинкованной стали б=0,9 мм., 1573х1810/1500х750</t>
  </si>
  <si>
    <t>Переход из оцинкованной стали б=0,9 мм., 1879х1810/1200х1200</t>
  </si>
  <si>
    <t>Переход из оцинкованной стали б=0,9 мм., 1879х1810/1600х1200</t>
  </si>
  <si>
    <t>Переход из оцинкованной стали б=0,9 мм., 450х600/450х450</t>
  </si>
  <si>
    <t>Переход из оцинкованной стали б=0,9 мм., 500х1000/450х800</t>
  </si>
  <si>
    <t>Переход из оцинкованной стали б=0,9 мм., 800х600/550х550</t>
  </si>
  <si>
    <t>Переход из оцинкованной стали б=0,9 мм.,1250х1200/1150х1200</t>
  </si>
  <si>
    <t>Переход из оцинкованной стали б=0,9 мм.,1267х1510/1100х1000</t>
  </si>
  <si>
    <t>Переход из оцинкованной стали б=0,9 мм.,1450х1200/1250х1200</t>
  </si>
  <si>
    <t>Решетка воздухорасперделительная 1405 м3/ч, АЛН 200х200</t>
  </si>
  <si>
    <t>Решетка воздухорасперделительная 2475 м3/ч, АМР 900х400</t>
  </si>
  <si>
    <t>Решетка воздухорасперделительная 3000 м3/ч, АМР 800х500</t>
  </si>
  <si>
    <t>Решетка воздухорасперделительная 3000 м3/ч, АМР 900х400</t>
  </si>
  <si>
    <t>Решетка воздухорасперделительная 3000 м3/ч, АМР 900х500</t>
  </si>
  <si>
    <t>Решетка воздухорасперделительная 328 м3/ч, АМР 700х300</t>
  </si>
  <si>
    <t>Решетка воздухорасперделительная 335 м3/ч, АМР 700х250</t>
  </si>
  <si>
    <t>Решетка воздухорасперделительная 3372 м3/ч, АМР 1000х500</t>
  </si>
  <si>
    <t>Решетка воздухорасперделительная 3886 м3/ч, АМР 1000х500</t>
  </si>
  <si>
    <t>Решетка воздухорасперделительная 458 м3/ч, АМР 900х300</t>
  </si>
  <si>
    <t>Решетка воздухорасперделительная 5950 м3/ч, АМР 1000х600</t>
  </si>
  <si>
    <t>Решетка защитная  БСР700х700</t>
  </si>
  <si>
    <t>Решетка защитная БСК ∅ 450</t>
  </si>
  <si>
    <t>Решетка защитная БСК ∅ 560</t>
  </si>
  <si>
    <t>Решетка защитная БСК ∅ 630</t>
  </si>
  <si>
    <t>Решетка защитная БСК ∅ 710</t>
  </si>
  <si>
    <t>Решетка защитная БСК ∅ 800</t>
  </si>
  <si>
    <t>Решетка защитная БСР 800х500</t>
  </si>
  <si>
    <t>Решетка наружная 10690 м3/ч, РН 700х700</t>
  </si>
  <si>
    <t>Решетка наружная 14000 м3/ч, РН 900х900</t>
  </si>
  <si>
    <t>Решетка наружная 15175 м3/ч, РН 700х700</t>
  </si>
  <si>
    <t>Решетка наружная 20830 м3/ч, РН 900х900</t>
  </si>
  <si>
    <t>Решетка наружная 8550 м3/ч, РН 500х500</t>
  </si>
  <si>
    <t>Решетка наружная 9620 м3/ч, РН 600х600</t>
  </si>
  <si>
    <t>Воздуховод из оцинкованной стали б=0,5 мм., 200х200</t>
  </si>
  <si>
    <t>Воздуховод из оцинкованной стали б=0,7 мм. 400х400</t>
  </si>
  <si>
    <t>Воздуховод из оцинкованной стали б=0,7 мм. 500х300</t>
  </si>
  <si>
    <t>Воздуховод из оцинкованной стали б=0,7 мм. 600х400</t>
  </si>
  <si>
    <t>Воздуховод из оцинкованной стали б=0,7 мм., ∅ 450</t>
  </si>
  <si>
    <t>Воздуховод из оцинкованной стали б=0,7 мм., ∅ 630</t>
  </si>
  <si>
    <t>Воздуховод из оцинкованной стали б=0,7 мм., ∅ 710</t>
  </si>
  <si>
    <t>Воздуховод из оцинкованной стали б=0,7 мм., 1000х600</t>
  </si>
  <si>
    <t>Воздуховод из оцинкованной стали б=0,7 мм., 1150х1000</t>
  </si>
  <si>
    <t>Воздуховод из оцинкованной стали б=0,7 мм., 1150х1200</t>
  </si>
  <si>
    <t>Воздуховод из оцинкованной стали б=0,7 мм., 1200х1200</t>
  </si>
  <si>
    <t>Воздуховод из оцинкованной стали б=0,7 мм., 400х200</t>
  </si>
  <si>
    <t>Воздуховод из оцинкованной стали б=0,7 мм., 450х450</t>
  </si>
  <si>
    <t>Воздуховод из оцинкованной стали б=0,7 мм., 450х600</t>
  </si>
  <si>
    <t>Воздуховод из оцинкованной стали б=0,7 мм., 450х700</t>
  </si>
  <si>
    <t>Воздуховод из оцинкованной стали б=0,7 мм., 500х400</t>
  </si>
  <si>
    <t>Воздуховод из оцинкованной стали б=0,7 мм., 500х500</t>
  </si>
  <si>
    <t>Воздуховод из оцинкованной стали б=0,7 мм., 550х550</t>
  </si>
  <si>
    <t>Воздуховод из оцинкованной стали б=0,7 мм., 600х500</t>
  </si>
  <si>
    <t>Воздуховод из оцинкованной стали б=0,7 мм., 650х1200</t>
  </si>
  <si>
    <t>Воздуховод из оцинкованной стали б=0,7 мм., 750х1300</t>
  </si>
  <si>
    <t>Воздуховод из оцинкованной стали б=0,7 мм., 800х450, 450х800</t>
  </si>
  <si>
    <t>Воздуховод из оцинкованной стали б=0,7 мм., 800х800</t>
  </si>
  <si>
    <t>Воздуховод из оцинкованной стали б=0,7 мм., 900х700</t>
  </si>
  <si>
    <t>Воздуховод из оцинкованной стали б=0,7 мм., 900х900</t>
  </si>
  <si>
    <t>Воздуховод из оцинкованной стали б=0,9 мм. 1200х1600</t>
  </si>
  <si>
    <t>Воздуховод из оцинкованной стали б=0,9 мм. 1300х1300</t>
  </si>
  <si>
    <t>Воздуховод из оцинкованной стали б=0,9 мм. 1400х1400</t>
  </si>
  <si>
    <t>Воздуховод из оцинкованной стали б=0,9 мм. 1450х1200</t>
  </si>
  <si>
    <t>Воздуховод из оцинкованной стали б=0,9 мм. 1600х1100</t>
  </si>
  <si>
    <t>Воздуховод из оцинкованной стали б=0,9 мм. 1800х1000</t>
  </si>
  <si>
    <t>Воздуховод из оцинкованной стали б=0,9 мм. 1800х1150</t>
  </si>
  <si>
    <t>Воздуховод из оцинкованной стали б=0,9 мм. 1900х950</t>
  </si>
  <si>
    <t>Воздуховод из оцинкованной стали б=0,9 мм., 1000х1000</t>
  </si>
  <si>
    <t>Воздуховод из оцинкованной стали б=0,9 мм., 1000х700</t>
  </si>
  <si>
    <t>Воздуховод из оцинкованной стали б=0,9 мм., 1100х1000</t>
  </si>
  <si>
    <t>Воздуховод из оцинкованной стали б=0,9 мм., 1200х1000</t>
  </si>
  <si>
    <t>Воздуховод из оцинкованной стали б=0,9 мм., 1250х1200</t>
  </si>
  <si>
    <t>Воздуховод из оцинкованной стали б=0,9 мм., 1400х1900</t>
  </si>
  <si>
    <t>Воздуховод из оцинкованной стали б=0,9 мм., 1400х850</t>
  </si>
  <si>
    <t>Воздуховод из оцинкованной стали б=0,9 мм., 1400х900</t>
  </si>
  <si>
    <t>Воздуховод из оцинкованной стали б=0,9 мм., 1500х750</t>
  </si>
  <si>
    <t>Воздуховод из оцинкованной стали б=0,9 мм., 600х800</t>
  </si>
  <si>
    <t>Воздуховод из оцинкованной стали б=0,9 мм., 900х700</t>
  </si>
  <si>
    <t>Воздуховод из оцинкованной стали б=0,9мм., 961х1510</t>
  </si>
  <si>
    <t>Воздуховод из оцинкованной стали б=1,2 мм., 1700х1000</t>
  </si>
  <si>
    <t>Воздуховод из оцинкованной стали б=1,2 мм., 1900х1400</t>
  </si>
  <si>
    <t>Воздуховод из оцинкованной стали, б=0,7 мм,  600х600</t>
  </si>
  <si>
    <t>Воздуховод из оцинкованной стали, б=0.7 мм,  500х1000</t>
  </si>
  <si>
    <t>Воздуховод из оцинкованной стали, б=0.7 мм,  500х700</t>
  </si>
  <si>
    <t>Воздуховод из оцинкованной стали, б=0.7 мм,  650х750</t>
  </si>
  <si>
    <t>Воздуховод из оцинкованной стали, б=0.7 мм,  700х700</t>
  </si>
  <si>
    <t>Воздуховод из оцинкованной стали, б=0.7 мм,  800х600</t>
  </si>
  <si>
    <t>Воздуховод из оцинкованной стали, б=0.7 мм,  800х700</t>
  </si>
  <si>
    <t>Воздуховод из оцинкованной стали, б=0.7 мм,  900х600</t>
  </si>
  <si>
    <t>Тепловая изоляция б=30 мм, НГ, цилиндры навивные (Ду100) ROCKWOOL 100 Кф</t>
  </si>
  <si>
    <t>Тепловая изоляция б=30 мм, НГ, цилиндры навивные (Ду50) ROCKWOOL 100 Кф</t>
  </si>
  <si>
    <t>Тепловая изоляция б=30 мм, НГ, цилиндры навивные (Ду65) ROCKWOOL 100 Кф</t>
  </si>
  <si>
    <t>Тепловая изоляция б=30 мм, НГ, цилиндры навивные (Ду80) ROCKWOOL 100 Кф</t>
  </si>
  <si>
    <t>Труба Дн 108х4(Ду 100) ст20</t>
  </si>
  <si>
    <t>Труба Дн 60х3,8(Ду 50) ст20</t>
  </si>
  <si>
    <t>Труба Дн 73х4 (Ду 65) ст20</t>
  </si>
  <si>
    <t>Труба Дн 89х4 (Ду 80) ст20</t>
  </si>
  <si>
    <t>Болты с гайками и шайбами строительные (применительно к: Болты анкерные)</t>
  </si>
  <si>
    <t>Анкер-болт для крепления кронштейнов, размер 10х100 мм</t>
  </si>
  <si>
    <t>Воздуховоды из оцинкованной стали с шиной и уголками толщиной: 0,7 мм, периметром 1000 мм (применительно к: Воздуховод из оцинкованной стали б=0,7 мм., 250х250)</t>
  </si>
  <si>
    <t>Воздуховоды из оцинкованной стали с шиной и уголками толщиной: 0,7 мм, периметром 1300 мм (применительно к: Воздуховод из оцинкованной стали б=0,7 мм., 400х250)</t>
  </si>
  <si>
    <t>Воздуховоды из оцинкованной стали с шиной и уголками толщиной: 0,7 мм, периметром 1400 мм (применительно к: Воздуховод из оцинкованной стали б=0,7 мм., 400х300)</t>
  </si>
  <si>
    <t>Воздуховоды из оцинкованной стали с шиной и уголками толщиной: 0,7 мм, периметром 2600 мм (применительно к: Воздуховод из оцинкованной стали, б=0.7 мм,  400х900, 500х800)</t>
  </si>
  <si>
    <t>Воздуховоды из оцинкованной стали, толщина 0,6 мм, диаметр до 450 мм (применительно к: Воздуховод из оцинкованной стали, б=0.7 мм,  650х1000)</t>
  </si>
  <si>
    <t>Воздуховоды из оцинкованной стали, толщина 0,7 мм, диаметр до 800 мм (применительно к: Отвод-45° из оцинкованной стали б=0,7мм., ∅ 630)</t>
  </si>
  <si>
    <t>Воздуховоды из оцинкованной стали, толщина 0,7 мм, диаметр от 500 до 560 мм (применительно к: Воздуховод из оцинкованной стали б=0,7 мм., ∅ 560)</t>
  </si>
  <si>
    <t>Воздуховоды из оцинкованной стали, толщина 0,7 мм, диаметр от 500 до 560 мм (применительно к: Отвод-45° из оцинкованной стали б=0,7мм., ∅ 560)</t>
  </si>
  <si>
    <t>Воздухоотводчик автоматический с наружным резьбовым, присоединением Рр=1,0 МПа, T max=120 град C, D=15 мм (применительно к: Воздухоотводчик НР G1/2")</t>
  </si>
  <si>
    <t>Дюбели распорные полипропиленовые</t>
  </si>
  <si>
    <t>Заслонки воздушные унифицированные ручного управления РК-302-06, размер 400х200 мм (применительно к: Клапан Регуляр 400х200-В-1ручка)</t>
  </si>
  <si>
    <t>Заслонки воздушные унифицированные ручного управления РК-302-12, размер 500х400 мм (применительно к: Клапан Регуляр 500х400-В-1ручка)</t>
  </si>
  <si>
    <t>Заслонки воздушные унифицированные ручного управления РК-302-14, размер 600х600 мм (применительно к: Клапан Регуляр 600х500-В-1ручка)</t>
  </si>
  <si>
    <t>Заслонки воздушные унифицированные ручного управления РК-302-14, размер 600х600 мм (применительно к: Клапан Регуляр 600х600-В-1ручка)</t>
  </si>
  <si>
    <t>Заслонки воздушные унифицированные ручного управления РК-302-15, размер 800х600 мм (применительно к: Клапан Регуляр 800х600-В-1ручка,  Клапан Регуляр 700х600-В-1ручка)</t>
  </si>
  <si>
    <t>Заслонки воздушные унифицированные ручного управления РК-302-16, размер 800х800 мм (применительно к: Клапан Регуляр 900х700-В-1ручка)</t>
  </si>
  <si>
    <t>Изделия фасонные для воздуховодов из оцинкованной стали с шиной и уголками, толщина 0,55 мм, периметр 1200 мм (применительно к: Заглушка из оцинкованной стали б=0,9 мм., 1400х1400, 1700х1000)</t>
  </si>
  <si>
    <t>Изделия фасонные для воздуховодов из оцинкованной стали с шиной и уголками, толщина 0,55 мм, периметр 800 мм (применительно к: Отвод-90° из оцинкованной стали б=0,5мм., 200х200, Врезка из оцинкованной стали б=0,5 мм.,200х200)</t>
  </si>
  <si>
    <t>Изделия фасонные для воздуховодов из оцинкованной стали с шиной и уголками, толщина 0,7 мм, периметр 1000 мм (применительно к: Заглушка из оцинкованной стали б=0,7 мм.,200х200)</t>
  </si>
  <si>
    <t>Изделия фасонные для воздуховодов из оцинкованной стали с шиной и уголками, толщина 0,7 мм, периметр 1200 мм (применительно к: Заглушка из оцинкованной стали б=0,7 мм.,400х200)</t>
  </si>
  <si>
    <t>Изделия фасонные для воздуховодов из оцинкованной стали с шиной и уголками, толщина 0,7 мм, периметр 1200 мм (применительно к: Отвод-90° из оцинкованной стали б=0,7мм., 400х200)</t>
  </si>
  <si>
    <t>Изделия фасонные для воздуховодов из оцинкованной стали с шиной и уголками, толщина 0,7 мм, периметр 1200 мм (применительно к: Переход из оцинкованной стали б=0,7 мм.,  400х200)</t>
  </si>
  <si>
    <t>Изделия фасонные для воздуховодов из оцинкованной стали с шиной и уголками, толщина 0,7 мм, периметр 1300 мм (применительно к: Заглушка из оцинкованной стали б=0,7 мм.,400х250)</t>
  </si>
  <si>
    <t>Изделия фасонные для воздуховодов из оцинкованной стали с шиной и уголками, толщина 0,7 мм, периметр 1400 мм (применительно к: Отвод-90° из оцинкованной стали б=0,7 мм., 400х300)</t>
  </si>
  <si>
    <t>Изделия фасонные для воздуховодов из оцинкованной стали с шиной и уголками, толщина 0,7 мм, периметр 1600 мм (применительно к: Заглушка из оцинкованной стали б=0,7 мм.,500х300)</t>
  </si>
  <si>
    <t>Изделия фасонные для воздуховодов из оцинкованной стали с шиной и уголками, толщина 0,7 мм, периметр 1600 мм (применительно к: Переход из оцинкованной стали б=0,7 мм.,  400х400/250х250)</t>
  </si>
  <si>
    <t>Изделия фасонные для воздуховодов из оцинкованной стали с шиной и уголками, толщина 0,7 мм, периметр 1800 мм (применительно к: Заглушка из оцинкованной стали б=0,7 мм.,500х400, 450х450)</t>
  </si>
  <si>
    <t>Изделия фасонные для воздуховодов из оцинкованной стали с шиной и уголками, толщина 0,7 мм, периметр 1800 мм (применительно к: Переход из оцинкованной стали б=0,7 мм.,  450х450/400х400)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</si>
  <si>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Врезка из оцинкованной стали б=0,7 мм., 700х300)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</si>
  <si>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Переход из оцинкованной стали б=0,7 мм., 600х400х450х450, 700х250)</t>
  </si>
  <si>
    <t>Изделия фасонные для воздуховодов из оцинкованной стали с шиной и уголками, толщина 0,7 мм, периметр 2200 мм (со стороной до 600 мм) (применительно к: Заглушка из оцинкованной стали б=0,7 мм.,600х500)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</si>
  <si>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Заглушка из оцинкованной стали б=0,7 мм., 600х600)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</si>
  <si>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Отвод-90° из оцинкованной стали б=0,7 мм.,600х600)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</si>
  <si>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Переход из оцинкованной стали б=0,7 мм.,  600х600)</t>
  </si>
  <si>
    <t>Изделия фасонные для воздуховодов из оцинкованной стали с шиной и уголками, толщина 0,7 мм, периметр 2500 мм (применительно к: Переход из оцинкованной стали б=0,7 мм.,  800х450/600х400, 800х450/450х800, 800х450/∅ 710)</t>
  </si>
  <si>
    <t>Изделия фасонные для воздуховодов из оцинкованной стали с шиной и уголками, толщина 0,7 мм, периметр 2800 мм (применительно к: Заглушка из оцинкованной стали б=0,7 мм., 600х800)</t>
  </si>
  <si>
    <t>Изделия фасонные для воздуховодов из оцинкованной стали с шиной и уголками, толщина 0,7 мм, периметр 2800 мм (применительно к: Отвод-90° из оцинкованной стали б=0,7 мм., 750х650)</t>
  </si>
  <si>
    <t>Изделия фасонные для воздуховодов из оцинкованной стали с шиной и уголками, толщина 0,7 мм, периметр 3000 мм (применительно к: Отвод-90° из оцинкованной стали б=0,7мм., 900х600)</t>
  </si>
  <si>
    <t>Изделия фасонные для воздуховодов из оцинкованной стали с шиной и уголками, толщина 0,7 мм, периметр 3200 мм (применительно к: Заглушка из оцинкованной стали б=0,7 мм., 900х700)</t>
  </si>
  <si>
    <t>Изделия фасонные для воздуховодов из оцинкованной стали с шиной и уголками, толщина 0,7 мм, периметр 3200 мм (применительно к: Переход из оцинкованной стали б=0,7 мм., 650х1000/650х750, 1000х600/600х600)</t>
  </si>
  <si>
    <t>Изделия фасонные для воздуховодов из оцинкованной стали с шиной и уголками, толщина 0,7 мм, периметр 3600 мм (применительно к: Врезка из оцинкованной стали б=0,7 мм., 650х1200)</t>
  </si>
  <si>
    <t>Изделия фасонные для воздуховодов из оцинкованной стали с шиной и уголками, толщина 0,7 мм, периметр 3600 мм (применительно к: Заглушка из оцинкованной стали б=0,7 мм., 1100х1000)</t>
  </si>
  <si>
    <t>Изделия фасонные для воздуховодов из оцинкованной стали с шиной и уголками, толщина 0,7 мм, периметр 3600 мм (применительно к: Заглушка из оцинкованной стали б=0,7 мм., 1300х1300, 1600х1100)</t>
  </si>
  <si>
    <t>Изделия фасонные для воздуховодов из оцинкованной стали с шиной и уголками, толщина 0,7 мм, периметр 3600 мм (применительно к: Отвод-35° из оцинкованной стали б=0,7 мм.,1200х650)</t>
  </si>
  <si>
    <t>Изделия фасонные для воздуховодов из оцинкованной стали с шиной и уголками, толщина 1,0 мм, периметр 3200 мм (применительно к: Переход из оцинкованной стали б=0,9 мм.,  900х700/800х600)</t>
  </si>
  <si>
    <t>Изделия фасонные для воздуховодов из оцинкованной стали с шиной и уголками, толщина 1,0 мм, периметр 3400 мм (применительно к: Переход из оцинкованной стали б=0,9 мм., 1000х700/600х500, 700х1000/500х100)</t>
  </si>
  <si>
    <t>Изделия фасонные для воздуховодов из оцинкованной стали с шиной и уголками, толщина 1,0 мм, периметр 3600 мм (применительно к: Заглушка из оцинкованной стали б=0,9мм., 1700х100)</t>
  </si>
  <si>
    <t>Изделия фасонные для воздуховодов из оцинкованной стали с шиной и уголками, толщина 1,0 мм, периметр 3800 мм (применительно к: Заглушка из оцинкованной стали б=0,9 мм., 1800х100)</t>
  </si>
  <si>
    <t>Изделия фасонные для воздуховодов из оцинкованной стали с шиной и уголками, толщина 1,0 мм, периметр 3800 мм (применительно к: Переход из оцинкованной стали б=0,9 мм., 650х1200/650х1000)</t>
  </si>
  <si>
    <t>Изделия фасонные для воздуховодов из оцинкованной стали с шиной и уголками, толщина 1,0 мм, периметр 4400 мм (применительно к: Врезка из оцинкованной стали б=0,9 мм., 800х1250)</t>
  </si>
  <si>
    <t>Изделия фасонные для воздуховодов из оцинкованной стали с шиной и уголками, толщина 1,0 мм, периметр 4400 мм (применительно к: Отвод-20° из оцинкованной стали б=0,9мм., 900х1200)</t>
  </si>
  <si>
    <t>Изделия фасонные для воздуховодов из оцинкованной стали с шиной и уголками, толщина 1,0 мм, периметр 4400 мм (применительно к: Переход из оцинкованной стали б=0,9 мм.,  900х1200/900х700, 1250х800/500х500)</t>
  </si>
  <si>
    <t>Изделия фасонные для воздуховодов из оцинкованной стали с шиной и уголками, толщина 1,0 мм, периметр 4800 мм (применительно к: Врезка из оцинкованной стали б=0,9 мм., 1200х1200)</t>
  </si>
  <si>
    <t>Изделия фасонные для воздуховодов из оцинкованной стали с шиной и уголками, толщина 1,0 мм, периметр 5200 мм (применительно к: Врезка из оцинкованной стали б=0,9 мм., 1510х961)</t>
  </si>
  <si>
    <t>Изделия фасонные для воздуховодов из оцинкованной стали с шиной и уголками, толщина 1,0 мм, периметр 5600 мм (применительно к: Врезка из оцинкованной стали б=0,9 мм., 1400х1400, 1200х1600)</t>
  </si>
  <si>
    <t>Изделия фасонные для воздуховодов из оцинкованной стали с шиной и уголками, толщина 1,0 мм, периметр 6000 мм (применительно к: Врезка из оцинкованной стали б=0,9 мм., 1150х1800)</t>
  </si>
  <si>
    <t>Изделия фасонные для воздуховодов из оцинкованной стали с шиной и уголками, толщина 1,0 мм, периметр 6400 мм (применительно к: Врезка из оцинкованной стали б=0,9 мм., 1400х1900, 1810х1879)</t>
  </si>
  <si>
    <t>Кран шаровой латунный, номинальный диаметр 65 мм, резьбовое присоединение (применительно к: Кран шаровый Ду65 ВР/ВР, стальной Valtec)</t>
  </si>
  <si>
    <t>Лист из вспененного полиэтилена толщина 10 мм</t>
  </si>
  <si>
    <t>Маты тепло- огнезащита б=30 мм с покрытием из армированной фольги ALU WIRED MAT 105</t>
  </si>
  <si>
    <t>Поковки оцинкованные, масса 1,8 кг</t>
  </si>
  <si>
    <t>Проволока сварочная СВ-08Г2С, диаметр 2 мм</t>
  </si>
  <si>
    <t>Решетки вентиляционные алюминиевые "АРКТОС" типа: АМР, размером 300х700 мм (применительно к: Решетка воздухорасперделительная 1405 м3/ч, АМР 700х300)</t>
  </si>
  <si>
    <t>Решетки вентиляционные наружные РН, из оцинкованной стали, размер 1000х1000 мм (применительно к: Решетка наружная 34200 м3/ч, РН 1200х1100)</t>
  </si>
  <si>
    <t>Решетки вентиляционные наружные РН, из оцинкованной стали, размер 1000х1000 мм (применительно к: Решетка наружная 38475 м3/ч, РН 1600х1100)</t>
  </si>
  <si>
    <t>Решетки вентиляционные наружные РН, из оцинкованной стали, размер 1000х1000 мм (применительно к: Решетка наружная 42,475 м3/ч, РН 1800х1150)</t>
  </si>
  <si>
    <t>Решетки вентиляционные наружные РН, из оцинкованной стали, размер 1000х1000 мм (применительно к: Решетка наружная 42750 м3/ч, РН 1700х1000)</t>
  </si>
  <si>
    <t>Решетки вентиляционные наружные РН, из оцинкованной стали, размер 1000х1000 мм (применительно к: Решетка наружная 60700 м3/ч, РН 1700х1000)</t>
  </si>
  <si>
    <t>Решетки вентиляционные наружные РН, из оцинкованной стали, размер 1000х1000 мм (применительно к: Решетка наружная 83310 м3/ч, РН 1900х1400)</t>
  </si>
  <si>
    <t>Решетки вентиляционные наружные РН, из оцинкованной стали, размер 200х200 мм (применительно к: Решетка наружная РН1405м3/ч РН 200х200)</t>
  </si>
  <si>
    <t>Решетки вентиляционные наружные РН, из оцинкованной стали, размер 400х300 мм (применительно к: Решетка наружная 274 м3/ч, 400х300)</t>
  </si>
  <si>
    <t>Решетки вентиляционные наружные РН, из оцинкованной стали, размер 400х400 мм (применительно к: Решетка наружная 274 м3/ч, РН 400х400)</t>
  </si>
  <si>
    <t>Решетки вентиляционные наружные РН, из оцинкованной стали, размер 500х500 мм (применительно к: Решетка наружная 4140 м3/ч, РН 500х500)</t>
  </si>
  <si>
    <t>Решетки вентиляционные наружные РН, из оцинкованной стали, размер 800х800 мм (применительно к: Решетка наружная 14000 м3/ч, РН 800х700)</t>
  </si>
  <si>
    <t>Решетки жалюзийные регулируемые из алюминиевого профиля с порошковым покрытием, РВ-1, размер 400х400 мм (применительно к: Решетка защитная БСР400х400)</t>
  </si>
  <si>
    <t>Решетки жалюзийные регулируемые из алюминиевого профиля с порошковым покрытием, РВ-1, размер 800х800 мм (применительно к: Решетка защитная БСР800х800)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</si>
  <si>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 (применительно к: Труба Дн 26,9х2,8 (Ду 20) ст20, Отвод Ду20 90 гр. Ст20, Переход стальной концентрический Ду 15х20)</t>
  </si>
  <si>
    <t>Шурупы-саморезы с потайной головкой черные, размером 6х30 мм</t>
  </si>
  <si>
    <t>Электроэнергия</t>
  </si>
  <si>
    <t>кВт-ч</t>
  </si>
  <si>
    <t>Клапан избыточного давления КИД-750х750-С</t>
  </si>
  <si>
    <t>Клапан обратный  УКОЛ-1-Н-∅ 450</t>
  </si>
  <si>
    <t>Клапан обратный  УКОЛ-1-Н-∅ 710</t>
  </si>
  <si>
    <t>Клапан обратный  УКОЛ-1-Н-∅ 800</t>
  </si>
  <si>
    <t>Клапан противопожарный с приводом, морозостойкое исполнение,н.з.200х200, КПУ-1Н-3-МС-200х200-2*Ф</t>
  </si>
  <si>
    <t>Клапан Регуляр 600х800-В-1ручка</t>
  </si>
  <si>
    <t>Клапан Регуляр 900х600-В-1ручка</t>
  </si>
  <si>
    <t>Клапаны противопожарные с пружинным приводом в комбинации с тепловым замком, тип КПС-1 (60), размер 500х500 мм (применительно к: Клапан противопожарный, взрывозащищенный, с  приводом,н.о.500х400, КПУ-1Н-0-В)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</si>
  <si>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 с приводом, морозостойкое исполнение,н.з.800х450, КПУ-1Н-3-МС-800х800-2*Ф- МV220-СН)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</si>
  <si>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 с приводом, морозостойкое коррозионностойкое  исполнение,н.з.600х500, КПУ-1Н-0-К)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</si>
  <si>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противопожарный, взрывозащищенный, с  приводом,н.о.800х450, КПУ-1Н-0-В)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</si>
  <si>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противопожарный, взрывозащищенный, с  приводом,н.о700х500, КПУ-1Н-0-В)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</si>
  <si>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 нормально закрытый обратный морозостойкий ЕI120, 120-НЗ(КОМ)-700х700-ВЕ)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</si>
  <si>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противопожарный, взрывозащищенный, с  приводом,н.о.600х800, КПУ-1Н-0-В)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</si>
  <si>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противопожарный, взрывозащищенный, с  приводом,н.о.700х600, КПУ-1Н-0-К)</t>
  </si>
  <si>
    <t>Клапаны противопожарные с пружинным приводом в комбинации с тепловым замком, тип КПС-2 (120)/КПС-3 (180), размер 1000х1000 мм (применительно к: Клапан противопожарный, взрывозащищенный, с  приводом,н.о.1100х1000, КПУ-1Н-0-В)</t>
  </si>
  <si>
    <t>Клапаны противопожарные с пружинным приводом в комбинации с тепловым замком, тип КПС-2 (120)/КПС-3 (180), размер 1000х1000 мм (применительно к: Клапан противопожарный, взрывозащищенный, с  приводом,н.о.900х1200, КПУ-1Н-0-В)</t>
  </si>
  <si>
    <t>Клапаны противопожарные с пружинным приводом в комбинации с тепловым замком, тип КПС-2 (120)/КПС-3 (180), размер 1200х800 мм (применительно к: Клапан противопожарный, взрывозащищенный, с  приводом,н.о.1600х1200, КПУ-1Н-0-В)</t>
  </si>
  <si>
    <t>Клапаны противопожарные с пружинным приводом в комбинации с тепловым замком, тип КПС-2 (120)/КПС-3 (180), размер 1200х800 мм (применительно к: Клапан противопожарный, взрывозащищенный, с приводом,н.о.1400х1400, КПУ-1Н-0-В)</t>
  </si>
  <si>
    <t>Клапаны противопожарные с пружинным приводом в комбинации с тепловым замком, тип КПС-2 (120)/КПС-3 (180), размер 900х900 мм (применительно к: Клапан противопожарный, взрывозащищенный, с  приводом,н.о.1000х700, КПУ-1Н-0-В)</t>
  </si>
  <si>
    <t>Клапаны противопожарные с пружинным приводом в комбинации с тепловым замком, тип КПС-2 (120)/КПС-3 (180), размер 900х900 мм (применительно к: Клапан противопожарный, взрывозащищенный, с  приводом,н.о.700х1000, КПУ-1Н-0-В)</t>
  </si>
  <si>
    <t>Электрообогреватели излучающего типа, тип исполнения настенный, мощность 1,75 кВт (применительно к: Электроконвектор 1500Вт ЭВУБ-1.5)</t>
  </si>
  <si>
    <t>Приточная установка производительностью 34200м3/ч; 810Па, в комплекте с щитом управления ЩС-П5, Е230-0001-8000626652-РД-01-10.04.100-ОВ.ОЛ5</t>
  </si>
  <si>
    <t>Приточная установка производительностью 38475м3/ч; 550Па, в комплекте с щитом управления ЩС-П4, Е230-0001-8000626652-РД-01-10.04.100-ОВ.ОЛ4</t>
  </si>
  <si>
    <t>Приточная установка производительностью 42475м3/ч; 780Па, в комплекте с щитом управления ЩС-П6, Е230-0001-8000626652-РД-01-10.04.100-ОВ.ОЛ6</t>
  </si>
  <si>
    <t>Приточная установка производительностью 42750м3/ч; 800Па, в комплекте с щитом управления ЩС-П2, Е230-0001-8000626652-РД-01-10.04.100-ОВ.ОЛ2</t>
  </si>
  <si>
    <t>Приточная установка производительностью 60700м3/ч; 600Па, в комплекте с щитом управления ЩС-П1, Е230-0001-8000626652-РД-01-10.04.100-ОВ.ОЛ1</t>
  </si>
  <si>
    <t>Приточная установка производительностью 83310м3/ч; 780Па, в комплекте с щитом управления ЩС-П3, Е230-0001-8000626652-РД-01-10.04.100-ОВ.ОЛ3</t>
  </si>
  <si>
    <t>Смесительный узел П1, П2, П3, П5</t>
  </si>
  <si>
    <t>Смесительный узел П4</t>
  </si>
  <si>
    <t>Смесительный узел П6</t>
  </si>
  <si>
    <t>Узел управления систем Т1/Т2; Т1.1/Т2.1; Т1.2/Т2.2 Е230-0001-8000626652-РД-01-10.04.100-ОВ.ОЛ7</t>
  </si>
  <si>
    <t>Вентилятор осевой коррозионностойкий 10690м3/ч; 375 Па (с гибкими вставками, опорами и виброоснованием), ОСА300-045/Б-52-К-00300/4-У1-01</t>
  </si>
  <si>
    <t>Вентилятор осевой коррозионностойкий 15175м3/ч; 375 Па (с гибкими вставками, опорами и виброоснованием) ОСА300 -071/Л-57-К-00300/4-У1-01</t>
  </si>
  <si>
    <t>Вентилятор осевой коррозионностойкий 20830м3/ч; 325 Па (с гибкими вставками, опорами и виброоснованием), ОСА300-080/Л-52-К-00400/4-У1-01</t>
  </si>
  <si>
    <t>Вентилятор осевой коррозионностойкий 8550м3/ч; 400 Па (с гибкими вставками, опорами и виброоснованием), ОСА300-045/А-55-К-00220/2-У1-01</t>
  </si>
  <si>
    <t>Вентилятор осевой коррозионностойкий 9620м3/ч; 415 Па (с гибкими вставками, опорами и виброоснованием), ОСА300-045/Б-52-К-00300/2-У1-01</t>
  </si>
  <si>
    <t>Вентилятор осевой коррозионностойкий4140/ч; 340 Па (с гибкими вставками, опорами и виброоснованием), ОСА300-040/А-50-К-00110/2-У1-01</t>
  </si>
  <si>
    <t>Вентилятор радиальный 11605 м3/ч; (с гибкими вставками и виброоснованием) 550 Па, ВРм 80-75 №7,1 РВ6 ДУ(7,5/1500</t>
  </si>
  <si>
    <t>Вентиляторы осевые одноступенчатые, размер 035, с электродвигателем, мощность 1,5 кВт, 1395 об/мин (применительно к: Вентилятор осевой 14000м3/ч; 200 Па (с гибкими вставками и виброоснованием), ВО 21-12 №5,6 9-Т З-О (1,5/1500))</t>
  </si>
  <si>
    <t>Вентиляторы осевые серии "АКСИПАЛ" тип: FTDA № 050, Р=1,5 кВт (применительно к: Вентилятор осевой 14000м3/ч; 200 Па (с гибкими вставками и виброоснованием), ВО 21-12 №6,3 4-0 (1,5/1500))</t>
  </si>
  <si>
    <t>№ E230-0001-8000626652-РД-01-10.04.130-ОВ.ЛС-Г02-01-П-00-00</t>
  </si>
  <si>
    <t>Отопление, вентиляция, 10.04.130 U27.707 Сооружение градирни с насосной станцией оборотного водоснабжения</t>
  </si>
  <si>
    <t>Е230-0001-8000626652-РД-01-10.04.130-ОВ_0_0_RU_IFC; Е230-0001-8000626652-РД-01-10.04.130-ОВ.ВОР_0_0_RU_IFC;  Е230-0001-8000626652-РД-01-10.04.130-ОВ.КА_Г02-02-П-00-00_0_0_RU_IFC</t>
  </si>
  <si>
    <t>Воздуховоды из оцинкованной стали б=0,7 мм. 500х350</t>
  </si>
  <si>
    <t>Воздуховоды из оцинкованной стали б=1,2 мм., 500х500</t>
  </si>
  <si>
    <t>Воздуховоды из оцинкованной стали б=1,2 мм.300х250</t>
  </si>
  <si>
    <t>Профиль перфорированный монтажный 40х40х2,5</t>
  </si>
  <si>
    <t>Труба Дн 38х3 (Ду 32) ст20 ГОСТ 10704-91</t>
  </si>
  <si>
    <t>Воздухоотводчик НР G1/2" Valtec</t>
  </si>
  <si>
    <t>Врезка из оцинкованной стали б=0,7 мм., 700х250</t>
  </si>
  <si>
    <t>Врезка из оцинкованной стали б=1,2 мм., 500х500</t>
  </si>
  <si>
    <t>Дефлектор д=750 мм</t>
  </si>
  <si>
    <t>Отвод Ду32 90 гр. Ст20</t>
  </si>
  <si>
    <t>Переход из оцинкованной стали б=1,2 мм., 960х910/500х500</t>
  </si>
  <si>
    <t>Переход из оцинкованной стали б=1,2мм., 630х630/650х650</t>
  </si>
  <si>
    <t>Переход из оцинкованной стали б=1,2мм., 730х730/∅750</t>
  </si>
  <si>
    <t>Решетка воздухорасперделительная 1000 м3/ч АДН 700х250</t>
  </si>
  <si>
    <t>Решетка защитная 800х800 БСР 650х650</t>
  </si>
  <si>
    <t>Струбцина для подвеса</t>
  </si>
  <si>
    <t>Тройник-90° из оцинкованной стали б=0,7 мм., 500х500/500х500/500х500 мм</t>
  </si>
  <si>
    <t>Сталь листовая оцинкованная толщиной листа: 0,5 мм</t>
  </si>
  <si>
    <t>Тепловая изоляция б=50 мм, НГ, цилиндры цилиндры навивные ROCKWOOL 100 Кф</t>
  </si>
  <si>
    <t>Анкер забивной М10</t>
  </si>
  <si>
    <t>Болты оцинкованные диаметр 10 мм</t>
  </si>
  <si>
    <t>Бур с победитовым наконечником из твердого сплава, с хвостовиком SDS-max, размеры 22х340 мм</t>
  </si>
  <si>
    <t>Воздуховоды из листовой стали, толщиной 0,7 мм, диаметр до 800 мм (применительно к: Воздуховод из оцинкованной стали б=0,7 мм., Ø100)</t>
  </si>
  <si>
    <t>Воздуховоды из оцинкованной стали жесткие спирально-навивные, толщина 0,7 мм, диаметр 355 мм (применительно к: Воздуховод из оцинкованной стали б=0,7 мм., Ø100)</t>
  </si>
  <si>
    <t>Врезка прямая из оцинкованной стали, диаметр 100 мм (применительно к: Врезка из оцинкованной стали б=0,7 мм., Ø100)</t>
  </si>
  <si>
    <t>Гайки шестигранные оцинкованные, диаметр резьбы 8 мм</t>
  </si>
  <si>
    <t>Диффузоры потолочные пластиковые универсальные, диаметр 100 мм (применительно к: Дифузоры ∅100 ДПУ-М-100)</t>
  </si>
  <si>
    <t>Зонты вентиляционных систем из листовой и сортовой стали, прямоугольные, размер шахты 500х500 мм (применительно к: Зонт крышный из оцинкованной стали б=1,2 мм., 500х500)</t>
  </si>
  <si>
    <t>Изделия фасонные для воздуховодов из оцинкованной стали с шиной и уголками, толщина 0,7 мм, периметр 1100 мм (применительно к: Заглушка из оцинкованной стали б=0,7 мм., 300х250)</t>
  </si>
  <si>
    <t>Изделия фасонные для воздуховодов из оцинкованной стали с шиной и уголками, толщина 0,7 мм, периметр 1700 мм (применительно к: Переход из оцинкованной стали б=0,7 мм., 500х350/300х250)</t>
  </si>
  <si>
    <t>Композиция антикоррозионная цинкнаполненная</t>
  </si>
  <si>
    <t>Консоль кабельная стальная К-250  (применительно к: Опора консольная)</t>
  </si>
  <si>
    <t>Круг отрезной, размер 125 мм</t>
  </si>
  <si>
    <t>Лак битумный БТ-123</t>
  </si>
  <si>
    <t>Профиль монтажный (применительно к: Профиль перфорированный монтажный 50х50х2,5)</t>
  </si>
  <si>
    <t>Решетки вентиляционные алюминиевые штампованные с противомоскитной сеткой, диаметр 125 мм (применительно к: Решетка наружная 100 м3/ч СG 100)</t>
  </si>
  <si>
    <t>Сверло кольцевое алмазное, диаметр 20 мм</t>
  </si>
  <si>
    <t>Скоба для крепления коробов к строительным конструкциям сейсмостойкая СК-130 (применительно к: Монтажная струбцина)</t>
  </si>
  <si>
    <t>Сталь листовая горячекатаная марки Ст3 толщиной: 6-9 мм</t>
  </si>
  <si>
    <t>Сталь угловая равнополочная, марка стали: Ст3пс, шириной полок 50-50 мм</t>
  </si>
  <si>
    <t>Трубы стальные сварные водогазопроводные с резьбой черные легкие (неоцинкованные) диаметр условного прохода: 15 мм, толщина стенки 2,5 мм</t>
  </si>
  <si>
    <t>Трубы стальные электросварные квадратного сечения, размер стороны 40 мм, толщина стенки 2 мм</t>
  </si>
  <si>
    <t>Хомут металлический с шурупом для крепления трубопроводов диаметром: 20-25 мм</t>
  </si>
  <si>
    <t>Хомут металлический с шурупом для крепления трубопроводов диаметром: 31-38 мм</t>
  </si>
  <si>
    <t>Шпильки (Шпилька М8х1000 мм, М10х1000 мм)</t>
  </si>
  <si>
    <t>Электроды сварочные Э42, диаметр 5 мм</t>
  </si>
  <si>
    <t>Электроды сварочные Э42А, диаметр 6 мм</t>
  </si>
  <si>
    <t>Клапан газоплотный, утепленный с приводом, двумя парами концевиков (для АСУ), 500Х500 КЕДР-С 500х500</t>
  </si>
  <si>
    <t>Клапан газоплотный, утепленный с приводом, двумя парами концевиков (для АСУ), КЕДР-С 650х650</t>
  </si>
  <si>
    <t>Электрообогреватели излучающего типа, тип исполнения настенный, мощность 1 кВт (применительно к: Электроконвектор 1000Вт ЭВУБ-1)</t>
  </si>
  <si>
    <t>Электрообогреватели излучающего типа, тип исполнения настенный, мощность 2 кВт (применительно к: Электроконвектор 2000Вт ЭВУБ-2)</t>
  </si>
  <si>
    <t>Вентиль фланцевый стальной Ду20Ру16 в комплекте с фланцами и прокладками</t>
  </si>
  <si>
    <t>Вентиль фланцевый стальной Ду32Ру16 в комплекте с фланцами и прокладками</t>
  </si>
  <si>
    <t>Грязевик абонентский вертикальный фланцевый стальной Ду32 в комплекте с фланцами и прокладками</t>
  </si>
  <si>
    <t>Кран шаровый Ду25, ВР/ВР, стальной Valtec</t>
  </si>
  <si>
    <t>Кран шаровый Ду32 ВР/ВР, стальной Valtec</t>
  </si>
  <si>
    <t>Фильтр грубой очистки ВР/ВР угловой Ду32 ВР/ВР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</si>
  <si>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Ду25 90 гр. Ст20)</t>
  </si>
  <si>
    <t>Приточная установка производительностью 5650м3/ч; 350Па</t>
  </si>
  <si>
    <t>Трубы стальные сварные неоцинкованные водогазопроводные с резьбой, легкие, номинальный диаметр 20 мм, толщина стенки 2,5 мм</t>
  </si>
  <si>
    <t>Регулятор перепада давления Ду32 в комплекте с импульсными трубками и соединениями RDT Ду32</t>
  </si>
  <si>
    <t>Узел учета тепловой энергии в комплекте с датчиками и соединениями, фланцевый в комплекте с фланцами и прокладками Ду32</t>
  </si>
  <si>
    <t>"Производство аммиака и карбамида, Кингисепп"</t>
  </si>
  <si>
    <t>№ E230-0001-8000626652-РД-01-10.04.181-ОВ.ЛС-Г02-01-П-00-00</t>
  </si>
  <si>
    <t>Отопление, вентиляция и кондиционирование, 10.04.181 U24.402.2 Сооружение узла отгрузки карбамида</t>
  </si>
  <si>
    <t>Е230-0001-8000626652-РД-01-10.04.181-ОВ_0_D_RU_IFC; Е230-0001-8000626652-РД-01-10.04.181-ОВ.ВОР_0_A_RU_IFC</t>
  </si>
  <si>
    <t>Воздуховод из оцинкованной стали б= 0,7 мм., 300х300</t>
  </si>
  <si>
    <t>Воздуховод из оцинкованной стали б= 0,7 мм., 400х200</t>
  </si>
  <si>
    <t>Воздуховод из оцинкованной стали б= 0,7 мм., 400х350</t>
  </si>
  <si>
    <t>Воздуховод из оцинкованной стали б= 0,7 мм., 750х400</t>
  </si>
  <si>
    <t>Воздуховод из оцинкованной стали б= 0,7 мм., 800х700</t>
  </si>
  <si>
    <t>Воздуховод из оцинкованной стали б=0,7 мм., 600х300</t>
  </si>
  <si>
    <t>Воздуховод из оцинкованной стали б=0,7 мм., 600х600</t>
  </si>
  <si>
    <t>Труба Ду 15 Ст20</t>
  </si>
  <si>
    <t>Труба Ду 25 Ст20</t>
  </si>
  <si>
    <t>Воздухоотводчик НР G1/2"</t>
  </si>
  <si>
    <t>Заглушка из оцинкованной стали б=1,2 мм.,650х600</t>
  </si>
  <si>
    <t>Клапан воздушный ручной коррозионностойкое исп. 600х300, РЕГУЛЯР-Л - 300х600 - К -1*РУЧКА - У3 - 0</t>
  </si>
  <si>
    <t>Отвод-45° из оцинкованной стали б=0,7 мм., 700х800</t>
  </si>
  <si>
    <t>Отвод-90° из оцинкованной стали б=0,7 мм., 700х800</t>
  </si>
  <si>
    <t>Отвод-90° из оцинкованной стали б=0,7 мм., 800х700</t>
  </si>
  <si>
    <t>Отвод-90° из оцинкованной стали б=1,2 мм., 600х600</t>
  </si>
  <si>
    <t>Переход из оцинкованной стали б=0,7 мм.,  700х800/Ø630</t>
  </si>
  <si>
    <t>Переход из оцинкованной стали б=0,7 мм.,  800х700/600х600</t>
  </si>
  <si>
    <t>Переход из оцинкованной стали б=1,2 мм., 650х600/600х600</t>
  </si>
  <si>
    <t>Переход концентрический Ду25Ду20 Ст20</t>
  </si>
  <si>
    <t>Решетка воздухораспределительная 300х100, 519 м3/ч, АДР 300х100</t>
  </si>
  <si>
    <t>Решетка воздухораспределительная 400х200, 1269 м3/ч, АДР 400х200</t>
  </si>
  <si>
    <t>Решетка воздухораспределительная 600х500, 3735 м3/ч, АДР 600х500</t>
  </si>
  <si>
    <t>Решетка воздухораспределительная 800х700, 1269 м3/ч, АДР 800х700</t>
  </si>
  <si>
    <t>Решетка наружная 600х1000, 5075 м3/ч, АРН 600х1000</t>
  </si>
  <si>
    <t>Решетка наружная 750х1200, 9490 м3/ч, АРН 750х1200</t>
  </si>
  <si>
    <t>Воздуховод из оцинкованной стали б=1,2 мм., 600х600</t>
  </si>
  <si>
    <t>Воздуховод из оцинкованной стали б=1,2 мм., 650х600</t>
  </si>
  <si>
    <t>Воздуховоды из оцинкованной стали с шиной и уголками толщиной: 0,55 мм, периметром 800 мм (применительно к: Воздуховод из оцинкованной стали б=0,5 мм., 200х200)</t>
  </si>
  <si>
    <t>Воздуховоды из оцинкованной стали с шиной и уголками толщиной: 0,7 мм, периметром 1100 мм (применительно к: Воздуховод из оцинкованной стали б=0,7 мм., 300х250)</t>
  </si>
  <si>
    <t>Воздуховоды из оцинкованной стали с шиной и уголками толщиной: 0,7 мм, периметром 1300 мм (применительно к: Воздуховод из оцинкованной стали б=0,7 мм., 300х350)</t>
  </si>
  <si>
    <t>Воздуховоды из оцинкованной стали с шиной и уголками толщиной: 0,7 мм, периметром 2500 мм (применительно к: Воздуховод из оцинкованной стали б=0,7 мм., 450х800)</t>
  </si>
  <si>
    <t>Заслонки воздушные унифицированные ручного управления РК-302-11, размер 400х400 мм (применительно к: Клапан воздушный обратный коррозионностойкое исп. 400х350, Тюльпан-1 - 350х400 - К - 0)</t>
  </si>
  <si>
    <t>Изделия фасонные для воздуховодов из оцинкованной стали с шиной и уголками, толщина 0,55 мм, периметр 800 мм (применительно к: Врезка из оцинкованной стали б=0,7 мм., 300х100, Заглушка из оцинкованной стали б=0,5 мм.,200х200)</t>
  </si>
  <si>
    <t>Изделия фасонные для воздуховодов из оцинкованной стали с шиной и уголками, толщина 0,7 мм, периметр 1100 мм (применительно к: Отвод-45° из оцинкованной стали б=0,7 мм., 250х300; Переход из оцинкованной стали б=0,7 мм.,  300х250/200х200)</t>
  </si>
  <si>
    <t>Изделия фасонные для воздуховодов из оцинкованной стали с шиной и уголками, толщина 0,7 мм, периметр 1200 мм (применительно к: Врезка из оцинкованной стали б=0,7 мм., 400х200, Заглушка из оцинкованной стали б=0,7 мм.,300х300)</t>
  </si>
  <si>
    <t>Изделия фасонные для воздуховодов из оцинкованной стали с шиной и уголками, толщина 0,7 мм, периметр 1300 мм (применительно к: Отвод-90° из оцинкованной стали б=0,7 мм., 300х350; Переход из оцинкованной стали б=0,7 мм.,  300х350/300х250)</t>
  </si>
  <si>
    <t>Изделия фасонные для воздуховодов из оцинкованной стали с шиной и уголками, толщина 0,7 мм, периметр 1500 мм (применительно к: Заглушка из оцинкованной стали б=0,7 мм.,350х400; Отвод-90° из оцинкованной стали б=0,7 мм., 400х350; Переход из оцинкованной стали б=0,7 мм.,  400х350/300х350)</t>
  </si>
  <si>
    <t>Изделия фасонные для воздуховодов из оцинкованной стали с шиной и уголками, толщина 0,7 мм, периметр 1800 мм (применительно к: Врезка из оцинкованной стали б=0,7 мм., 600х300, Заглушка из оцинкованной стали б=0,7 мм.,600х300; Отвод-45° из оцинкованной стали б=0,7 мм., 600х300; Переход из оцинкованной стали б=0,7 мм.,  600х300/300х300)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</si>
  <si>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Переход из оцинкованной стали б=0,7 мм., 600х350/400х350)</t>
  </si>
  <si>
    <t>Изделия фасонные для воздуховодов из оцинкованной стали с шиной и уголками, толщина 0,7 мм, периметр 2200 мм (со стороной до 600 мм) (применительно к: Врезка из оцинкованной стали б=0,7 мм.,600х500)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</si>
  <si>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Врезка из оцинкованной стали б=0,7 мм., 600х600, Заглушка из оцинкованной стали б=0,7 мм.,600х600; Отвод-90° из оцинкованной стали б=0,7 мм., 600х600; Переход из оцинкованной стали б=0,7 мм.,  600х600/750х400, 600х600/600х300)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</si>
  <si>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Заглушка из оцинкованной стали б=0,7 мм.,750х400; Отвод-90° из оцинкованной стали б=0,7 мм., 400х750)</t>
  </si>
  <si>
    <t>Изделия фасонные для воздуховодов из оцинкованной стали с шиной и уголками, толщина 0,7 мм, периметр 2500 мм (применительно к: Врезка из оцинкованной стали б=0,7 мм., 800х450, Отвод-90° из оцинкованной стали б=0,7 мм., 800х450)</t>
  </si>
  <si>
    <t>Изделия фасонные для воздуховодов из оцинкованной стали с шиной и уголками, толщина 0,7 мм, периметр 3000 мм (применительно к: Заглушка из оцинкованной стали б=0,7 мм.,800х700)</t>
  </si>
  <si>
    <t>Изделия фасонные для воздуховодов из оцинкованной стали с шиной и уголками, толщина 0,7 мм, периметр 3600 мм (применительно к: Врезка из оцинкованной стали б=0,7 мм., 1200х750)</t>
  </si>
  <si>
    <t>Изделия фасонные для воздуховодов из оцинкованной стали с шиной и уголками, толщина 1,0 мм, периметр 3200 мм (применительно к: Врезка из оцинкованной стали б=1,2 мм., 1000х600)</t>
  </si>
  <si>
    <t>Кран шаровой для воды и пара стандартный, присоединение ВР-ВР, с размером резьбы 3/4" (применительно к: Кран шаровый Ду20, ВР/ВР, стальной)</t>
  </si>
  <si>
    <t>Лента ФУМ</t>
  </si>
  <si>
    <t>М/конструкции опор КР</t>
  </si>
  <si>
    <t>Маты минераловатные прошивные с покрытием сеткой и кашированные армированной алюминиевой фольгой, марка: "Wired mat 105 ALU" ROCKWOOL, толщиной 50 мм</t>
  </si>
  <si>
    <t>Трубы стальные сварные водогазопроводные с резьбой черные усиленные (неоцинкованные), диаметр условного прохода: 20 мм, толщина стенки 3,2 мм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</si>
  <si>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Ст20)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</si>
  <si>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Ст20, Отвод Ду20 45 гр. Ст20)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</si>
  <si>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Ст20, Переход концентрический Ду20хДу15 Ст20)</t>
  </si>
  <si>
    <t>Тепловентилятор водяной коррозионностойкий, Qт = 13000 Вт, в комплекте со смесительным узлом, обвязкой и креплением ГРЕЕРС ВС-1320С</t>
  </si>
  <si>
    <t>Узел управления систем отопления и теплоснабжения Е230-0001-8000626652-РД-01-10 04.181-ОВ.ОЛ2</t>
  </si>
  <si>
    <t>Воздушно-тепловая завеса водяная коррозионностойкая, Qт = 32330 Вт, в комплекте со смесительным узлом, обвязкой и креплением КЭВ-75П4050W</t>
  </si>
  <si>
    <t>Клапан дымовой морозо- и коррозионностойкий с приводом, двумя парами концевиков (для ПС и АСУ независимо), 800х700, КПУ-2Н-З-МСК-800*700-2*ф</t>
  </si>
  <si>
    <t>Вентилятор канальный коррозионностойкий 2075 м3/ч, 270Па; В комплекте с гибкими вставками, виброопорами ВКПН 60-35 4D-3,55</t>
  </si>
  <si>
    <t>Вентилятор радиальный дымоудаления коррозионностойкий 11205 м3/ч, 250Па; В комплекте с гибкими вставками, виброопорами ВРм 6,3 ДУ (РВ6, 4кВт)</t>
  </si>
  <si>
    <t>Приточная установка производительностью 63510м3/ч; 795Па В комплекте со смесительным узлом калорифера с резервным циркуляционным насосом Е230-0001-8000626652-РД-01-10 04.181-ОВ.ОЛ1</t>
  </si>
  <si>
    <t>№ E230-0001-8000633006-РД-01-10.01.021-ОВ1.ЛС-Г02-01-П-00-00</t>
  </si>
  <si>
    <t>Отопление, вентиляция и кондиционирование. Вентиляция, 10.01.021 А17.717 Здание установки подготовки водно-гликолевой смеси</t>
  </si>
  <si>
    <t>E230-0001-8000633006-РД-01-10.01.021-ОВ1_0_0_RU_IFC; E230-0001-8000633006-РД-01-10.01.021-ОВ1.ВОР_0_0_RU_IFC</t>
  </si>
  <si>
    <t>Воздуховоды из оцинкованной стали, класса герметичности В с толщиной δ=0,6 Ø 250</t>
  </si>
  <si>
    <t>Воздуховоды из оцинкованной стали, класса герметичности В с толщиной δ=0,6 Ø 400</t>
  </si>
  <si>
    <t>Воздуховоды из оцинкованной стали, класса герметичности В с толщиной δ=0,7 500х200</t>
  </si>
  <si>
    <t>Воздуховоды из оцинкованной стали, класса герметичности В с толщиной δ=0,7 Ø 500</t>
  </si>
  <si>
    <t>Воздуховоды из оцинкованной стали, класса герметичности В с толщиной δ=1,2 Ø 500</t>
  </si>
  <si>
    <t>Изделия теплоизоляционные из базальтового волокна, толщина 30мм, без обкладки BOS-VENT-30-БО</t>
  </si>
  <si>
    <t>Рулонный покрывной слой для защиты тепловой изоляции BOS-PROTECTION ФА</t>
  </si>
  <si>
    <t>Врезка из оцинкованной стали толщиной 0,7мм размером 200x500-200x500</t>
  </si>
  <si>
    <t>Врезка из оцинкованной стали толщиной 0,7мм размером 250x400-250x400</t>
  </si>
  <si>
    <t>Врезка из оцинкованной стали толщиной 0,7мм размером 400x350</t>
  </si>
  <si>
    <t>Врезка из оцинкованной стали толщиной 0,7мм размером 600x350</t>
  </si>
  <si>
    <t>Заглушка из оцинкованной стали толщиной 0,6мм размером Ø 250</t>
  </si>
  <si>
    <t>Заглушка из оцинкованной стали толщиной 0,7мм размером 500x200</t>
  </si>
  <si>
    <t>Заглушка из оцинкованной стали толщиной 0,7мм размером Ø 500</t>
  </si>
  <si>
    <t>Защитная решетка Ø 500 БСК500</t>
  </si>
  <si>
    <t>Опорная конструкция для воздуховодов FM.1204.1000.02</t>
  </si>
  <si>
    <t>Опорная конструкция для установки оборудования 3500х1100 FM.1204.1000.01</t>
  </si>
  <si>
    <t>Отвод из оцинкованной стали толщиной 0,7мм 45° размером 200x500-200x500</t>
  </si>
  <si>
    <t>Отвод из оцинкованной стали толщиной 0,7мм 90° размером Ø500-Ø500</t>
  </si>
  <si>
    <t>Отвод из оцинкованной стали толщиной 1,2мм 45° размером Ø500-Ø500</t>
  </si>
  <si>
    <t>Отвод из оцинкованной стали толщиной 1,2мм 90° размером Ø500-Ø500</t>
  </si>
  <si>
    <t>Переход из оцинкованной стали толщиной 0,6мм размером Ø400-Ø250</t>
  </si>
  <si>
    <t>Переход из оцинкованной стали толщиной 0,7мм размером Ø500-Ø400</t>
  </si>
  <si>
    <t>Переход из оцинкованной стали толщиной 1,2мм размером размером 350x600-Ø500</t>
  </si>
  <si>
    <t>Решетка для прямоугольного воздуховода с двумя рядами индивидуально регулируемых жалюзи, 400х250 ПДН 400х250</t>
  </si>
  <si>
    <t>Стакан монтажный утепленный с обратным клапаном SV-8-Ко-(I)-У1</t>
  </si>
  <si>
    <t>Болты с гайками и шайбами оцинкованные, диаметр 6 мм</t>
  </si>
  <si>
    <t>Воздуховоды из оцинкованной стали с шиной и уголками толщиной: 0,7 мм, периметром 1500 мм (Применительно к: Воздуховоды из оцинкованной стали, класса герметичности В с толщиной δ=0,7 350х400)</t>
  </si>
  <si>
    <t>Воздуховоды из оцинкованной стали с шиной и уголками толщиной: 0,7 мм, периметром 2000 мм (со стороной до 600 мм) (Применительно к: Воздуховоды из оцинкованной стали, класса герметичности В с толщиной δ=0,7 350х600)</t>
  </si>
  <si>
    <t>Затраты на электроэнергию, потребляемую ручным инструментом (в размере 1 % от оплаты труда рабочих, добавляются к сметной стоимости материалов)</t>
  </si>
  <si>
    <t>100 кг</t>
  </si>
  <si>
    <t>Лак битумный БТ-577</t>
  </si>
  <si>
    <t>Наконечники кабельные медные соединительные</t>
  </si>
  <si>
    <t>Сортовой и фасонный горячекатаный прокат из стали углеродистой обыкновенного качества, квадратный, размером: 21-50 мм, сталь марки Ст3пс (применительно к: Металл сортовой для крепления)</t>
  </si>
  <si>
    <t>Эмаль ХВ-124, защитная, зеленая</t>
  </si>
  <si>
    <t>Вентилятор крышный 1940 м3/ч, 0,18 кВт, 380В VUKOSh-3,55A-4-У1</t>
  </si>
  <si>
    <t>Установка приточная (напольная, уличного исполнения, правая сторона обслуживания) FLNG 20x20.
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</t>
  </si>
  <si>
    <t>Электропривод для клапана AQT-R, 24В AME 110 NLXR 24 В</t>
  </si>
  <si>
    <t>Термометр БТ-52.211</t>
  </si>
  <si>
    <t>Термоманометр ТМТБ-3</t>
  </si>
  <si>
    <t>Регулятор перепада давления AFP-R 0,15-1,5</t>
  </si>
  <si>
    <t>Расходомер фланцевый Ду20. Исполнение с интерфейсом RS-485 ПРЭМ 20 R</t>
  </si>
  <si>
    <t>Насос циркуляционный Basic S 25-4S-180</t>
  </si>
  <si>
    <t>Манометр ТМ-210М2</t>
  </si>
  <si>
    <t>Комбинированный балансировочный клапан 0,75 м3/час, Ду20 AQT-R DN20</t>
  </si>
  <si>
    <t>Клапан регулятора перепада давления, Ду15 Kvs=4 VFG 2 DN15</t>
  </si>
  <si>
    <t>Воздухоотводчик (Tраб. Max=120°C), Ду15 Flexvent DN15</t>
  </si>
  <si>
    <t>Шаровый кран Ду25 BVR-R DN25</t>
  </si>
  <si>
    <t>Шаровый кран Ду15 BVR-R DN15</t>
  </si>
  <si>
    <t>Фильтр латунный сетчатый с пробкой, Ду25 FVR-R DN25</t>
  </si>
  <si>
    <t>Трубка для манометра на горизонтальном трубопроводе</t>
  </si>
  <si>
    <t>Ручной балансировочный клапан Ду20 MNT-R DN20</t>
  </si>
  <si>
    <t>Манометрический кран Ду15</t>
  </si>
  <si>
    <t>Клапан обратный, Ду20 VT151.05</t>
  </si>
  <si>
    <t>Грязевик Ду25 корпус с фланцевым разъемом, патрубки фланцевые, со штуцерами для дренажного крана и воздухоотводчика Тип №4</t>
  </si>
  <si>
    <t>Шпилька стальная М8 "Сонет" длиной 1000 мм (применительно к: Шпилька М8х1000)</t>
  </si>
  <si>
    <t>Цилиндр из минеральной ваты на синтетическом связующем кашированный алюминиевой фольгой, толщиной 40мм 40х025</t>
  </si>
  <si>
    <t>Хомут металлический с одним стопорным винтом и резиновым профилем для крепления трубопроводов диаметром: 31-35 мм (применительно к: Хомут трубный 1"-M8)</t>
  </si>
  <si>
    <t>Трубы стальные сварные водогазопроводные с резьбой черные усиленные (неоцинкованные), диаметр условного прохода: 25 мм, толщина стенки 4 мм (применительно к: труба стальная электросварная прямошовная Ду25)</t>
  </si>
  <si>
    <t>Трубы стальные сварные водогазопроводные с резьбой черные усиленные (неоцинкованные), диаметр условного прохода: 20 мм, толщина стенки 3,2 мм (применительно к: труба стальная электросварная прямошовная Ду20)</t>
  </si>
  <si>
    <t>Трубы стальные сварные водогазопроводные с резьбой черные усиленные (неоцинкованные), диаметр условного прохода: 15 мм, толщина стенки 3,2 мм (применительно к: труба стальная электросварная прямошовная Ду15)</t>
  </si>
  <si>
    <t>Крепления для трубопроводов (кронштейны, планки, хомуты) (применительно к: Металл для крепления трубопроводов)</t>
  </si>
  <si>
    <t>Детали анкерные с резьбой из прямых или гнутых круглых стержней</t>
  </si>
  <si>
    <t>Болты с гайками и шайбами оцинкованные, диаметр 10 мм</t>
  </si>
  <si>
    <t>Опора неподвижная для трубы Ду25 FMPS 25 1/1-80</t>
  </si>
  <si>
    <t>Клапан обратный, Ду25 VT151.06</t>
  </si>
  <si>
    <t>E230-0001-8000633006-РД-01-10.01.021-ОВ2_0_0_RU_IFC; E230-0001-8000633006-РД-01-10.01.021-ОВ2.ВОР_0_0_RU_IFC</t>
  </si>
  <si>
    <t>Отопление, вентиляция и кондиционирование. Отопление, 10.01.021 А17.717 Здание установки подготовки водно-гликолевой смеси</t>
  </si>
  <si>
    <t>№ E230-0001-8000633006-РД-01-10.01.021-ОВ2.ЛС-Г02-01-П-00-00</t>
  </si>
  <si>
    <t>№ E230-0001-8000633006-РД-01-10.01.160-ОВ1.ЛС-Г02-01-П-00-00</t>
  </si>
  <si>
    <t>Системы отопления, вентиляции и кондиционирования воздуха, 10.01.160 А11.104.2 Здание насосной станции питательной воды</t>
  </si>
  <si>
    <t>Е230-0001-8000633006-РД-01-10.01.160-АОВ_0_0_RU_IFC; Е230-0001-8000633006-РД-01-10.01.160-АОВ.КА-Г02-02-П-00-00_0_0_RU_IFC; Е230-0001-8000633006-РД-01-10.01.160-АОВ.ВОР_0_0_RU_IFC</t>
  </si>
  <si>
    <t>Дроссель клапан круглый 560 мм ДК560</t>
  </si>
  <si>
    <t>Заглушка из оцинкованной стали толщиной 0.9мм размером
1500x1600</t>
  </si>
  <si>
    <t>Заглушка из оцинкованной стали толщиной 0.9мм размером
300x1800</t>
  </si>
  <si>
    <t>Заглушка из оцинкованной стали толщиной 1.4мм размером 1800ø</t>
  </si>
  <si>
    <t>Клапан стеновой нормально закрытый с электроприводом (BelimoКЛАД-3 2000х1300)</t>
  </si>
  <si>
    <t>Клапан стеновой нормально закрытый с электроприводом (BelimoКЛАД-3 550х550)</t>
  </si>
  <si>
    <t>КПУ-ДД-П-Н-1500х1600-
2*ф-MВ220-СН-КК-0-0-0-0-0</t>
  </si>
  <si>
    <t>Опорная конструкция для вертикального воздуховода (шахта) (FM.1104.995.001)</t>
  </si>
  <si>
    <t>Отвод из оцинкованной стали толщиной 0,7 мм 45° размером
350х600-350х600</t>
  </si>
  <si>
    <t>Отвод из оцинкованной стали толщиной 0,7 мм 90° размером
350х600-350х600</t>
  </si>
  <si>
    <t>Отвод из оцинкованной стали толщиной 0.7мм 45° размером
560ø-560ø</t>
  </si>
  <si>
    <t>Отвод из оцинкованной стали толщиной 0.7мм 90° размером
560ø-560ø</t>
  </si>
  <si>
    <t>Отвод из оцинкованной стали толщиной 1.2мм 45° размером
1400ø-1400ø</t>
  </si>
  <si>
    <t>Отвод из оцинкованной стали толщиной 1.2мм 90° размером
1500х1600-1500х1600</t>
  </si>
  <si>
    <t>Переход из оцинкованной стали толщиной 0.7мм размером 500-
550х550</t>
  </si>
  <si>
    <t>Переход из оцинкованной стали толщиной 0.7мм размером 800ø-
560ø</t>
  </si>
  <si>
    <t>Переход из оцинкованной стали толщиной 0.7мм размером
350х350-350х600</t>
  </si>
  <si>
    <t>Переход из оцинкованной стали толщиной 0.9мм размером
1573x1610-1600x1500</t>
  </si>
  <si>
    <t>Переход из оцинкованной стали толщиной 0.9мм размером
1573x1610-1800ø</t>
  </si>
  <si>
    <t>Переход из оцинкованной стали толщиной 0.9мм размером
1573x1810-1600x1500</t>
  </si>
  <si>
    <t>Переход из оцинкованной стали толщиной 1.0мм размером 1120ø-
900ø</t>
  </si>
  <si>
    <t>Переход из оцинкованной стали толщиной 1.0мм размером 1250ø-
1120ø</t>
  </si>
  <si>
    <t>Переход из оцинкованной стали толщиной 1.2мм размером 1400ø-
1250ø</t>
  </si>
  <si>
    <t>Переход из оцинкованной стали толщиной 1.2мм. размером
размером 1500x1600-1400ø</t>
  </si>
  <si>
    <t>Переход из оцинкованной стали толщиной 1.4мм. размером
размером 300x1800-560ø</t>
  </si>
  <si>
    <t>Распорка L2000</t>
  </si>
  <si>
    <t>Сетка защитная 2000х1300 мм (БСР-2000х1300)</t>
  </si>
  <si>
    <t>Сетка защитная 350х600 мм (БСР-550х550)</t>
  </si>
  <si>
    <t>Сетка защитная 550х550 мм (БСР-550х550)</t>
  </si>
  <si>
    <t>Сетка защитная коушлая 1800 мм</t>
  </si>
  <si>
    <t>Тройник из оцинкованной стали толщиной 0.9мм размером
1500x1600-1500x1600-1500x1600</t>
  </si>
  <si>
    <t>Тройник из оцинкованной стали толщиной 1.4мм размером 1800ø-
1800ø-1500ø</t>
  </si>
  <si>
    <t>Шумоглушитель пластинчатый 1500х1600, L=1500мм ГП-2к-160-150/150</t>
  </si>
  <si>
    <t>Воздуховоды из листовой стали, толщиной 1,0 мм, диаметр до 1250 мм</t>
  </si>
  <si>
    <t>Воздуховоды из листовой стали, толщиной 1,2 мм, диаметр до 1600 мм</t>
  </si>
  <si>
    <t>Воздуховоды из листовой стали, толщиной 1,4 мм, диаметр до 1800 мм</t>
  </si>
  <si>
    <t>Воздуховоды из оцинкованной стали толщиной: 0,7 мм, периметром от 1100 до 1600 мм</t>
  </si>
  <si>
    <t>Вентилятор крышный 19030 м3/ч, 5,50 кВт, 380В ( OKRS-6,3C-4-У1 (5,5/1500))</t>
  </si>
  <si>
    <t>Вентилятор радиальный 7630 м3/ч, 2,20 кВт, 380В  (VR-80-75-5DU-4-1,0Dн-Лев0-400-У1 (2,2/1500)</t>
  </si>
  <si>
    <t>№ E230-0001-8000633006-РД-01-10.01.160-ОВ2.ЛС-Г02-01-П-00-00</t>
  </si>
  <si>
    <t>Системы отопления, вентиляции и кондиционирования воздуха. Система отопления, 10.01.160 А11.104.2 Здание насосной станции питательной воды</t>
  </si>
  <si>
    <t>Е230-0001-8000633006-РД-01-10.01.160-ОВ2.CО</t>
  </si>
  <si>
    <t>Клапан обратный с латунным золотником Ду50</t>
  </si>
  <si>
    <t>Регулятор перепада давления AFP-R 0,15-1,5 003G1016R</t>
  </si>
  <si>
    <t>Шаровый кран Ду32 Tmax 120C PN40</t>
  </si>
  <si>
    <t>Шаровый кран Ду50 Tmax 120C PN25</t>
  </si>
  <si>
    <t>Трубы стальные бесшовные горячедеформированные со снятой фаской из стали марок 15, 20, 35, наружный диаметр 76 мм, толщина стенки 3,5 мм</t>
  </si>
  <si>
    <t>Трубы стальные сварные оцинкованные водогазопроводные с резьбой, легкие, номинальный диаметр 15 мм, толщина стенки 2,5 мм</t>
  </si>
  <si>
    <t>Трубы стальные сварные оцинкованные водогазопроводные с резьбой, легкие, номинальный диаметр 50 мм, толщина стенки 3 мм</t>
  </si>
  <si>
    <t>Клапан обратный с латунным золотником Ду32  Valtec</t>
  </si>
  <si>
    <t>Комбинированный балансировочный клапан Ду40</t>
  </si>
  <si>
    <t>Насос циркуляционный (MEGA 40-6F 1x230V)</t>
  </si>
  <si>
    <t>Ручной балансировочный клапан Ду32</t>
  </si>
  <si>
    <t>Электропривод к балансировочному клапану</t>
  </si>
  <si>
    <t>№ E230-0001-8000633006-РД-01-10.04.010-ОВ2</t>
  </si>
  <si>
    <t>Системы отопления, вентиляции и кондиционирования воздуха.
Система отопления, 10.04.010 U22.204 Здание насосной аммиака высокого давления</t>
  </si>
  <si>
    <t>Е230-0001-8000626652-РД-01-10.01.160-ОВ2_0_D_RU_IFC; Е230-0001-8000626652-РД-01-10.01.160-ОВ2.ВОР_0_A_RU_IFC; E230-0001-8000533946-РД-01-10.01.160-ОВ2.КА-Г02-02-П-00-00_0_0_RU_IFC</t>
  </si>
  <si>
    <t>Воздухоотводчик ручной кран Маевского, Ду15</t>
  </si>
  <si>
    <t>Клапан обратный, Ду32</t>
  </si>
  <si>
    <t>Манометр</t>
  </si>
  <si>
    <t>Регистр из гладких труб, секционный, стальной, Ду200, длинна труб 3,5м, 4 трубы в секции</t>
  </si>
  <si>
    <t>Термометр (БТ-52.211)</t>
  </si>
  <si>
    <t>Шаровый кран Ду32</t>
  </si>
  <si>
    <t>Кран радиаторный прямой, верхний марка RBM, размером 1/2х1/2</t>
  </si>
  <si>
    <t>Трубы стальные бесшовные, горячедеформированные со снятой фаской из стали марок 15, 20, 25, наружным диаметром: 64 мм, толщина стенки 3,5 мм</t>
  </si>
  <si>
    <t>Трубы стальные бесшовные, холоднодеформированные из стали марок 10, 20, 30, 45 (ГОСТ 8734-75, 8733-74), наружным диаметром: 15 мм, толщина стенки 3,0 мм</t>
  </si>
  <si>
    <t>Трубы стальные бесшовные, холоднодеформированные из стали марок 10, 20, 30, 45 (ГОСТ 8734-75, 8733-74), наружным диаметром: 20 мм, толщина стенки 3,0 мм</t>
  </si>
  <si>
    <t>Трубы стальные бесшовные, холоднодеформированные из стали марок 10, 20, 30, 45 (ГОСТ 8734-75, 8733-74), наружным диаметром: 50 мм, толщина стенки 2,5 мм</t>
  </si>
  <si>
    <t>Цилиндры Базальтовые цилиндры теплоизоляционные кашированные неармированной фольгой (НГ), толщиной 40мм, внутренний диаметр Ду25</t>
  </si>
  <si>
    <t>Термоманометр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</si>
</sst>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0.000"/>
    <numFmt numFmtId="167" formatCode="0.000000"/>
    <numFmt numFmtId="168" formatCode="0.0"/>
    <numFmt numFmtId="169" formatCode="0.0000000"/>
  </numFmts>
  <fonts count="3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8"/>
      <name val="Arial"/>
      <charset val="204"/>
    </font>
    <font>
      <i/>
      <sz val="9"/>
      <name val="Arial"/>
      <charset val="204"/>
    </font>
    <font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FFFF"/>
      <name val="Arial"/>
      <charset val="204"/>
    </font>
    <font>
      <b/>
      <sz val="8"/>
      <name val="Arial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9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3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0" fontId="16" fillId="0" borderId="3" xfId="0" applyNumberFormat="1" applyFont="1" applyFill="1" applyBorder="1" applyAlignment="1" applyProtection="1">
      <alignment vertical="top" wrapText="1"/>
    </xf>
    <xf numFmtId="0" fontId="14" fillId="0" borderId="3" xfId="0" applyNumberFormat="1" applyFont="1" applyFill="1" applyBorder="1" applyAlignment="1" applyProtection="1">
      <alignment vertical="top" wrapText="1"/>
    </xf>
    <xf numFmtId="4" fontId="14" fillId="0" borderId="3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/>
    </xf>
    <xf numFmtId="2" fontId="12" fillId="0" borderId="0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horizontal="right" vertical="center"/>
    </xf>
    <xf numFmtId="1" fontId="12" fillId="0" borderId="0" xfId="0" applyNumberFormat="1" applyFont="1" applyFill="1" applyBorder="1" applyAlignment="1" applyProtection="1">
      <alignment horizontal="right"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49" fontId="18" fillId="0" borderId="0" xfId="1" applyNumberFormat="1" applyFont="1" applyAlignment="1">
      <alignment horizontal="left" vertical="top" wrapText="1"/>
    </xf>
    <xf numFmtId="0" fontId="17" fillId="0" borderId="0" xfId="1"/>
    <xf numFmtId="0" fontId="18" fillId="0" borderId="1" xfId="1" applyFont="1" applyBorder="1" applyAlignment="1">
      <alignment vertical="center" wrapText="1"/>
    </xf>
    <xf numFmtId="0" fontId="19" fillId="0" borderId="0" xfId="1" applyFont="1" applyAlignment="1">
      <alignment vertical="top" wrapText="1"/>
    </xf>
    <xf numFmtId="0" fontId="18" fillId="0" borderId="0" xfId="1" applyFont="1" applyAlignment="1">
      <alignment wrapText="1"/>
    </xf>
    <xf numFmtId="0" fontId="20" fillId="0" borderId="2" xfId="1" applyFont="1" applyBorder="1" applyAlignment="1">
      <alignment horizontal="center" vertical="top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vertical="center"/>
    </xf>
    <xf numFmtId="0" fontId="23" fillId="0" borderId="0" xfId="1" applyFont="1" applyAlignment="1">
      <alignment horizontal="right" vertical="center"/>
    </xf>
    <xf numFmtId="0" fontId="24" fillId="0" borderId="0" xfId="1" applyFont="1" applyAlignment="1">
      <alignment horizontal="center" vertical="center"/>
    </xf>
    <xf numFmtId="0" fontId="24" fillId="0" borderId="0" xfId="1" applyFont="1" applyAlignment="1">
      <alignment horizontal="center"/>
    </xf>
    <xf numFmtId="0" fontId="25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5" fillId="0" borderId="0" xfId="1" applyFont="1" applyAlignment="1">
      <alignment horizontal="center"/>
    </xf>
    <xf numFmtId="0" fontId="18" fillId="0" borderId="0" xfId="1" applyFont="1" applyAlignment="1">
      <alignment horizontal="center" vertical="top"/>
    </xf>
    <xf numFmtId="0" fontId="26" fillId="0" borderId="0" xfId="1" applyFont="1" applyAlignment="1">
      <alignment horizontal="right"/>
    </xf>
    <xf numFmtId="0" fontId="18" fillId="0" borderId="1" xfId="1" applyFont="1" applyBorder="1" applyAlignment="1">
      <alignment horizontal="center" vertical="center" wrapText="1"/>
    </xf>
    <xf numFmtId="0" fontId="18" fillId="0" borderId="0" xfId="1" applyFont="1" applyAlignment="1">
      <alignment horizontal="center" wrapText="1"/>
    </xf>
    <xf numFmtId="0" fontId="27" fillId="0" borderId="0" xfId="1" applyFont="1" applyAlignment="1">
      <alignment horizontal="center"/>
    </xf>
    <xf numFmtId="0" fontId="28" fillId="0" borderId="0" xfId="1" applyFont="1" applyAlignment="1">
      <alignment horizontal="center" vertical="top"/>
    </xf>
    <xf numFmtId="49" fontId="18" fillId="0" borderId="0" xfId="1" applyNumberFormat="1" applyFont="1" applyAlignment="1">
      <alignment horizontal="left" vertical="center" wrapText="1"/>
    </xf>
    <xf numFmtId="49" fontId="18" fillId="0" borderId="0" xfId="1" applyNumberFormat="1" applyFont="1" applyAlignment="1">
      <alignment horizontal="left" vertical="center" wrapText="1"/>
    </xf>
    <xf numFmtId="0" fontId="29" fillId="0" borderId="0" xfId="1" applyFont="1" applyAlignment="1">
      <alignment horizontal="right"/>
    </xf>
    <xf numFmtId="4" fontId="29" fillId="0" borderId="0" xfId="1" applyNumberFormat="1" applyFont="1" applyAlignment="1">
      <alignment horizontal="right"/>
    </xf>
    <xf numFmtId="0" fontId="29" fillId="0" borderId="0" xfId="1" applyFont="1" applyAlignment="1">
      <alignment horizontal="right"/>
    </xf>
    <xf numFmtId="0" fontId="29" fillId="0" borderId="0" xfId="1" applyFont="1" applyAlignment="1">
      <alignment horizontal="right" vertical="center"/>
    </xf>
    <xf numFmtId="2" fontId="29" fillId="0" borderId="0" xfId="1" applyNumberFormat="1" applyFont="1" applyAlignment="1">
      <alignment horizontal="right" vertical="center"/>
    </xf>
    <xf numFmtId="0" fontId="29" fillId="0" borderId="0" xfId="1" applyFont="1" applyAlignment="1">
      <alignment horizontal="right" vertical="center"/>
    </xf>
    <xf numFmtId="0" fontId="18" fillId="0" borderId="0" xfId="1" applyFont="1" applyAlignment="1">
      <alignment vertical="center" wrapText="1"/>
    </xf>
    <xf numFmtId="1" fontId="29" fillId="0" borderId="0" xfId="1" applyNumberFormat="1" applyFont="1" applyAlignment="1">
      <alignment horizontal="right" vertical="center"/>
    </xf>
    <xf numFmtId="0" fontId="18" fillId="0" borderId="0" xfId="1" applyFont="1" applyAlignment="1">
      <alignment vertical="top" wrapText="1"/>
    </xf>
    <xf numFmtId="0" fontId="29" fillId="0" borderId="3" xfId="1" applyFont="1" applyBorder="1" applyAlignment="1">
      <alignment horizontal="center" vertical="center" wrapText="1"/>
    </xf>
    <xf numFmtId="0" fontId="29" fillId="0" borderId="4" xfId="1" applyFont="1" applyBorder="1" applyAlignment="1">
      <alignment horizontal="center" vertical="center" wrapText="1"/>
    </xf>
    <xf numFmtId="0" fontId="29" fillId="0" borderId="5" xfId="1" applyFont="1" applyBorder="1" applyAlignment="1">
      <alignment horizontal="center" vertical="center" wrapText="1"/>
    </xf>
    <xf numFmtId="0" fontId="29" fillId="0" borderId="3" xfId="1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 wrapText="1"/>
    </xf>
    <xf numFmtId="0" fontId="30" fillId="0" borderId="3" xfId="1" applyFont="1" applyBorder="1" applyAlignment="1">
      <alignment horizontal="left" vertical="top" wrapText="1"/>
    </xf>
    <xf numFmtId="0" fontId="30" fillId="0" borderId="0" xfId="1" applyFont="1" applyAlignment="1">
      <alignment wrapText="1"/>
    </xf>
    <xf numFmtId="0" fontId="31" fillId="0" borderId="3" xfId="1" applyFont="1" applyBorder="1" applyAlignment="1">
      <alignment horizontal="center" vertical="top" wrapText="1"/>
    </xf>
    <xf numFmtId="0" fontId="27" fillId="0" borderId="3" xfId="1" applyFont="1" applyBorder="1" applyAlignment="1">
      <alignment vertical="top" wrapText="1"/>
    </xf>
    <xf numFmtId="0" fontId="22" fillId="0" borderId="3" xfId="1" applyFont="1" applyBorder="1" applyAlignment="1">
      <alignment horizontal="center" vertical="top" wrapText="1"/>
    </xf>
    <xf numFmtId="1" fontId="22" fillId="0" borderId="3" xfId="1" applyNumberFormat="1" applyFont="1" applyBorder="1" applyAlignment="1">
      <alignment horizontal="center" vertical="top" wrapText="1"/>
    </xf>
    <xf numFmtId="4" fontId="22" fillId="0" borderId="3" xfId="1" applyNumberFormat="1" applyFont="1" applyBorder="1" applyAlignment="1">
      <alignment horizontal="right" vertical="top" wrapText="1"/>
    </xf>
    <xf numFmtId="0" fontId="32" fillId="0" borderId="0" xfId="1" applyFont="1" applyAlignment="1">
      <alignment wrapText="1"/>
    </xf>
    <xf numFmtId="2" fontId="22" fillId="0" borderId="3" xfId="1" applyNumberFormat="1" applyFont="1" applyBorder="1" applyAlignment="1">
      <alignment horizontal="right" vertical="top" wrapText="1"/>
    </xf>
    <xf numFmtId="164" fontId="22" fillId="0" borderId="3" xfId="1" applyNumberFormat="1" applyFont="1" applyBorder="1" applyAlignment="1">
      <alignment horizontal="center" vertical="top" wrapText="1"/>
    </xf>
    <xf numFmtId="168" fontId="22" fillId="0" borderId="3" xfId="1" applyNumberFormat="1" applyFont="1" applyBorder="1" applyAlignment="1">
      <alignment horizontal="center" vertical="top" wrapText="1"/>
    </xf>
    <xf numFmtId="165" fontId="22" fillId="0" borderId="3" xfId="1" applyNumberFormat="1" applyFont="1" applyBorder="1" applyAlignment="1">
      <alignment horizontal="center" vertical="top" wrapText="1"/>
    </xf>
    <xf numFmtId="166" fontId="22" fillId="0" borderId="3" xfId="1" applyNumberFormat="1" applyFont="1" applyBorder="1" applyAlignment="1">
      <alignment horizontal="center" vertical="top" wrapText="1"/>
    </xf>
    <xf numFmtId="169" fontId="22" fillId="0" borderId="3" xfId="1" applyNumberFormat="1" applyFont="1" applyBorder="1" applyAlignment="1">
      <alignment horizontal="center" vertical="top" wrapText="1"/>
    </xf>
    <xf numFmtId="2" fontId="22" fillId="0" borderId="3" xfId="1" applyNumberFormat="1" applyFont="1" applyBorder="1" applyAlignment="1">
      <alignment horizontal="center" vertical="top" wrapText="1"/>
    </xf>
    <xf numFmtId="0" fontId="22" fillId="0" borderId="3" xfId="1" applyFont="1" applyBorder="1" applyAlignment="1">
      <alignment horizontal="right" vertical="top" wrapText="1"/>
    </xf>
    <xf numFmtId="167" fontId="22" fillId="0" borderId="3" xfId="1" applyNumberFormat="1" applyFont="1" applyBorder="1" applyAlignment="1">
      <alignment horizontal="center" vertical="top" wrapText="1"/>
    </xf>
    <xf numFmtId="0" fontId="33" fillId="0" borderId="3" xfId="1" applyFont="1" applyBorder="1" applyAlignment="1">
      <alignment vertical="top" wrapText="1"/>
    </xf>
    <xf numFmtId="0" fontId="31" fillId="0" borderId="3" xfId="1" applyFont="1" applyBorder="1" applyAlignment="1">
      <alignment vertical="top" wrapText="1"/>
    </xf>
    <xf numFmtId="4" fontId="31" fillId="0" borderId="3" xfId="1" applyNumberFormat="1" applyFont="1" applyBorder="1" applyAlignment="1">
      <alignment horizontal="right" vertical="top" wrapText="1"/>
    </xf>
    <xf numFmtId="0" fontId="30" fillId="0" borderId="3" xfId="1" applyFont="1" applyBorder="1" applyAlignment="1">
      <alignment vertical="top" wrapText="1"/>
    </xf>
    <xf numFmtId="0" fontId="31" fillId="0" borderId="3" xfId="1" applyFont="1" applyBorder="1" applyAlignment="1">
      <alignment horizontal="right" vertical="top" wrapText="1"/>
    </xf>
    <xf numFmtId="4" fontId="34" fillId="0" borderId="3" xfId="1" applyNumberFormat="1" applyFont="1" applyBorder="1" applyAlignment="1">
      <alignment horizontal="right" vertical="top" wrapText="1"/>
    </xf>
    <xf numFmtId="0" fontId="34" fillId="0" borderId="3" xfId="1" applyFont="1" applyBorder="1" applyAlignment="1">
      <alignment horizontal="right" vertical="top" wrapText="1"/>
    </xf>
    <xf numFmtId="0" fontId="34" fillId="0" borderId="0" xfId="1" applyFont="1" applyAlignment="1">
      <alignment wrapText="1"/>
    </xf>
    <xf numFmtId="0" fontId="22" fillId="0" borderId="0" xfId="1" applyFont="1" applyAlignment="1">
      <alignment wrapText="1"/>
    </xf>
    <xf numFmtId="0" fontId="22" fillId="0" borderId="0" xfId="1" applyFont="1"/>
    <xf numFmtId="0" fontId="34" fillId="0" borderId="3" xfId="1" applyFont="1" applyBorder="1" applyAlignment="1">
      <alignment vertical="top" wrapText="1"/>
    </xf>
    <xf numFmtId="0" fontId="22" fillId="0" borderId="3" xfId="1" applyFont="1" applyBorder="1" applyAlignment="1">
      <alignment vertical="top" wrapText="1"/>
    </xf>
    <xf numFmtId="4" fontId="29" fillId="0" borderId="0" xfId="1" applyNumberFormat="1" applyFont="1" applyAlignment="1">
      <alignment horizontal="right" vertical="center"/>
    </xf>
    <xf numFmtId="0" fontId="35" fillId="0" borderId="3" xfId="1" applyFont="1" applyBorder="1" applyAlignment="1">
      <alignment horizontal="center" vertical="top" wrapText="1"/>
    </xf>
    <xf numFmtId="0" fontId="36" fillId="0" borderId="3" xfId="1" applyFont="1" applyBorder="1" applyAlignment="1">
      <alignment vertical="top" wrapText="1"/>
    </xf>
    <xf numFmtId="0" fontId="36" fillId="0" borderId="3" xfId="1" applyFont="1" applyBorder="1" applyAlignment="1">
      <alignment horizontal="center" vertical="top" wrapText="1"/>
    </xf>
    <xf numFmtId="1" fontId="36" fillId="0" borderId="3" xfId="1" applyNumberFormat="1" applyFont="1" applyBorder="1" applyAlignment="1">
      <alignment horizontal="center" vertical="top" wrapText="1"/>
    </xf>
    <xf numFmtId="4" fontId="36" fillId="0" borderId="3" xfId="1" applyNumberFormat="1" applyFont="1" applyBorder="1" applyAlignment="1">
      <alignment horizontal="right" vertical="top" wrapText="1"/>
    </xf>
    <xf numFmtId="0" fontId="36" fillId="0" borderId="0" xfId="1" applyFont="1" applyAlignment="1">
      <alignment wrapText="1"/>
    </xf>
    <xf numFmtId="0" fontId="37" fillId="0" borderId="0" xfId="1" applyFont="1"/>
    <xf numFmtId="0" fontId="36" fillId="0" borderId="3" xfId="1" applyFont="1" applyBorder="1" applyAlignment="1">
      <alignment horizontal="right" vertical="top" wrapText="1"/>
    </xf>
    <xf numFmtId="4" fontId="17" fillId="0" borderId="0" xfId="1" applyNumberFormat="1"/>
    <xf numFmtId="4" fontId="22" fillId="0" borderId="0" xfId="1" applyNumberFormat="1" applyFont="1"/>
    <xf numFmtId="2" fontId="36" fillId="0" borderId="3" xfId="1" applyNumberFormat="1" applyFont="1" applyBorder="1" applyAlignment="1">
      <alignment horizontal="right" vertical="top" wrapText="1"/>
    </xf>
    <xf numFmtId="0" fontId="38" fillId="0" borderId="0" xfId="1" applyFont="1" applyAlignment="1">
      <alignment wrapText="1"/>
    </xf>
  </cellXfs>
  <cellStyles count="2">
    <cellStyle name="Обычный" xfId="0" builtinId="0"/>
    <cellStyle name="Обычный 2" xfId="1" xr:uid="{7063448F-BEAC-4BA4-85A4-2446DA0F57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5"/>
  <sheetViews>
    <sheetView workbookViewId="0">
      <selection activeCell="H16" sqref="H16"/>
    </sheetView>
  </sheetViews>
  <sheetFormatPr defaultColWidth="9.140625" defaultRowHeight="11.25" customHeight="1" x14ac:dyDescent="0.2"/>
  <cols>
    <col min="1" max="1" width="11" style="1" customWidth="1"/>
    <col min="2" max="2" width="43.42578125" style="1" customWidth="1"/>
    <col min="3" max="3" width="11" style="1" customWidth="1"/>
    <col min="4" max="4" width="13.42578125" style="1" customWidth="1"/>
    <col min="5" max="6" width="16.42578125" style="1" customWidth="1"/>
    <col min="7" max="7" width="0.28515625" style="1" customWidth="1"/>
    <col min="8" max="10" width="9.140625" style="1"/>
    <col min="11" max="13" width="67.85546875" style="2" hidden="1" customWidth="1"/>
    <col min="14" max="18" width="101.85546875" style="2" hidden="1" customWidth="1"/>
    <col min="19" max="23" width="100.7109375" style="2" hidden="1" customWidth="1"/>
    <col min="24" max="25" width="129.28515625" style="2" hidden="1" customWidth="1"/>
    <col min="26" max="26" width="72" style="2" hidden="1" customWidth="1"/>
    <col min="27" max="28" width="61" style="2" hidden="1" customWidth="1"/>
    <col min="29" max="16384" width="9.140625" style="1"/>
  </cols>
  <sheetData>
    <row r="1" spans="1:23" customFormat="1" ht="15" x14ac:dyDescent="0.25">
      <c r="A1" s="3"/>
      <c r="B1" s="46" t="s">
        <v>0</v>
      </c>
      <c r="C1" s="46"/>
      <c r="D1" s="46"/>
      <c r="E1" s="4"/>
      <c r="F1" s="4"/>
      <c r="K1" s="5" t="s">
        <v>0</v>
      </c>
      <c r="L1" s="5" t="s">
        <v>1</v>
      </c>
      <c r="M1" s="5" t="s">
        <v>1</v>
      </c>
    </row>
    <row r="2" spans="1:23" customFormat="1" ht="13.5" customHeight="1" x14ac:dyDescent="0.25">
      <c r="A2" s="3"/>
      <c r="C2" s="6" t="s">
        <v>2</v>
      </c>
    </row>
    <row r="3" spans="1:23" customFormat="1" ht="13.5" customHeight="1" x14ac:dyDescent="0.25">
      <c r="A3" s="7"/>
      <c r="B3" s="4"/>
      <c r="C3" s="4"/>
      <c r="D3" s="4"/>
      <c r="E3" s="4"/>
      <c r="F3" s="4"/>
    </row>
    <row r="4" spans="1:23" customFormat="1" ht="15.75" x14ac:dyDescent="0.25">
      <c r="B4" s="8"/>
      <c r="C4" s="9" t="s">
        <v>3</v>
      </c>
      <c r="D4" s="10" t="s">
        <v>4</v>
      </c>
      <c r="E4" s="8"/>
      <c r="F4" s="11"/>
    </row>
    <row r="5" spans="1:23" customFormat="1" ht="13.5" customHeight="1" x14ac:dyDescent="0.25">
      <c r="B5" s="12"/>
      <c r="C5" s="13" t="s">
        <v>5</v>
      </c>
      <c r="D5" s="10"/>
      <c r="E5" s="10"/>
      <c r="F5" s="11"/>
    </row>
    <row r="6" spans="1:23" customFormat="1" ht="13.5" customHeight="1" x14ac:dyDescent="0.25">
      <c r="B6" s="14"/>
      <c r="C6" s="15"/>
      <c r="D6" s="11"/>
      <c r="E6" s="11"/>
      <c r="F6" s="11"/>
    </row>
    <row r="7" spans="1:23" customFormat="1" ht="26.25" x14ac:dyDescent="0.25">
      <c r="A7" s="16" t="s">
        <v>6</v>
      </c>
      <c r="B7" s="47"/>
      <c r="C7" s="47"/>
      <c r="D7" s="47"/>
      <c r="E7" s="47"/>
      <c r="F7" s="17"/>
      <c r="N7" s="5" t="s">
        <v>7</v>
      </c>
      <c r="O7" s="5" t="s">
        <v>1</v>
      </c>
      <c r="P7" s="5" t="s">
        <v>1</v>
      </c>
      <c r="Q7" s="5" t="s">
        <v>1</v>
      </c>
      <c r="R7" s="5" t="s">
        <v>1</v>
      </c>
    </row>
    <row r="8" spans="1:23" customFormat="1" ht="13.5" customHeight="1" x14ac:dyDescent="0.25">
      <c r="A8" s="11"/>
      <c r="B8" s="18"/>
      <c r="C8" s="6" t="s">
        <v>8</v>
      </c>
      <c r="D8" s="11"/>
      <c r="E8" s="11"/>
      <c r="F8" s="11"/>
    </row>
    <row r="9" spans="1:23" customFormat="1" ht="13.5" customHeight="1" x14ac:dyDescent="0.25">
      <c r="A9" s="11"/>
      <c r="B9" s="11"/>
      <c r="C9" s="19"/>
      <c r="D9" s="11"/>
      <c r="E9" s="11"/>
      <c r="F9" s="11"/>
    </row>
    <row r="10" spans="1:23" customFormat="1" ht="26.25" x14ac:dyDescent="0.25">
      <c r="B10" s="48" t="s">
        <v>9</v>
      </c>
      <c r="C10" s="48"/>
      <c r="D10" s="48"/>
      <c r="E10" s="48"/>
      <c r="F10" s="48"/>
      <c r="S10" s="5" t="s">
        <v>9</v>
      </c>
      <c r="T10" s="5" t="s">
        <v>1</v>
      </c>
      <c r="U10" s="5" t="s">
        <v>1</v>
      </c>
      <c r="V10" s="5" t="s">
        <v>1</v>
      </c>
      <c r="W10" s="5" t="s">
        <v>1</v>
      </c>
    </row>
    <row r="11" spans="1:23" customFormat="1" ht="21.75" customHeight="1" x14ac:dyDescent="0.25">
      <c r="B11" s="3"/>
      <c r="C11" s="3"/>
      <c r="D11" s="21" t="s">
        <v>10</v>
      </c>
      <c r="E11" s="49">
        <v>2273646.04</v>
      </c>
      <c r="F11" s="50"/>
    </row>
    <row r="12" spans="1:23" customFormat="1" ht="13.5" customHeight="1" x14ac:dyDescent="0.25">
      <c r="B12" s="3"/>
      <c r="C12" s="20"/>
      <c r="D12" s="22" t="s">
        <v>11</v>
      </c>
      <c r="E12" s="51">
        <v>414.99</v>
      </c>
      <c r="F12" s="52"/>
    </row>
    <row r="13" spans="1:23" customFormat="1" ht="13.5" customHeight="1" x14ac:dyDescent="0.25">
      <c r="A13" s="7"/>
      <c r="C13" s="23"/>
      <c r="D13" s="22" t="s">
        <v>12</v>
      </c>
      <c r="E13" s="53">
        <v>0</v>
      </c>
      <c r="F13" s="52"/>
    </row>
    <row r="14" spans="1:23" customFormat="1" ht="15" x14ac:dyDescent="0.25">
      <c r="B14" s="24"/>
      <c r="C14" s="24"/>
      <c r="D14" s="24"/>
      <c r="E14" s="24"/>
      <c r="F14" s="24"/>
    </row>
    <row r="15" spans="1:23" customFormat="1" ht="32.25" customHeight="1" x14ac:dyDescent="0.25">
      <c r="A15" s="54" t="s">
        <v>13</v>
      </c>
      <c r="B15" s="54" t="s">
        <v>14</v>
      </c>
      <c r="C15" s="54" t="s">
        <v>15</v>
      </c>
      <c r="D15" s="54" t="s">
        <v>16</v>
      </c>
      <c r="E15" s="55" t="s">
        <v>17</v>
      </c>
      <c r="F15" s="56"/>
    </row>
    <row r="16" spans="1:23" customFormat="1" ht="20.25" customHeight="1" x14ac:dyDescent="0.25">
      <c r="A16" s="54"/>
      <c r="B16" s="54"/>
      <c r="C16" s="54"/>
      <c r="D16" s="54"/>
      <c r="E16" s="25" t="s">
        <v>18</v>
      </c>
      <c r="F16" s="25" t="s">
        <v>19</v>
      </c>
    </row>
    <row r="17" spans="1:25" customFormat="1" ht="12" customHeight="1" x14ac:dyDescent="0.25">
      <c r="A17" s="26">
        <v>1</v>
      </c>
      <c r="B17" s="26">
        <v>3</v>
      </c>
      <c r="C17" s="26">
        <v>4</v>
      </c>
      <c r="D17" s="26">
        <v>5</v>
      </c>
      <c r="E17" s="26">
        <v>6</v>
      </c>
      <c r="F17" s="26">
        <v>7</v>
      </c>
    </row>
    <row r="18" spans="1:25" customFormat="1" ht="15" x14ac:dyDescent="0.25">
      <c r="A18" s="57" t="s">
        <v>20</v>
      </c>
      <c r="B18" s="57"/>
      <c r="C18" s="57"/>
      <c r="D18" s="57"/>
      <c r="E18" s="57"/>
      <c r="F18" s="57"/>
      <c r="X18" s="27" t="s">
        <v>20</v>
      </c>
    </row>
    <row r="19" spans="1:25" customFormat="1" ht="15" x14ac:dyDescent="0.25">
      <c r="A19" s="57" t="s">
        <v>21</v>
      </c>
      <c r="B19" s="57"/>
      <c r="C19" s="57"/>
      <c r="D19" s="57"/>
      <c r="E19" s="57"/>
      <c r="F19" s="57"/>
      <c r="X19" s="27"/>
      <c r="Y19" s="27" t="s">
        <v>21</v>
      </c>
    </row>
    <row r="20" spans="1:25" customFormat="1" ht="33.75" x14ac:dyDescent="0.25">
      <c r="A20" s="28">
        <f>IF(G20&lt;&gt;"",COUNTA(G$1:G20),"")</f>
        <v>1</v>
      </c>
      <c r="B20" s="29" t="s">
        <v>24</v>
      </c>
      <c r="C20" s="30" t="s">
        <v>22</v>
      </c>
      <c r="D20" s="31">
        <v>48</v>
      </c>
      <c r="E20" s="32">
        <f>F20/D20</f>
        <v>335.14699339440006</v>
      </c>
      <c r="F20" s="32">
        <v>16087.055682931203</v>
      </c>
      <c r="G20" s="33" t="s">
        <v>23</v>
      </c>
      <c r="X20" s="27"/>
      <c r="Y20" s="27"/>
    </row>
    <row r="21" spans="1:25" customFormat="1" ht="33.75" x14ac:dyDescent="0.25">
      <c r="A21" s="28">
        <f>IF(G21&lt;&gt;"",COUNTA(G$1:G21),"")</f>
        <v>2</v>
      </c>
      <c r="B21" s="29" t="s">
        <v>25</v>
      </c>
      <c r="C21" s="30" t="s">
        <v>22</v>
      </c>
      <c r="D21" s="31">
        <v>2</v>
      </c>
      <c r="E21" s="32">
        <f t="shared" ref="E21:E84" si="0">F21/D21</f>
        <v>757.07331656320014</v>
      </c>
      <c r="F21" s="32">
        <v>1514.1466331264003</v>
      </c>
      <c r="G21" s="33" t="s">
        <v>23</v>
      </c>
      <c r="X21" s="27"/>
      <c r="Y21" s="27"/>
    </row>
    <row r="22" spans="1:25" customFormat="1" ht="33.75" x14ac:dyDescent="0.25">
      <c r="A22" s="28">
        <f>IF(G22&lt;&gt;"",COUNTA(G$1:G22),"")</f>
        <v>3</v>
      </c>
      <c r="B22" s="29" t="s">
        <v>26</v>
      </c>
      <c r="C22" s="30" t="s">
        <v>22</v>
      </c>
      <c r="D22" s="31">
        <v>1</v>
      </c>
      <c r="E22" s="32">
        <f t="shared" si="0"/>
        <v>992.35327657240009</v>
      </c>
      <c r="F22" s="34">
        <v>992.35327657240009</v>
      </c>
      <c r="G22" s="33" t="s">
        <v>23</v>
      </c>
      <c r="X22" s="27"/>
      <c r="Y22" s="27"/>
    </row>
    <row r="23" spans="1:25" customFormat="1" ht="15" x14ac:dyDescent="0.25">
      <c r="A23" s="28">
        <f>IF(G23&lt;&gt;"",COUNTA(G$1:G23),"")</f>
        <v>4</v>
      </c>
      <c r="B23" s="29" t="s">
        <v>27</v>
      </c>
      <c r="C23" s="30" t="s">
        <v>22</v>
      </c>
      <c r="D23" s="31">
        <v>7</v>
      </c>
      <c r="E23" s="32">
        <f t="shared" si="0"/>
        <v>1868.5213770496</v>
      </c>
      <c r="F23" s="32">
        <v>13079.649639347201</v>
      </c>
      <c r="G23" s="33" t="s">
        <v>23</v>
      </c>
      <c r="X23" s="27"/>
      <c r="Y23" s="27"/>
    </row>
    <row r="24" spans="1:25" customFormat="1" ht="15" x14ac:dyDescent="0.25">
      <c r="A24" s="28">
        <f>IF(G24&lt;&gt;"",COUNTA(G$1:G24),"")</f>
        <v>5</v>
      </c>
      <c r="B24" s="29" t="s">
        <v>28</v>
      </c>
      <c r="C24" s="30" t="s">
        <v>22</v>
      </c>
      <c r="D24" s="31">
        <v>1</v>
      </c>
      <c r="E24" s="32">
        <f t="shared" si="0"/>
        <v>1566.2983109128002</v>
      </c>
      <c r="F24" s="32">
        <v>1566.2983109128002</v>
      </c>
      <c r="G24" s="33" t="s">
        <v>23</v>
      </c>
      <c r="X24" s="27"/>
      <c r="Y24" s="27"/>
    </row>
    <row r="25" spans="1:25" customFormat="1" ht="33.75" x14ac:dyDescent="0.25">
      <c r="A25" s="28">
        <f>IF(G25&lt;&gt;"",COUNTA(G$1:G25),"")</f>
        <v>6</v>
      </c>
      <c r="B25" s="29" t="s">
        <v>29</v>
      </c>
      <c r="C25" s="30" t="s">
        <v>22</v>
      </c>
      <c r="D25" s="31">
        <v>1</v>
      </c>
      <c r="E25" s="32">
        <f t="shared" si="0"/>
        <v>569.32063864360009</v>
      </c>
      <c r="F25" s="34">
        <v>569.32063864360009</v>
      </c>
      <c r="G25" s="33" t="s">
        <v>23</v>
      </c>
      <c r="X25" s="27"/>
      <c r="Y25" s="27"/>
    </row>
    <row r="26" spans="1:25" customFormat="1" ht="33.75" x14ac:dyDescent="0.25">
      <c r="A26" s="28">
        <f>IF(G26&lt;&gt;"",COUNTA(G$1:G26),"")</f>
        <v>7</v>
      </c>
      <c r="B26" s="29" t="s">
        <v>30</v>
      </c>
      <c r="C26" s="30" t="s">
        <v>22</v>
      </c>
      <c r="D26" s="31">
        <v>2</v>
      </c>
      <c r="E26" s="32">
        <f t="shared" si="0"/>
        <v>6339.2831431284003</v>
      </c>
      <c r="F26" s="32">
        <v>12678.566286256801</v>
      </c>
      <c r="G26" s="33" t="s">
        <v>23</v>
      </c>
      <c r="X26" s="27"/>
      <c r="Y26" s="27"/>
    </row>
    <row r="27" spans="1:25" customFormat="1" ht="33.75" x14ac:dyDescent="0.25">
      <c r="A27" s="28">
        <f>IF(G27&lt;&gt;"",COUNTA(G$1:G27),"")</f>
        <v>8</v>
      </c>
      <c r="B27" s="29" t="s">
        <v>31</v>
      </c>
      <c r="C27" s="30" t="s">
        <v>22</v>
      </c>
      <c r="D27" s="31">
        <v>6</v>
      </c>
      <c r="E27" s="32">
        <f t="shared" si="0"/>
        <v>3153.5280970848003</v>
      </c>
      <c r="F27" s="32">
        <v>18921.168582508803</v>
      </c>
      <c r="G27" s="33" t="s">
        <v>23</v>
      </c>
      <c r="X27" s="27"/>
      <c r="Y27" s="27"/>
    </row>
    <row r="28" spans="1:25" customFormat="1" ht="22.5" x14ac:dyDescent="0.25">
      <c r="A28" s="28">
        <f>IF(G28&lt;&gt;"",COUNTA(G$1:G28),"")</f>
        <v>9</v>
      </c>
      <c r="B28" s="29" t="s">
        <v>32</v>
      </c>
      <c r="C28" s="30" t="s">
        <v>22</v>
      </c>
      <c r="D28" s="31">
        <v>2</v>
      </c>
      <c r="E28" s="32">
        <f t="shared" si="0"/>
        <v>112995.7148947104</v>
      </c>
      <c r="F28" s="32">
        <v>225991.4297894208</v>
      </c>
      <c r="G28" s="33" t="s">
        <v>23</v>
      </c>
      <c r="X28" s="27"/>
      <c r="Y28" s="27"/>
    </row>
    <row r="29" spans="1:25" customFormat="1" ht="22.5" x14ac:dyDescent="0.25">
      <c r="A29" s="28">
        <f>IF(G29&lt;&gt;"",COUNTA(G$1:G29),"")</f>
        <v>10</v>
      </c>
      <c r="B29" s="29" t="s">
        <v>33</v>
      </c>
      <c r="C29" s="30" t="s">
        <v>22</v>
      </c>
      <c r="D29" s="31">
        <v>12</v>
      </c>
      <c r="E29" s="32">
        <f t="shared" si="0"/>
        <v>16782.562583100404</v>
      </c>
      <c r="F29" s="32">
        <v>201390.75099720483</v>
      </c>
      <c r="G29" s="33" t="s">
        <v>23</v>
      </c>
      <c r="X29" s="27"/>
      <c r="Y29" s="27"/>
    </row>
    <row r="30" spans="1:25" customFormat="1" ht="22.5" x14ac:dyDescent="0.25">
      <c r="A30" s="28">
        <f>IF(G30&lt;&gt;"",COUNTA(G$1:G30),"")</f>
        <v>11</v>
      </c>
      <c r="B30" s="29" t="s">
        <v>34</v>
      </c>
      <c r="C30" s="30" t="s">
        <v>22</v>
      </c>
      <c r="D30" s="31">
        <v>2</v>
      </c>
      <c r="E30" s="32">
        <f t="shared" si="0"/>
        <v>118659.86945554882</v>
      </c>
      <c r="F30" s="32">
        <v>237319.73891109764</v>
      </c>
      <c r="G30" s="33" t="s">
        <v>23</v>
      </c>
      <c r="X30" s="27"/>
      <c r="Y30" s="27"/>
    </row>
    <row r="31" spans="1:25" customFormat="1" ht="33.75" x14ac:dyDescent="0.25">
      <c r="A31" s="28">
        <f>IF(G31&lt;&gt;"",COUNTA(G$1:G31),"")</f>
        <v>12</v>
      </c>
      <c r="B31" s="29" t="s">
        <v>35</v>
      </c>
      <c r="C31" s="30" t="s">
        <v>22</v>
      </c>
      <c r="D31" s="31">
        <v>6</v>
      </c>
      <c r="E31" s="32">
        <f t="shared" si="0"/>
        <v>2201.4557409240001</v>
      </c>
      <c r="F31" s="32">
        <v>13208.734445544</v>
      </c>
      <c r="G31" s="33" t="s">
        <v>23</v>
      </c>
      <c r="X31" s="27"/>
      <c r="Y31" s="27"/>
    </row>
    <row r="32" spans="1:25" customFormat="1" ht="33.75" x14ac:dyDescent="0.25">
      <c r="A32" s="28">
        <f>IF(G32&lt;&gt;"",COUNTA(G$1:G32),"")</f>
        <v>13</v>
      </c>
      <c r="B32" s="29" t="s">
        <v>36</v>
      </c>
      <c r="C32" s="30" t="s">
        <v>22</v>
      </c>
      <c r="D32" s="31">
        <v>1</v>
      </c>
      <c r="E32" s="32">
        <f t="shared" si="0"/>
        <v>1213.2290184064002</v>
      </c>
      <c r="F32" s="32">
        <v>1213.2290184064002</v>
      </c>
      <c r="G32" s="33" t="s">
        <v>23</v>
      </c>
      <c r="X32" s="27"/>
      <c r="Y32" s="27"/>
    </row>
    <row r="33" spans="1:25" customFormat="1" ht="33.75" x14ac:dyDescent="0.25">
      <c r="A33" s="28">
        <f>IF(G33&lt;&gt;"",COUNTA(G$1:G33),"")</f>
        <v>14</v>
      </c>
      <c r="B33" s="29" t="s">
        <v>37</v>
      </c>
      <c r="C33" s="30" t="s">
        <v>22</v>
      </c>
      <c r="D33" s="31">
        <v>1</v>
      </c>
      <c r="E33" s="32">
        <f t="shared" si="0"/>
        <v>7706.1460922560009</v>
      </c>
      <c r="F33" s="32">
        <v>7706.1460922560009</v>
      </c>
      <c r="G33" s="33" t="s">
        <v>23</v>
      </c>
      <c r="X33" s="27"/>
      <c r="Y33" s="27"/>
    </row>
    <row r="34" spans="1:25" customFormat="1" ht="33.75" x14ac:dyDescent="0.25">
      <c r="A34" s="28">
        <f>IF(G34&lt;&gt;"",COUNTA(G$1:G34),"")</f>
        <v>15</v>
      </c>
      <c r="B34" s="29" t="s">
        <v>38</v>
      </c>
      <c r="C34" s="30" t="s">
        <v>22</v>
      </c>
      <c r="D34" s="31">
        <v>1</v>
      </c>
      <c r="E34" s="32">
        <f t="shared" si="0"/>
        <v>11536.0086547192</v>
      </c>
      <c r="F34" s="32">
        <v>11536.0086547192</v>
      </c>
      <c r="G34" s="33" t="s">
        <v>23</v>
      </c>
      <c r="X34" s="27"/>
      <c r="Y34" s="27"/>
    </row>
    <row r="35" spans="1:25" customFormat="1" ht="33.75" x14ac:dyDescent="0.25">
      <c r="A35" s="28">
        <f>IF(G35&lt;&gt;"",COUNTA(G$1:G35),"")</f>
        <v>16</v>
      </c>
      <c r="B35" s="29" t="s">
        <v>39</v>
      </c>
      <c r="C35" s="30" t="s">
        <v>22</v>
      </c>
      <c r="D35" s="31">
        <v>4</v>
      </c>
      <c r="E35" s="32">
        <f t="shared" si="0"/>
        <v>15218.178196722401</v>
      </c>
      <c r="F35" s="32">
        <v>60872.712786889606</v>
      </c>
      <c r="G35" s="33" t="s">
        <v>23</v>
      </c>
      <c r="X35" s="27"/>
      <c r="Y35" s="27"/>
    </row>
    <row r="36" spans="1:25" customFormat="1" ht="33.75" x14ac:dyDescent="0.25">
      <c r="A36" s="28">
        <f>IF(G36&lt;&gt;"",COUNTA(G$1:G36),"")</f>
        <v>17</v>
      </c>
      <c r="B36" s="29" t="s">
        <v>40</v>
      </c>
      <c r="C36" s="30" t="s">
        <v>22</v>
      </c>
      <c r="D36" s="31">
        <v>4</v>
      </c>
      <c r="E36" s="32">
        <f t="shared" si="0"/>
        <v>1121.8142297876</v>
      </c>
      <c r="F36" s="32">
        <v>4487.2569191503999</v>
      </c>
      <c r="G36" s="33" t="s">
        <v>23</v>
      </c>
      <c r="X36" s="27"/>
      <c r="Y36" s="27"/>
    </row>
    <row r="37" spans="1:25" customFormat="1" ht="33.75" x14ac:dyDescent="0.25">
      <c r="A37" s="28">
        <f>IF(G37&lt;&gt;"",COUNTA(G$1:G37),"")</f>
        <v>18</v>
      </c>
      <c r="B37" s="29" t="s">
        <v>41</v>
      </c>
      <c r="C37" s="30" t="s">
        <v>22</v>
      </c>
      <c r="D37" s="31">
        <v>1</v>
      </c>
      <c r="E37" s="32">
        <f t="shared" si="0"/>
        <v>1121.8142297876</v>
      </c>
      <c r="F37" s="32">
        <v>1121.8142297876</v>
      </c>
      <c r="G37" s="33" t="s">
        <v>23</v>
      </c>
      <c r="X37" s="27"/>
      <c r="Y37" s="27"/>
    </row>
    <row r="38" spans="1:25" customFormat="1" ht="33.75" x14ac:dyDescent="0.25">
      <c r="A38" s="28">
        <f>IF(G38&lt;&gt;"",COUNTA(G$1:G38),"")</f>
        <v>19</v>
      </c>
      <c r="B38" s="29" t="s">
        <v>42</v>
      </c>
      <c r="C38" s="30" t="s">
        <v>22</v>
      </c>
      <c r="D38" s="31">
        <v>1</v>
      </c>
      <c r="E38" s="32">
        <f t="shared" si="0"/>
        <v>1273.7333726308</v>
      </c>
      <c r="F38" s="32">
        <v>1273.7333726308</v>
      </c>
      <c r="G38" s="33" t="s">
        <v>23</v>
      </c>
      <c r="X38" s="27"/>
      <c r="Y38" s="27"/>
    </row>
    <row r="39" spans="1:25" customFormat="1" ht="33.75" x14ac:dyDescent="0.25">
      <c r="A39" s="28">
        <f>IF(G39&lt;&gt;"",COUNTA(G$1:G39),"")</f>
        <v>20</v>
      </c>
      <c r="B39" s="29" t="s">
        <v>43</v>
      </c>
      <c r="C39" s="30" t="s">
        <v>22</v>
      </c>
      <c r="D39" s="31">
        <v>1</v>
      </c>
      <c r="E39" s="32">
        <f t="shared" si="0"/>
        <v>1178.1920299572</v>
      </c>
      <c r="F39" s="32">
        <v>1178.1920299572</v>
      </c>
      <c r="G39" s="33" t="s">
        <v>23</v>
      </c>
      <c r="X39" s="27"/>
      <c r="Y39" s="27"/>
    </row>
    <row r="40" spans="1:25" customFormat="1" ht="33.75" x14ac:dyDescent="0.25">
      <c r="A40" s="28">
        <f>IF(G40&lt;&gt;"",COUNTA(G$1:G40),"")</f>
        <v>21</v>
      </c>
      <c r="B40" s="29" t="s">
        <v>44</v>
      </c>
      <c r="C40" s="30" t="s">
        <v>22</v>
      </c>
      <c r="D40" s="31">
        <v>3</v>
      </c>
      <c r="E40" s="32">
        <f t="shared" si="0"/>
        <v>6459.3846734740009</v>
      </c>
      <c r="F40" s="32">
        <v>19378.154020422004</v>
      </c>
      <c r="G40" s="33" t="s">
        <v>23</v>
      </c>
      <c r="X40" s="27"/>
      <c r="Y40" s="27"/>
    </row>
    <row r="41" spans="1:25" customFormat="1" ht="33.75" x14ac:dyDescent="0.25">
      <c r="A41" s="28">
        <f>IF(G41&lt;&gt;"",COUNTA(G$1:G41),"")</f>
        <v>22</v>
      </c>
      <c r="B41" s="29" t="s">
        <v>45</v>
      </c>
      <c r="C41" s="30" t="s">
        <v>22</v>
      </c>
      <c r="D41" s="31">
        <v>2</v>
      </c>
      <c r="E41" s="32">
        <f t="shared" si="0"/>
        <v>2767.4463721400002</v>
      </c>
      <c r="F41" s="32">
        <v>5534.8927442800004</v>
      </c>
      <c r="G41" s="33" t="s">
        <v>23</v>
      </c>
      <c r="X41" s="27"/>
      <c r="Y41" s="27"/>
    </row>
    <row r="42" spans="1:25" customFormat="1" ht="33.75" x14ac:dyDescent="0.25">
      <c r="A42" s="28">
        <f>IF(G42&lt;&gt;"",COUNTA(G$1:G42),"")</f>
        <v>23</v>
      </c>
      <c r="B42" s="29" t="s">
        <v>46</v>
      </c>
      <c r="C42" s="30" t="s">
        <v>22</v>
      </c>
      <c r="D42" s="31">
        <v>1</v>
      </c>
      <c r="E42" s="32">
        <f t="shared" si="0"/>
        <v>2484.8493298456001</v>
      </c>
      <c r="F42" s="32">
        <v>2484.8493298456001</v>
      </c>
      <c r="G42" s="33" t="s">
        <v>23</v>
      </c>
      <c r="X42" s="27"/>
      <c r="Y42" s="27"/>
    </row>
    <row r="43" spans="1:25" customFormat="1" ht="33.75" x14ac:dyDescent="0.25">
      <c r="A43" s="28">
        <f>IF(G43&lt;&gt;"",COUNTA(G$1:G43),"")</f>
        <v>24</v>
      </c>
      <c r="B43" s="29" t="s">
        <v>47</v>
      </c>
      <c r="C43" s="30" t="s">
        <v>22</v>
      </c>
      <c r="D43" s="31">
        <v>1</v>
      </c>
      <c r="E43" s="32">
        <f t="shared" si="0"/>
        <v>5674.3215934828004</v>
      </c>
      <c r="F43" s="32">
        <v>5674.3215934828004</v>
      </c>
      <c r="G43" s="33" t="s">
        <v>23</v>
      </c>
      <c r="X43" s="27"/>
      <c r="Y43" s="27"/>
    </row>
    <row r="44" spans="1:25" customFormat="1" ht="33.75" x14ac:dyDescent="0.25">
      <c r="A44" s="28">
        <f>IF(G44&lt;&gt;"",COUNTA(G$1:G44),"")</f>
        <v>25</v>
      </c>
      <c r="B44" s="29" t="s">
        <v>48</v>
      </c>
      <c r="C44" s="30" t="s">
        <v>22</v>
      </c>
      <c r="D44" s="31">
        <v>1</v>
      </c>
      <c r="E44" s="32">
        <f t="shared" si="0"/>
        <v>27340.721747750802</v>
      </c>
      <c r="F44" s="32">
        <v>27340.721747750802</v>
      </c>
      <c r="G44" s="33" t="s">
        <v>23</v>
      </c>
      <c r="X44" s="27"/>
      <c r="Y44" s="27"/>
    </row>
    <row r="45" spans="1:25" customFormat="1" ht="33.75" x14ac:dyDescent="0.25">
      <c r="A45" s="28">
        <f>IF(G45&lt;&gt;"",COUNTA(G$1:G45),"")</f>
        <v>26</v>
      </c>
      <c r="B45" s="29" t="s">
        <v>49</v>
      </c>
      <c r="C45" s="30" t="s">
        <v>22</v>
      </c>
      <c r="D45" s="31">
        <v>5</v>
      </c>
      <c r="E45" s="32">
        <f t="shared" si="0"/>
        <v>32520.221938528404</v>
      </c>
      <c r="F45" s="32">
        <v>162601.10969264203</v>
      </c>
      <c r="G45" s="33" t="s">
        <v>23</v>
      </c>
      <c r="X45" s="27"/>
      <c r="Y45" s="27"/>
    </row>
    <row r="46" spans="1:25" customFormat="1" ht="15" x14ac:dyDescent="0.25">
      <c r="A46" s="28">
        <f>IF(G46&lt;&gt;"",COUNTA(G$1:G46),"")</f>
        <v>27</v>
      </c>
      <c r="B46" s="29" t="s">
        <v>50</v>
      </c>
      <c r="C46" s="30" t="s">
        <v>22</v>
      </c>
      <c r="D46" s="31">
        <v>1</v>
      </c>
      <c r="E46" s="32">
        <f t="shared" si="0"/>
        <v>4267.1002819104006</v>
      </c>
      <c r="F46" s="32">
        <v>4267.1002819104006</v>
      </c>
      <c r="G46" s="33" t="s">
        <v>23</v>
      </c>
      <c r="X46" s="27"/>
      <c r="Y46" s="27"/>
    </row>
    <row r="47" spans="1:25" customFormat="1" ht="15" x14ac:dyDescent="0.25">
      <c r="A47" s="28">
        <f>IF(G47&lt;&gt;"",COUNTA(G$1:G47),"")</f>
        <v>28</v>
      </c>
      <c r="B47" s="29" t="s">
        <v>51</v>
      </c>
      <c r="C47" s="30" t="s">
        <v>22</v>
      </c>
      <c r="D47" s="31">
        <v>1</v>
      </c>
      <c r="E47" s="32">
        <f t="shared" si="0"/>
        <v>10410.864417504001</v>
      </c>
      <c r="F47" s="32">
        <v>10410.864417504001</v>
      </c>
      <c r="G47" s="33" t="s">
        <v>23</v>
      </c>
      <c r="X47" s="27"/>
      <c r="Y47" s="27"/>
    </row>
    <row r="48" spans="1:25" customFormat="1" ht="33.75" x14ac:dyDescent="0.25">
      <c r="A48" s="28">
        <f>IF(G48&lt;&gt;"",COUNTA(G$1:G48),"")</f>
        <v>29</v>
      </c>
      <c r="B48" s="29" t="s">
        <v>52</v>
      </c>
      <c r="C48" s="30" t="s">
        <v>22</v>
      </c>
      <c r="D48" s="31">
        <v>1</v>
      </c>
      <c r="E48" s="32">
        <f t="shared" si="0"/>
        <v>3140.1416884888004</v>
      </c>
      <c r="F48" s="32">
        <v>3140.1416884888004</v>
      </c>
      <c r="G48" s="33" t="s">
        <v>23</v>
      </c>
      <c r="X48" s="27"/>
      <c r="Y48" s="27"/>
    </row>
    <row r="49" spans="1:25" customFormat="1" ht="33.75" x14ac:dyDescent="0.25">
      <c r="A49" s="28">
        <f>IF(G49&lt;&gt;"",COUNTA(G$1:G49),"")</f>
        <v>30</v>
      </c>
      <c r="B49" s="29" t="s">
        <v>53</v>
      </c>
      <c r="C49" s="30" t="s">
        <v>22</v>
      </c>
      <c r="D49" s="31">
        <v>1</v>
      </c>
      <c r="E49" s="32">
        <f t="shared" si="0"/>
        <v>3329.9189224192005</v>
      </c>
      <c r="F49" s="32">
        <v>3329.9189224192005</v>
      </c>
      <c r="G49" s="33" t="s">
        <v>23</v>
      </c>
      <c r="X49" s="27"/>
      <c r="Y49" s="27"/>
    </row>
    <row r="50" spans="1:25" customFormat="1" ht="33.75" x14ac:dyDescent="0.25">
      <c r="A50" s="28">
        <f>IF(G50&lt;&gt;"",COUNTA(G$1:G50),"")</f>
        <v>31</v>
      </c>
      <c r="B50" s="29" t="s">
        <v>54</v>
      </c>
      <c r="C50" s="30" t="s">
        <v>22</v>
      </c>
      <c r="D50" s="31">
        <v>2</v>
      </c>
      <c r="E50" s="32">
        <f t="shared" si="0"/>
        <v>3656.2043345860002</v>
      </c>
      <c r="F50" s="32">
        <v>7312.4086691720004</v>
      </c>
      <c r="G50" s="33" t="s">
        <v>23</v>
      </c>
      <c r="X50" s="27"/>
      <c r="Y50" s="27"/>
    </row>
    <row r="51" spans="1:25" customFormat="1" ht="33.75" x14ac:dyDescent="0.25">
      <c r="A51" s="28">
        <f>IF(G51&lt;&gt;"",COUNTA(G$1:G51),"")</f>
        <v>32</v>
      </c>
      <c r="B51" s="29" t="s">
        <v>55</v>
      </c>
      <c r="C51" s="30" t="s">
        <v>22</v>
      </c>
      <c r="D51" s="31">
        <v>2</v>
      </c>
      <c r="E51" s="32">
        <f t="shared" si="0"/>
        <v>21092.643193436801</v>
      </c>
      <c r="F51" s="32">
        <v>42185.286386873602</v>
      </c>
      <c r="G51" s="33" t="s">
        <v>23</v>
      </c>
      <c r="X51" s="27"/>
      <c r="Y51" s="27"/>
    </row>
    <row r="52" spans="1:25" customFormat="1" ht="33.75" x14ac:dyDescent="0.25">
      <c r="A52" s="28">
        <f>IF(G52&lt;&gt;"",COUNTA(G$1:G52),"")</f>
        <v>33</v>
      </c>
      <c r="B52" s="29" t="s">
        <v>55</v>
      </c>
      <c r="C52" s="30" t="s">
        <v>22</v>
      </c>
      <c r="D52" s="31">
        <v>1</v>
      </c>
      <c r="E52" s="32">
        <f t="shared" si="0"/>
        <v>21336.983871330402</v>
      </c>
      <c r="F52" s="32">
        <v>21336.983871330402</v>
      </c>
      <c r="G52" s="33" t="s">
        <v>23</v>
      </c>
      <c r="X52" s="27"/>
      <c r="Y52" s="27"/>
    </row>
    <row r="53" spans="1:25" customFormat="1" ht="33.75" x14ac:dyDescent="0.25">
      <c r="A53" s="28">
        <f>IF(G53&lt;&gt;"",COUNTA(G$1:G53),"")</f>
        <v>34</v>
      </c>
      <c r="B53" s="29" t="s">
        <v>56</v>
      </c>
      <c r="C53" s="30" t="s">
        <v>22</v>
      </c>
      <c r="D53" s="31">
        <v>1</v>
      </c>
      <c r="E53" s="32">
        <f t="shared" si="0"/>
        <v>6601.4354886580004</v>
      </c>
      <c r="F53" s="32">
        <v>6601.4354886580004</v>
      </c>
      <c r="G53" s="33" t="s">
        <v>23</v>
      </c>
      <c r="X53" s="27"/>
      <c r="Y53" s="27"/>
    </row>
    <row r="54" spans="1:25" customFormat="1" ht="33.75" x14ac:dyDescent="0.25">
      <c r="A54" s="28">
        <f>IF(G54&lt;&gt;"",COUNTA(G$1:G54),"")</f>
        <v>35</v>
      </c>
      <c r="B54" s="29" t="s">
        <v>57</v>
      </c>
      <c r="C54" s="30" t="s">
        <v>22</v>
      </c>
      <c r="D54" s="31">
        <v>1</v>
      </c>
      <c r="E54" s="32">
        <f t="shared" si="0"/>
        <v>6035.4448574420003</v>
      </c>
      <c r="F54" s="32">
        <v>6035.4448574420003</v>
      </c>
      <c r="G54" s="33" t="s">
        <v>23</v>
      </c>
      <c r="X54" s="27"/>
      <c r="Y54" s="27"/>
    </row>
    <row r="55" spans="1:25" customFormat="1" ht="33.75" x14ac:dyDescent="0.25">
      <c r="A55" s="28">
        <f>IF(G55&lt;&gt;"",COUNTA(G$1:G55),"")</f>
        <v>36</v>
      </c>
      <c r="B55" s="29" t="s">
        <v>59</v>
      </c>
      <c r="C55" s="30" t="s">
        <v>58</v>
      </c>
      <c r="D55" s="31">
        <v>5</v>
      </c>
      <c r="E55" s="32">
        <f t="shared" si="0"/>
        <v>559.35274265600003</v>
      </c>
      <c r="F55" s="32">
        <v>2796.76371328</v>
      </c>
      <c r="G55" s="33" t="s">
        <v>23</v>
      </c>
      <c r="X55" s="27"/>
      <c r="Y55" s="27"/>
    </row>
    <row r="56" spans="1:25" customFormat="1" ht="22.5" x14ac:dyDescent="0.25">
      <c r="A56" s="28">
        <f>IF(G56&lt;&gt;"",COUNTA(G$1:G56),"")</f>
        <v>37</v>
      </c>
      <c r="B56" s="29" t="s">
        <v>60</v>
      </c>
      <c r="C56" s="30" t="s">
        <v>58</v>
      </c>
      <c r="D56" s="31">
        <v>5</v>
      </c>
      <c r="E56" s="32">
        <f t="shared" si="0"/>
        <v>719.11565714760013</v>
      </c>
      <c r="F56" s="32">
        <v>3595.5782857380004</v>
      </c>
      <c r="G56" s="33" t="s">
        <v>23</v>
      </c>
      <c r="X56" s="27"/>
      <c r="Y56" s="27"/>
    </row>
    <row r="57" spans="1:25" customFormat="1" ht="15" x14ac:dyDescent="0.25">
      <c r="A57" s="28">
        <f>IF(G57&lt;&gt;"",COUNTA(G$1:G57),"")</f>
        <v>38</v>
      </c>
      <c r="B57" s="29" t="s">
        <v>61</v>
      </c>
      <c r="C57" s="30" t="s">
        <v>62</v>
      </c>
      <c r="D57" s="35">
        <v>1.1560000000000001E-2</v>
      </c>
      <c r="E57" s="32">
        <f t="shared" si="0"/>
        <v>101358.91223733564</v>
      </c>
      <c r="F57" s="32">
        <v>1171.7090254636</v>
      </c>
      <c r="G57" s="33" t="s">
        <v>23</v>
      </c>
      <c r="X57" s="27"/>
      <c r="Y57" s="27"/>
    </row>
    <row r="58" spans="1:25" customFormat="1" ht="15" x14ac:dyDescent="0.25">
      <c r="A58" s="28">
        <f>IF(G58&lt;&gt;"",COUNTA(G$1:G58),"")</f>
        <v>39</v>
      </c>
      <c r="B58" s="29" t="s">
        <v>63</v>
      </c>
      <c r="C58" s="30" t="s">
        <v>64</v>
      </c>
      <c r="D58" s="36">
        <v>46.8735</v>
      </c>
      <c r="E58" s="32">
        <f t="shared" si="0"/>
        <v>91.005119131449561</v>
      </c>
      <c r="F58" s="32">
        <v>4265.7284516080008</v>
      </c>
      <c r="G58" s="33" t="s">
        <v>23</v>
      </c>
      <c r="X58" s="27"/>
      <c r="Y58" s="27"/>
    </row>
    <row r="59" spans="1:25" customFormat="1" ht="15" x14ac:dyDescent="0.25">
      <c r="A59" s="28">
        <f>IF(G59&lt;&gt;"",COUNTA(G$1:G59),"")</f>
        <v>40</v>
      </c>
      <c r="B59" s="29" t="s">
        <v>65</v>
      </c>
      <c r="C59" s="30" t="s">
        <v>62</v>
      </c>
      <c r="D59" s="37">
        <v>8.0000000000000002E-3</v>
      </c>
      <c r="E59" s="32">
        <f t="shared" si="0"/>
        <v>195308.80773039997</v>
      </c>
      <c r="F59" s="32">
        <v>1562.4704618431999</v>
      </c>
      <c r="G59" s="33" t="s">
        <v>23</v>
      </c>
      <c r="X59" s="27"/>
      <c r="Y59" s="27"/>
    </row>
    <row r="60" spans="1:25" customFormat="1" ht="22.5" x14ac:dyDescent="0.25">
      <c r="A60" s="28">
        <f>IF(G60&lt;&gt;"",COUNTA(G$1:G60),"")</f>
        <v>41</v>
      </c>
      <c r="B60" s="29" t="s">
        <v>66</v>
      </c>
      <c r="C60" s="30" t="s">
        <v>62</v>
      </c>
      <c r="D60" s="38">
        <v>9.1000000000000003E-5</v>
      </c>
      <c r="E60" s="32">
        <f t="shared" si="0"/>
        <v>333961.16985934065</v>
      </c>
      <c r="F60" s="34">
        <v>30.390466457199999</v>
      </c>
      <c r="G60" s="33" t="s">
        <v>23</v>
      </c>
      <c r="X60" s="27"/>
      <c r="Y60" s="27"/>
    </row>
    <row r="61" spans="1:25" customFormat="1" ht="22.5" x14ac:dyDescent="0.25">
      <c r="A61" s="28">
        <f>IF(G61&lt;&gt;"",COUNTA(G$1:G61),"")</f>
        <v>42</v>
      </c>
      <c r="B61" s="29" t="s">
        <v>67</v>
      </c>
      <c r="C61" s="30" t="s">
        <v>58</v>
      </c>
      <c r="D61" s="39">
        <v>19.79</v>
      </c>
      <c r="E61" s="32">
        <f t="shared" si="0"/>
        <v>652.88055892477018</v>
      </c>
      <c r="F61" s="32">
        <v>12920.506261121202</v>
      </c>
      <c r="G61" s="33" t="s">
        <v>23</v>
      </c>
      <c r="X61" s="27"/>
      <c r="Y61" s="27"/>
    </row>
    <row r="62" spans="1:25" customFormat="1" ht="22.5" x14ac:dyDescent="0.25">
      <c r="A62" s="28">
        <f>IF(G62&lt;&gt;"",COUNTA(G$1:G62),"")</f>
        <v>43</v>
      </c>
      <c r="B62" s="29" t="s">
        <v>68</v>
      </c>
      <c r="C62" s="30" t="s">
        <v>58</v>
      </c>
      <c r="D62" s="40">
        <v>33.200000000000003</v>
      </c>
      <c r="E62" s="32">
        <f t="shared" si="0"/>
        <v>615.22163803600006</v>
      </c>
      <c r="F62" s="32">
        <v>20425.358382795202</v>
      </c>
      <c r="G62" s="33" t="s">
        <v>23</v>
      </c>
      <c r="X62" s="27"/>
      <c r="Y62" s="27"/>
    </row>
    <row r="63" spans="1:25" customFormat="1" ht="22.5" x14ac:dyDescent="0.25">
      <c r="A63" s="28">
        <f>IF(G63&lt;&gt;"",COUNTA(G$1:G63),"")</f>
        <v>44</v>
      </c>
      <c r="B63" s="29" t="s">
        <v>69</v>
      </c>
      <c r="C63" s="30" t="s">
        <v>58</v>
      </c>
      <c r="D63" s="39">
        <v>10.56</v>
      </c>
      <c r="E63" s="32">
        <f t="shared" si="0"/>
        <v>685.4950449322348</v>
      </c>
      <c r="F63" s="32">
        <v>7238.8276744843997</v>
      </c>
      <c r="G63" s="33" t="s">
        <v>23</v>
      </c>
      <c r="X63" s="27"/>
      <c r="Y63" s="27"/>
    </row>
    <row r="64" spans="1:25" customFormat="1" ht="22.5" x14ac:dyDescent="0.25">
      <c r="A64" s="28">
        <f>IF(G64&lt;&gt;"",COUNTA(G$1:G64),"")</f>
        <v>45</v>
      </c>
      <c r="B64" s="29" t="s">
        <v>70</v>
      </c>
      <c r="C64" s="30" t="s">
        <v>58</v>
      </c>
      <c r="D64" s="39">
        <v>79.48</v>
      </c>
      <c r="E64" s="32">
        <f t="shared" si="0"/>
        <v>826.73796813592855</v>
      </c>
      <c r="F64" s="32">
        <v>65709.133707443601</v>
      </c>
      <c r="G64" s="33" t="s">
        <v>23</v>
      </c>
      <c r="X64" s="27"/>
      <c r="Y64" s="27"/>
    </row>
    <row r="65" spans="1:25" customFormat="1" ht="22.5" x14ac:dyDescent="0.25">
      <c r="A65" s="28">
        <f>IF(G65&lt;&gt;"",COUNTA(G$1:G65),"")</f>
        <v>46</v>
      </c>
      <c r="B65" s="29" t="s">
        <v>71</v>
      </c>
      <c r="C65" s="30" t="s">
        <v>58</v>
      </c>
      <c r="D65" s="40">
        <v>2.7</v>
      </c>
      <c r="E65" s="32">
        <f t="shared" si="0"/>
        <v>1121.2172295634075</v>
      </c>
      <c r="F65" s="32">
        <v>3027.2865198212003</v>
      </c>
      <c r="G65" s="33" t="s">
        <v>23</v>
      </c>
      <c r="X65" s="27"/>
      <c r="Y65" s="27"/>
    </row>
    <row r="66" spans="1:25" customFormat="1" ht="22.5" x14ac:dyDescent="0.25">
      <c r="A66" s="28">
        <f>IF(G66&lt;&gt;"",COUNTA(G$1:G66),"")</f>
        <v>47</v>
      </c>
      <c r="B66" s="29" t="s">
        <v>72</v>
      </c>
      <c r="C66" s="30" t="s">
        <v>58</v>
      </c>
      <c r="D66" s="31">
        <v>50</v>
      </c>
      <c r="E66" s="32">
        <f t="shared" si="0"/>
        <v>1145.4783025040001</v>
      </c>
      <c r="F66" s="32">
        <v>57273.915125200001</v>
      </c>
      <c r="G66" s="33" t="s">
        <v>23</v>
      </c>
      <c r="X66" s="27"/>
      <c r="Y66" s="27"/>
    </row>
    <row r="67" spans="1:25" customFormat="1" ht="22.5" x14ac:dyDescent="0.25">
      <c r="A67" s="28">
        <f>IF(G67&lt;&gt;"",COUNTA(G$1:G67),"")</f>
        <v>48</v>
      </c>
      <c r="B67" s="29" t="s">
        <v>73</v>
      </c>
      <c r="C67" s="30" t="s">
        <v>58</v>
      </c>
      <c r="D67" s="31">
        <v>42</v>
      </c>
      <c r="E67" s="32">
        <f t="shared" si="0"/>
        <v>1187.35231617</v>
      </c>
      <c r="F67" s="32">
        <v>49868.797279140003</v>
      </c>
      <c r="G67" s="33" t="s">
        <v>23</v>
      </c>
      <c r="X67" s="27"/>
      <c r="Y67" s="27"/>
    </row>
    <row r="68" spans="1:25" customFormat="1" ht="22.5" x14ac:dyDescent="0.25">
      <c r="A68" s="28">
        <f>IF(G68&lt;&gt;"",COUNTA(G$1:G68),"")</f>
        <v>49</v>
      </c>
      <c r="B68" s="29" t="s">
        <v>74</v>
      </c>
      <c r="C68" s="30" t="s">
        <v>75</v>
      </c>
      <c r="D68" s="39">
        <v>6.87</v>
      </c>
      <c r="E68" s="32">
        <f t="shared" si="0"/>
        <v>10.066337066608442</v>
      </c>
      <c r="F68" s="34">
        <v>69.155735647599997</v>
      </c>
      <c r="G68" s="33" t="s">
        <v>23</v>
      </c>
      <c r="X68" s="27"/>
      <c r="Y68" s="27"/>
    </row>
    <row r="69" spans="1:25" customFormat="1" ht="15" x14ac:dyDescent="0.25">
      <c r="A69" s="28">
        <f>IF(G69&lt;&gt;"",COUNTA(G$1:G69),"")</f>
        <v>50</v>
      </c>
      <c r="B69" s="29" t="s">
        <v>76</v>
      </c>
      <c r="C69" s="30" t="s">
        <v>62</v>
      </c>
      <c r="D69" s="36">
        <v>1.6000000000000001E-3</v>
      </c>
      <c r="E69" s="32">
        <f t="shared" si="0"/>
        <v>117061.93054250001</v>
      </c>
      <c r="F69" s="34">
        <v>187.29908886800001</v>
      </c>
      <c r="G69" s="33" t="s">
        <v>23</v>
      </c>
      <c r="X69" s="27"/>
      <c r="Y69" s="27"/>
    </row>
    <row r="70" spans="1:25" customFormat="1" ht="15" x14ac:dyDescent="0.25">
      <c r="A70" s="28">
        <f>IF(G70&lt;&gt;"",COUNTA(G$1:G70),"")</f>
        <v>51</v>
      </c>
      <c r="B70" s="29" t="s">
        <v>77</v>
      </c>
      <c r="C70" s="30" t="s">
        <v>62</v>
      </c>
      <c r="D70" s="35">
        <v>3.8000000000000002E-4</v>
      </c>
      <c r="E70" s="32">
        <f t="shared" si="0"/>
        <v>199340.45162421052</v>
      </c>
      <c r="F70" s="34">
        <v>75.749371617199998</v>
      </c>
      <c r="G70" s="33" t="s">
        <v>23</v>
      </c>
      <c r="X70" s="27"/>
      <c r="Y70" s="27"/>
    </row>
    <row r="71" spans="1:25" customFormat="1" ht="15" x14ac:dyDescent="0.25">
      <c r="A71" s="28">
        <f>IF(G71&lt;&gt;"",COUNTA(G$1:G71),"")</f>
        <v>52</v>
      </c>
      <c r="B71" s="29" t="s">
        <v>78</v>
      </c>
      <c r="C71" s="30" t="s">
        <v>64</v>
      </c>
      <c r="D71" s="39">
        <v>0.02</v>
      </c>
      <c r="E71" s="32">
        <f t="shared" si="0"/>
        <v>288.19499497999999</v>
      </c>
      <c r="F71" s="34">
        <v>5.7638998996000002</v>
      </c>
      <c r="G71" s="33" t="s">
        <v>23</v>
      </c>
      <c r="X71" s="27"/>
      <c r="Y71" s="27"/>
    </row>
    <row r="72" spans="1:25" customFormat="1" ht="22.5" x14ac:dyDescent="0.25">
      <c r="A72" s="28">
        <f>IF(G72&lt;&gt;"",COUNTA(G$1:G72),"")</f>
        <v>53</v>
      </c>
      <c r="B72" s="29" t="s">
        <v>79</v>
      </c>
      <c r="C72" s="30" t="s">
        <v>64</v>
      </c>
      <c r="D72" s="37">
        <v>0.29199999999999998</v>
      </c>
      <c r="E72" s="32">
        <f t="shared" si="0"/>
        <v>152.23194197534249</v>
      </c>
      <c r="F72" s="34">
        <v>44.451727056800003</v>
      </c>
      <c r="G72" s="33" t="s">
        <v>23</v>
      </c>
      <c r="X72" s="27"/>
      <c r="Y72" s="27"/>
    </row>
    <row r="73" spans="1:25" customFormat="1" ht="33.75" x14ac:dyDescent="0.25">
      <c r="A73" s="28">
        <f>IF(G73&lt;&gt;"",COUNTA(G$1:G73),"")</f>
        <v>54</v>
      </c>
      <c r="B73" s="29" t="s">
        <v>80</v>
      </c>
      <c r="C73" s="30" t="s">
        <v>64</v>
      </c>
      <c r="D73" s="36">
        <v>4.9200000000000001E-2</v>
      </c>
      <c r="E73" s="32">
        <f t="shared" si="0"/>
        <v>919.00577726016263</v>
      </c>
      <c r="F73" s="34">
        <v>45.215084241200003</v>
      </c>
      <c r="G73" s="33" t="s">
        <v>23</v>
      </c>
      <c r="X73" s="27"/>
      <c r="Y73" s="27"/>
    </row>
    <row r="74" spans="1:25" customFormat="1" ht="15" x14ac:dyDescent="0.25">
      <c r="A74" s="28">
        <f>IF(G74&lt;&gt;"",COUNTA(G$1:G74),"")</f>
        <v>55</v>
      </c>
      <c r="B74" s="29" t="s">
        <v>81</v>
      </c>
      <c r="C74" s="30" t="s">
        <v>64</v>
      </c>
      <c r="D74" s="38">
        <v>15.985108</v>
      </c>
      <c r="E74" s="32">
        <f t="shared" si="0"/>
        <v>392.83078836627192</v>
      </c>
      <c r="F74" s="32">
        <v>6279.4425777599999</v>
      </c>
      <c r="G74" s="33" t="s">
        <v>23</v>
      </c>
      <c r="X74" s="27"/>
      <c r="Y74" s="27"/>
    </row>
    <row r="75" spans="1:25" customFormat="1" ht="22.5" x14ac:dyDescent="0.25">
      <c r="A75" s="28">
        <f>IF(G75&lt;&gt;"",COUNTA(G$1:G75),"")</f>
        <v>56</v>
      </c>
      <c r="B75" s="29" t="s">
        <v>82</v>
      </c>
      <c r="C75" s="30" t="s">
        <v>62</v>
      </c>
      <c r="D75" s="38">
        <v>2.1679999999999998E-3</v>
      </c>
      <c r="E75" s="32">
        <f t="shared" si="0"/>
        <v>76411.241772324749</v>
      </c>
      <c r="F75" s="34">
        <v>165.65957216240002</v>
      </c>
      <c r="G75" s="33" t="s">
        <v>23</v>
      </c>
      <c r="X75" s="27"/>
      <c r="Y75" s="27"/>
    </row>
    <row r="76" spans="1:25" customFormat="1" ht="15" x14ac:dyDescent="0.25">
      <c r="A76" s="28">
        <f>IF(G76&lt;&gt;"",COUNTA(G$1:G76),"")</f>
        <v>57</v>
      </c>
      <c r="B76" s="29" t="s">
        <v>83</v>
      </c>
      <c r="C76" s="30" t="s">
        <v>64</v>
      </c>
      <c r="D76" s="37">
        <v>0.11700000000000001</v>
      </c>
      <c r="E76" s="32">
        <f t="shared" si="0"/>
        <v>532.16576660512817</v>
      </c>
      <c r="F76" s="34">
        <v>62.263394692800006</v>
      </c>
      <c r="G76" s="33" t="s">
        <v>23</v>
      </c>
      <c r="X76" s="27"/>
      <c r="Y76" s="27"/>
    </row>
    <row r="77" spans="1:25" customFormat="1" ht="15" x14ac:dyDescent="0.25">
      <c r="A77" s="28">
        <f>IF(G77&lt;&gt;"",COUNTA(G$1:G77),"")</f>
        <v>58</v>
      </c>
      <c r="B77" s="29" t="s">
        <v>84</v>
      </c>
      <c r="C77" s="30" t="s">
        <v>62</v>
      </c>
      <c r="D77" s="39">
        <v>0.24</v>
      </c>
      <c r="E77" s="32">
        <f t="shared" si="0"/>
        <v>0</v>
      </c>
      <c r="F77" s="41">
        <v>0</v>
      </c>
      <c r="G77" s="33" t="s">
        <v>23</v>
      </c>
      <c r="X77" s="27"/>
      <c r="Y77" s="27"/>
    </row>
    <row r="78" spans="1:25" customFormat="1" ht="33.75" x14ac:dyDescent="0.25">
      <c r="A78" s="28">
        <f>IF(G78&lt;&gt;"",COUNTA(G$1:G78),"")</f>
        <v>59</v>
      </c>
      <c r="B78" s="29" t="s">
        <v>85</v>
      </c>
      <c r="C78" s="30" t="s">
        <v>62</v>
      </c>
      <c r="D78" s="38">
        <v>5.0379999999999999E-3</v>
      </c>
      <c r="E78" s="32">
        <f t="shared" si="0"/>
        <v>172989.59477673681</v>
      </c>
      <c r="F78" s="34">
        <v>871.52157848520005</v>
      </c>
      <c r="G78" s="33" t="s">
        <v>23</v>
      </c>
      <c r="X78" s="27"/>
      <c r="Y78" s="27"/>
    </row>
    <row r="79" spans="1:25" customFormat="1" ht="15" x14ac:dyDescent="0.25">
      <c r="A79" s="28">
        <f>IF(G79&lt;&gt;"",COUNTA(G$1:G79),"")</f>
        <v>60</v>
      </c>
      <c r="B79" s="29" t="s">
        <v>86</v>
      </c>
      <c r="C79" s="30" t="s">
        <v>64</v>
      </c>
      <c r="D79" s="31">
        <v>320</v>
      </c>
      <c r="E79" s="32">
        <f t="shared" si="0"/>
        <v>2693.3454095152001</v>
      </c>
      <c r="F79" s="32">
        <v>861870.5310448641</v>
      </c>
      <c r="G79" s="33" t="s">
        <v>23</v>
      </c>
      <c r="X79" s="27"/>
      <c r="Y79" s="27"/>
    </row>
    <row r="80" spans="1:25" customFormat="1" ht="33.75" x14ac:dyDescent="0.25">
      <c r="A80" s="28">
        <f>IF(G80&lt;&gt;"",COUNTA(G$1:G80),"")</f>
        <v>61</v>
      </c>
      <c r="B80" s="29" t="s">
        <v>87</v>
      </c>
      <c r="C80" s="30" t="s">
        <v>62</v>
      </c>
      <c r="D80" s="35">
        <v>1.3999999999999999E-4</v>
      </c>
      <c r="E80" s="32">
        <f t="shared" si="0"/>
        <v>170609.54048857145</v>
      </c>
      <c r="F80" s="34">
        <v>23.8853356684</v>
      </c>
      <c r="G80" s="33" t="s">
        <v>23</v>
      </c>
      <c r="X80" s="27"/>
      <c r="Y80" s="27"/>
    </row>
    <row r="81" spans="1:25" customFormat="1" ht="15" x14ac:dyDescent="0.25">
      <c r="A81" s="28">
        <f>IF(G81&lt;&gt;"",COUNTA(G$1:G81),"")</f>
        <v>62</v>
      </c>
      <c r="B81" s="29" t="s">
        <v>88</v>
      </c>
      <c r="C81" s="30" t="s">
        <v>64</v>
      </c>
      <c r="D81" s="37">
        <v>2E-3</v>
      </c>
      <c r="E81" s="32">
        <f t="shared" si="0"/>
        <v>326.36285420000002</v>
      </c>
      <c r="F81" s="34">
        <v>0.65272570839999999</v>
      </c>
      <c r="G81" s="33" t="s">
        <v>23</v>
      </c>
      <c r="X81" s="27"/>
      <c r="Y81" s="27"/>
    </row>
    <row r="82" spans="1:25" customFormat="1" ht="15" x14ac:dyDescent="0.25">
      <c r="A82" s="28">
        <f>IF(G82&lt;&gt;"",COUNTA(G$1:G82),"")</f>
        <v>63</v>
      </c>
      <c r="B82" s="29" t="s">
        <v>89</v>
      </c>
      <c r="C82" s="30" t="s">
        <v>64</v>
      </c>
      <c r="D82" s="38">
        <v>0.150002</v>
      </c>
      <c r="E82" s="32">
        <f t="shared" si="0"/>
        <v>375.40446983373562</v>
      </c>
      <c r="F82" s="34">
        <v>56.311421284000005</v>
      </c>
      <c r="G82" s="33" t="s">
        <v>23</v>
      </c>
      <c r="X82" s="27"/>
      <c r="Y82" s="27"/>
    </row>
    <row r="83" spans="1:25" customFormat="1" ht="22.5" x14ac:dyDescent="0.25">
      <c r="A83" s="28">
        <f>IF(G83&lt;&gt;"",COUNTA(G$1:G83),"")</f>
        <v>64</v>
      </c>
      <c r="B83" s="29" t="s">
        <v>90</v>
      </c>
      <c r="C83" s="30" t="s">
        <v>62</v>
      </c>
      <c r="D83" s="42">
        <v>7.9499999999999994E-5</v>
      </c>
      <c r="E83" s="32">
        <f t="shared" si="0"/>
        <v>147926.11193459123</v>
      </c>
      <c r="F83" s="34">
        <v>11.760125898800002</v>
      </c>
      <c r="G83" s="33" t="s">
        <v>23</v>
      </c>
      <c r="X83" s="27"/>
      <c r="Y83" s="27"/>
    </row>
    <row r="84" spans="1:25" customFormat="1" ht="22.5" x14ac:dyDescent="0.25">
      <c r="A84" s="28">
        <f>IF(G84&lt;&gt;"",COUNTA(G$1:G84),"")</f>
        <v>65</v>
      </c>
      <c r="B84" s="29" t="s">
        <v>91</v>
      </c>
      <c r="C84" s="30" t="s">
        <v>62</v>
      </c>
      <c r="D84" s="42">
        <v>1.515E-4</v>
      </c>
      <c r="E84" s="32">
        <f t="shared" si="0"/>
        <v>147873.75504950498</v>
      </c>
      <c r="F84" s="34">
        <v>22.402873890000002</v>
      </c>
      <c r="G84" s="33" t="s">
        <v>23</v>
      </c>
      <c r="X84" s="27"/>
      <c r="Y84" s="27"/>
    </row>
    <row r="85" spans="1:25" customFormat="1" ht="22.5" x14ac:dyDescent="0.25">
      <c r="A85" s="28">
        <f>IF(G85&lt;&gt;"",COUNTA(G$1:G85),"")</f>
        <v>66</v>
      </c>
      <c r="B85" s="29" t="s">
        <v>92</v>
      </c>
      <c r="C85" s="30" t="s">
        <v>62</v>
      </c>
      <c r="D85" s="37">
        <v>1.6E-2</v>
      </c>
      <c r="E85" s="32">
        <f t="shared" ref="E85:E100" si="1">F85/D85</f>
        <v>55985.058429799996</v>
      </c>
      <c r="F85" s="34">
        <v>895.76093487679998</v>
      </c>
      <c r="G85" s="33" t="s">
        <v>23</v>
      </c>
      <c r="X85" s="27"/>
      <c r="Y85" s="27"/>
    </row>
    <row r="86" spans="1:25" customFormat="1" ht="22.5" x14ac:dyDescent="0.25">
      <c r="A86" s="28">
        <f>IF(G86&lt;&gt;"",COUNTA(G$1:G86),"")</f>
        <v>67</v>
      </c>
      <c r="B86" s="29" t="s">
        <v>93</v>
      </c>
      <c r="C86" s="30" t="s">
        <v>94</v>
      </c>
      <c r="D86" s="37">
        <v>5.0000000000000001E-3</v>
      </c>
      <c r="E86" s="32">
        <f t="shared" si="1"/>
        <v>56882.279700159997</v>
      </c>
      <c r="F86" s="34">
        <v>284.41139850079998</v>
      </c>
      <c r="G86" s="33" t="s">
        <v>23</v>
      </c>
      <c r="X86" s="27"/>
      <c r="Y86" s="27"/>
    </row>
    <row r="87" spans="1:25" customFormat="1" ht="15" x14ac:dyDescent="0.25">
      <c r="A87" s="28">
        <f>IF(G87&lt;&gt;"",COUNTA(G$1:G87),"")</f>
        <v>68</v>
      </c>
      <c r="B87" s="29" t="s">
        <v>95</v>
      </c>
      <c r="C87" s="30" t="s">
        <v>64</v>
      </c>
      <c r="D87" s="37">
        <v>8.4000000000000005E-2</v>
      </c>
      <c r="E87" s="32">
        <f t="shared" si="1"/>
        <v>266.17406309047618</v>
      </c>
      <c r="F87" s="34">
        <v>22.358621299600003</v>
      </c>
      <c r="G87" s="33" t="s">
        <v>23</v>
      </c>
      <c r="X87" s="27"/>
      <c r="Y87" s="27"/>
    </row>
    <row r="88" spans="1:25" customFormat="1" ht="22.5" x14ac:dyDescent="0.25">
      <c r="A88" s="28">
        <f>IF(G88&lt;&gt;"",COUNTA(G$1:G88),"")</f>
        <v>69</v>
      </c>
      <c r="B88" s="29" t="s">
        <v>96</v>
      </c>
      <c r="C88" s="30" t="s">
        <v>64</v>
      </c>
      <c r="D88" s="35">
        <v>40.122109999999999</v>
      </c>
      <c r="E88" s="32">
        <f t="shared" si="1"/>
        <v>232.45891932377432</v>
      </c>
      <c r="F88" s="32">
        <v>9326.7423315895994</v>
      </c>
      <c r="G88" s="33" t="s">
        <v>23</v>
      </c>
      <c r="X88" s="27"/>
      <c r="Y88" s="27"/>
    </row>
    <row r="89" spans="1:25" customFormat="1" ht="15" x14ac:dyDescent="0.25">
      <c r="A89" s="28">
        <f>IF(G89&lt;&gt;"",COUNTA(G$1:G89),"")</f>
        <v>70</v>
      </c>
      <c r="B89" s="29" t="s">
        <v>97</v>
      </c>
      <c r="C89" s="30" t="s">
        <v>98</v>
      </c>
      <c r="D89" s="36">
        <v>9.9000000000000008E-3</v>
      </c>
      <c r="E89" s="32">
        <f t="shared" si="1"/>
        <v>5233.2040616969698</v>
      </c>
      <c r="F89" s="34">
        <v>51.808720210800004</v>
      </c>
      <c r="G89" s="33" t="s">
        <v>23</v>
      </c>
      <c r="X89" s="27"/>
      <c r="Y89" s="27"/>
    </row>
    <row r="90" spans="1:25" customFormat="1" ht="15" x14ac:dyDescent="0.25">
      <c r="A90" s="28">
        <f>IF(G90&lt;&gt;"",COUNTA(G$1:G90),"")</f>
        <v>71</v>
      </c>
      <c r="B90" s="29" t="s">
        <v>99</v>
      </c>
      <c r="C90" s="30" t="s">
        <v>64</v>
      </c>
      <c r="D90" s="40">
        <v>2.4</v>
      </c>
      <c r="E90" s="32">
        <f t="shared" si="1"/>
        <v>284.51188875816672</v>
      </c>
      <c r="F90" s="34">
        <v>682.82853301960006</v>
      </c>
      <c r="G90" s="33" t="s">
        <v>23</v>
      </c>
      <c r="X90" s="27"/>
      <c r="Y90" s="27"/>
    </row>
    <row r="91" spans="1:25" customFormat="1" ht="22.5" x14ac:dyDescent="0.25">
      <c r="A91" s="28">
        <f>IF(G91&lt;&gt;"",COUNTA(G$1:G91),"")</f>
        <v>72</v>
      </c>
      <c r="B91" s="29" t="s">
        <v>100</v>
      </c>
      <c r="C91" s="30" t="s">
        <v>22</v>
      </c>
      <c r="D91" s="31">
        <v>3</v>
      </c>
      <c r="E91" s="32">
        <f t="shared" si="1"/>
        <v>190.07593891559998</v>
      </c>
      <c r="F91" s="34">
        <v>570.22781674679993</v>
      </c>
      <c r="G91" s="33" t="s">
        <v>23</v>
      </c>
      <c r="X91" s="27"/>
      <c r="Y91" s="27"/>
    </row>
    <row r="92" spans="1:25" customFormat="1" ht="22.5" x14ac:dyDescent="0.25">
      <c r="A92" s="28">
        <f>IF(G92&lt;&gt;"",COUNTA(G$1:G92),"")</f>
        <v>73</v>
      </c>
      <c r="B92" s="29" t="s">
        <v>101</v>
      </c>
      <c r="C92" s="30" t="s">
        <v>62</v>
      </c>
      <c r="D92" s="35">
        <v>1.2800000000000001E-3</v>
      </c>
      <c r="E92" s="32">
        <f t="shared" si="1"/>
        <v>65531.863361874995</v>
      </c>
      <c r="F92" s="34">
        <v>83.880785103199997</v>
      </c>
      <c r="G92" s="33" t="s">
        <v>23</v>
      </c>
      <c r="X92" s="27"/>
      <c r="Y92" s="27"/>
    </row>
    <row r="93" spans="1:25" customFormat="1" ht="15" x14ac:dyDescent="0.25">
      <c r="A93" s="28">
        <f>IF(G93&lt;&gt;"",COUNTA(G$1:G93),"")</f>
        <v>74</v>
      </c>
      <c r="B93" s="29" t="s">
        <v>102</v>
      </c>
      <c r="C93" s="30" t="s">
        <v>62</v>
      </c>
      <c r="D93" s="42">
        <v>2.3499999999999999E-5</v>
      </c>
      <c r="E93" s="32">
        <f t="shared" si="1"/>
        <v>112985.33719148938</v>
      </c>
      <c r="F93" s="34">
        <v>2.6551554240000002</v>
      </c>
      <c r="G93" s="33" t="s">
        <v>23</v>
      </c>
      <c r="X93" s="27"/>
      <c r="Y93" s="27"/>
    </row>
    <row r="94" spans="1:25" customFormat="1" ht="15" x14ac:dyDescent="0.25">
      <c r="A94" s="28">
        <f>IF(G94&lt;&gt;"",COUNTA(G$1:G94),"")</f>
        <v>75</v>
      </c>
      <c r="B94" s="29" t="s">
        <v>103</v>
      </c>
      <c r="C94" s="30" t="s">
        <v>62</v>
      </c>
      <c r="D94" s="42">
        <v>4.1634999999999997E-3</v>
      </c>
      <c r="E94" s="32">
        <f t="shared" si="1"/>
        <v>110740.42016995317</v>
      </c>
      <c r="F94" s="34">
        <v>461.06773937759999</v>
      </c>
      <c r="G94" s="33" t="s">
        <v>23</v>
      </c>
      <c r="X94" s="27"/>
      <c r="Y94" s="27"/>
    </row>
    <row r="95" spans="1:25" customFormat="1" ht="22.5" x14ac:dyDescent="0.25">
      <c r="A95" s="28">
        <f>IF(G95&lt;&gt;"",COUNTA(G$1:G95),"")</f>
        <v>76</v>
      </c>
      <c r="B95" s="29" t="s">
        <v>104</v>
      </c>
      <c r="C95" s="30" t="s">
        <v>58</v>
      </c>
      <c r="D95" s="37">
        <v>7.4999999999999997E-2</v>
      </c>
      <c r="E95" s="32">
        <f t="shared" si="1"/>
        <v>94.258017551999998</v>
      </c>
      <c r="F95" s="34">
        <v>7.0693513163999997</v>
      </c>
      <c r="G95" s="33" t="s">
        <v>23</v>
      </c>
      <c r="X95" s="27"/>
      <c r="Y95" s="27"/>
    </row>
    <row r="96" spans="1:25" customFormat="1" ht="15" x14ac:dyDescent="0.25">
      <c r="A96" s="28">
        <f>IF(G96&lt;&gt;"",COUNTA(G$1:G96),"")</f>
        <v>77</v>
      </c>
      <c r="B96" s="29" t="s">
        <v>105</v>
      </c>
      <c r="C96" s="30" t="s">
        <v>62</v>
      </c>
      <c r="D96" s="37">
        <v>1E-3</v>
      </c>
      <c r="E96" s="32">
        <f t="shared" si="1"/>
        <v>102765.5780564</v>
      </c>
      <c r="F96" s="34">
        <v>102.7655780564</v>
      </c>
      <c r="G96" s="33" t="s">
        <v>23</v>
      </c>
      <c r="X96" s="27"/>
      <c r="Y96" s="27"/>
    </row>
    <row r="97" spans="1:25" customFormat="1" ht="22.5" x14ac:dyDescent="0.25">
      <c r="A97" s="28">
        <f>IF(G97&lt;&gt;"",COUNTA(G$1:G97),"")</f>
        <v>78</v>
      </c>
      <c r="B97" s="29" t="s">
        <v>106</v>
      </c>
      <c r="C97" s="30" t="s">
        <v>62</v>
      </c>
      <c r="D97" s="42">
        <v>1.0895E-3</v>
      </c>
      <c r="E97" s="32">
        <f t="shared" si="1"/>
        <v>266774.67989646632</v>
      </c>
      <c r="F97" s="34">
        <v>290.65101374720007</v>
      </c>
      <c r="G97" s="33" t="s">
        <v>23</v>
      </c>
      <c r="X97" s="27"/>
      <c r="Y97" s="27"/>
    </row>
    <row r="98" spans="1:25" customFormat="1" ht="15" x14ac:dyDescent="0.25">
      <c r="A98" s="28">
        <f>IF(G98&lt;&gt;"",COUNTA(G$1:G98),"")</f>
        <v>79</v>
      </c>
      <c r="B98" s="29" t="s">
        <v>107</v>
      </c>
      <c r="C98" s="30" t="s">
        <v>62</v>
      </c>
      <c r="D98" s="35">
        <v>3.3600000000000001E-3</v>
      </c>
      <c r="E98" s="32">
        <f t="shared" si="1"/>
        <v>94876.368480357138</v>
      </c>
      <c r="F98" s="34">
        <v>318.78459809399999</v>
      </c>
      <c r="G98" s="33" t="s">
        <v>23</v>
      </c>
      <c r="X98" s="27"/>
      <c r="Y98" s="27"/>
    </row>
    <row r="99" spans="1:25" customFormat="1" ht="15" x14ac:dyDescent="0.25">
      <c r="A99" s="28">
        <f>IF(G99&lt;&gt;"",COUNTA(G$1:G99),"")</f>
        <v>80</v>
      </c>
      <c r="B99" s="29" t="s">
        <v>108</v>
      </c>
      <c r="C99" s="30" t="s">
        <v>64</v>
      </c>
      <c r="D99" s="40">
        <v>0.1</v>
      </c>
      <c r="E99" s="32">
        <f t="shared" si="1"/>
        <v>106.427479912</v>
      </c>
      <c r="F99" s="34">
        <v>10.6427479912</v>
      </c>
      <c r="G99" s="33" t="s">
        <v>23</v>
      </c>
      <c r="X99" s="27"/>
      <c r="Y99" s="27"/>
    </row>
    <row r="100" spans="1:25" customFormat="1" ht="15" x14ac:dyDescent="0.25">
      <c r="A100" s="28">
        <f>IF(G100&lt;&gt;"",COUNTA(G$1:G100),"")</f>
        <v>81</v>
      </c>
      <c r="B100" s="29" t="s">
        <v>109</v>
      </c>
      <c r="C100" s="30" t="s">
        <v>62</v>
      </c>
      <c r="D100" s="42">
        <v>4.9265000000000003E-3</v>
      </c>
      <c r="E100" s="32">
        <f t="shared" si="1"/>
        <v>104316.73509850806</v>
      </c>
      <c r="F100" s="34">
        <v>513.91639546279998</v>
      </c>
      <c r="G100" s="33" t="s">
        <v>23</v>
      </c>
      <c r="X100" s="27"/>
      <c r="Y100" s="27"/>
    </row>
    <row r="101" spans="1:25" customFormat="1" ht="15" x14ac:dyDescent="0.25">
      <c r="A101" s="30"/>
      <c r="B101" s="43" t="s">
        <v>110</v>
      </c>
      <c r="C101" s="28" t="s">
        <v>75</v>
      </c>
      <c r="D101" s="44"/>
      <c r="E101" s="45"/>
      <c r="F101" s="45">
        <f>SUM(F20:F100)</f>
        <v>2273646.0426425417</v>
      </c>
      <c r="G101" s="33"/>
      <c r="X101" s="27"/>
      <c r="Y101" s="27"/>
    </row>
    <row r="102" spans="1:25" customFormat="1" ht="15" x14ac:dyDescent="0.25">
      <c r="A102" s="57" t="s">
        <v>112</v>
      </c>
      <c r="B102" s="57"/>
      <c r="C102" s="57"/>
      <c r="D102" s="57"/>
      <c r="E102" s="57"/>
      <c r="F102" s="57"/>
      <c r="X102" s="27" t="s">
        <v>112</v>
      </c>
      <c r="Y102" s="27"/>
    </row>
    <row r="103" spans="1:25" customFormat="1" ht="15" x14ac:dyDescent="0.25">
      <c r="A103" s="57" t="s">
        <v>113</v>
      </c>
      <c r="B103" s="57"/>
      <c r="C103" s="57"/>
      <c r="D103" s="57"/>
      <c r="E103" s="57"/>
      <c r="F103" s="57"/>
      <c r="X103" s="27"/>
      <c r="Y103" s="27" t="s">
        <v>113</v>
      </c>
    </row>
    <row r="104" spans="1:25" customFormat="1" ht="15" x14ac:dyDescent="0.25">
      <c r="A104" s="28">
        <f>IF(G104&lt;&gt;"",COUNTA(G$1:G104),"")</f>
        <v>82</v>
      </c>
      <c r="B104" s="29" t="s">
        <v>114</v>
      </c>
      <c r="C104" s="30" t="s">
        <v>22</v>
      </c>
      <c r="D104" s="31">
        <v>2</v>
      </c>
      <c r="E104" s="32"/>
      <c r="F104" s="41"/>
      <c r="G104" s="33" t="s">
        <v>23</v>
      </c>
      <c r="X104" s="27"/>
      <c r="Y104" s="27"/>
    </row>
    <row r="105" spans="1:25" customFormat="1" ht="78.75" x14ac:dyDescent="0.25">
      <c r="A105" s="28">
        <f>IF(G105&lt;&gt;"",COUNTA(G$1:G105),"")</f>
        <v>83</v>
      </c>
      <c r="B105" s="29" t="s">
        <v>115</v>
      </c>
      <c r="C105" s="30" t="s">
        <v>22</v>
      </c>
      <c r="D105" s="31">
        <v>1</v>
      </c>
      <c r="E105" s="32"/>
      <c r="F105" s="41"/>
      <c r="G105" s="33" t="s">
        <v>23</v>
      </c>
      <c r="X105" s="27"/>
      <c r="Y105" s="27"/>
    </row>
  </sheetData>
  <autoFilter ref="A17:AB105" xr:uid="{00000000-0001-0000-0000-000000000000}"/>
  <mergeCells count="15">
    <mergeCell ref="A18:F18"/>
    <mergeCell ref="A19:F19"/>
    <mergeCell ref="A102:F102"/>
    <mergeCell ref="A103:F103"/>
    <mergeCell ref="E13:F13"/>
    <mergeCell ref="A15:A16"/>
    <mergeCell ref="B15:B16"/>
    <mergeCell ref="C15:C16"/>
    <mergeCell ref="D15:D16"/>
    <mergeCell ref="E15:F15"/>
    <mergeCell ref="B1:D1"/>
    <mergeCell ref="B7:E7"/>
    <mergeCell ref="B10:F10"/>
    <mergeCell ref="E11:F11"/>
    <mergeCell ref="E12:F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7F332-ECE8-4F43-AB8A-83CCC20B4F8C}">
  <sheetPr>
    <pageSetUpPr fitToPage="1"/>
  </sheetPr>
  <dimension ref="A1:AE137"/>
  <sheetViews>
    <sheetView topLeftCell="A4" workbookViewId="0">
      <selection activeCell="I59" sqref="I59"/>
    </sheetView>
  </sheetViews>
  <sheetFormatPr defaultColWidth="9.140625" defaultRowHeight="11.25" customHeight="1" x14ac:dyDescent="0.2"/>
  <cols>
    <col min="1" max="1" width="11" style="120" customWidth="1"/>
    <col min="2" max="2" width="43.42578125" style="120" customWidth="1"/>
    <col min="3" max="3" width="11" style="120" customWidth="1"/>
    <col min="4" max="4" width="13.42578125" style="120" customWidth="1"/>
    <col min="5" max="6" width="16.42578125" style="120" customWidth="1"/>
    <col min="7" max="7" width="0.28515625" style="120" customWidth="1"/>
    <col min="8" max="10" width="9.140625" style="120"/>
    <col min="11" max="13" width="67.85546875" style="119" hidden="1" customWidth="1"/>
    <col min="14" max="18" width="101.85546875" style="119" hidden="1" customWidth="1"/>
    <col min="19" max="23" width="100.7109375" style="119" hidden="1" customWidth="1"/>
    <col min="24" max="25" width="129.28515625" style="119" hidden="1" customWidth="1"/>
    <col min="26" max="26" width="72" style="119" hidden="1" customWidth="1"/>
    <col min="27" max="28" width="61" style="119" hidden="1" customWidth="1"/>
    <col min="29" max="16384" width="9.140625" style="120"/>
  </cols>
  <sheetData>
    <row r="1" spans="1:23" s="59" customFormat="1" ht="15" x14ac:dyDescent="0.25">
      <c r="A1" s="58"/>
      <c r="B1" s="60" t="s">
        <v>1031</v>
      </c>
      <c r="C1" s="60"/>
      <c r="D1" s="60"/>
      <c r="E1" s="61"/>
      <c r="F1" s="61"/>
      <c r="K1" s="62" t="s">
        <v>1031</v>
      </c>
      <c r="L1" s="62" t="s">
        <v>1</v>
      </c>
      <c r="M1" s="62" t="s">
        <v>1</v>
      </c>
    </row>
    <row r="2" spans="1:23" s="59" customFormat="1" ht="13.5" customHeight="1" x14ac:dyDescent="0.25">
      <c r="A2" s="58"/>
      <c r="C2" s="63" t="s">
        <v>2</v>
      </c>
    </row>
    <row r="3" spans="1:23" s="59" customFormat="1" ht="13.5" customHeight="1" x14ac:dyDescent="0.25">
      <c r="A3" s="64"/>
      <c r="B3" s="61"/>
      <c r="C3" s="61"/>
      <c r="D3" s="61"/>
      <c r="E3" s="61"/>
      <c r="F3" s="61"/>
    </row>
    <row r="4" spans="1:23" s="59" customFormat="1" ht="15.75" x14ac:dyDescent="0.25">
      <c r="B4" s="65"/>
      <c r="C4" s="66" t="s">
        <v>3</v>
      </c>
      <c r="D4" s="67" t="s">
        <v>1032</v>
      </c>
      <c r="E4" s="65"/>
      <c r="F4" s="68"/>
    </row>
    <row r="5" spans="1:23" s="59" customFormat="1" ht="13.5" customHeight="1" x14ac:dyDescent="0.25">
      <c r="B5" s="69"/>
      <c r="C5" s="70" t="s">
        <v>5</v>
      </c>
      <c r="D5" s="67"/>
      <c r="E5" s="67"/>
      <c r="F5" s="68"/>
    </row>
    <row r="6" spans="1:23" s="59" customFormat="1" ht="13.5" customHeight="1" x14ac:dyDescent="0.25">
      <c r="B6" s="71"/>
      <c r="C6" s="72"/>
      <c r="D6" s="68"/>
      <c r="E6" s="68"/>
      <c r="F6" s="68"/>
    </row>
    <row r="7" spans="1:23" s="59" customFormat="1" ht="15" x14ac:dyDescent="0.25">
      <c r="A7" s="73" t="s">
        <v>6</v>
      </c>
      <c r="B7" s="74"/>
      <c r="C7" s="74"/>
      <c r="D7" s="74"/>
      <c r="E7" s="74"/>
      <c r="F7" s="75"/>
      <c r="N7" s="62" t="s">
        <v>1033</v>
      </c>
      <c r="O7" s="62" t="s">
        <v>1</v>
      </c>
      <c r="P7" s="62" t="s">
        <v>1</v>
      </c>
      <c r="Q7" s="62" t="s">
        <v>1</v>
      </c>
      <c r="R7" s="62" t="s">
        <v>1</v>
      </c>
    </row>
    <row r="8" spans="1:23" s="59" customFormat="1" ht="13.5" customHeight="1" x14ac:dyDescent="0.25">
      <c r="A8" s="68"/>
      <c r="B8" s="76"/>
      <c r="C8" s="63" t="s">
        <v>8</v>
      </c>
      <c r="D8" s="68"/>
      <c r="E8" s="68"/>
      <c r="F8" s="68"/>
    </row>
    <row r="9" spans="1:23" s="59" customFormat="1" ht="13.5" customHeight="1" x14ac:dyDescent="0.25">
      <c r="A9" s="68"/>
      <c r="B9" s="68"/>
      <c r="C9" s="77"/>
      <c r="D9" s="68"/>
      <c r="E9" s="68"/>
      <c r="F9" s="68"/>
    </row>
    <row r="10" spans="1:23" s="59" customFormat="1" ht="26.25" x14ac:dyDescent="0.25">
      <c r="B10" s="79" t="s">
        <v>1034</v>
      </c>
      <c r="C10" s="79"/>
      <c r="D10" s="79"/>
      <c r="E10" s="79"/>
      <c r="F10" s="79"/>
      <c r="S10" s="62" t="s">
        <v>1034</v>
      </c>
      <c r="T10" s="62" t="s">
        <v>1</v>
      </c>
      <c r="U10" s="62" t="s">
        <v>1</v>
      </c>
      <c r="V10" s="62" t="s">
        <v>1</v>
      </c>
      <c r="W10" s="62" t="s">
        <v>1</v>
      </c>
    </row>
    <row r="11" spans="1:23" s="59" customFormat="1" ht="21.75" customHeight="1" x14ac:dyDescent="0.25">
      <c r="B11" s="58"/>
      <c r="C11" s="58"/>
      <c r="D11" s="80" t="s">
        <v>10</v>
      </c>
      <c r="E11" s="81">
        <v>1433309.43</v>
      </c>
      <c r="F11" s="82"/>
    </row>
    <row r="12" spans="1:23" s="59" customFormat="1" ht="13.5" customHeight="1" x14ac:dyDescent="0.25">
      <c r="B12" s="58"/>
      <c r="C12" s="78"/>
      <c r="D12" s="83" t="s">
        <v>11</v>
      </c>
      <c r="E12" s="84">
        <v>606.27</v>
      </c>
      <c r="F12" s="85"/>
    </row>
    <row r="13" spans="1:23" s="59" customFormat="1" ht="13.5" customHeight="1" x14ac:dyDescent="0.25">
      <c r="A13" s="64"/>
      <c r="C13" s="86"/>
      <c r="D13" s="83" t="s">
        <v>12</v>
      </c>
      <c r="E13" s="87">
        <v>0</v>
      </c>
      <c r="F13" s="85"/>
    </row>
    <row r="14" spans="1:23" s="59" customFormat="1" ht="15" x14ac:dyDescent="0.25">
      <c r="B14" s="88"/>
      <c r="C14" s="88"/>
      <c r="D14" s="88"/>
      <c r="E14" s="88"/>
      <c r="F14" s="88"/>
    </row>
    <row r="15" spans="1:23" s="59" customFormat="1" ht="32.25" customHeight="1" x14ac:dyDescent="0.25">
      <c r="A15" s="89" t="s">
        <v>13</v>
      </c>
      <c r="B15" s="89" t="s">
        <v>14</v>
      </c>
      <c r="C15" s="89" t="s">
        <v>15</v>
      </c>
      <c r="D15" s="89" t="s">
        <v>16</v>
      </c>
      <c r="E15" s="90" t="s">
        <v>17</v>
      </c>
      <c r="F15" s="91"/>
    </row>
    <row r="16" spans="1:23" s="59" customFormat="1" ht="20.25" customHeight="1" x14ac:dyDescent="0.25">
      <c r="A16" s="89"/>
      <c r="B16" s="89"/>
      <c r="C16" s="89"/>
      <c r="D16" s="89"/>
      <c r="E16" s="92" t="s">
        <v>18</v>
      </c>
      <c r="F16" s="92" t="s">
        <v>19</v>
      </c>
    </row>
    <row r="17" spans="1:25" s="59" customFormat="1" ht="12" customHeight="1" x14ac:dyDescent="0.25">
      <c r="A17" s="93">
        <v>1</v>
      </c>
      <c r="B17" s="93">
        <v>3</v>
      </c>
      <c r="C17" s="93">
        <v>4</v>
      </c>
      <c r="D17" s="93">
        <v>5</v>
      </c>
      <c r="E17" s="93">
        <v>6</v>
      </c>
      <c r="F17" s="93">
        <v>7</v>
      </c>
    </row>
    <row r="18" spans="1:25" s="59" customFormat="1" ht="15" x14ac:dyDescent="0.25">
      <c r="A18" s="94" t="s">
        <v>20</v>
      </c>
      <c r="B18" s="94"/>
      <c r="C18" s="94"/>
      <c r="D18" s="94"/>
      <c r="E18" s="94"/>
      <c r="F18" s="94"/>
      <c r="X18" s="95" t="s">
        <v>20</v>
      </c>
    </row>
    <row r="19" spans="1:25" s="59" customFormat="1" ht="15" x14ac:dyDescent="0.25">
      <c r="A19" s="96">
        <f>IF(G19&lt;&gt;"",COUNTA(G$1:G19),"")</f>
        <v>1</v>
      </c>
      <c r="B19" s="97" t="s">
        <v>1035</v>
      </c>
      <c r="C19" s="98" t="s">
        <v>186</v>
      </c>
      <c r="D19" s="99">
        <v>25</v>
      </c>
      <c r="E19" s="100">
        <f>F19/D19</f>
        <v>2245.5534472576001</v>
      </c>
      <c r="F19" s="100">
        <v>56138.836181440005</v>
      </c>
      <c r="G19" s="101" t="s">
        <v>23</v>
      </c>
      <c r="X19" s="95"/>
      <c r="Y19" s="95"/>
    </row>
    <row r="20" spans="1:25" s="59" customFormat="1" ht="15" x14ac:dyDescent="0.25">
      <c r="A20" s="96">
        <f>IF(G20&lt;&gt;"",COUNTA(G$1:G20),"")</f>
        <v>2</v>
      </c>
      <c r="B20" s="97" t="s">
        <v>1036</v>
      </c>
      <c r="C20" s="98" t="s">
        <v>186</v>
      </c>
      <c r="D20" s="104">
        <v>0.4</v>
      </c>
      <c r="E20" s="100">
        <f t="shared" ref="E20:E83" si="0">F20/D20</f>
        <v>2245.5423841100001</v>
      </c>
      <c r="F20" s="102">
        <v>898.216953644</v>
      </c>
      <c r="G20" s="101" t="s">
        <v>23</v>
      </c>
      <c r="X20" s="95"/>
      <c r="Y20" s="95"/>
    </row>
    <row r="21" spans="1:25" s="59" customFormat="1" ht="15" x14ac:dyDescent="0.25">
      <c r="A21" s="96">
        <f>IF(G21&lt;&gt;"",COUNTA(G$1:G21),"")</f>
        <v>3</v>
      </c>
      <c r="B21" s="97" t="s">
        <v>1037</v>
      </c>
      <c r="C21" s="98" t="s">
        <v>186</v>
      </c>
      <c r="D21" s="99">
        <v>23</v>
      </c>
      <c r="E21" s="100">
        <f t="shared" si="0"/>
        <v>2730.1967541708</v>
      </c>
      <c r="F21" s="100">
        <v>62794.525345928399</v>
      </c>
      <c r="G21" s="101" t="s">
        <v>23</v>
      </c>
      <c r="X21" s="95"/>
      <c r="Y21" s="95"/>
    </row>
    <row r="22" spans="1:25" s="59" customFormat="1" ht="15" x14ac:dyDescent="0.25">
      <c r="A22" s="96">
        <f>IF(G22&lt;&gt;"",COUNTA(G$1:G22),"")</f>
        <v>4</v>
      </c>
      <c r="B22" s="97" t="s">
        <v>1038</v>
      </c>
      <c r="C22" s="98" t="s">
        <v>186</v>
      </c>
      <c r="D22" s="104">
        <v>4.9000000000000004</v>
      </c>
      <c r="E22" s="100">
        <f t="shared" si="0"/>
        <v>4135.0072026804892</v>
      </c>
      <c r="F22" s="100">
        <v>20261.535293134399</v>
      </c>
      <c r="G22" s="101" t="s">
        <v>23</v>
      </c>
      <c r="X22" s="95"/>
      <c r="Y22" s="95"/>
    </row>
    <row r="23" spans="1:25" s="59" customFormat="1" ht="15" x14ac:dyDescent="0.25">
      <c r="A23" s="96">
        <f>IF(G23&lt;&gt;"",COUNTA(G$1:G23),"")</f>
        <v>5</v>
      </c>
      <c r="B23" s="97" t="s">
        <v>1039</v>
      </c>
      <c r="C23" s="98" t="s">
        <v>186</v>
      </c>
      <c r="D23" s="104">
        <v>11.3</v>
      </c>
      <c r="E23" s="100">
        <f t="shared" si="0"/>
        <v>3900.7444428482831</v>
      </c>
      <c r="F23" s="100">
        <v>44078.412204185603</v>
      </c>
      <c r="G23" s="101" t="s">
        <v>23</v>
      </c>
      <c r="X23" s="95"/>
      <c r="Y23" s="95"/>
    </row>
    <row r="24" spans="1:25" s="59" customFormat="1" ht="15" x14ac:dyDescent="0.25">
      <c r="A24" s="96">
        <f>IF(G24&lt;&gt;"",COUNTA(G$1:G24),"")</f>
        <v>6</v>
      </c>
      <c r="B24" s="97" t="s">
        <v>1040</v>
      </c>
      <c r="C24" s="98" t="s">
        <v>186</v>
      </c>
      <c r="D24" s="104">
        <v>9.1</v>
      </c>
      <c r="E24" s="100">
        <f t="shared" si="0"/>
        <v>3301.5204303952532</v>
      </c>
      <c r="F24" s="100">
        <v>30043.835916596803</v>
      </c>
      <c r="G24" s="101" t="s">
        <v>23</v>
      </c>
      <c r="X24" s="95"/>
      <c r="Y24" s="95"/>
    </row>
    <row r="25" spans="1:25" s="59" customFormat="1" ht="15" x14ac:dyDescent="0.25">
      <c r="A25" s="96">
        <f>IF(G25&lt;&gt;"",COUNTA(G$1:G25),"")</f>
        <v>7</v>
      </c>
      <c r="B25" s="97" t="s">
        <v>1041</v>
      </c>
      <c r="C25" s="98" t="s">
        <v>186</v>
      </c>
      <c r="D25" s="104">
        <v>29.6</v>
      </c>
      <c r="E25" s="100">
        <f t="shared" si="0"/>
        <v>2628.5152898282022</v>
      </c>
      <c r="F25" s="100">
        <v>77804.052578914794</v>
      </c>
      <c r="G25" s="101" t="s">
        <v>23</v>
      </c>
      <c r="X25" s="95"/>
      <c r="Y25" s="95"/>
    </row>
    <row r="26" spans="1:25" s="59" customFormat="1" ht="22.5" x14ac:dyDescent="0.25">
      <c r="A26" s="96">
        <f>IF(G26&lt;&gt;"",COUNTA(G$1:G26),"")</f>
        <v>8</v>
      </c>
      <c r="B26" s="97" t="s">
        <v>395</v>
      </c>
      <c r="C26" s="98" t="s">
        <v>186</v>
      </c>
      <c r="D26" s="99">
        <v>70</v>
      </c>
      <c r="E26" s="100">
        <f t="shared" si="0"/>
        <v>6706.446885677201</v>
      </c>
      <c r="F26" s="100">
        <v>469451.28199740406</v>
      </c>
      <c r="G26" s="101" t="s">
        <v>23</v>
      </c>
      <c r="X26" s="95"/>
      <c r="Y26" s="95"/>
    </row>
    <row r="27" spans="1:25" s="59" customFormat="1" ht="15" x14ac:dyDescent="0.25">
      <c r="A27" s="96">
        <f>IF(G27&lt;&gt;"",COUNTA(G$1:G27),"")</f>
        <v>9</v>
      </c>
      <c r="B27" s="97" t="s">
        <v>1042</v>
      </c>
      <c r="C27" s="98" t="s">
        <v>186</v>
      </c>
      <c r="D27" s="104">
        <v>106.8</v>
      </c>
      <c r="E27" s="100">
        <f t="shared" si="0"/>
        <v>300.40868921289513</v>
      </c>
      <c r="F27" s="100">
        <v>32083.648007937201</v>
      </c>
      <c r="G27" s="101" t="s">
        <v>23</v>
      </c>
      <c r="X27" s="95"/>
      <c r="Y27" s="95"/>
    </row>
    <row r="28" spans="1:25" s="59" customFormat="1" ht="15" x14ac:dyDescent="0.25">
      <c r="A28" s="96">
        <f>IF(G28&lt;&gt;"",COUNTA(G$1:G28),"")</f>
        <v>10</v>
      </c>
      <c r="B28" s="97" t="s">
        <v>1043</v>
      </c>
      <c r="C28" s="98" t="s">
        <v>186</v>
      </c>
      <c r="D28" s="104">
        <v>164.8</v>
      </c>
      <c r="E28" s="100">
        <f t="shared" si="0"/>
        <v>197.52142382425001</v>
      </c>
      <c r="F28" s="100">
        <v>32551.530646236402</v>
      </c>
      <c r="G28" s="101" t="s">
        <v>23</v>
      </c>
      <c r="X28" s="95"/>
      <c r="Y28" s="95"/>
    </row>
    <row r="29" spans="1:25" s="59" customFormat="1" ht="15" x14ac:dyDescent="0.25">
      <c r="A29" s="96">
        <f>IF(G29&lt;&gt;"",COUNTA(G$1:G29),"")</f>
        <v>11</v>
      </c>
      <c r="B29" s="97" t="s">
        <v>1044</v>
      </c>
      <c r="C29" s="98" t="s">
        <v>22</v>
      </c>
      <c r="D29" s="99">
        <v>23</v>
      </c>
      <c r="E29" s="100">
        <f t="shared" si="0"/>
        <v>369.17723541200007</v>
      </c>
      <c r="F29" s="100">
        <v>8491.0764144760014</v>
      </c>
      <c r="G29" s="101" t="s">
        <v>23</v>
      </c>
      <c r="X29" s="95"/>
      <c r="Y29" s="95"/>
    </row>
    <row r="30" spans="1:25" s="59" customFormat="1" ht="15" x14ac:dyDescent="0.25">
      <c r="A30" s="96">
        <f>IF(G30&lt;&gt;"",COUNTA(G$1:G30),"")</f>
        <v>12</v>
      </c>
      <c r="B30" s="97" t="s">
        <v>1045</v>
      </c>
      <c r="C30" s="98" t="s">
        <v>22</v>
      </c>
      <c r="D30" s="99">
        <v>1</v>
      </c>
      <c r="E30" s="100">
        <f t="shared" si="0"/>
        <v>1430.8853842888002</v>
      </c>
      <c r="F30" s="100">
        <v>1430.8853842888002</v>
      </c>
      <c r="G30" s="101" t="s">
        <v>23</v>
      </c>
      <c r="X30" s="95"/>
      <c r="Y30" s="95"/>
    </row>
    <row r="31" spans="1:25" s="59" customFormat="1" ht="22.5" x14ac:dyDescent="0.25">
      <c r="A31" s="96">
        <f>IF(G31&lt;&gt;"",COUNTA(G$1:G31),"")</f>
        <v>13</v>
      </c>
      <c r="B31" s="97" t="s">
        <v>1046</v>
      </c>
      <c r="C31" s="98" t="s">
        <v>22</v>
      </c>
      <c r="D31" s="99">
        <v>2</v>
      </c>
      <c r="E31" s="100">
        <f t="shared" si="0"/>
        <v>7870.8431705772009</v>
      </c>
      <c r="F31" s="100">
        <v>15741.686341154402</v>
      </c>
      <c r="G31" s="101" t="s">
        <v>23</v>
      </c>
      <c r="X31" s="95"/>
      <c r="Y31" s="95"/>
    </row>
    <row r="32" spans="1:25" s="59" customFormat="1" ht="15" x14ac:dyDescent="0.25">
      <c r="A32" s="96">
        <f>IF(G32&lt;&gt;"",COUNTA(G$1:G32),"")</f>
        <v>14</v>
      </c>
      <c r="B32" s="97" t="s">
        <v>673</v>
      </c>
      <c r="C32" s="98" t="s">
        <v>22</v>
      </c>
      <c r="D32" s="99">
        <v>37</v>
      </c>
      <c r="E32" s="100">
        <f t="shared" si="0"/>
        <v>445.59039588520005</v>
      </c>
      <c r="F32" s="100">
        <v>16486.844647752401</v>
      </c>
      <c r="G32" s="101" t="s">
        <v>23</v>
      </c>
      <c r="X32" s="95"/>
      <c r="Y32" s="95"/>
    </row>
    <row r="33" spans="1:25" s="59" customFormat="1" ht="15" x14ac:dyDescent="0.25">
      <c r="A33" s="96">
        <f>IF(G33&lt;&gt;"",COUNTA(G$1:G33),"")</f>
        <v>15</v>
      </c>
      <c r="B33" s="97" t="s">
        <v>578</v>
      </c>
      <c r="C33" s="98" t="s">
        <v>22</v>
      </c>
      <c r="D33" s="99">
        <v>64</v>
      </c>
      <c r="E33" s="100">
        <f t="shared" si="0"/>
        <v>71.877269957199999</v>
      </c>
      <c r="F33" s="100">
        <v>4600.1452772608</v>
      </c>
      <c r="G33" s="101" t="s">
        <v>23</v>
      </c>
      <c r="X33" s="95"/>
      <c r="Y33" s="95"/>
    </row>
    <row r="34" spans="1:25" s="59" customFormat="1" ht="15" x14ac:dyDescent="0.25">
      <c r="A34" s="96">
        <f>IF(G34&lt;&gt;"",COUNTA(G$1:G34),"")</f>
        <v>16</v>
      </c>
      <c r="B34" s="97" t="s">
        <v>518</v>
      </c>
      <c r="C34" s="98" t="s">
        <v>22</v>
      </c>
      <c r="D34" s="99">
        <v>56</v>
      </c>
      <c r="E34" s="100">
        <f t="shared" si="0"/>
        <v>113.2645051288</v>
      </c>
      <c r="F34" s="100">
        <v>6342.8122872127997</v>
      </c>
      <c r="G34" s="101" t="s">
        <v>23</v>
      </c>
      <c r="X34" s="95"/>
      <c r="Y34" s="95"/>
    </row>
    <row r="35" spans="1:25" s="59" customFormat="1" ht="15" x14ac:dyDescent="0.25">
      <c r="A35" s="96">
        <f>IF(G35&lt;&gt;"",COUNTA(G$1:G35),"")</f>
        <v>17</v>
      </c>
      <c r="B35" s="97" t="s">
        <v>1047</v>
      </c>
      <c r="C35" s="98" t="s">
        <v>22</v>
      </c>
      <c r="D35" s="99">
        <v>2</v>
      </c>
      <c r="E35" s="100">
        <f t="shared" si="0"/>
        <v>3217.6611637219999</v>
      </c>
      <c r="F35" s="100">
        <v>6435.3223274439997</v>
      </c>
      <c r="G35" s="101" t="s">
        <v>23</v>
      </c>
      <c r="X35" s="95"/>
      <c r="Y35" s="95"/>
    </row>
    <row r="36" spans="1:25" s="59" customFormat="1" ht="15" x14ac:dyDescent="0.25">
      <c r="A36" s="96">
        <f>IF(G36&lt;&gt;"",COUNTA(G$1:G36),"")</f>
        <v>18</v>
      </c>
      <c r="B36" s="97" t="s">
        <v>1048</v>
      </c>
      <c r="C36" s="98" t="s">
        <v>22</v>
      </c>
      <c r="D36" s="99">
        <v>2</v>
      </c>
      <c r="E36" s="100">
        <f t="shared" si="0"/>
        <v>4526.0332514884003</v>
      </c>
      <c r="F36" s="100">
        <v>9052.0665029768006</v>
      </c>
      <c r="G36" s="101" t="s">
        <v>23</v>
      </c>
      <c r="X36" s="95"/>
      <c r="Y36" s="95"/>
    </row>
    <row r="37" spans="1:25" s="59" customFormat="1" ht="15" x14ac:dyDescent="0.25">
      <c r="A37" s="96">
        <f>IF(G37&lt;&gt;"",COUNTA(G$1:G37),"")</f>
        <v>19</v>
      </c>
      <c r="B37" s="97" t="s">
        <v>1049</v>
      </c>
      <c r="C37" s="98" t="s">
        <v>22</v>
      </c>
      <c r="D37" s="99">
        <v>2</v>
      </c>
      <c r="E37" s="100">
        <f t="shared" si="0"/>
        <v>4931.7520634231996</v>
      </c>
      <c r="F37" s="100">
        <v>9863.5041268463992</v>
      </c>
      <c r="G37" s="101" t="s">
        <v>23</v>
      </c>
      <c r="X37" s="95"/>
      <c r="Y37" s="95"/>
    </row>
    <row r="38" spans="1:25" s="59" customFormat="1" ht="15" x14ac:dyDescent="0.25">
      <c r="A38" s="96">
        <f>IF(G38&lt;&gt;"",COUNTA(G$1:G38),"")</f>
        <v>20</v>
      </c>
      <c r="B38" s="97" t="s">
        <v>1050</v>
      </c>
      <c r="C38" s="98" t="s">
        <v>22</v>
      </c>
      <c r="D38" s="99">
        <v>4</v>
      </c>
      <c r="E38" s="100">
        <f t="shared" si="0"/>
        <v>5121.5182342060007</v>
      </c>
      <c r="F38" s="100">
        <v>20486.072936824003</v>
      </c>
      <c r="G38" s="101" t="s">
        <v>23</v>
      </c>
      <c r="X38" s="95"/>
      <c r="Y38" s="95"/>
    </row>
    <row r="39" spans="1:25" s="59" customFormat="1" x14ac:dyDescent="0.25">
      <c r="A39" s="96">
        <f>IF(G39&lt;&gt;"",COUNTA(G$1:G39),"")</f>
        <v>21</v>
      </c>
      <c r="B39" s="97" t="s">
        <v>1051</v>
      </c>
      <c r="C39" s="98" t="s">
        <v>22</v>
      </c>
      <c r="D39" s="99">
        <v>1</v>
      </c>
      <c r="E39" s="100">
        <f t="shared" si="0"/>
        <v>2585.1256996920001</v>
      </c>
      <c r="F39" s="100">
        <v>2585.1256996920001</v>
      </c>
      <c r="G39" s="101" t="s">
        <v>23</v>
      </c>
      <c r="X39" s="95"/>
      <c r="Y39" s="95"/>
    </row>
    <row r="40" spans="1:25" s="59" customFormat="1" ht="22.5" x14ac:dyDescent="0.25">
      <c r="A40" s="96">
        <f>IF(G40&lt;&gt;"",COUNTA(G$1:G40),"")</f>
        <v>22</v>
      </c>
      <c r="B40" s="97" t="s">
        <v>1052</v>
      </c>
      <c r="C40" s="98" t="s">
        <v>22</v>
      </c>
      <c r="D40" s="99">
        <v>1</v>
      </c>
      <c r="E40" s="100">
        <f t="shared" si="0"/>
        <v>2149.6027681228002</v>
      </c>
      <c r="F40" s="100">
        <v>2149.6027681228002</v>
      </c>
      <c r="G40" s="101" t="s">
        <v>23</v>
      </c>
      <c r="X40" s="95"/>
      <c r="Y40" s="95"/>
    </row>
    <row r="41" spans="1:25" s="59" customFormat="1" ht="22.5" x14ac:dyDescent="0.25">
      <c r="A41" s="96">
        <f>IF(G41&lt;&gt;"",COUNTA(G$1:G41),"")</f>
        <v>23</v>
      </c>
      <c r="B41" s="97" t="s">
        <v>1053</v>
      </c>
      <c r="C41" s="98" t="s">
        <v>22</v>
      </c>
      <c r="D41" s="99">
        <v>1</v>
      </c>
      <c r="E41" s="100">
        <f t="shared" si="0"/>
        <v>2765.0346059632002</v>
      </c>
      <c r="F41" s="100">
        <v>2765.0346059632002</v>
      </c>
      <c r="G41" s="101" t="s">
        <v>23</v>
      </c>
      <c r="X41" s="95"/>
      <c r="Y41" s="95"/>
    </row>
    <row r="42" spans="1:25" s="59" customFormat="1" ht="15" x14ac:dyDescent="0.25">
      <c r="A42" s="96">
        <f>IF(G42&lt;&gt;"",COUNTA(G$1:G42),"")</f>
        <v>24</v>
      </c>
      <c r="B42" s="97" t="s">
        <v>1054</v>
      </c>
      <c r="C42" s="98" t="s">
        <v>22</v>
      </c>
      <c r="D42" s="99">
        <v>8</v>
      </c>
      <c r="E42" s="100">
        <f t="shared" si="0"/>
        <v>122.72349632680002</v>
      </c>
      <c r="F42" s="102">
        <v>981.78797061440014</v>
      </c>
      <c r="G42" s="101" t="s">
        <v>23</v>
      </c>
      <c r="X42" s="95"/>
      <c r="Y42" s="95"/>
    </row>
    <row r="43" spans="1:25" s="59" customFormat="1" ht="22.5" x14ac:dyDescent="0.25">
      <c r="A43" s="96">
        <f>IF(G43&lt;&gt;"",COUNTA(G$1:G43),"")</f>
        <v>25</v>
      </c>
      <c r="B43" s="97" t="s">
        <v>1055</v>
      </c>
      <c r="C43" s="98" t="s">
        <v>22</v>
      </c>
      <c r="D43" s="99">
        <v>4</v>
      </c>
      <c r="E43" s="100">
        <f t="shared" si="0"/>
        <v>1979.7723893152001</v>
      </c>
      <c r="F43" s="100">
        <v>7919.0895572608006</v>
      </c>
      <c r="G43" s="101" t="s">
        <v>23</v>
      </c>
      <c r="X43" s="95"/>
      <c r="Y43" s="95"/>
    </row>
    <row r="44" spans="1:25" s="59" customFormat="1" ht="22.5" x14ac:dyDescent="0.25">
      <c r="A44" s="96">
        <f>IF(G44&lt;&gt;"",COUNTA(G$1:G44),"")</f>
        <v>26</v>
      </c>
      <c r="B44" s="97" t="s">
        <v>1056</v>
      </c>
      <c r="C44" s="98" t="s">
        <v>22</v>
      </c>
      <c r="D44" s="99">
        <v>4</v>
      </c>
      <c r="E44" s="100">
        <f t="shared" si="0"/>
        <v>3337.2648524256001</v>
      </c>
      <c r="F44" s="100">
        <v>13349.0594097024</v>
      </c>
      <c r="G44" s="101" t="s">
        <v>23</v>
      </c>
      <c r="X44" s="95"/>
      <c r="Y44" s="95"/>
    </row>
    <row r="45" spans="1:25" s="59" customFormat="1" ht="22.5" x14ac:dyDescent="0.25">
      <c r="A45" s="96">
        <f>IF(G45&lt;&gt;"",COUNTA(G$1:G45),"")</f>
        <v>27</v>
      </c>
      <c r="B45" s="97" t="s">
        <v>1057</v>
      </c>
      <c r="C45" s="98" t="s">
        <v>22</v>
      </c>
      <c r="D45" s="99">
        <v>3</v>
      </c>
      <c r="E45" s="100">
        <f t="shared" si="0"/>
        <v>9392.5459335144005</v>
      </c>
      <c r="F45" s="100">
        <v>28177.637800543202</v>
      </c>
      <c r="G45" s="101" t="s">
        <v>23</v>
      </c>
      <c r="X45" s="95"/>
      <c r="Y45" s="95"/>
    </row>
    <row r="46" spans="1:25" s="59" customFormat="1" ht="22.5" x14ac:dyDescent="0.25">
      <c r="A46" s="96">
        <f>IF(G46&lt;&gt;"",COUNTA(G$1:G46),"")</f>
        <v>28</v>
      </c>
      <c r="B46" s="97" t="s">
        <v>1058</v>
      </c>
      <c r="C46" s="98" t="s">
        <v>22</v>
      </c>
      <c r="D46" s="99">
        <v>1</v>
      </c>
      <c r="E46" s="100">
        <f t="shared" si="0"/>
        <v>14692.059149456802</v>
      </c>
      <c r="F46" s="100">
        <v>14692.059149456802</v>
      </c>
      <c r="G46" s="101" t="s">
        <v>23</v>
      </c>
      <c r="X46" s="95"/>
      <c r="Y46" s="95"/>
    </row>
    <row r="47" spans="1:25" s="59" customFormat="1" ht="15" x14ac:dyDescent="0.25">
      <c r="A47" s="96">
        <f>IF(G47&lt;&gt;"",COUNTA(G$1:G47),"")</f>
        <v>29</v>
      </c>
      <c r="B47" s="97" t="s">
        <v>1059</v>
      </c>
      <c r="C47" s="98" t="s">
        <v>22</v>
      </c>
      <c r="D47" s="99">
        <v>1</v>
      </c>
      <c r="E47" s="100">
        <f t="shared" si="0"/>
        <v>4481.7364084980009</v>
      </c>
      <c r="F47" s="100">
        <v>4481.7364084980009</v>
      </c>
      <c r="G47" s="101" t="s">
        <v>23</v>
      </c>
      <c r="X47" s="95"/>
      <c r="Y47" s="95"/>
    </row>
    <row r="48" spans="1:25" s="59" customFormat="1" ht="15" x14ac:dyDescent="0.25">
      <c r="A48" s="96">
        <f>IF(G48&lt;&gt;"",COUNTA(G$1:G48),"")</f>
        <v>30</v>
      </c>
      <c r="B48" s="97" t="s">
        <v>1060</v>
      </c>
      <c r="C48" s="98" t="s">
        <v>22</v>
      </c>
      <c r="D48" s="99">
        <v>1</v>
      </c>
      <c r="E48" s="100">
        <f t="shared" si="0"/>
        <v>6279.8851036639999</v>
      </c>
      <c r="F48" s="100">
        <v>6279.8851036639999</v>
      </c>
      <c r="G48" s="101" t="s">
        <v>23</v>
      </c>
      <c r="X48" s="95"/>
      <c r="Y48" s="95"/>
    </row>
    <row r="49" spans="1:25" s="59" customFormat="1" ht="15" x14ac:dyDescent="0.25">
      <c r="A49" s="96">
        <f>IF(G49&lt;&gt;"",COUNTA(G$1:G49),"")</f>
        <v>31</v>
      </c>
      <c r="B49" s="97" t="s">
        <v>1061</v>
      </c>
      <c r="C49" s="98" t="s">
        <v>58</v>
      </c>
      <c r="D49" s="104">
        <v>1.2</v>
      </c>
      <c r="E49" s="100">
        <f t="shared" si="0"/>
        <v>5973.8323445996675</v>
      </c>
      <c r="F49" s="100">
        <v>7168.5988135196003</v>
      </c>
      <c r="G49" s="101" t="s">
        <v>23</v>
      </c>
      <c r="X49" s="95"/>
      <c r="Y49" s="95"/>
    </row>
    <row r="50" spans="1:25" s="59" customFormat="1" ht="15" x14ac:dyDescent="0.25">
      <c r="A50" s="96">
        <f>IF(G50&lt;&gt;"",COUNTA(G$1:G50),"")</f>
        <v>32</v>
      </c>
      <c r="B50" s="97" t="s">
        <v>1062</v>
      </c>
      <c r="C50" s="98" t="s">
        <v>58</v>
      </c>
      <c r="D50" s="104">
        <v>5.8</v>
      </c>
      <c r="E50" s="100">
        <f t="shared" si="0"/>
        <v>6203.2728065340007</v>
      </c>
      <c r="F50" s="100">
        <v>35978.982277897201</v>
      </c>
      <c r="G50" s="101" t="s">
        <v>23</v>
      </c>
      <c r="X50" s="95"/>
      <c r="Y50" s="95"/>
    </row>
    <row r="51" spans="1:25" s="59" customFormat="1" ht="15" x14ac:dyDescent="0.25">
      <c r="A51" s="96">
        <f>IF(G51&lt;&gt;"",COUNTA(G$1:G51),"")</f>
        <v>33</v>
      </c>
      <c r="B51" s="97" t="s">
        <v>986</v>
      </c>
      <c r="C51" s="98" t="s">
        <v>58</v>
      </c>
      <c r="D51" s="106">
        <v>29.158000000000001</v>
      </c>
      <c r="E51" s="100">
        <f t="shared" si="0"/>
        <v>384.67677425416008</v>
      </c>
      <c r="F51" s="100">
        <v>11216.4053837028</v>
      </c>
      <c r="G51" s="101" t="s">
        <v>23</v>
      </c>
      <c r="X51" s="95"/>
      <c r="Y51" s="95"/>
    </row>
    <row r="52" spans="1:25" s="59" customFormat="1" ht="15" x14ac:dyDescent="0.25">
      <c r="A52" s="96">
        <f>IF(G52&lt;&gt;"",COUNTA(G$1:G52),"")</f>
        <v>34</v>
      </c>
      <c r="B52" s="97" t="s">
        <v>418</v>
      </c>
      <c r="C52" s="98" t="s">
        <v>62</v>
      </c>
      <c r="D52" s="107">
        <v>4.1590000000000003E-4</v>
      </c>
      <c r="E52" s="100">
        <f t="shared" si="0"/>
        <v>307475.1697725415</v>
      </c>
      <c r="F52" s="102">
        <v>127.87892310840002</v>
      </c>
      <c r="G52" s="101" t="s">
        <v>23</v>
      </c>
      <c r="X52" s="95"/>
      <c r="Y52" s="95"/>
    </row>
    <row r="53" spans="1:25" s="59" customFormat="1" ht="15" x14ac:dyDescent="0.25">
      <c r="A53" s="96">
        <f>IF(G53&lt;&gt;"",COUNTA(G$1:G53),"")</f>
        <v>35</v>
      </c>
      <c r="B53" s="97" t="s">
        <v>512</v>
      </c>
      <c r="C53" s="98" t="s">
        <v>494</v>
      </c>
      <c r="D53" s="104">
        <v>0.4</v>
      </c>
      <c r="E53" s="100">
        <f t="shared" si="0"/>
        <v>2295.3818640479999</v>
      </c>
      <c r="F53" s="102">
        <v>918.1527456192</v>
      </c>
      <c r="G53" s="101" t="s">
        <v>23</v>
      </c>
      <c r="X53" s="95"/>
      <c r="Y53" s="95"/>
    </row>
    <row r="54" spans="1:25" s="59" customFormat="1" ht="15" x14ac:dyDescent="0.25">
      <c r="A54" s="96">
        <f>IF(G54&lt;&gt;"",COUNTA(G$1:G54),"")</f>
        <v>36</v>
      </c>
      <c r="B54" s="97" t="s">
        <v>61</v>
      </c>
      <c r="C54" s="98" t="s">
        <v>62</v>
      </c>
      <c r="D54" s="103">
        <v>3.7599999999999999E-3</v>
      </c>
      <c r="E54" s="100">
        <f t="shared" si="0"/>
        <v>101357.26290553194</v>
      </c>
      <c r="F54" s="102">
        <v>381.10330852480007</v>
      </c>
      <c r="G54" s="101" t="s">
        <v>23</v>
      </c>
      <c r="X54" s="95"/>
      <c r="Y54" s="95"/>
    </row>
    <row r="55" spans="1:25" s="59" customFormat="1" ht="15" x14ac:dyDescent="0.25">
      <c r="A55" s="96">
        <f>IF(G55&lt;&gt;"",COUNTA(G$1:G55),"")</f>
        <v>37</v>
      </c>
      <c r="B55" s="97" t="s">
        <v>63</v>
      </c>
      <c r="C55" s="98" t="s">
        <v>64</v>
      </c>
      <c r="D55" s="103">
        <v>35.315620000000003</v>
      </c>
      <c r="E55" s="100">
        <f t="shared" si="0"/>
        <v>91.005361273159011</v>
      </c>
      <c r="F55" s="100">
        <v>3213.9107566856001</v>
      </c>
      <c r="G55" s="101" t="s">
        <v>23</v>
      </c>
      <c r="X55" s="95"/>
      <c r="Y55" s="95"/>
    </row>
    <row r="56" spans="1:25" s="59" customFormat="1" ht="22.5" x14ac:dyDescent="0.25">
      <c r="A56" s="96">
        <f>IF(G56&lt;&gt;"",COUNTA(G$1:G56),"")</f>
        <v>38</v>
      </c>
      <c r="B56" s="97" t="s">
        <v>157</v>
      </c>
      <c r="C56" s="98" t="s">
        <v>98</v>
      </c>
      <c r="D56" s="107">
        <v>5.243E-4</v>
      </c>
      <c r="E56" s="100">
        <f t="shared" si="0"/>
        <v>17112.745953843219</v>
      </c>
      <c r="F56" s="102">
        <v>8.9722127036000003</v>
      </c>
      <c r="G56" s="101" t="s">
        <v>23</v>
      </c>
      <c r="X56" s="95"/>
      <c r="Y56" s="95"/>
    </row>
    <row r="57" spans="1:25" s="59" customFormat="1" ht="22.5" x14ac:dyDescent="0.25">
      <c r="A57" s="96">
        <f>IF(G57&lt;&gt;"",COUNTA(G$1:G57),"")</f>
        <v>39</v>
      </c>
      <c r="B57" s="97" t="s">
        <v>66</v>
      </c>
      <c r="C57" s="98" t="s">
        <v>62</v>
      </c>
      <c r="D57" s="107">
        <v>4.0630000000000001E-4</v>
      </c>
      <c r="E57" s="100">
        <f t="shared" si="0"/>
        <v>334045.5199527443</v>
      </c>
      <c r="F57" s="102">
        <v>135.72269475680002</v>
      </c>
      <c r="G57" s="101" t="s">
        <v>23</v>
      </c>
      <c r="X57" s="95"/>
      <c r="Y57" s="95"/>
    </row>
    <row r="58" spans="1:25" s="59" customFormat="1" ht="15" x14ac:dyDescent="0.25">
      <c r="A58" s="96">
        <f>IF(G58&lt;&gt;"",COUNTA(G$1:G58),"")</f>
        <v>40</v>
      </c>
      <c r="B58" s="97" t="s">
        <v>158</v>
      </c>
      <c r="C58" s="98" t="s">
        <v>98</v>
      </c>
      <c r="D58" s="110">
        <v>1.619964</v>
      </c>
      <c r="E58" s="100">
        <f t="shared" si="0"/>
        <v>24.558001763989818</v>
      </c>
      <c r="F58" s="102">
        <v>39.783078769600003</v>
      </c>
      <c r="G58" s="101" t="s">
        <v>23</v>
      </c>
      <c r="X58" s="95"/>
      <c r="Y58" s="95"/>
    </row>
    <row r="59" spans="1:25" s="59" customFormat="1" ht="45" x14ac:dyDescent="0.25">
      <c r="A59" s="96">
        <f>IF(G59&lt;&gt;"",COUNTA(G$1:G59),"")</f>
        <v>41</v>
      </c>
      <c r="B59" s="97" t="s">
        <v>1063</v>
      </c>
      <c r="C59" s="98" t="s">
        <v>58</v>
      </c>
      <c r="D59" s="108">
        <v>3.92</v>
      </c>
      <c r="E59" s="100">
        <f t="shared" si="0"/>
        <v>1312.4985289319388</v>
      </c>
      <c r="F59" s="100">
        <v>5144.9942334132002</v>
      </c>
      <c r="G59" s="101" t="s">
        <v>23</v>
      </c>
      <c r="X59" s="95"/>
      <c r="Y59" s="95"/>
    </row>
    <row r="60" spans="1:25" s="59" customFormat="1" ht="45" x14ac:dyDescent="0.25">
      <c r="A60" s="96">
        <f>IF(G60&lt;&gt;"",COUNTA(G$1:G60),"")</f>
        <v>42</v>
      </c>
      <c r="B60" s="97" t="s">
        <v>1064</v>
      </c>
      <c r="C60" s="98" t="s">
        <v>58</v>
      </c>
      <c r="D60" s="108">
        <v>4.29</v>
      </c>
      <c r="E60" s="100">
        <f t="shared" si="0"/>
        <v>1508.1055871958974</v>
      </c>
      <c r="F60" s="100">
        <v>6469.7729690704</v>
      </c>
      <c r="G60" s="101" t="s">
        <v>23</v>
      </c>
      <c r="X60" s="95"/>
      <c r="Y60" s="95"/>
    </row>
    <row r="61" spans="1:25" s="59" customFormat="1" ht="45" x14ac:dyDescent="0.25">
      <c r="A61" s="96">
        <f>IF(G61&lt;&gt;"",COUNTA(G$1:G61),"")</f>
        <v>43</v>
      </c>
      <c r="B61" s="97" t="s">
        <v>1065</v>
      </c>
      <c r="C61" s="98" t="s">
        <v>58</v>
      </c>
      <c r="D61" s="108">
        <v>5.46</v>
      </c>
      <c r="E61" s="100">
        <f t="shared" si="0"/>
        <v>1484.3421082484983</v>
      </c>
      <c r="F61" s="100">
        <v>8104.5079110368006</v>
      </c>
      <c r="G61" s="101" t="s">
        <v>23</v>
      </c>
      <c r="X61" s="95"/>
      <c r="Y61" s="95"/>
    </row>
    <row r="62" spans="1:25" s="59" customFormat="1" ht="45" x14ac:dyDescent="0.25">
      <c r="A62" s="96">
        <f>IF(G62&lt;&gt;"",COUNTA(G$1:G62),"")</f>
        <v>44</v>
      </c>
      <c r="B62" s="97" t="s">
        <v>1066</v>
      </c>
      <c r="C62" s="98" t="s">
        <v>58</v>
      </c>
      <c r="D62" s="108">
        <v>1.25</v>
      </c>
      <c r="E62" s="100">
        <f t="shared" si="0"/>
        <v>1546.7607922512002</v>
      </c>
      <c r="F62" s="100">
        <v>1933.4509903140001</v>
      </c>
      <c r="G62" s="101" t="s">
        <v>23</v>
      </c>
      <c r="X62" s="95"/>
      <c r="Y62" s="95"/>
    </row>
    <row r="63" spans="1:25" s="59" customFormat="1" ht="22.5" x14ac:dyDescent="0.25">
      <c r="A63" s="96">
        <f>IF(G63&lt;&gt;"",COUNTA(G$1:G63),"")</f>
        <v>45</v>
      </c>
      <c r="B63" s="97" t="s">
        <v>74</v>
      </c>
      <c r="C63" s="98" t="s">
        <v>75</v>
      </c>
      <c r="D63" s="108">
        <v>0.41</v>
      </c>
      <c r="E63" s="100">
        <f t="shared" si="0"/>
        <v>10.064765987317076</v>
      </c>
      <c r="F63" s="102">
        <v>4.1265540548000006</v>
      </c>
      <c r="G63" s="101" t="s">
        <v>23</v>
      </c>
      <c r="X63" s="95"/>
      <c r="Y63" s="95"/>
    </row>
    <row r="64" spans="1:25" s="59" customFormat="1" ht="15" x14ac:dyDescent="0.25">
      <c r="A64" s="96">
        <f>IF(G64&lt;&gt;"",COUNTA(G$1:G64),"")</f>
        <v>46</v>
      </c>
      <c r="B64" s="97" t="s">
        <v>159</v>
      </c>
      <c r="C64" s="98" t="s">
        <v>62</v>
      </c>
      <c r="D64" s="107">
        <v>5.1000000000000003E-6</v>
      </c>
      <c r="E64" s="100">
        <f t="shared" si="0"/>
        <v>121477.69913725491</v>
      </c>
      <c r="F64" s="102">
        <v>0.61953626560000008</v>
      </c>
      <c r="G64" s="101" t="s">
        <v>23</v>
      </c>
      <c r="X64" s="95"/>
      <c r="Y64" s="95"/>
    </row>
    <row r="65" spans="1:25" s="59" customFormat="1" ht="15" x14ac:dyDescent="0.25">
      <c r="A65" s="96">
        <f>IF(G65&lt;&gt;"",COUNTA(G$1:G65),"")</f>
        <v>47</v>
      </c>
      <c r="B65" s="97" t="s">
        <v>160</v>
      </c>
      <c r="C65" s="98" t="s">
        <v>62</v>
      </c>
      <c r="D65" s="107">
        <v>1.5779999999999999E-4</v>
      </c>
      <c r="E65" s="100">
        <f t="shared" si="0"/>
        <v>157253.73933333336</v>
      </c>
      <c r="F65" s="102">
        <v>24.814640066800003</v>
      </c>
      <c r="G65" s="101" t="s">
        <v>23</v>
      </c>
      <c r="X65" s="95"/>
      <c r="Y65" s="95"/>
    </row>
    <row r="66" spans="1:25" s="59" customFormat="1" ht="22.5" x14ac:dyDescent="0.25">
      <c r="A66" s="96">
        <f>IF(G66&lt;&gt;"",COUNTA(G$1:G66),"")</f>
        <v>48</v>
      </c>
      <c r="B66" s="97" t="s">
        <v>162</v>
      </c>
      <c r="C66" s="98" t="s">
        <v>62</v>
      </c>
      <c r="D66" s="110">
        <v>1.9250000000000001E-3</v>
      </c>
      <c r="E66" s="100">
        <f t="shared" si="0"/>
        <v>255963.8793811948</v>
      </c>
      <c r="F66" s="102">
        <v>492.73046780880003</v>
      </c>
      <c r="G66" s="101" t="s">
        <v>23</v>
      </c>
      <c r="X66" s="95"/>
      <c r="Y66" s="95"/>
    </row>
    <row r="67" spans="1:25" s="59" customFormat="1" ht="56.25" x14ac:dyDescent="0.25">
      <c r="A67" s="96">
        <f>IF(G67&lt;&gt;"",COUNTA(G$1:G67),"")</f>
        <v>49</v>
      </c>
      <c r="B67" s="97" t="s">
        <v>1067</v>
      </c>
      <c r="C67" s="98" t="s">
        <v>22</v>
      </c>
      <c r="D67" s="99">
        <v>1</v>
      </c>
      <c r="E67" s="100">
        <f t="shared" si="0"/>
        <v>5352.8707768172007</v>
      </c>
      <c r="F67" s="100">
        <v>5352.8707768172007</v>
      </c>
      <c r="G67" s="101" t="s">
        <v>23</v>
      </c>
      <c r="X67" s="95"/>
      <c r="Y67" s="95"/>
    </row>
    <row r="68" spans="1:25" s="59" customFormat="1" ht="15" x14ac:dyDescent="0.25">
      <c r="A68" s="96">
        <f>IF(G68&lt;&gt;"",COUNTA(G$1:G68),"")</f>
        <v>50</v>
      </c>
      <c r="B68" s="97" t="s">
        <v>163</v>
      </c>
      <c r="C68" s="98" t="s">
        <v>64</v>
      </c>
      <c r="D68" s="107">
        <v>5.8658E-3</v>
      </c>
      <c r="E68" s="100">
        <f t="shared" si="0"/>
        <v>20.746466568924955</v>
      </c>
      <c r="F68" s="102">
        <v>0.12169462360000001</v>
      </c>
      <c r="G68" s="101" t="s">
        <v>23</v>
      </c>
      <c r="X68" s="95"/>
      <c r="Y68" s="95"/>
    </row>
    <row r="69" spans="1:25" s="59" customFormat="1" ht="56.25" x14ac:dyDescent="0.25">
      <c r="A69" s="96">
        <f>IF(G69&lt;&gt;"",COUNTA(G$1:G69),"")</f>
        <v>51</v>
      </c>
      <c r="B69" s="97" t="s">
        <v>1068</v>
      </c>
      <c r="C69" s="98" t="s">
        <v>58</v>
      </c>
      <c r="D69" s="106">
        <v>0.11600000000000001</v>
      </c>
      <c r="E69" s="100">
        <f t="shared" si="0"/>
        <v>1740.6336797206895</v>
      </c>
      <c r="F69" s="102">
        <v>201.91350684759999</v>
      </c>
      <c r="G69" s="101" t="s">
        <v>23</v>
      </c>
      <c r="X69" s="95"/>
      <c r="Y69" s="95"/>
    </row>
    <row r="70" spans="1:25" s="59" customFormat="1" ht="56.25" x14ac:dyDescent="0.25">
      <c r="A70" s="96">
        <f>IF(G70&lt;&gt;"",COUNTA(G$1:G70),"")</f>
        <v>52</v>
      </c>
      <c r="B70" s="97" t="s">
        <v>1069</v>
      </c>
      <c r="C70" s="98" t="s">
        <v>58</v>
      </c>
      <c r="D70" s="106">
        <v>0.90400000000000003</v>
      </c>
      <c r="E70" s="100">
        <f t="shared" si="0"/>
        <v>1998.0974653230089</v>
      </c>
      <c r="F70" s="100">
        <v>1806.2801086520001</v>
      </c>
      <c r="G70" s="101" t="s">
        <v>23</v>
      </c>
      <c r="X70" s="95"/>
      <c r="Y70" s="95"/>
    </row>
    <row r="71" spans="1:25" s="59" customFormat="1" ht="56.25" x14ac:dyDescent="0.25">
      <c r="A71" s="96">
        <f>IF(G71&lt;&gt;"",COUNTA(G$1:G71),"")</f>
        <v>53</v>
      </c>
      <c r="B71" s="97" t="s">
        <v>1070</v>
      </c>
      <c r="C71" s="98" t="s">
        <v>58</v>
      </c>
      <c r="D71" s="106">
        <v>0.628</v>
      </c>
      <c r="E71" s="100">
        <f t="shared" si="0"/>
        <v>1986.4163379433121</v>
      </c>
      <c r="F71" s="100">
        <v>1247.4694602284001</v>
      </c>
      <c r="G71" s="101" t="s">
        <v>23</v>
      </c>
      <c r="X71" s="95"/>
      <c r="Y71" s="95"/>
    </row>
    <row r="72" spans="1:25" s="59" customFormat="1" ht="56.25" x14ac:dyDescent="0.25">
      <c r="A72" s="96">
        <f>IF(G72&lt;&gt;"",COUNTA(G$1:G72),"")</f>
        <v>54</v>
      </c>
      <c r="B72" s="97" t="s">
        <v>1071</v>
      </c>
      <c r="C72" s="98" t="s">
        <v>58</v>
      </c>
      <c r="D72" s="106">
        <v>1.5580000000000001</v>
      </c>
      <c r="E72" s="100">
        <f t="shared" si="0"/>
        <v>1974.5304171915277</v>
      </c>
      <c r="F72" s="100">
        <v>3076.3183899844003</v>
      </c>
      <c r="G72" s="101" t="s">
        <v>23</v>
      </c>
      <c r="X72" s="95"/>
      <c r="Y72" s="95"/>
    </row>
    <row r="73" spans="1:25" s="59" customFormat="1" ht="67.5" x14ac:dyDescent="0.25">
      <c r="A73" s="96">
        <f>IF(G73&lt;&gt;"",COUNTA(G$1:G73),"")</f>
        <v>55</v>
      </c>
      <c r="B73" s="97" t="s">
        <v>1072</v>
      </c>
      <c r="C73" s="98" t="s">
        <v>58</v>
      </c>
      <c r="D73" s="106">
        <v>1.472</v>
      </c>
      <c r="E73" s="100">
        <f t="shared" si="0"/>
        <v>1957.2151123652175</v>
      </c>
      <c r="F73" s="100">
        <v>2881.0206454016002</v>
      </c>
      <c r="G73" s="101" t="s">
        <v>23</v>
      </c>
      <c r="X73" s="95"/>
      <c r="Y73" s="95"/>
    </row>
    <row r="74" spans="1:25" s="59" customFormat="1" ht="78.75" x14ac:dyDescent="0.25">
      <c r="A74" s="96">
        <f>IF(G74&lt;&gt;"",COUNTA(G$1:G74),"")</f>
        <v>56</v>
      </c>
      <c r="B74" s="97" t="s">
        <v>1073</v>
      </c>
      <c r="C74" s="98" t="s">
        <v>58</v>
      </c>
      <c r="D74" s="106">
        <v>2.4129999999999998</v>
      </c>
      <c r="E74" s="100">
        <f t="shared" si="0"/>
        <v>1939.191425153751</v>
      </c>
      <c r="F74" s="100">
        <v>4679.2689088960005</v>
      </c>
      <c r="G74" s="101" t="s">
        <v>23</v>
      </c>
      <c r="X74" s="95"/>
      <c r="Y74" s="95"/>
    </row>
    <row r="75" spans="1:25" s="59" customFormat="1" ht="56.25" x14ac:dyDescent="0.25">
      <c r="A75" s="96">
        <f>IF(G75&lt;&gt;"",COUNTA(G$1:G75),"")</f>
        <v>57</v>
      </c>
      <c r="B75" s="97" t="s">
        <v>1074</v>
      </c>
      <c r="C75" s="98" t="s">
        <v>58</v>
      </c>
      <c r="D75" s="106">
        <v>1.3819999999999999</v>
      </c>
      <c r="E75" s="100">
        <f t="shared" si="0"/>
        <v>1929.6306821163535</v>
      </c>
      <c r="F75" s="100">
        <v>2666.7496026848003</v>
      </c>
      <c r="G75" s="101" t="s">
        <v>23</v>
      </c>
      <c r="X75" s="95"/>
      <c r="Y75" s="95"/>
    </row>
    <row r="76" spans="1:25" s="59" customFormat="1" ht="45" x14ac:dyDescent="0.25">
      <c r="A76" s="96">
        <f>IF(G76&lt;&gt;"",COUNTA(G$1:G76),"")</f>
        <v>58</v>
      </c>
      <c r="B76" s="97" t="s">
        <v>1075</v>
      </c>
      <c r="C76" s="98" t="s">
        <v>58</v>
      </c>
      <c r="D76" s="104">
        <v>0.6</v>
      </c>
      <c r="E76" s="100">
        <f t="shared" si="0"/>
        <v>1921.9821939686665</v>
      </c>
      <c r="F76" s="100">
        <v>1153.1893163811999</v>
      </c>
      <c r="G76" s="101" t="s">
        <v>23</v>
      </c>
      <c r="X76" s="95"/>
      <c r="Y76" s="95"/>
    </row>
    <row r="77" spans="1:25" s="59" customFormat="1" ht="90" x14ac:dyDescent="0.25">
      <c r="A77" s="96">
        <f>IF(G77&lt;&gt;"",COUNTA(G$1:G77),"")</f>
        <v>59</v>
      </c>
      <c r="B77" s="97" t="s">
        <v>1076</v>
      </c>
      <c r="C77" s="98" t="s">
        <v>58</v>
      </c>
      <c r="D77" s="108">
        <v>4.04</v>
      </c>
      <c r="E77" s="100">
        <f t="shared" si="0"/>
        <v>1915.4388715878217</v>
      </c>
      <c r="F77" s="100">
        <v>7738.3730412147997</v>
      </c>
      <c r="G77" s="101" t="s">
        <v>23</v>
      </c>
      <c r="X77" s="95"/>
      <c r="Y77" s="95"/>
    </row>
    <row r="78" spans="1:25" s="59" customFormat="1" ht="56.25" x14ac:dyDescent="0.25">
      <c r="A78" s="96">
        <f>IF(G78&lt;&gt;"",COUNTA(G$1:G78),"")</f>
        <v>60</v>
      </c>
      <c r="B78" s="97" t="s">
        <v>1077</v>
      </c>
      <c r="C78" s="98" t="s">
        <v>58</v>
      </c>
      <c r="D78" s="106">
        <v>1.4790000000000001</v>
      </c>
      <c r="E78" s="100">
        <f t="shared" si="0"/>
        <v>1915.4430060392156</v>
      </c>
      <c r="F78" s="100">
        <v>2832.940205932</v>
      </c>
      <c r="G78" s="101" t="s">
        <v>23</v>
      </c>
      <c r="X78" s="95"/>
      <c r="Y78" s="95"/>
    </row>
    <row r="79" spans="1:25" s="59" customFormat="1" ht="56.25" x14ac:dyDescent="0.25">
      <c r="A79" s="96">
        <f>IF(G79&lt;&gt;"",COUNTA(G$1:G79),"")</f>
        <v>61</v>
      </c>
      <c r="B79" s="97" t="s">
        <v>1078</v>
      </c>
      <c r="C79" s="98" t="s">
        <v>58</v>
      </c>
      <c r="D79" s="106">
        <v>2.2469999999999999</v>
      </c>
      <c r="E79" s="100">
        <f t="shared" si="0"/>
        <v>2037.0469789625281</v>
      </c>
      <c r="F79" s="100">
        <v>4577.2445617288004</v>
      </c>
      <c r="G79" s="101" t="s">
        <v>23</v>
      </c>
      <c r="X79" s="95"/>
      <c r="Y79" s="95"/>
    </row>
    <row r="80" spans="1:25" s="59" customFormat="1" ht="45" x14ac:dyDescent="0.25">
      <c r="A80" s="96">
        <f>IF(G80&lt;&gt;"",COUNTA(G$1:G80),"")</f>
        <v>62</v>
      </c>
      <c r="B80" s="97" t="s">
        <v>1079</v>
      </c>
      <c r="C80" s="98" t="s">
        <v>58</v>
      </c>
      <c r="D80" s="108">
        <v>0.62</v>
      </c>
      <c r="E80" s="100">
        <f t="shared" si="0"/>
        <v>2023.3604771077423</v>
      </c>
      <c r="F80" s="100">
        <v>1254.4834958068002</v>
      </c>
      <c r="G80" s="101" t="s">
        <v>23</v>
      </c>
      <c r="X80" s="95"/>
      <c r="Y80" s="95"/>
    </row>
    <row r="81" spans="1:25" s="59" customFormat="1" ht="45" x14ac:dyDescent="0.25">
      <c r="A81" s="96">
        <f>IF(G81&lt;&gt;"",COUNTA(G$1:G81),"")</f>
        <v>63</v>
      </c>
      <c r="B81" s="97" t="s">
        <v>1080</v>
      </c>
      <c r="C81" s="98" t="s">
        <v>58</v>
      </c>
      <c r="D81" s="108">
        <v>0.43</v>
      </c>
      <c r="E81" s="100">
        <f t="shared" si="0"/>
        <v>2011.4860596818608</v>
      </c>
      <c r="F81" s="102">
        <v>864.93900566320008</v>
      </c>
      <c r="G81" s="101" t="s">
        <v>23</v>
      </c>
      <c r="X81" s="95"/>
      <c r="Y81" s="95"/>
    </row>
    <row r="82" spans="1:25" s="59" customFormat="1" ht="45" x14ac:dyDescent="0.25">
      <c r="A82" s="96">
        <f>IF(G82&lt;&gt;"",COUNTA(G$1:G82),"")</f>
        <v>64</v>
      </c>
      <c r="B82" s="97" t="s">
        <v>1081</v>
      </c>
      <c r="C82" s="98" t="s">
        <v>58</v>
      </c>
      <c r="D82" s="108">
        <v>0.35</v>
      </c>
      <c r="E82" s="100">
        <f t="shared" si="0"/>
        <v>2258.747040995429</v>
      </c>
      <c r="F82" s="102">
        <v>790.56146434840014</v>
      </c>
      <c r="G82" s="101" t="s">
        <v>23</v>
      </c>
      <c r="X82" s="95"/>
      <c r="Y82" s="95"/>
    </row>
    <row r="83" spans="1:25" s="59" customFormat="1" ht="33.75" x14ac:dyDescent="0.25">
      <c r="A83" s="96">
        <f>IF(G83&lt;&gt;"",COUNTA(G$1:G83),"")</f>
        <v>65</v>
      </c>
      <c r="B83" s="97" t="s">
        <v>164</v>
      </c>
      <c r="C83" s="98" t="s">
        <v>165</v>
      </c>
      <c r="D83" s="107">
        <v>9.5183000000000004E-3</v>
      </c>
      <c r="E83" s="100">
        <f t="shared" si="0"/>
        <v>505.60175724656716</v>
      </c>
      <c r="F83" s="102">
        <v>4.8124692060000003</v>
      </c>
      <c r="G83" s="101" t="s">
        <v>23</v>
      </c>
      <c r="X83" s="95"/>
      <c r="Y83" s="95"/>
    </row>
    <row r="84" spans="1:25" s="59" customFormat="1" ht="15" x14ac:dyDescent="0.25">
      <c r="A84" s="96">
        <f>IF(G84&lt;&gt;"",COUNTA(G$1:G84),"")</f>
        <v>66</v>
      </c>
      <c r="B84" s="97" t="s">
        <v>166</v>
      </c>
      <c r="C84" s="98" t="s">
        <v>62</v>
      </c>
      <c r="D84" s="107">
        <v>5.0899999999999997E-5</v>
      </c>
      <c r="E84" s="100">
        <f t="shared" ref="E84:E129" si="1">F84/D84</f>
        <v>381450.37402750493</v>
      </c>
      <c r="F84" s="102">
        <v>19.415824038</v>
      </c>
      <c r="G84" s="101" t="s">
        <v>23</v>
      </c>
      <c r="X84" s="95"/>
      <c r="Y84" s="95"/>
    </row>
    <row r="85" spans="1:25" s="59" customFormat="1" ht="22.5" x14ac:dyDescent="0.25">
      <c r="A85" s="96">
        <f>IF(G85&lt;&gt;"",COUNTA(G$1:G85),"")</f>
        <v>67</v>
      </c>
      <c r="B85" s="97" t="s">
        <v>513</v>
      </c>
      <c r="C85" s="98" t="s">
        <v>186</v>
      </c>
      <c r="D85" s="104">
        <v>18.600000000000001</v>
      </c>
      <c r="E85" s="100">
        <f t="shared" si="1"/>
        <v>121.10815781862365</v>
      </c>
      <c r="F85" s="100">
        <v>2252.6117354264002</v>
      </c>
      <c r="G85" s="101" t="s">
        <v>23</v>
      </c>
      <c r="X85" s="95"/>
      <c r="Y85" s="95"/>
    </row>
    <row r="86" spans="1:25" s="59" customFormat="1" ht="15" x14ac:dyDescent="0.25">
      <c r="A86" s="96">
        <f>IF(G86&lt;&gt;"",COUNTA(G$1:G86),"")</f>
        <v>68</v>
      </c>
      <c r="B86" s="97" t="s">
        <v>77</v>
      </c>
      <c r="C86" s="98" t="s">
        <v>62</v>
      </c>
      <c r="D86" s="103">
        <v>3.8000000000000002E-4</v>
      </c>
      <c r="E86" s="100">
        <f t="shared" si="1"/>
        <v>199340.45162421052</v>
      </c>
      <c r="F86" s="102">
        <v>75.749371617199998</v>
      </c>
      <c r="G86" s="101" t="s">
        <v>23</v>
      </c>
      <c r="X86" s="95"/>
      <c r="Y86" s="95"/>
    </row>
    <row r="87" spans="1:25" s="59" customFormat="1" ht="15" x14ac:dyDescent="0.25">
      <c r="A87" s="96">
        <f>IF(G87&lt;&gt;"",COUNTA(G$1:G87),"")</f>
        <v>69</v>
      </c>
      <c r="B87" s="97" t="s">
        <v>168</v>
      </c>
      <c r="C87" s="98" t="s">
        <v>98</v>
      </c>
      <c r="D87" s="107">
        <v>1.8916375999999999</v>
      </c>
      <c r="E87" s="100">
        <f t="shared" si="1"/>
        <v>62.619352329008478</v>
      </c>
      <c r="F87" s="102">
        <v>118.4531213532</v>
      </c>
      <c r="G87" s="101" t="s">
        <v>23</v>
      </c>
      <c r="X87" s="95"/>
      <c r="Y87" s="95"/>
    </row>
    <row r="88" spans="1:25" s="59" customFormat="1" ht="45" x14ac:dyDescent="0.25">
      <c r="A88" s="96">
        <f>IF(G88&lt;&gt;"",COUNTA(G$1:G88),"")</f>
        <v>70</v>
      </c>
      <c r="B88" s="97" t="s">
        <v>1082</v>
      </c>
      <c r="C88" s="98" t="s">
        <v>22</v>
      </c>
      <c r="D88" s="99">
        <v>2</v>
      </c>
      <c r="E88" s="100">
        <f t="shared" si="1"/>
        <v>416.8925910108</v>
      </c>
      <c r="F88" s="102">
        <v>833.78518202160001</v>
      </c>
      <c r="G88" s="101" t="s">
        <v>23</v>
      </c>
      <c r="X88" s="95"/>
      <c r="Y88" s="95"/>
    </row>
    <row r="89" spans="1:25" s="59" customFormat="1" ht="15" x14ac:dyDescent="0.25">
      <c r="A89" s="96">
        <f>IF(G89&lt;&gt;"",COUNTA(G$1:G89),"")</f>
        <v>71</v>
      </c>
      <c r="B89" s="97" t="s">
        <v>78</v>
      </c>
      <c r="C89" s="98" t="s">
        <v>64</v>
      </c>
      <c r="D89" s="108">
        <v>0.02</v>
      </c>
      <c r="E89" s="100">
        <f t="shared" si="1"/>
        <v>288.19499497999999</v>
      </c>
      <c r="F89" s="102">
        <v>5.7638998996000002</v>
      </c>
      <c r="G89" s="101" t="s">
        <v>23</v>
      </c>
      <c r="X89" s="95"/>
      <c r="Y89" s="95"/>
    </row>
    <row r="90" spans="1:25" s="59" customFormat="1" ht="22.5" x14ac:dyDescent="0.25">
      <c r="A90" s="96">
        <f>IF(G90&lt;&gt;"",COUNTA(G$1:G90),"")</f>
        <v>72</v>
      </c>
      <c r="B90" s="97" t="s">
        <v>79</v>
      </c>
      <c r="C90" s="98" t="s">
        <v>64</v>
      </c>
      <c r="D90" s="110">
        <v>3.4968240000000002</v>
      </c>
      <c r="E90" s="100">
        <f t="shared" si="1"/>
        <v>152.21214856212382</v>
      </c>
      <c r="F90" s="102">
        <v>532.25909418360004</v>
      </c>
      <c r="G90" s="101" t="s">
        <v>23</v>
      </c>
      <c r="X90" s="95"/>
      <c r="Y90" s="95"/>
    </row>
    <row r="91" spans="1:25" s="59" customFormat="1" ht="22.5" x14ac:dyDescent="0.25">
      <c r="A91" s="96">
        <f>IF(G91&lt;&gt;"",COUNTA(G$1:G91),"")</f>
        <v>73</v>
      </c>
      <c r="B91" s="97" t="s">
        <v>169</v>
      </c>
      <c r="C91" s="98" t="s">
        <v>170</v>
      </c>
      <c r="D91" s="105">
        <v>0.23449999999999999</v>
      </c>
      <c r="E91" s="100">
        <f t="shared" si="1"/>
        <v>1819.0739665705757</v>
      </c>
      <c r="F91" s="102">
        <v>426.5728451608</v>
      </c>
      <c r="G91" s="101" t="s">
        <v>23</v>
      </c>
      <c r="X91" s="95"/>
      <c r="Y91" s="95"/>
    </row>
    <row r="92" spans="1:25" s="59" customFormat="1" ht="22.5" x14ac:dyDescent="0.25">
      <c r="A92" s="96">
        <f>IF(G92&lt;&gt;"",COUNTA(G$1:G92),"")</f>
        <v>74</v>
      </c>
      <c r="B92" s="97" t="s">
        <v>171</v>
      </c>
      <c r="C92" s="98" t="s">
        <v>170</v>
      </c>
      <c r="D92" s="105">
        <v>0.23449999999999999</v>
      </c>
      <c r="E92" s="100">
        <f t="shared" si="1"/>
        <v>1887.3399562388061</v>
      </c>
      <c r="F92" s="102">
        <v>442.58121973800002</v>
      </c>
      <c r="G92" s="101" t="s">
        <v>23</v>
      </c>
      <c r="X92" s="95"/>
      <c r="Y92" s="95"/>
    </row>
    <row r="93" spans="1:25" s="59" customFormat="1" ht="22.5" x14ac:dyDescent="0.25">
      <c r="A93" s="96">
        <f>IF(G93&lt;&gt;"",COUNTA(G$1:G93),"")</f>
        <v>75</v>
      </c>
      <c r="B93" s="97" t="s">
        <v>82</v>
      </c>
      <c r="C93" s="98" t="s">
        <v>62</v>
      </c>
      <c r="D93" s="107">
        <v>1.1438500000000001E-2</v>
      </c>
      <c r="E93" s="100">
        <f t="shared" si="1"/>
        <v>76411.497398295236</v>
      </c>
      <c r="F93" s="102">
        <v>874.03291299040006</v>
      </c>
      <c r="G93" s="101" t="s">
        <v>23</v>
      </c>
      <c r="X93" s="95"/>
      <c r="Y93" s="95"/>
    </row>
    <row r="94" spans="1:25" s="59" customFormat="1" ht="15" x14ac:dyDescent="0.25">
      <c r="A94" s="96">
        <f>IF(G94&lt;&gt;"",COUNTA(G$1:G94),"")</f>
        <v>76</v>
      </c>
      <c r="B94" s="97" t="s">
        <v>1083</v>
      </c>
      <c r="C94" s="98" t="s">
        <v>64</v>
      </c>
      <c r="D94" s="103">
        <v>3.5599999999999998E-3</v>
      </c>
      <c r="E94" s="100">
        <f t="shared" si="1"/>
        <v>4468.7658002247199</v>
      </c>
      <c r="F94" s="102">
        <v>15.908806248800001</v>
      </c>
      <c r="G94" s="101" t="s">
        <v>23</v>
      </c>
      <c r="X94" s="95"/>
      <c r="Y94" s="95"/>
    </row>
    <row r="95" spans="1:25" s="59" customFormat="1" ht="15" x14ac:dyDescent="0.25">
      <c r="A95" s="96">
        <f>IF(G95&lt;&gt;"",COUNTA(G$1:G95),"")</f>
        <v>77</v>
      </c>
      <c r="B95" s="97" t="s">
        <v>1084</v>
      </c>
      <c r="C95" s="98" t="s">
        <v>62</v>
      </c>
      <c r="D95" s="106">
        <v>0.50900000000000001</v>
      </c>
      <c r="E95" s="100">
        <f t="shared" si="1"/>
        <v>88351.44869199449</v>
      </c>
      <c r="F95" s="100">
        <v>44970.8873842252</v>
      </c>
      <c r="G95" s="101" t="s">
        <v>23</v>
      </c>
      <c r="X95" s="95"/>
      <c r="Y95" s="95"/>
    </row>
    <row r="96" spans="1:25" s="59" customFormat="1" ht="33.75" x14ac:dyDescent="0.25">
      <c r="A96" s="96">
        <f>IF(G96&lt;&gt;"",COUNTA(G$1:G96),"")</f>
        <v>78</v>
      </c>
      <c r="B96" s="97" t="s">
        <v>85</v>
      </c>
      <c r="C96" s="98" t="s">
        <v>62</v>
      </c>
      <c r="D96" s="107">
        <v>8.5924E-3</v>
      </c>
      <c r="E96" s="100">
        <f t="shared" si="1"/>
        <v>172990.11439709511</v>
      </c>
      <c r="F96" s="100">
        <v>1486.4002589455999</v>
      </c>
      <c r="G96" s="101" t="s">
        <v>23</v>
      </c>
      <c r="X96" s="95"/>
      <c r="Y96" s="95"/>
    </row>
    <row r="97" spans="1:25" s="59" customFormat="1" ht="45" x14ac:dyDescent="0.25">
      <c r="A97" s="96">
        <f>IF(G97&lt;&gt;"",COUNTA(G$1:G97),"")</f>
        <v>79</v>
      </c>
      <c r="B97" s="97" t="s">
        <v>1085</v>
      </c>
      <c r="C97" s="98" t="s">
        <v>98</v>
      </c>
      <c r="D97" s="105">
        <v>1.2906</v>
      </c>
      <c r="E97" s="100">
        <f t="shared" si="1"/>
        <v>25340.617043568884</v>
      </c>
      <c r="F97" s="100">
        <v>32704.600356430001</v>
      </c>
      <c r="G97" s="101" t="s">
        <v>23</v>
      </c>
      <c r="X97" s="95"/>
      <c r="Y97" s="95"/>
    </row>
    <row r="98" spans="1:25" s="59" customFormat="1" ht="33.75" x14ac:dyDescent="0.25">
      <c r="A98" s="96">
        <f>IF(G98&lt;&gt;"",COUNTA(G$1:G98),"")</f>
        <v>80</v>
      </c>
      <c r="B98" s="97" t="s">
        <v>87</v>
      </c>
      <c r="C98" s="98" t="s">
        <v>62</v>
      </c>
      <c r="D98" s="107">
        <v>2.8468E-3</v>
      </c>
      <c r="E98" s="100">
        <f t="shared" si="1"/>
        <v>170641.70686946748</v>
      </c>
      <c r="F98" s="102">
        <v>485.78281111600006</v>
      </c>
      <c r="G98" s="101" t="s">
        <v>23</v>
      </c>
      <c r="X98" s="95"/>
      <c r="Y98" s="95"/>
    </row>
    <row r="99" spans="1:25" s="59" customFormat="1" ht="15" x14ac:dyDescent="0.25">
      <c r="A99" s="96">
        <f>IF(G99&lt;&gt;"",COUNTA(G$1:G99),"")</f>
        <v>81</v>
      </c>
      <c r="B99" s="97" t="s">
        <v>89</v>
      </c>
      <c r="C99" s="98" t="s">
        <v>64</v>
      </c>
      <c r="D99" s="110">
        <v>1.3389759999999999</v>
      </c>
      <c r="E99" s="100">
        <f t="shared" si="1"/>
        <v>375.41014503142702</v>
      </c>
      <c r="F99" s="102">
        <v>502.66517435360004</v>
      </c>
      <c r="G99" s="101" t="s">
        <v>23</v>
      </c>
      <c r="X99" s="95"/>
      <c r="Y99" s="95"/>
    </row>
    <row r="100" spans="1:25" s="59" customFormat="1" ht="15" x14ac:dyDescent="0.25">
      <c r="A100" s="96">
        <f>IF(G100&lt;&gt;"",COUNTA(G$1:G100),"")</f>
        <v>82</v>
      </c>
      <c r="B100" s="97" t="s">
        <v>176</v>
      </c>
      <c r="C100" s="98" t="s">
        <v>62</v>
      </c>
      <c r="D100" s="107">
        <v>1.5299999999999999E-5</v>
      </c>
      <c r="E100" s="100">
        <f t="shared" si="1"/>
        <v>44831.055633986929</v>
      </c>
      <c r="F100" s="102">
        <v>0.68591515120000002</v>
      </c>
      <c r="G100" s="101" t="s">
        <v>23</v>
      </c>
      <c r="X100" s="95"/>
      <c r="Y100" s="95"/>
    </row>
    <row r="101" spans="1:25" s="59" customFormat="1" ht="15" x14ac:dyDescent="0.25">
      <c r="A101" s="96">
        <f>IF(G101&lt;&gt;"",COUNTA(G$1:G101),"")</f>
        <v>83</v>
      </c>
      <c r="B101" s="97" t="s">
        <v>178</v>
      </c>
      <c r="C101" s="98" t="s">
        <v>62</v>
      </c>
      <c r="D101" s="107">
        <v>5.4390000000000005E-4</v>
      </c>
      <c r="E101" s="100">
        <f t="shared" si="1"/>
        <v>136504.47424820741</v>
      </c>
      <c r="F101" s="102">
        <v>74.244783543600008</v>
      </c>
      <c r="G101" s="101" t="s">
        <v>23</v>
      </c>
      <c r="X101" s="95"/>
      <c r="Y101" s="95"/>
    </row>
    <row r="102" spans="1:25" s="59" customFormat="1" ht="22.5" x14ac:dyDescent="0.25">
      <c r="A102" s="96">
        <f>IF(G102&lt;&gt;"",COUNTA(G$1:G102),"")</f>
        <v>84</v>
      </c>
      <c r="B102" s="97" t="s">
        <v>467</v>
      </c>
      <c r="C102" s="98" t="s">
        <v>64</v>
      </c>
      <c r="D102" s="105">
        <v>0.59750000000000003</v>
      </c>
      <c r="E102" s="100">
        <f t="shared" si="1"/>
        <v>90.004954784267781</v>
      </c>
      <c r="F102" s="102">
        <v>53.777960483600005</v>
      </c>
      <c r="G102" s="101" t="s">
        <v>23</v>
      </c>
      <c r="X102" s="95"/>
      <c r="Y102" s="95"/>
    </row>
    <row r="103" spans="1:25" s="59" customFormat="1" ht="22.5" x14ac:dyDescent="0.25">
      <c r="A103" s="96">
        <f>IF(G103&lt;&gt;"",COUNTA(G$1:G103),"")</f>
        <v>85</v>
      </c>
      <c r="B103" s="97" t="s">
        <v>468</v>
      </c>
      <c r="C103" s="98" t="s">
        <v>64</v>
      </c>
      <c r="D103" s="106">
        <v>1.673</v>
      </c>
      <c r="E103" s="100">
        <f t="shared" si="1"/>
        <v>66.445013200717284</v>
      </c>
      <c r="F103" s="102">
        <v>111.16250708480001</v>
      </c>
      <c r="G103" s="101" t="s">
        <v>23</v>
      </c>
      <c r="X103" s="95"/>
      <c r="Y103" s="95"/>
    </row>
    <row r="104" spans="1:25" s="59" customFormat="1" ht="22.5" x14ac:dyDescent="0.25">
      <c r="A104" s="96">
        <f>IF(G104&lt;&gt;"",COUNTA(G$1:G104),"")</f>
        <v>86</v>
      </c>
      <c r="B104" s="97" t="s">
        <v>90</v>
      </c>
      <c r="C104" s="98" t="s">
        <v>62</v>
      </c>
      <c r="D104" s="103">
        <v>2.3900000000000002E-3</v>
      </c>
      <c r="E104" s="100">
        <f t="shared" si="1"/>
        <v>147889.75007213387</v>
      </c>
      <c r="F104" s="102">
        <v>353.45650267240001</v>
      </c>
      <c r="G104" s="101" t="s">
        <v>23</v>
      </c>
      <c r="X104" s="95"/>
      <c r="Y104" s="95"/>
    </row>
    <row r="105" spans="1:25" s="59" customFormat="1" ht="22.5" x14ac:dyDescent="0.25">
      <c r="A105" s="96">
        <f>IF(G105&lt;&gt;"",COUNTA(G$1:G105),"")</f>
        <v>87</v>
      </c>
      <c r="B105" s="97" t="s">
        <v>469</v>
      </c>
      <c r="C105" s="98" t="s">
        <v>62</v>
      </c>
      <c r="D105" s="110">
        <v>3.5850000000000001E-3</v>
      </c>
      <c r="E105" s="100">
        <f t="shared" si="1"/>
        <v>121916.81233841005</v>
      </c>
      <c r="F105" s="102">
        <v>437.07177223320002</v>
      </c>
      <c r="G105" s="101" t="s">
        <v>23</v>
      </c>
      <c r="X105" s="95"/>
      <c r="Y105" s="95"/>
    </row>
    <row r="106" spans="1:25" s="59" customFormat="1" ht="22.5" x14ac:dyDescent="0.25">
      <c r="A106" s="96">
        <f>IF(G106&lt;&gt;"",COUNTA(G$1:G106),"")</f>
        <v>88</v>
      </c>
      <c r="B106" s="97" t="s">
        <v>93</v>
      </c>
      <c r="C106" s="98" t="s">
        <v>94</v>
      </c>
      <c r="D106" s="106">
        <v>2.3E-2</v>
      </c>
      <c r="E106" s="100">
        <f t="shared" si="1"/>
        <v>56881.413888608695</v>
      </c>
      <c r="F106" s="100">
        <v>1308.272519438</v>
      </c>
      <c r="G106" s="101" t="s">
        <v>23</v>
      </c>
      <c r="X106" s="95"/>
      <c r="Y106" s="95"/>
    </row>
    <row r="107" spans="1:25" s="59" customFormat="1" ht="22.5" x14ac:dyDescent="0.25">
      <c r="A107" s="96">
        <f>IF(G107&lt;&gt;"",COUNTA(G$1:G107),"")</f>
        <v>89</v>
      </c>
      <c r="B107" s="97" t="s">
        <v>96</v>
      </c>
      <c r="C107" s="98" t="s">
        <v>64</v>
      </c>
      <c r="D107" s="107">
        <v>32.186980699999999</v>
      </c>
      <c r="E107" s="100">
        <f t="shared" si="1"/>
        <v>232.45822546206082</v>
      </c>
      <c r="F107" s="100">
        <v>7482.1284165036004</v>
      </c>
      <c r="G107" s="101" t="s">
        <v>23</v>
      </c>
      <c r="X107" s="95"/>
      <c r="Y107" s="95"/>
    </row>
    <row r="108" spans="1:25" s="59" customFormat="1" ht="15" x14ac:dyDescent="0.25">
      <c r="A108" s="96">
        <f>IF(G108&lt;&gt;"",COUNTA(G$1:G108),"")</f>
        <v>90</v>
      </c>
      <c r="B108" s="97" t="s">
        <v>181</v>
      </c>
      <c r="C108" s="98" t="s">
        <v>64</v>
      </c>
      <c r="D108" s="103">
        <v>0.30031000000000002</v>
      </c>
      <c r="E108" s="100">
        <f t="shared" si="1"/>
        <v>61.300248431287663</v>
      </c>
      <c r="F108" s="102">
        <v>18.4090776064</v>
      </c>
      <c r="G108" s="101" t="s">
        <v>23</v>
      </c>
      <c r="X108" s="95"/>
      <c r="Y108" s="95"/>
    </row>
    <row r="109" spans="1:25" s="59" customFormat="1" ht="15" x14ac:dyDescent="0.25">
      <c r="A109" s="96">
        <f>IF(G109&lt;&gt;"",COUNTA(G$1:G109),"")</f>
        <v>91</v>
      </c>
      <c r="B109" s="97" t="s">
        <v>97</v>
      </c>
      <c r="C109" s="98" t="s">
        <v>98</v>
      </c>
      <c r="D109" s="105">
        <v>9.5999999999999992E-3</v>
      </c>
      <c r="E109" s="100">
        <f t="shared" si="1"/>
        <v>5233.0992970416664</v>
      </c>
      <c r="F109" s="102">
        <v>50.237753251599997</v>
      </c>
      <c r="G109" s="101" t="s">
        <v>23</v>
      </c>
      <c r="X109" s="95"/>
      <c r="Y109" s="95"/>
    </row>
    <row r="110" spans="1:25" s="59" customFormat="1" ht="15" x14ac:dyDescent="0.25">
      <c r="A110" s="96">
        <f>IF(G110&lt;&gt;"",COUNTA(G$1:G110),"")</f>
        <v>92</v>
      </c>
      <c r="B110" s="97" t="s">
        <v>183</v>
      </c>
      <c r="C110" s="98" t="s">
        <v>98</v>
      </c>
      <c r="D110" s="103">
        <v>4.6899999999999997E-3</v>
      </c>
      <c r="E110" s="100">
        <f t="shared" si="1"/>
        <v>4892.317296886994</v>
      </c>
      <c r="F110" s="102">
        <v>22.944968122399999</v>
      </c>
      <c r="G110" s="101" t="s">
        <v>23</v>
      </c>
      <c r="X110" s="95"/>
      <c r="Y110" s="95"/>
    </row>
    <row r="111" spans="1:25" s="59" customFormat="1" ht="15" x14ac:dyDescent="0.25">
      <c r="A111" s="96">
        <f>IF(G111&lt;&gt;"",COUNTA(G$1:G111),"")</f>
        <v>93</v>
      </c>
      <c r="B111" s="97" t="s">
        <v>184</v>
      </c>
      <c r="C111" s="98" t="s">
        <v>64</v>
      </c>
      <c r="D111" s="105">
        <v>0.3054</v>
      </c>
      <c r="E111" s="100">
        <f t="shared" si="1"/>
        <v>94.837329459070077</v>
      </c>
      <c r="F111" s="102">
        <v>28.963320416800002</v>
      </c>
      <c r="G111" s="101" t="s">
        <v>23</v>
      </c>
      <c r="X111" s="95"/>
      <c r="Y111" s="95"/>
    </row>
    <row r="112" spans="1:25" s="59" customFormat="1" ht="22.5" x14ac:dyDescent="0.25">
      <c r="A112" s="96">
        <f>IF(G112&lt;&gt;"",COUNTA(G$1:G112),"")</f>
        <v>94</v>
      </c>
      <c r="B112" s="97" t="s">
        <v>100</v>
      </c>
      <c r="C112" s="98" t="s">
        <v>22</v>
      </c>
      <c r="D112" s="99">
        <v>3</v>
      </c>
      <c r="E112" s="100">
        <f t="shared" si="1"/>
        <v>190.07593891559998</v>
      </c>
      <c r="F112" s="102">
        <v>570.22781674679993</v>
      </c>
      <c r="G112" s="101" t="s">
        <v>23</v>
      </c>
      <c r="X112" s="95"/>
      <c r="Y112" s="95"/>
    </row>
    <row r="113" spans="1:25" s="59" customFormat="1" ht="22.5" x14ac:dyDescent="0.25">
      <c r="A113" s="96">
        <f>IF(G113&lt;&gt;"",COUNTA(G$1:G113),"")</f>
        <v>95</v>
      </c>
      <c r="B113" s="97" t="s">
        <v>101</v>
      </c>
      <c r="C113" s="98" t="s">
        <v>62</v>
      </c>
      <c r="D113" s="103">
        <v>8.5999999999999998E-4</v>
      </c>
      <c r="E113" s="100">
        <f t="shared" si="1"/>
        <v>65529.853342325579</v>
      </c>
      <c r="F113" s="102">
        <v>56.355673874399997</v>
      </c>
      <c r="G113" s="101" t="s">
        <v>23</v>
      </c>
      <c r="X113" s="95"/>
      <c r="Y113" s="95"/>
    </row>
    <row r="114" spans="1:25" s="59" customFormat="1" ht="15" x14ac:dyDescent="0.25">
      <c r="A114" s="96">
        <f>IF(G114&lt;&gt;"",COUNTA(G$1:G114),"")</f>
        <v>96</v>
      </c>
      <c r="B114" s="97" t="s">
        <v>102</v>
      </c>
      <c r="C114" s="98" t="s">
        <v>62</v>
      </c>
      <c r="D114" s="107">
        <v>1.1230000000000001E-4</v>
      </c>
      <c r="E114" s="100">
        <f t="shared" si="1"/>
        <v>112798.78897595726</v>
      </c>
      <c r="F114" s="102">
        <v>12.667304002</v>
      </c>
      <c r="G114" s="101" t="s">
        <v>23</v>
      </c>
      <c r="X114" s="95"/>
      <c r="Y114" s="95"/>
    </row>
    <row r="115" spans="1:25" s="59" customFormat="1" ht="15" x14ac:dyDescent="0.25">
      <c r="A115" s="96">
        <f>IF(G115&lt;&gt;"",COUNTA(G$1:G115),"")</f>
        <v>97</v>
      </c>
      <c r="B115" s="97" t="s">
        <v>103</v>
      </c>
      <c r="C115" s="98" t="s">
        <v>62</v>
      </c>
      <c r="D115" s="107">
        <v>1.0293699999999999E-2</v>
      </c>
      <c r="E115" s="100">
        <f t="shared" si="1"/>
        <v>110742.17518521039</v>
      </c>
      <c r="F115" s="100">
        <v>1139.9467287040002</v>
      </c>
      <c r="G115" s="101" t="s">
        <v>23</v>
      </c>
      <c r="X115" s="95"/>
      <c r="Y115" s="95"/>
    </row>
    <row r="116" spans="1:25" s="59" customFormat="1" ht="33.75" x14ac:dyDescent="0.25">
      <c r="A116" s="96">
        <f>IF(G116&lt;&gt;"",COUNTA(G$1:G116),"")</f>
        <v>98</v>
      </c>
      <c r="B116" s="97" t="s">
        <v>1086</v>
      </c>
      <c r="C116" s="98" t="s">
        <v>186</v>
      </c>
      <c r="D116" s="104">
        <v>0.2</v>
      </c>
      <c r="E116" s="100">
        <f t="shared" si="1"/>
        <v>130.15793151400001</v>
      </c>
      <c r="F116" s="102">
        <v>26.031586302800005</v>
      </c>
      <c r="G116" s="101" t="s">
        <v>23</v>
      </c>
      <c r="X116" s="95"/>
      <c r="Y116" s="95"/>
    </row>
    <row r="117" spans="1:25" s="59" customFormat="1" ht="33.75" x14ac:dyDescent="0.25">
      <c r="A117" s="96">
        <f>IF(G117&lt;&gt;"",COUNTA(G$1:G117),"")</f>
        <v>99</v>
      </c>
      <c r="B117" s="97" t="s">
        <v>486</v>
      </c>
      <c r="C117" s="98" t="s">
        <v>186</v>
      </c>
      <c r="D117" s="108">
        <v>0.78</v>
      </c>
      <c r="E117" s="100">
        <f t="shared" si="1"/>
        <v>154.33090902000001</v>
      </c>
      <c r="F117" s="102">
        <v>120.3781090356</v>
      </c>
      <c r="G117" s="101" t="s">
        <v>23</v>
      </c>
      <c r="X117" s="95"/>
      <c r="Y117" s="95"/>
    </row>
    <row r="118" spans="1:25" s="59" customFormat="1" ht="15" x14ac:dyDescent="0.25">
      <c r="A118" s="96">
        <f>IF(G118&lt;&gt;"",COUNTA(G$1:G118),"")</f>
        <v>100</v>
      </c>
      <c r="B118" s="97" t="s">
        <v>489</v>
      </c>
      <c r="C118" s="98" t="s">
        <v>64</v>
      </c>
      <c r="D118" s="105">
        <v>1.6435999999999999</v>
      </c>
      <c r="E118" s="100">
        <f t="shared" si="1"/>
        <v>67.155648336091517</v>
      </c>
      <c r="F118" s="102">
        <v>110.37702360520001</v>
      </c>
      <c r="G118" s="101" t="s">
        <v>23</v>
      </c>
      <c r="X118" s="95"/>
      <c r="Y118" s="95"/>
    </row>
    <row r="119" spans="1:25" s="59" customFormat="1" ht="56.25" x14ac:dyDescent="0.25">
      <c r="A119" s="96">
        <f>IF(G119&lt;&gt;"",COUNTA(G$1:G119),"")</f>
        <v>101</v>
      </c>
      <c r="B119" s="97" t="s">
        <v>1087</v>
      </c>
      <c r="C119" s="98" t="s">
        <v>186</v>
      </c>
      <c r="D119" s="108">
        <v>5.26</v>
      </c>
      <c r="E119" s="100">
        <f t="shared" si="1"/>
        <v>235.47888634</v>
      </c>
      <c r="F119" s="100">
        <v>1238.6189421484</v>
      </c>
      <c r="G119" s="101" t="s">
        <v>23</v>
      </c>
      <c r="X119" s="95"/>
      <c r="Y119" s="95"/>
    </row>
    <row r="120" spans="1:25" s="59" customFormat="1" ht="56.25" x14ac:dyDescent="0.25">
      <c r="A120" s="96">
        <f>IF(G120&lt;&gt;"",COUNTA(G$1:G120),"")</f>
        <v>102</v>
      </c>
      <c r="B120" s="97" t="s">
        <v>1088</v>
      </c>
      <c r="C120" s="98" t="s">
        <v>186</v>
      </c>
      <c r="D120" s="104">
        <v>6.1</v>
      </c>
      <c r="E120" s="100">
        <f t="shared" si="1"/>
        <v>235.48000348137708</v>
      </c>
      <c r="F120" s="100">
        <v>1436.4280212364001</v>
      </c>
      <c r="G120" s="101" t="s">
        <v>23</v>
      </c>
      <c r="X120" s="95"/>
      <c r="Y120" s="95"/>
    </row>
    <row r="121" spans="1:25" s="59" customFormat="1" ht="56.25" x14ac:dyDescent="0.25">
      <c r="A121" s="96">
        <f>IF(G121&lt;&gt;"",COUNTA(G$1:G121),"")</f>
        <v>103</v>
      </c>
      <c r="B121" s="97" t="s">
        <v>1089</v>
      </c>
      <c r="C121" s="98" t="s">
        <v>186</v>
      </c>
      <c r="D121" s="108">
        <v>32.76</v>
      </c>
      <c r="E121" s="100">
        <f t="shared" si="1"/>
        <v>235.47923174716729</v>
      </c>
      <c r="F121" s="100">
        <v>7714.2996320372004</v>
      </c>
      <c r="G121" s="101" t="s">
        <v>23</v>
      </c>
      <c r="X121" s="95"/>
      <c r="Y121" s="95"/>
    </row>
    <row r="122" spans="1:25" s="59" customFormat="1" ht="33.75" x14ac:dyDescent="0.25">
      <c r="A122" s="96">
        <f>IF(G122&lt;&gt;"",COUNTA(G$1:G122),"")</f>
        <v>104</v>
      </c>
      <c r="B122" s="97" t="s">
        <v>199</v>
      </c>
      <c r="C122" s="98" t="s">
        <v>22</v>
      </c>
      <c r="D122" s="99">
        <v>4</v>
      </c>
      <c r="E122" s="100">
        <f t="shared" si="1"/>
        <v>231.55167926800002</v>
      </c>
      <c r="F122" s="102">
        <v>926.20671707200006</v>
      </c>
      <c r="G122" s="101" t="s">
        <v>23</v>
      </c>
      <c r="X122" s="95"/>
      <c r="Y122" s="95"/>
    </row>
    <row r="123" spans="1:25" s="59" customFormat="1" ht="15" x14ac:dyDescent="0.25">
      <c r="A123" s="96">
        <f>IF(G123&lt;&gt;"",COUNTA(G$1:G123),"")</f>
        <v>105</v>
      </c>
      <c r="B123" s="97" t="s">
        <v>105</v>
      </c>
      <c r="C123" s="98" t="s">
        <v>62</v>
      </c>
      <c r="D123" s="103">
        <v>1.8000000000000001E-4</v>
      </c>
      <c r="E123" s="100">
        <f t="shared" si="1"/>
        <v>102764.34881777776</v>
      </c>
      <c r="F123" s="102">
        <v>18.497582787199999</v>
      </c>
      <c r="G123" s="101" t="s">
        <v>23</v>
      </c>
      <c r="X123" s="95"/>
      <c r="Y123" s="95"/>
    </row>
    <row r="124" spans="1:25" s="59" customFormat="1" ht="15" x14ac:dyDescent="0.25">
      <c r="A124" s="96">
        <f>IF(G124&lt;&gt;"",COUNTA(G$1:G124),"")</f>
        <v>106</v>
      </c>
      <c r="B124" s="97" t="s">
        <v>200</v>
      </c>
      <c r="C124" s="98" t="s">
        <v>62</v>
      </c>
      <c r="D124" s="107">
        <v>9.875000000000001E-4</v>
      </c>
      <c r="E124" s="100">
        <f t="shared" si="1"/>
        <v>49529.291685670883</v>
      </c>
      <c r="F124" s="102">
        <v>48.910175539600004</v>
      </c>
      <c r="G124" s="101" t="s">
        <v>23</v>
      </c>
      <c r="X124" s="95"/>
      <c r="Y124" s="95"/>
    </row>
    <row r="125" spans="1:25" s="59" customFormat="1" ht="22.5" x14ac:dyDescent="0.25">
      <c r="A125" s="96">
        <f>IF(G125&lt;&gt;"",COUNTA(G$1:G125),"")</f>
        <v>107</v>
      </c>
      <c r="B125" s="97" t="s">
        <v>106</v>
      </c>
      <c r="C125" s="98" t="s">
        <v>62</v>
      </c>
      <c r="D125" s="110">
        <v>3.3249999999999998E-3</v>
      </c>
      <c r="E125" s="100">
        <f t="shared" si="1"/>
        <v>266773.24760084215</v>
      </c>
      <c r="F125" s="102">
        <v>887.02104827280004</v>
      </c>
      <c r="G125" s="101" t="s">
        <v>23</v>
      </c>
      <c r="X125" s="95"/>
      <c r="Y125" s="95"/>
    </row>
    <row r="126" spans="1:25" s="59" customFormat="1" ht="15" x14ac:dyDescent="0.25">
      <c r="A126" s="96">
        <f>IF(G126&lt;&gt;"",COUNTA(G$1:G126),"")</f>
        <v>108</v>
      </c>
      <c r="B126" s="97" t="s">
        <v>108</v>
      </c>
      <c r="C126" s="98" t="s">
        <v>64</v>
      </c>
      <c r="D126" s="104">
        <v>0.1</v>
      </c>
      <c r="E126" s="100">
        <f t="shared" si="1"/>
        <v>106.427479912</v>
      </c>
      <c r="F126" s="102">
        <v>10.6427479912</v>
      </c>
      <c r="G126" s="101" t="s">
        <v>23</v>
      </c>
      <c r="X126" s="95"/>
      <c r="Y126" s="95"/>
    </row>
    <row r="127" spans="1:25" s="59" customFormat="1" ht="15" x14ac:dyDescent="0.25">
      <c r="A127" s="96">
        <f>IF(G127&lt;&gt;"",COUNTA(G$1:G127),"")</f>
        <v>109</v>
      </c>
      <c r="B127" s="97" t="s">
        <v>109</v>
      </c>
      <c r="C127" s="98" t="s">
        <v>62</v>
      </c>
      <c r="D127" s="107">
        <v>4.4222000000000003E-3</v>
      </c>
      <c r="E127" s="100">
        <f t="shared" si="1"/>
        <v>104319.6128109086</v>
      </c>
      <c r="F127" s="102">
        <v>461.32219177240006</v>
      </c>
      <c r="G127" s="101" t="s">
        <v>23</v>
      </c>
      <c r="X127" s="95"/>
      <c r="Y127" s="95"/>
    </row>
    <row r="128" spans="1:25" s="59" customFormat="1" ht="15" x14ac:dyDescent="0.25">
      <c r="A128" s="96">
        <f>IF(G128&lt;&gt;"",COUNTA(G$1:G128),"")</f>
        <v>110</v>
      </c>
      <c r="B128" s="97" t="s">
        <v>202</v>
      </c>
      <c r="C128" s="98" t="s">
        <v>64</v>
      </c>
      <c r="D128" s="106">
        <v>7.1260000000000003</v>
      </c>
      <c r="E128" s="100">
        <f t="shared" si="1"/>
        <v>108.23130392736458</v>
      </c>
      <c r="F128" s="102">
        <v>771.25627178640002</v>
      </c>
      <c r="G128" s="101" t="s">
        <v>23</v>
      </c>
      <c r="X128" s="95"/>
      <c r="Y128" s="95"/>
    </row>
    <row r="129" spans="1:25" s="59" customFormat="1" ht="15" x14ac:dyDescent="0.25">
      <c r="A129" s="96">
        <f>IF(G129&lt;&gt;"",COUNTA(G$1:G129),"")</f>
        <v>111</v>
      </c>
      <c r="B129" s="97" t="s">
        <v>501</v>
      </c>
      <c r="C129" s="98" t="s">
        <v>62</v>
      </c>
      <c r="D129" s="110">
        <v>1.0566000000000001E-2</v>
      </c>
      <c r="E129" s="100">
        <f t="shared" si="1"/>
        <v>144095.24632897976</v>
      </c>
      <c r="F129" s="100">
        <v>1522.5103727120002</v>
      </c>
      <c r="G129" s="101" t="s">
        <v>23</v>
      </c>
      <c r="X129" s="95"/>
      <c r="Y129" s="95"/>
    </row>
    <row r="130" spans="1:25" s="59" customFormat="1" ht="33.75" x14ac:dyDescent="0.25">
      <c r="A130" s="96">
        <f>IF(G130&lt;&gt;"",COUNTA(G$1:G130),"")</f>
        <v>112</v>
      </c>
      <c r="B130" s="97" t="s">
        <v>1090</v>
      </c>
      <c r="C130" s="98" t="s">
        <v>508</v>
      </c>
      <c r="D130" s="99">
        <v>1</v>
      </c>
      <c r="E130" s="100">
        <v>45906.22</v>
      </c>
      <c r="F130" s="100">
        <v>45906.22</v>
      </c>
      <c r="G130" s="101" t="s">
        <v>23</v>
      </c>
      <c r="X130" s="95"/>
      <c r="Y130" s="95"/>
    </row>
    <row r="131" spans="1:25" s="59" customFormat="1" ht="22.5" x14ac:dyDescent="0.25">
      <c r="A131" s="124">
        <f>IF(G131&lt;&gt;"",COUNTA(G$1:G131),"")</f>
        <v>113</v>
      </c>
      <c r="B131" s="125" t="s">
        <v>1091</v>
      </c>
      <c r="C131" s="126" t="s">
        <v>508</v>
      </c>
      <c r="D131" s="127">
        <v>1</v>
      </c>
      <c r="E131" s="128"/>
      <c r="F131" s="131"/>
      <c r="G131" s="101" t="s">
        <v>23</v>
      </c>
      <c r="X131" s="95"/>
      <c r="Y131" s="95"/>
    </row>
    <row r="132" spans="1:25" s="59" customFormat="1" ht="45" x14ac:dyDescent="0.25">
      <c r="A132" s="96">
        <f>IF(G132&lt;&gt;"",COUNTA(G$1:G132),"")</f>
        <v>114</v>
      </c>
      <c r="B132" s="97" t="s">
        <v>1092</v>
      </c>
      <c r="C132" s="98" t="s">
        <v>22</v>
      </c>
      <c r="D132" s="99">
        <v>1</v>
      </c>
      <c r="E132" s="100">
        <v>89680.47</v>
      </c>
      <c r="F132" s="100">
        <v>89680.47</v>
      </c>
      <c r="G132" s="101" t="s">
        <v>23</v>
      </c>
      <c r="X132" s="95"/>
      <c r="Y132" s="95"/>
    </row>
    <row r="133" spans="1:25" s="59" customFormat="1" ht="33.75" x14ac:dyDescent="0.25">
      <c r="A133" s="96">
        <f>IF(G133&lt;&gt;"",COUNTA(G$1:G133),"")</f>
        <v>115</v>
      </c>
      <c r="B133" s="97" t="s">
        <v>1093</v>
      </c>
      <c r="C133" s="98" t="s">
        <v>22</v>
      </c>
      <c r="D133" s="99">
        <v>2</v>
      </c>
      <c r="E133" s="100">
        <v>24264.18</v>
      </c>
      <c r="F133" s="100">
        <v>48528.36</v>
      </c>
      <c r="G133" s="101" t="s">
        <v>23</v>
      </c>
      <c r="X133" s="95"/>
      <c r="Y133" s="95"/>
    </row>
    <row r="134" spans="1:25" s="59" customFormat="1" ht="15" x14ac:dyDescent="0.25">
      <c r="A134" s="94" t="s">
        <v>112</v>
      </c>
      <c r="B134" s="94"/>
      <c r="C134" s="94"/>
      <c r="D134" s="94"/>
      <c r="E134" s="94"/>
      <c r="F134" s="94"/>
      <c r="X134" s="95" t="s">
        <v>112</v>
      </c>
      <c r="Y134" s="95"/>
    </row>
    <row r="135" spans="1:25" s="59" customFormat="1" ht="33.75" x14ac:dyDescent="0.25">
      <c r="A135" s="96">
        <f>IF(G135&lt;&gt;"",COUNTA(G$1:G135),"")</f>
        <v>116</v>
      </c>
      <c r="B135" s="97" t="s">
        <v>1094</v>
      </c>
      <c r="C135" s="98" t="s">
        <v>22</v>
      </c>
      <c r="D135" s="99">
        <v>1</v>
      </c>
      <c r="E135" s="100"/>
      <c r="F135" s="109"/>
      <c r="G135" s="101" t="s">
        <v>23</v>
      </c>
      <c r="X135" s="95"/>
      <c r="Y135" s="95"/>
    </row>
    <row r="136" spans="1:25" s="59" customFormat="1" ht="45" x14ac:dyDescent="0.25">
      <c r="A136" s="96">
        <f>IF(G136&lt;&gt;"",COUNTA(G$1:G136),"")</f>
        <v>117</v>
      </c>
      <c r="B136" s="97" t="s">
        <v>1095</v>
      </c>
      <c r="C136" s="98" t="s">
        <v>22</v>
      </c>
      <c r="D136" s="99">
        <v>1</v>
      </c>
      <c r="E136" s="100"/>
      <c r="F136" s="109"/>
      <c r="G136" s="101" t="s">
        <v>23</v>
      </c>
      <c r="X136" s="95"/>
      <c r="Y136" s="95"/>
    </row>
    <row r="137" spans="1:25" s="59" customFormat="1" ht="45" x14ac:dyDescent="0.25">
      <c r="A137" s="96">
        <f>IF(G137&lt;&gt;"",COUNTA(G$1:G137),"")</f>
        <v>118</v>
      </c>
      <c r="B137" s="97" t="s">
        <v>1096</v>
      </c>
      <c r="C137" s="98" t="s">
        <v>508</v>
      </c>
      <c r="D137" s="99">
        <v>1</v>
      </c>
      <c r="E137" s="100"/>
      <c r="F137" s="109"/>
      <c r="G137" s="101" t="s">
        <v>23</v>
      </c>
      <c r="X137" s="95"/>
      <c r="Y137" s="95"/>
    </row>
  </sheetData>
  <autoFilter ref="A17:AB137" xr:uid="{BE97F332-ECE8-4F43-AB8A-83CCC20B4F8C}"/>
  <mergeCells count="13">
    <mergeCell ref="A18:F18"/>
    <mergeCell ref="A134:F134"/>
    <mergeCell ref="A15:A16"/>
    <mergeCell ref="B15:B16"/>
    <mergeCell ref="C15:C16"/>
    <mergeCell ref="D15:D16"/>
    <mergeCell ref="E15:F15"/>
    <mergeCell ref="B1:D1"/>
    <mergeCell ref="B7:E7"/>
    <mergeCell ref="B10:F10"/>
    <mergeCell ref="E11:F11"/>
    <mergeCell ref="E12:F12"/>
    <mergeCell ref="E13:F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A121A-AD25-49FB-ACAD-5D7071642B2E}">
  <sheetPr>
    <pageSetUpPr fitToPage="1"/>
  </sheetPr>
  <dimension ref="A1:AE89"/>
  <sheetViews>
    <sheetView topLeftCell="A4" workbookViewId="0">
      <selection activeCell="I16" sqref="I16"/>
    </sheetView>
  </sheetViews>
  <sheetFormatPr defaultColWidth="9.140625" defaultRowHeight="11.25" customHeight="1" x14ac:dyDescent="0.2"/>
  <cols>
    <col min="1" max="1" width="11" style="120" customWidth="1"/>
    <col min="2" max="2" width="43.42578125" style="120" customWidth="1"/>
    <col min="3" max="3" width="11" style="120" customWidth="1"/>
    <col min="4" max="4" width="13.42578125" style="120" customWidth="1"/>
    <col min="5" max="6" width="16.42578125" style="120" customWidth="1"/>
    <col min="7" max="7" width="0.28515625" style="120" customWidth="1"/>
    <col min="8" max="10" width="9.140625" style="120"/>
    <col min="11" max="13" width="67.85546875" style="119" hidden="1" customWidth="1"/>
    <col min="14" max="18" width="101.85546875" style="119" hidden="1" customWidth="1"/>
    <col min="19" max="23" width="100.7109375" style="119" hidden="1" customWidth="1"/>
    <col min="24" max="25" width="129.28515625" style="119" hidden="1" customWidth="1"/>
    <col min="26" max="26" width="72" style="119" hidden="1" customWidth="1"/>
    <col min="27" max="28" width="61" style="119" hidden="1" customWidth="1"/>
    <col min="29" max="16384" width="9.140625" style="120"/>
  </cols>
  <sheetData>
    <row r="1" spans="1:23" s="59" customFormat="1" ht="15" x14ac:dyDescent="0.25">
      <c r="A1" s="58"/>
      <c r="B1" s="60" t="s">
        <v>0</v>
      </c>
      <c r="C1" s="60"/>
      <c r="D1" s="60"/>
      <c r="E1" s="61"/>
      <c r="F1" s="61"/>
      <c r="K1" s="62" t="s">
        <v>0</v>
      </c>
      <c r="L1" s="62" t="s">
        <v>1</v>
      </c>
      <c r="M1" s="62" t="s">
        <v>1</v>
      </c>
    </row>
    <row r="2" spans="1:23" s="59" customFormat="1" ht="13.5" customHeight="1" x14ac:dyDescent="0.25">
      <c r="A2" s="58"/>
      <c r="C2" s="63" t="s">
        <v>2</v>
      </c>
    </row>
    <row r="3" spans="1:23" s="59" customFormat="1" ht="13.5" customHeight="1" x14ac:dyDescent="0.25">
      <c r="A3" s="64"/>
      <c r="B3" s="61"/>
      <c r="C3" s="61"/>
      <c r="D3" s="61"/>
      <c r="E3" s="61"/>
      <c r="F3" s="61"/>
    </row>
    <row r="4" spans="1:23" s="59" customFormat="1" ht="15.75" x14ac:dyDescent="0.25">
      <c r="B4" s="65"/>
      <c r="C4" s="66" t="s">
        <v>3</v>
      </c>
      <c r="D4" s="67" t="s">
        <v>1097</v>
      </c>
      <c r="E4" s="65"/>
      <c r="F4" s="68"/>
    </row>
    <row r="5" spans="1:23" s="59" customFormat="1" ht="13.5" customHeight="1" x14ac:dyDescent="0.25">
      <c r="B5" s="69"/>
      <c r="C5" s="70" t="s">
        <v>5</v>
      </c>
      <c r="D5" s="67"/>
      <c r="E5" s="67"/>
      <c r="F5" s="68"/>
    </row>
    <row r="6" spans="1:23" s="59" customFormat="1" ht="13.5" customHeight="1" x14ac:dyDescent="0.25">
      <c r="B6" s="71"/>
      <c r="C6" s="72"/>
      <c r="D6" s="68"/>
      <c r="E6" s="68"/>
      <c r="F6" s="68"/>
    </row>
    <row r="7" spans="1:23" s="59" customFormat="1" ht="26.25" x14ac:dyDescent="0.25">
      <c r="A7" s="73" t="s">
        <v>6</v>
      </c>
      <c r="B7" s="74"/>
      <c r="C7" s="74"/>
      <c r="D7" s="74"/>
      <c r="E7" s="74"/>
      <c r="F7" s="75"/>
      <c r="N7" s="62" t="s">
        <v>1098</v>
      </c>
      <c r="O7" s="62" t="s">
        <v>1</v>
      </c>
      <c r="P7" s="62" t="s">
        <v>1</v>
      </c>
      <c r="Q7" s="62" t="s">
        <v>1</v>
      </c>
      <c r="R7" s="62" t="s">
        <v>1</v>
      </c>
    </row>
    <row r="8" spans="1:23" s="59" customFormat="1" ht="13.5" customHeight="1" x14ac:dyDescent="0.25">
      <c r="A8" s="68"/>
      <c r="B8" s="76"/>
      <c r="C8" s="63" t="s">
        <v>8</v>
      </c>
      <c r="D8" s="68"/>
      <c r="E8" s="68"/>
      <c r="F8" s="68"/>
    </row>
    <row r="9" spans="1:23" s="59" customFormat="1" ht="13.5" customHeight="1" x14ac:dyDescent="0.25">
      <c r="A9" s="68"/>
      <c r="B9" s="68"/>
      <c r="C9" s="77"/>
      <c r="D9" s="68"/>
      <c r="E9" s="68"/>
      <c r="F9" s="68"/>
    </row>
    <row r="10" spans="1:23" s="59" customFormat="1" ht="26.25" x14ac:dyDescent="0.25">
      <c r="B10" s="79" t="s">
        <v>1099</v>
      </c>
      <c r="C10" s="79"/>
      <c r="D10" s="79"/>
      <c r="E10" s="79"/>
      <c r="F10" s="79"/>
      <c r="S10" s="62" t="s">
        <v>1099</v>
      </c>
      <c r="T10" s="62" t="s">
        <v>1</v>
      </c>
      <c r="U10" s="62" t="s">
        <v>1</v>
      </c>
      <c r="V10" s="62" t="s">
        <v>1</v>
      </c>
      <c r="W10" s="62" t="s">
        <v>1</v>
      </c>
    </row>
    <row r="11" spans="1:23" s="59" customFormat="1" ht="21.75" customHeight="1" x14ac:dyDescent="0.25">
      <c r="B11" s="58"/>
      <c r="C11" s="58"/>
      <c r="D11" s="80" t="s">
        <v>10</v>
      </c>
      <c r="E11" s="81">
        <v>614690.59</v>
      </c>
      <c r="F11" s="82"/>
    </row>
    <row r="12" spans="1:23" s="59" customFormat="1" ht="13.5" customHeight="1" x14ac:dyDescent="0.25">
      <c r="B12" s="58"/>
      <c r="C12" s="78"/>
      <c r="D12" s="83" t="s">
        <v>11</v>
      </c>
      <c r="E12" s="84">
        <v>229.01</v>
      </c>
      <c r="F12" s="85"/>
    </row>
    <row r="13" spans="1:23" s="59" customFormat="1" ht="13.5" customHeight="1" x14ac:dyDescent="0.25">
      <c r="A13" s="64"/>
      <c r="C13" s="86"/>
      <c r="D13" s="83" t="s">
        <v>12</v>
      </c>
      <c r="E13" s="87">
        <v>0</v>
      </c>
      <c r="F13" s="85"/>
    </row>
    <row r="14" spans="1:23" s="59" customFormat="1" ht="15" x14ac:dyDescent="0.25">
      <c r="B14" s="88"/>
      <c r="C14" s="88"/>
      <c r="D14" s="88"/>
      <c r="E14" s="88"/>
      <c r="F14" s="88"/>
    </row>
    <row r="15" spans="1:23" s="59" customFormat="1" ht="32.25" customHeight="1" x14ac:dyDescent="0.25">
      <c r="A15" s="89" t="s">
        <v>13</v>
      </c>
      <c r="B15" s="89" t="s">
        <v>14</v>
      </c>
      <c r="C15" s="89" t="s">
        <v>15</v>
      </c>
      <c r="D15" s="89" t="s">
        <v>16</v>
      </c>
      <c r="E15" s="90" t="s">
        <v>17</v>
      </c>
      <c r="F15" s="91"/>
    </row>
    <row r="16" spans="1:23" s="59" customFormat="1" ht="20.25" customHeight="1" x14ac:dyDescent="0.25">
      <c r="A16" s="89"/>
      <c r="B16" s="89"/>
      <c r="C16" s="89"/>
      <c r="D16" s="89"/>
      <c r="E16" s="92" t="s">
        <v>18</v>
      </c>
      <c r="F16" s="92" t="s">
        <v>19</v>
      </c>
    </row>
    <row r="17" spans="1:25" s="59" customFormat="1" ht="12" customHeight="1" x14ac:dyDescent="0.25">
      <c r="A17" s="93">
        <v>1</v>
      </c>
      <c r="B17" s="93">
        <v>3</v>
      </c>
      <c r="C17" s="93">
        <v>4</v>
      </c>
      <c r="D17" s="93">
        <v>5</v>
      </c>
      <c r="E17" s="93">
        <v>6</v>
      </c>
      <c r="F17" s="93">
        <v>7</v>
      </c>
    </row>
    <row r="18" spans="1:25" s="59" customFormat="1" ht="15" x14ac:dyDescent="0.25">
      <c r="A18" s="94" t="s">
        <v>20</v>
      </c>
      <c r="B18" s="94"/>
      <c r="C18" s="94"/>
      <c r="D18" s="94"/>
      <c r="E18" s="94"/>
      <c r="F18" s="94"/>
      <c r="X18" s="95" t="s">
        <v>20</v>
      </c>
    </row>
    <row r="19" spans="1:25" s="59" customFormat="1" ht="22.5" x14ac:dyDescent="0.25">
      <c r="A19" s="96">
        <f>IF(G19&lt;&gt;"",COUNTA(G$1:G19),"")</f>
        <v>1</v>
      </c>
      <c r="B19" s="97" t="s">
        <v>1100</v>
      </c>
      <c r="C19" s="98" t="s">
        <v>58</v>
      </c>
      <c r="D19" s="108">
        <v>5.03</v>
      </c>
      <c r="E19" s="100">
        <f>F19/D19</f>
        <v>1613.7151374810337</v>
      </c>
      <c r="F19" s="100">
        <v>8116.9871415296002</v>
      </c>
      <c r="G19" s="101" t="s">
        <v>23</v>
      </c>
      <c r="X19" s="95"/>
      <c r="Y19" s="95"/>
    </row>
    <row r="20" spans="1:25" s="59" customFormat="1" ht="22.5" x14ac:dyDescent="0.25">
      <c r="A20" s="96">
        <f>IF(G20&lt;&gt;"",COUNTA(G$1:G20),"")</f>
        <v>2</v>
      </c>
      <c r="B20" s="97" t="s">
        <v>1101</v>
      </c>
      <c r="C20" s="98" t="s">
        <v>58</v>
      </c>
      <c r="D20" s="108">
        <v>6.91</v>
      </c>
      <c r="E20" s="100">
        <f t="shared" ref="E20:E83" si="0">F20/D20</f>
        <v>1466.9285427972213</v>
      </c>
      <c r="F20" s="100">
        <v>10136.4762307288</v>
      </c>
      <c r="G20" s="101" t="s">
        <v>23</v>
      </c>
      <c r="X20" s="95"/>
      <c r="Y20" s="95"/>
    </row>
    <row r="21" spans="1:25" s="59" customFormat="1" ht="22.5" x14ac:dyDescent="0.25">
      <c r="A21" s="96">
        <f>IF(G21&lt;&gt;"",COUNTA(G$1:G21),"")</f>
        <v>3</v>
      </c>
      <c r="B21" s="97" t="s">
        <v>1102</v>
      </c>
      <c r="C21" s="98" t="s">
        <v>58</v>
      </c>
      <c r="D21" s="108">
        <v>12.74</v>
      </c>
      <c r="E21" s="100">
        <f t="shared" si="0"/>
        <v>2524.1127011916801</v>
      </c>
      <c r="F21" s="100">
        <v>32157.195813182003</v>
      </c>
      <c r="G21" s="101" t="s">
        <v>23</v>
      </c>
      <c r="X21" s="95"/>
      <c r="Y21" s="95"/>
    </row>
    <row r="22" spans="1:25" s="59" customFormat="1" ht="22.5" x14ac:dyDescent="0.25">
      <c r="A22" s="96">
        <f>IF(G22&lt;&gt;"",COUNTA(G$1:G22),"")</f>
        <v>4</v>
      </c>
      <c r="B22" s="97" t="s">
        <v>1103</v>
      </c>
      <c r="C22" s="98" t="s">
        <v>58</v>
      </c>
      <c r="D22" s="108">
        <v>25.45</v>
      </c>
      <c r="E22" s="100">
        <f t="shared" si="0"/>
        <v>1563.9860913293362</v>
      </c>
      <c r="F22" s="100">
        <v>39803.446024331606</v>
      </c>
      <c r="G22" s="101" t="s">
        <v>23</v>
      </c>
      <c r="X22" s="95"/>
      <c r="Y22" s="95"/>
    </row>
    <row r="23" spans="1:25" s="59" customFormat="1" ht="22.5" x14ac:dyDescent="0.25">
      <c r="A23" s="96">
        <f>IF(G23&lt;&gt;"",COUNTA(G$1:G23),"")</f>
        <v>5</v>
      </c>
      <c r="B23" s="97" t="s">
        <v>1104</v>
      </c>
      <c r="C23" s="98" t="s">
        <v>58</v>
      </c>
      <c r="D23" s="108">
        <v>15.24</v>
      </c>
      <c r="E23" s="100">
        <f t="shared" si="0"/>
        <v>2053.7630108353283</v>
      </c>
      <c r="F23" s="100">
        <v>31299.348285130403</v>
      </c>
      <c r="G23" s="101" t="s">
        <v>23</v>
      </c>
      <c r="X23" s="95"/>
      <c r="Y23" s="95"/>
    </row>
    <row r="24" spans="1:25" s="59" customFormat="1" ht="22.5" x14ac:dyDescent="0.25">
      <c r="A24" s="96">
        <f>IF(G24&lt;&gt;"",COUNTA(G$1:G24),"")</f>
        <v>6</v>
      </c>
      <c r="B24" s="97" t="s">
        <v>1105</v>
      </c>
      <c r="C24" s="98" t="s">
        <v>58</v>
      </c>
      <c r="D24" s="108">
        <v>16.739999999999998</v>
      </c>
      <c r="E24" s="100">
        <f t="shared" si="0"/>
        <v>793.3162409712786</v>
      </c>
      <c r="F24" s="100">
        <v>13280.113873859202</v>
      </c>
      <c r="G24" s="101" t="s">
        <v>23</v>
      </c>
      <c r="X24" s="95"/>
      <c r="Y24" s="95"/>
    </row>
    <row r="25" spans="1:25" s="59" customFormat="1" ht="22.5" x14ac:dyDescent="0.25">
      <c r="A25" s="96">
        <f>IF(G25&lt;&gt;"",COUNTA(G$1:G25),"")</f>
        <v>7</v>
      </c>
      <c r="B25" s="97" t="s">
        <v>1106</v>
      </c>
      <c r="C25" s="98" t="s">
        <v>58</v>
      </c>
      <c r="D25" s="108">
        <v>12.42</v>
      </c>
      <c r="E25" s="100">
        <f t="shared" si="0"/>
        <v>719.1152830314976</v>
      </c>
      <c r="F25" s="100">
        <v>8931.4118152512001</v>
      </c>
      <c r="G25" s="101" t="s">
        <v>23</v>
      </c>
      <c r="X25" s="95"/>
      <c r="Y25" s="95"/>
    </row>
    <row r="26" spans="1:25" s="59" customFormat="1" ht="22.5" x14ac:dyDescent="0.25">
      <c r="A26" s="96">
        <f>IF(G26&lt;&gt;"",COUNTA(G$1:G26),"")</f>
        <v>8</v>
      </c>
      <c r="B26" s="97" t="s">
        <v>1106</v>
      </c>
      <c r="C26" s="98" t="s">
        <v>58</v>
      </c>
      <c r="D26" s="108">
        <v>12.42</v>
      </c>
      <c r="E26" s="100">
        <f t="shared" si="0"/>
        <v>11471.775912863286</v>
      </c>
      <c r="F26" s="100">
        <v>142479.456837762</v>
      </c>
      <c r="G26" s="101" t="s">
        <v>23</v>
      </c>
      <c r="X26" s="95"/>
      <c r="Y26" s="95"/>
    </row>
    <row r="27" spans="1:25" s="59" customFormat="1" ht="22.5" x14ac:dyDescent="0.25">
      <c r="A27" s="96">
        <f>IF(G27&lt;&gt;"",COUNTA(G$1:G27),"")</f>
        <v>9</v>
      </c>
      <c r="B27" s="97" t="s">
        <v>1107</v>
      </c>
      <c r="C27" s="98" t="s">
        <v>22</v>
      </c>
      <c r="D27" s="99">
        <v>3</v>
      </c>
      <c r="E27" s="100">
        <f t="shared" si="0"/>
        <v>744.28431793760001</v>
      </c>
      <c r="F27" s="100">
        <v>2232.8529538128</v>
      </c>
      <c r="G27" s="101" t="s">
        <v>23</v>
      </c>
      <c r="X27" s="95"/>
      <c r="Y27" s="95"/>
    </row>
    <row r="28" spans="1:25" s="59" customFormat="1" ht="22.5" x14ac:dyDescent="0.25">
      <c r="A28" s="96">
        <f>IF(G28&lt;&gt;"",COUNTA(G$1:G28),"")</f>
        <v>10</v>
      </c>
      <c r="B28" s="97" t="s">
        <v>1108</v>
      </c>
      <c r="C28" s="98" t="s">
        <v>22</v>
      </c>
      <c r="D28" s="99">
        <v>3</v>
      </c>
      <c r="E28" s="100">
        <f t="shared" si="0"/>
        <v>754.25221392520007</v>
      </c>
      <c r="F28" s="100">
        <v>2262.7566417756002</v>
      </c>
      <c r="G28" s="101" t="s">
        <v>23</v>
      </c>
      <c r="X28" s="95"/>
      <c r="Y28" s="95"/>
    </row>
    <row r="29" spans="1:25" s="59" customFormat="1" ht="22.5" x14ac:dyDescent="0.25">
      <c r="A29" s="96">
        <f>IF(G29&lt;&gt;"",COUNTA(G$1:G29),"")</f>
        <v>11</v>
      </c>
      <c r="B29" s="97" t="s">
        <v>1109</v>
      </c>
      <c r="C29" s="98" t="s">
        <v>22</v>
      </c>
      <c r="D29" s="99">
        <v>1</v>
      </c>
      <c r="E29" s="100">
        <f t="shared" si="0"/>
        <v>846.57418064720002</v>
      </c>
      <c r="F29" s="102">
        <v>846.57418064720002</v>
      </c>
      <c r="G29" s="101" t="s">
        <v>23</v>
      </c>
      <c r="X29" s="95"/>
      <c r="Y29" s="95"/>
    </row>
    <row r="30" spans="1:25" s="59" customFormat="1" ht="22.5" x14ac:dyDescent="0.25">
      <c r="A30" s="96">
        <f>IF(G30&lt;&gt;"",COUNTA(G$1:G30),"")</f>
        <v>12</v>
      </c>
      <c r="B30" s="97" t="s">
        <v>1110</v>
      </c>
      <c r="C30" s="98" t="s">
        <v>22</v>
      </c>
      <c r="D30" s="99">
        <v>1</v>
      </c>
      <c r="E30" s="100">
        <f t="shared" si="0"/>
        <v>938.48681090800005</v>
      </c>
      <c r="F30" s="102">
        <v>938.48681090800005</v>
      </c>
      <c r="G30" s="101" t="s">
        <v>23</v>
      </c>
      <c r="X30" s="95"/>
      <c r="Y30" s="95"/>
    </row>
    <row r="31" spans="1:25" s="59" customFormat="1" ht="22.5" x14ac:dyDescent="0.25">
      <c r="A31" s="96">
        <f>IF(G31&lt;&gt;"",COUNTA(G$1:G31),"")</f>
        <v>13</v>
      </c>
      <c r="B31" s="97" t="s">
        <v>1111</v>
      </c>
      <c r="C31" s="98" t="s">
        <v>22</v>
      </c>
      <c r="D31" s="99">
        <v>1</v>
      </c>
      <c r="E31" s="100">
        <f t="shared" si="0"/>
        <v>224.2057492616</v>
      </c>
      <c r="F31" s="102">
        <v>224.2057492616</v>
      </c>
      <c r="G31" s="101" t="s">
        <v>23</v>
      </c>
      <c r="X31" s="95"/>
      <c r="Y31" s="95"/>
    </row>
    <row r="32" spans="1:25" s="59" customFormat="1" x14ac:dyDescent="0.25">
      <c r="A32" s="96">
        <f>IF(G32&lt;&gt;"",COUNTA(G$1:G32),"")</f>
        <v>14</v>
      </c>
      <c r="B32" s="97" t="s">
        <v>1112</v>
      </c>
      <c r="C32" s="98" t="s">
        <v>22</v>
      </c>
      <c r="D32" s="99">
        <v>3</v>
      </c>
      <c r="E32" s="100">
        <f t="shared" si="0"/>
        <v>621.16254829720003</v>
      </c>
      <c r="F32" s="100">
        <v>1863.4876448916002</v>
      </c>
      <c r="G32" s="101" t="s">
        <v>23</v>
      </c>
      <c r="X32" s="95"/>
      <c r="Y32" s="95"/>
    </row>
    <row r="33" spans="1:25" s="59" customFormat="1" ht="22.5" x14ac:dyDescent="0.25">
      <c r="A33" s="96">
        <f>IF(G33&lt;&gt;"",COUNTA(G$1:G33),"")</f>
        <v>15</v>
      </c>
      <c r="B33" s="97" t="s">
        <v>1113</v>
      </c>
      <c r="C33" s="98" t="s">
        <v>22</v>
      </c>
      <c r="D33" s="99">
        <v>1</v>
      </c>
      <c r="E33" s="100">
        <f t="shared" si="0"/>
        <v>637.87896432080004</v>
      </c>
      <c r="F33" s="102">
        <v>637.87896432080004</v>
      </c>
      <c r="G33" s="101" t="s">
        <v>23</v>
      </c>
      <c r="X33" s="95"/>
      <c r="Y33" s="95"/>
    </row>
    <row r="34" spans="1:25" s="59" customFormat="1" ht="15" x14ac:dyDescent="0.25">
      <c r="A34" s="96">
        <f>IF(G34&lt;&gt;"",COUNTA(G$1:G34),"")</f>
        <v>16</v>
      </c>
      <c r="B34" s="97" t="s">
        <v>1114</v>
      </c>
      <c r="C34" s="98" t="s">
        <v>22</v>
      </c>
      <c r="D34" s="99">
        <v>1</v>
      </c>
      <c r="E34" s="100">
        <f t="shared" si="0"/>
        <v>2323.4711958044004</v>
      </c>
      <c r="F34" s="100">
        <v>2323.4711958044004</v>
      </c>
      <c r="G34" s="101" t="s">
        <v>23</v>
      </c>
      <c r="X34" s="95"/>
      <c r="Y34" s="95"/>
    </row>
    <row r="35" spans="1:25" s="59" customFormat="1" ht="22.5" x14ac:dyDescent="0.25">
      <c r="A35" s="96">
        <f>IF(G35&lt;&gt;"",COUNTA(G$1:G35),"")</f>
        <v>17</v>
      </c>
      <c r="B35" s="97" t="s">
        <v>1115</v>
      </c>
      <c r="C35" s="98" t="s">
        <v>22</v>
      </c>
      <c r="D35" s="99">
        <v>4</v>
      </c>
      <c r="E35" s="100">
        <f t="shared" si="0"/>
        <v>22647.568588616803</v>
      </c>
      <c r="F35" s="100">
        <v>90590.274354467212</v>
      </c>
      <c r="G35" s="101" t="s">
        <v>23</v>
      </c>
      <c r="X35" s="95"/>
      <c r="Y35" s="95"/>
    </row>
    <row r="36" spans="1:25" s="59" customFormat="1" ht="22.5" x14ac:dyDescent="0.25">
      <c r="A36" s="96">
        <f>IF(G36&lt;&gt;"",COUNTA(G$1:G36),"")</f>
        <v>18</v>
      </c>
      <c r="B36" s="97" t="s">
        <v>1116</v>
      </c>
      <c r="C36" s="98" t="s">
        <v>22</v>
      </c>
      <c r="D36" s="99">
        <v>1</v>
      </c>
      <c r="E36" s="100">
        <f t="shared" si="0"/>
        <v>17709.6764782756</v>
      </c>
      <c r="F36" s="100">
        <v>17709.6764782756</v>
      </c>
      <c r="G36" s="101" t="s">
        <v>23</v>
      </c>
      <c r="X36" s="95"/>
      <c r="Y36" s="95"/>
    </row>
    <row r="37" spans="1:25" s="59" customFormat="1" ht="22.5" x14ac:dyDescent="0.25">
      <c r="A37" s="96">
        <f>IF(G37&lt;&gt;"",COUNTA(G$1:G37),"")</f>
        <v>19</v>
      </c>
      <c r="B37" s="97" t="s">
        <v>1117</v>
      </c>
      <c r="C37" s="98" t="s">
        <v>22</v>
      </c>
      <c r="D37" s="99">
        <v>6</v>
      </c>
      <c r="E37" s="100">
        <f t="shared" si="0"/>
        <v>1069.5629836728001</v>
      </c>
      <c r="F37" s="100">
        <v>6417.3779020368011</v>
      </c>
      <c r="G37" s="101" t="s">
        <v>23</v>
      </c>
      <c r="X37" s="95"/>
      <c r="Y37" s="95"/>
    </row>
    <row r="38" spans="1:25" s="59" customFormat="1" ht="22.5" x14ac:dyDescent="0.25">
      <c r="A38" s="96">
        <f>IF(G38&lt;&gt;"",COUNTA(G$1:G38),"")</f>
        <v>20</v>
      </c>
      <c r="B38" s="97" t="s">
        <v>1118</v>
      </c>
      <c r="C38" s="98" t="s">
        <v>22</v>
      </c>
      <c r="D38" s="99">
        <v>3</v>
      </c>
      <c r="E38" s="100">
        <f t="shared" si="0"/>
        <v>2013.4928632000001</v>
      </c>
      <c r="F38" s="100">
        <v>6040.4785896000003</v>
      </c>
      <c r="G38" s="101" t="s">
        <v>23</v>
      </c>
      <c r="X38" s="95"/>
      <c r="Y38" s="95"/>
    </row>
    <row r="39" spans="1:25" s="59" customFormat="1" ht="22.5" x14ac:dyDescent="0.25">
      <c r="A39" s="96">
        <f>IF(G39&lt;&gt;"",COUNTA(G$1:G39),"")</f>
        <v>21</v>
      </c>
      <c r="B39" s="97" t="s">
        <v>1119</v>
      </c>
      <c r="C39" s="98" t="s">
        <v>22</v>
      </c>
      <c r="D39" s="99">
        <v>2</v>
      </c>
      <c r="E39" s="100">
        <f t="shared" si="0"/>
        <v>4383.8828679759999</v>
      </c>
      <c r="F39" s="100">
        <v>8767.7657359519999</v>
      </c>
      <c r="G39" s="101" t="s">
        <v>23</v>
      </c>
      <c r="X39" s="95"/>
      <c r="Y39" s="95"/>
    </row>
    <row r="40" spans="1:25" s="59" customFormat="1" ht="22.5" x14ac:dyDescent="0.25">
      <c r="A40" s="96">
        <f>IF(G40&lt;&gt;"",COUNTA(G$1:G40),"")</f>
        <v>22</v>
      </c>
      <c r="B40" s="97" t="s">
        <v>1120</v>
      </c>
      <c r="C40" s="98" t="s">
        <v>22</v>
      </c>
      <c r="D40" s="99">
        <v>2</v>
      </c>
      <c r="E40" s="100">
        <f t="shared" si="0"/>
        <v>8026.0812577004008</v>
      </c>
      <c r="F40" s="100">
        <v>16052.162515400802</v>
      </c>
      <c r="G40" s="101" t="s">
        <v>23</v>
      </c>
      <c r="X40" s="95"/>
      <c r="Y40" s="95"/>
    </row>
    <row r="41" spans="1:25" s="59" customFormat="1" ht="22.5" x14ac:dyDescent="0.25">
      <c r="A41" s="96">
        <f>IF(G41&lt;&gt;"",COUNTA(G$1:G41),"")</f>
        <v>23</v>
      </c>
      <c r="B41" s="97" t="s">
        <v>1121</v>
      </c>
      <c r="C41" s="98" t="s">
        <v>22</v>
      </c>
      <c r="D41" s="99">
        <v>1</v>
      </c>
      <c r="E41" s="100">
        <f t="shared" si="0"/>
        <v>574.24373932560002</v>
      </c>
      <c r="F41" s="102">
        <v>574.24373932560002</v>
      </c>
      <c r="G41" s="101" t="s">
        <v>23</v>
      </c>
      <c r="X41" s="95"/>
      <c r="Y41" s="95"/>
    </row>
    <row r="42" spans="1:25" s="59" customFormat="1" ht="22.5" x14ac:dyDescent="0.25">
      <c r="A42" s="96">
        <f>IF(G42&lt;&gt;"",COUNTA(G$1:G42),"")</f>
        <v>24</v>
      </c>
      <c r="B42" s="97" t="s">
        <v>1122</v>
      </c>
      <c r="C42" s="98" t="s">
        <v>22</v>
      </c>
      <c r="D42" s="99">
        <v>1</v>
      </c>
      <c r="E42" s="100">
        <f t="shared" si="0"/>
        <v>752.33828939039995</v>
      </c>
      <c r="F42" s="102">
        <v>752.33828939039995</v>
      </c>
      <c r="G42" s="101" t="s">
        <v>23</v>
      </c>
      <c r="X42" s="95"/>
      <c r="Y42" s="95"/>
    </row>
    <row r="43" spans="1:25" s="59" customFormat="1" ht="22.5" x14ac:dyDescent="0.25">
      <c r="A43" s="96">
        <f>IF(G43&lt;&gt;"",COUNTA(G$1:G43),"")</f>
        <v>25</v>
      </c>
      <c r="B43" s="97" t="s">
        <v>1123</v>
      </c>
      <c r="C43" s="98" t="s">
        <v>22</v>
      </c>
      <c r="D43" s="99">
        <v>1</v>
      </c>
      <c r="E43" s="100">
        <f t="shared" si="0"/>
        <v>4405.2236796963998</v>
      </c>
      <c r="F43" s="100">
        <v>4405.2236796963998</v>
      </c>
      <c r="G43" s="101" t="s">
        <v>23</v>
      </c>
      <c r="X43" s="95"/>
      <c r="Y43" s="95"/>
    </row>
    <row r="44" spans="1:25" s="59" customFormat="1" ht="33.75" x14ac:dyDescent="0.25">
      <c r="A44" s="96">
        <f>IF(G44&lt;&gt;"",COUNTA(G$1:G44),"")</f>
        <v>26</v>
      </c>
      <c r="B44" s="97" t="s">
        <v>1124</v>
      </c>
      <c r="C44" s="98" t="s">
        <v>22</v>
      </c>
      <c r="D44" s="99">
        <v>3</v>
      </c>
      <c r="E44" s="100">
        <f t="shared" si="0"/>
        <v>2734.2237398971997</v>
      </c>
      <c r="F44" s="100">
        <v>8202.6712196915996</v>
      </c>
      <c r="G44" s="101" t="s">
        <v>23</v>
      </c>
      <c r="X44" s="95"/>
      <c r="Y44" s="95"/>
    </row>
    <row r="45" spans="1:25" s="59" customFormat="1" ht="22.5" x14ac:dyDescent="0.25">
      <c r="A45" s="96">
        <f>IF(G45&lt;&gt;"",COUNTA(G$1:G45),"")</f>
        <v>27</v>
      </c>
      <c r="B45" s="97" t="s">
        <v>1125</v>
      </c>
      <c r="C45" s="98" t="s">
        <v>22</v>
      </c>
      <c r="D45" s="99">
        <v>1</v>
      </c>
      <c r="E45" s="100">
        <f t="shared" si="0"/>
        <v>118659.86945554882</v>
      </c>
      <c r="F45" s="100">
        <v>118659.86945554882</v>
      </c>
      <c r="G45" s="101" t="s">
        <v>23</v>
      </c>
      <c r="X45" s="95"/>
      <c r="Y45" s="95"/>
    </row>
    <row r="46" spans="1:25" s="59" customFormat="1" ht="15" x14ac:dyDescent="0.25">
      <c r="A46" s="96">
        <f>IF(G46&lt;&gt;"",COUNTA(G$1:G46),"")</f>
        <v>28</v>
      </c>
      <c r="B46" s="97" t="s">
        <v>61</v>
      </c>
      <c r="C46" s="98" t="s">
        <v>62</v>
      </c>
      <c r="D46" s="103">
        <v>1.0359999999999999E-2</v>
      </c>
      <c r="E46" s="100">
        <f t="shared" si="0"/>
        <v>101359.14872096524</v>
      </c>
      <c r="F46" s="102">
        <v>1050.0807807491999</v>
      </c>
      <c r="G46" s="101" t="s">
        <v>23</v>
      </c>
      <c r="X46" s="95"/>
      <c r="Y46" s="95"/>
    </row>
    <row r="47" spans="1:25" s="59" customFormat="1" ht="22.5" x14ac:dyDescent="0.25">
      <c r="A47" s="96">
        <f>IF(G47&lt;&gt;"",COUNTA(G$1:G47),"")</f>
        <v>29</v>
      </c>
      <c r="B47" s="97" t="s">
        <v>1126</v>
      </c>
      <c r="C47" s="98" t="s">
        <v>64</v>
      </c>
      <c r="D47" s="105">
        <v>2.6700000000000002E-2</v>
      </c>
      <c r="E47" s="100">
        <f t="shared" si="0"/>
        <v>284.24416680149818</v>
      </c>
      <c r="F47" s="102">
        <v>7.5893192536000011</v>
      </c>
      <c r="G47" s="101" t="s">
        <v>23</v>
      </c>
      <c r="X47" s="95"/>
      <c r="Y47" s="95"/>
    </row>
    <row r="48" spans="1:25" s="59" customFormat="1" ht="15" x14ac:dyDescent="0.25">
      <c r="A48" s="96">
        <f>IF(G48&lt;&gt;"",COUNTA(G$1:G48),"")</f>
        <v>30</v>
      </c>
      <c r="B48" s="97" t="s">
        <v>63</v>
      </c>
      <c r="C48" s="98" t="s">
        <v>64</v>
      </c>
      <c r="D48" s="103">
        <v>17.826280000000001</v>
      </c>
      <c r="E48" s="100">
        <f t="shared" si="0"/>
        <v>91.004844407739597</v>
      </c>
      <c r="F48" s="100">
        <v>1622.2778377688003</v>
      </c>
      <c r="G48" s="101" t="s">
        <v>23</v>
      </c>
      <c r="X48" s="95"/>
      <c r="Y48" s="95"/>
    </row>
    <row r="49" spans="1:25" s="59" customFormat="1" ht="22.5" x14ac:dyDescent="0.25">
      <c r="A49" s="96">
        <f>IF(G49&lt;&gt;"",COUNTA(G$1:G49),"")</f>
        <v>31</v>
      </c>
      <c r="B49" s="97" t="s">
        <v>157</v>
      </c>
      <c r="C49" s="98" t="s">
        <v>98</v>
      </c>
      <c r="D49" s="107">
        <v>4.0789999999999999E-4</v>
      </c>
      <c r="E49" s="100">
        <f t="shared" si="0"/>
        <v>17114.111634224075</v>
      </c>
      <c r="F49" s="102">
        <v>6.9808461356000002</v>
      </c>
      <c r="G49" s="101" t="s">
        <v>23</v>
      </c>
      <c r="X49" s="95"/>
      <c r="Y49" s="95"/>
    </row>
    <row r="50" spans="1:25" s="59" customFormat="1" ht="56.25" x14ac:dyDescent="0.25">
      <c r="A50" s="96">
        <f>IF(G50&lt;&gt;"",COUNTA(G$1:G50),"")</f>
        <v>32</v>
      </c>
      <c r="B50" s="97" t="s">
        <v>1127</v>
      </c>
      <c r="C50" s="98" t="s">
        <v>58</v>
      </c>
      <c r="D50" s="108">
        <v>0.45</v>
      </c>
      <c r="E50" s="100">
        <f t="shared" si="0"/>
        <v>1467.022541304889</v>
      </c>
      <c r="F50" s="102">
        <v>660.16014358720008</v>
      </c>
      <c r="G50" s="101" t="s">
        <v>23</v>
      </c>
      <c r="X50" s="95"/>
      <c r="Y50" s="95"/>
    </row>
    <row r="51" spans="1:25" s="59" customFormat="1" ht="56.25" x14ac:dyDescent="0.25">
      <c r="A51" s="96">
        <f>IF(G51&lt;&gt;"",COUNTA(G$1:G51),"")</f>
        <v>33</v>
      </c>
      <c r="B51" s="97" t="s">
        <v>1128</v>
      </c>
      <c r="C51" s="98" t="s">
        <v>58</v>
      </c>
      <c r="D51" s="108">
        <v>0.56999999999999995</v>
      </c>
      <c r="E51" s="100">
        <f t="shared" si="0"/>
        <v>1439.5484111305266</v>
      </c>
      <c r="F51" s="102">
        <v>820.54259434440007</v>
      </c>
      <c r="G51" s="101" t="s">
        <v>23</v>
      </c>
      <c r="X51" s="95"/>
      <c r="Y51" s="95"/>
    </row>
    <row r="52" spans="1:25" s="59" customFormat="1" ht="22.5" x14ac:dyDescent="0.25">
      <c r="A52" s="96">
        <f>IF(G52&lt;&gt;"",COUNTA(G$1:G52),"")</f>
        <v>34</v>
      </c>
      <c r="B52" s="97" t="s">
        <v>74</v>
      </c>
      <c r="C52" s="98" t="s">
        <v>75</v>
      </c>
      <c r="D52" s="108">
        <v>4.8499999999999996</v>
      </c>
      <c r="E52" s="100">
        <f t="shared" si="0"/>
        <v>10.066323785319589</v>
      </c>
      <c r="F52" s="102">
        <v>48.821670358800006</v>
      </c>
      <c r="G52" s="101" t="s">
        <v>23</v>
      </c>
      <c r="X52" s="95"/>
      <c r="Y52" s="95"/>
    </row>
    <row r="53" spans="1:25" s="59" customFormat="1" ht="15" x14ac:dyDescent="0.25">
      <c r="A53" s="96">
        <f>IF(G53&lt;&gt;"",COUNTA(G$1:G53),"")</f>
        <v>35</v>
      </c>
      <c r="B53" s="97" t="s">
        <v>159</v>
      </c>
      <c r="C53" s="98" t="s">
        <v>62</v>
      </c>
      <c r="D53" s="110">
        <v>3.9999999999999998E-6</v>
      </c>
      <c r="E53" s="100">
        <f t="shared" si="0"/>
        <v>121694.62360000002</v>
      </c>
      <c r="F53" s="102">
        <v>0.48677849440000004</v>
      </c>
      <c r="G53" s="101" t="s">
        <v>23</v>
      </c>
      <c r="X53" s="95"/>
      <c r="Y53" s="95"/>
    </row>
    <row r="54" spans="1:25" s="59" customFormat="1" ht="15" x14ac:dyDescent="0.25">
      <c r="A54" s="96">
        <f>IF(G54&lt;&gt;"",COUNTA(G$1:G54),"")</f>
        <v>36</v>
      </c>
      <c r="B54" s="97" t="s">
        <v>160</v>
      </c>
      <c r="C54" s="98" t="s">
        <v>62</v>
      </c>
      <c r="D54" s="107">
        <v>1.228E-4</v>
      </c>
      <c r="E54" s="100">
        <f t="shared" si="0"/>
        <v>157298.49926384367</v>
      </c>
      <c r="F54" s="102">
        <v>19.316255709600004</v>
      </c>
      <c r="G54" s="101" t="s">
        <v>23</v>
      </c>
      <c r="X54" s="95"/>
      <c r="Y54" s="95"/>
    </row>
    <row r="55" spans="1:25" s="59" customFormat="1" ht="45" x14ac:dyDescent="0.25">
      <c r="A55" s="96">
        <f>IF(G55&lt;&gt;"",COUNTA(G$1:G55),"")</f>
        <v>37</v>
      </c>
      <c r="B55" s="97" t="s">
        <v>1129</v>
      </c>
      <c r="C55" s="98" t="s">
        <v>1130</v>
      </c>
      <c r="D55" s="99">
        <v>4</v>
      </c>
      <c r="E55" s="100">
        <f t="shared" si="0"/>
        <v>1.0067464316000001</v>
      </c>
      <c r="F55" s="102">
        <v>4.0269857264000004</v>
      </c>
      <c r="G55" s="101" t="s">
        <v>23</v>
      </c>
      <c r="X55" s="95"/>
      <c r="Y55" s="95"/>
    </row>
    <row r="56" spans="1:25" s="59" customFormat="1" ht="33.75" x14ac:dyDescent="0.25">
      <c r="A56" s="96">
        <f>IF(G56&lt;&gt;"",COUNTA(G$1:G56),"")</f>
        <v>38</v>
      </c>
      <c r="B56" s="97" t="s">
        <v>164</v>
      </c>
      <c r="C56" s="98" t="s">
        <v>165</v>
      </c>
      <c r="D56" s="107">
        <v>7.4051999999999998E-3</v>
      </c>
      <c r="E56" s="100">
        <f t="shared" si="0"/>
        <v>506.45587376438186</v>
      </c>
      <c r="F56" s="102">
        <v>3.7504070364000004</v>
      </c>
      <c r="G56" s="101" t="s">
        <v>23</v>
      </c>
      <c r="X56" s="95"/>
      <c r="Y56" s="95"/>
    </row>
    <row r="57" spans="1:25" s="59" customFormat="1" ht="15" x14ac:dyDescent="0.25">
      <c r="A57" s="96">
        <f>IF(G57&lt;&gt;"",COUNTA(G$1:G57),"")</f>
        <v>39</v>
      </c>
      <c r="B57" s="97" t="s">
        <v>166</v>
      </c>
      <c r="C57" s="98" t="s">
        <v>62</v>
      </c>
      <c r="D57" s="107">
        <v>3.96E-5</v>
      </c>
      <c r="E57" s="100">
        <f t="shared" si="0"/>
        <v>381622.71771717176</v>
      </c>
      <c r="F57" s="102">
        <v>15.112259621600002</v>
      </c>
      <c r="G57" s="101" t="s">
        <v>23</v>
      </c>
      <c r="X57" s="95"/>
      <c r="Y57" s="95"/>
    </row>
    <row r="58" spans="1:25" s="59" customFormat="1" ht="15" x14ac:dyDescent="0.25">
      <c r="A58" s="96">
        <f>IF(G58&lt;&gt;"",COUNTA(G$1:G58),"")</f>
        <v>40</v>
      </c>
      <c r="B58" s="97" t="s">
        <v>77</v>
      </c>
      <c r="C58" s="98" t="s">
        <v>62</v>
      </c>
      <c r="D58" s="103">
        <v>3.8000000000000002E-4</v>
      </c>
      <c r="E58" s="100">
        <f t="shared" si="0"/>
        <v>199340.45162421052</v>
      </c>
      <c r="F58" s="102">
        <v>75.749371617199998</v>
      </c>
      <c r="G58" s="101" t="s">
        <v>23</v>
      </c>
      <c r="X58" s="95"/>
      <c r="Y58" s="95"/>
    </row>
    <row r="59" spans="1:25" s="59" customFormat="1" ht="15" x14ac:dyDescent="0.25">
      <c r="A59" s="96">
        <f>IF(G59&lt;&gt;"",COUNTA(G$1:G59),"")</f>
        <v>41</v>
      </c>
      <c r="B59" s="97" t="s">
        <v>168</v>
      </c>
      <c r="C59" s="98" t="s">
        <v>98</v>
      </c>
      <c r="D59" s="105">
        <v>0.7722</v>
      </c>
      <c r="E59" s="100">
        <f t="shared" si="0"/>
        <v>62.622401139083145</v>
      </c>
      <c r="F59" s="102">
        <v>48.357018159600003</v>
      </c>
      <c r="G59" s="101" t="s">
        <v>23</v>
      </c>
      <c r="X59" s="95"/>
      <c r="Y59" s="95"/>
    </row>
    <row r="60" spans="1:25" s="59" customFormat="1" ht="22.5" x14ac:dyDescent="0.25">
      <c r="A60" s="96">
        <f>IF(G60&lt;&gt;"",COUNTA(G$1:G60),"")</f>
        <v>42</v>
      </c>
      <c r="B60" s="97" t="s">
        <v>79</v>
      </c>
      <c r="C60" s="98" t="s">
        <v>64</v>
      </c>
      <c r="D60" s="106">
        <v>0.29099999999999998</v>
      </c>
      <c r="E60" s="100">
        <f t="shared" si="0"/>
        <v>152.22282814570448</v>
      </c>
      <c r="F60" s="102">
        <v>44.296842990400002</v>
      </c>
      <c r="G60" s="101" t="s">
        <v>23</v>
      </c>
      <c r="X60" s="95"/>
      <c r="Y60" s="95"/>
    </row>
    <row r="61" spans="1:25" s="59" customFormat="1" ht="15" x14ac:dyDescent="0.25">
      <c r="A61" s="96">
        <f>IF(G61&lt;&gt;"",COUNTA(G$1:G61),"")</f>
        <v>43</v>
      </c>
      <c r="B61" s="97" t="s">
        <v>1131</v>
      </c>
      <c r="C61" s="98" t="s">
        <v>62</v>
      </c>
      <c r="D61" s="107">
        <v>1.361E-4</v>
      </c>
      <c r="E61" s="100">
        <f t="shared" si="0"/>
        <v>96162.407132990455</v>
      </c>
      <c r="F61" s="102">
        <v>13.0877036108</v>
      </c>
      <c r="G61" s="101" t="s">
        <v>23</v>
      </c>
      <c r="X61" s="95"/>
      <c r="Y61" s="95"/>
    </row>
    <row r="62" spans="1:25" s="59" customFormat="1" ht="22.5" x14ac:dyDescent="0.25">
      <c r="A62" s="96">
        <f>IF(G62&lt;&gt;"",COUNTA(G$1:G62),"")</f>
        <v>44</v>
      </c>
      <c r="B62" s="97" t="s">
        <v>82</v>
      </c>
      <c r="C62" s="98" t="s">
        <v>62</v>
      </c>
      <c r="D62" s="110">
        <v>5.0759999999999998E-3</v>
      </c>
      <c r="E62" s="100">
        <f t="shared" si="0"/>
        <v>76411.129178171788</v>
      </c>
      <c r="F62" s="102">
        <v>387.86289170840001</v>
      </c>
      <c r="G62" s="101" t="s">
        <v>23</v>
      </c>
      <c r="X62" s="95"/>
      <c r="Y62" s="95"/>
    </row>
    <row r="63" spans="1:25" s="59" customFormat="1" ht="33.75" x14ac:dyDescent="0.25">
      <c r="A63" s="96">
        <f>IF(G63&lt;&gt;"",COUNTA(G$1:G63),"")</f>
        <v>45</v>
      </c>
      <c r="B63" s="97" t="s">
        <v>85</v>
      </c>
      <c r="C63" s="98" t="s">
        <v>62</v>
      </c>
      <c r="D63" s="107">
        <v>3.4207E-3</v>
      </c>
      <c r="E63" s="100">
        <f t="shared" si="0"/>
        <v>172992.86753483204</v>
      </c>
      <c r="F63" s="102">
        <v>591.7567019764</v>
      </c>
      <c r="G63" s="101" t="s">
        <v>23</v>
      </c>
      <c r="X63" s="95"/>
      <c r="Y63" s="95"/>
    </row>
    <row r="64" spans="1:25" s="59" customFormat="1" ht="15" x14ac:dyDescent="0.25">
      <c r="A64" s="96">
        <f>IF(G64&lt;&gt;"",COUNTA(G$1:G64),"")</f>
        <v>46</v>
      </c>
      <c r="B64" s="97" t="s">
        <v>1132</v>
      </c>
      <c r="C64" s="98" t="s">
        <v>170</v>
      </c>
      <c r="D64" s="108">
        <v>0.02</v>
      </c>
      <c r="E64" s="100">
        <f t="shared" si="0"/>
        <v>3674.6244753400006</v>
      </c>
      <c r="F64" s="102">
        <v>73.492489506800013</v>
      </c>
      <c r="G64" s="101" t="s">
        <v>23</v>
      </c>
      <c r="X64" s="95"/>
      <c r="Y64" s="95"/>
    </row>
    <row r="65" spans="1:25" s="59" customFormat="1" ht="33.75" x14ac:dyDescent="0.25">
      <c r="A65" s="96">
        <f>IF(G65&lt;&gt;"",COUNTA(G$1:G65),"")</f>
        <v>47</v>
      </c>
      <c r="B65" s="97" t="s">
        <v>87</v>
      </c>
      <c r="C65" s="98" t="s">
        <v>62</v>
      </c>
      <c r="D65" s="103">
        <v>1.3999999999999999E-4</v>
      </c>
      <c r="E65" s="100">
        <f t="shared" si="0"/>
        <v>170609.54048857145</v>
      </c>
      <c r="F65" s="102">
        <v>23.8853356684</v>
      </c>
      <c r="G65" s="101" t="s">
        <v>23</v>
      </c>
      <c r="X65" s="95"/>
      <c r="Y65" s="95"/>
    </row>
    <row r="66" spans="1:25" s="59" customFormat="1" ht="15" x14ac:dyDescent="0.25">
      <c r="A66" s="96">
        <f>IF(G66&lt;&gt;"",COUNTA(G$1:G66),"")</f>
        <v>48</v>
      </c>
      <c r="B66" s="97" t="s">
        <v>88</v>
      </c>
      <c r="C66" s="98" t="s">
        <v>64</v>
      </c>
      <c r="D66" s="106">
        <v>1E-3</v>
      </c>
      <c r="E66" s="100">
        <f t="shared" si="0"/>
        <v>331.894428</v>
      </c>
      <c r="F66" s="102">
        <v>0.33189442800000002</v>
      </c>
      <c r="G66" s="101" t="s">
        <v>23</v>
      </c>
      <c r="X66" s="95"/>
      <c r="Y66" s="95"/>
    </row>
    <row r="67" spans="1:25" s="59" customFormat="1" ht="15" x14ac:dyDescent="0.25">
      <c r="A67" s="96">
        <f>IF(G67&lt;&gt;"",COUNTA(G$1:G67),"")</f>
        <v>49</v>
      </c>
      <c r="B67" s="97" t="s">
        <v>89</v>
      </c>
      <c r="C67" s="98" t="s">
        <v>64</v>
      </c>
      <c r="D67" s="110">
        <v>0.150001</v>
      </c>
      <c r="E67" s="100">
        <f t="shared" si="0"/>
        <v>375.40697251351662</v>
      </c>
      <c r="F67" s="102">
        <v>56.311421284000005</v>
      </c>
      <c r="G67" s="101" t="s">
        <v>23</v>
      </c>
      <c r="X67" s="95"/>
      <c r="Y67" s="95"/>
    </row>
    <row r="68" spans="1:25" s="59" customFormat="1" ht="22.5" x14ac:dyDescent="0.25">
      <c r="A68" s="96">
        <f>IF(G68&lt;&gt;"",COUNTA(G$1:G68),"")</f>
        <v>50</v>
      </c>
      <c r="B68" s="97" t="s">
        <v>466</v>
      </c>
      <c r="C68" s="98" t="s">
        <v>62</v>
      </c>
      <c r="D68" s="103">
        <v>1.0000000000000001E-5</v>
      </c>
      <c r="E68" s="100">
        <f t="shared" si="0"/>
        <v>1149461.0356399999</v>
      </c>
      <c r="F68" s="102">
        <v>11.494610356400001</v>
      </c>
      <c r="G68" s="101" t="s">
        <v>23</v>
      </c>
      <c r="X68" s="95"/>
      <c r="Y68" s="95"/>
    </row>
    <row r="69" spans="1:25" s="59" customFormat="1" ht="15" x14ac:dyDescent="0.25">
      <c r="A69" s="96">
        <f>IF(G69&lt;&gt;"",COUNTA(G$1:G69),"")</f>
        <v>51</v>
      </c>
      <c r="B69" s="97" t="s">
        <v>176</v>
      </c>
      <c r="C69" s="98" t="s">
        <v>62</v>
      </c>
      <c r="D69" s="107">
        <v>1.19E-5</v>
      </c>
      <c r="E69" s="100">
        <f t="shared" si="0"/>
        <v>44624.460907563029</v>
      </c>
      <c r="F69" s="102">
        <v>0.53103108480000005</v>
      </c>
      <c r="G69" s="101" t="s">
        <v>23</v>
      </c>
      <c r="X69" s="95"/>
      <c r="Y69" s="95"/>
    </row>
    <row r="70" spans="1:25" s="59" customFormat="1" ht="22.5" x14ac:dyDescent="0.25">
      <c r="A70" s="96">
        <f>IF(G70&lt;&gt;"",COUNTA(G$1:G70),"")</f>
        <v>52</v>
      </c>
      <c r="B70" s="97" t="s">
        <v>90</v>
      </c>
      <c r="C70" s="98" t="s">
        <v>62</v>
      </c>
      <c r="D70" s="107">
        <v>1.717E-4</v>
      </c>
      <c r="E70" s="100">
        <f t="shared" si="0"/>
        <v>147873.75504950495</v>
      </c>
      <c r="F70" s="102">
        <v>25.389923742000001</v>
      </c>
      <c r="G70" s="101" t="s">
        <v>23</v>
      </c>
      <c r="X70" s="95"/>
      <c r="Y70" s="95"/>
    </row>
    <row r="71" spans="1:25" s="59" customFormat="1" ht="22.5" x14ac:dyDescent="0.25">
      <c r="A71" s="96">
        <f>IF(G71&lt;&gt;"",COUNTA(G$1:G71),"")</f>
        <v>53</v>
      </c>
      <c r="B71" s="97" t="s">
        <v>91</v>
      </c>
      <c r="C71" s="98" t="s">
        <v>62</v>
      </c>
      <c r="D71" s="107">
        <v>3.2719999999999998E-4</v>
      </c>
      <c r="E71" s="100">
        <f t="shared" si="0"/>
        <v>147891.83252567239</v>
      </c>
      <c r="F71" s="102">
        <v>48.390207602400004</v>
      </c>
      <c r="G71" s="101" t="s">
        <v>23</v>
      </c>
      <c r="X71" s="95"/>
      <c r="Y71" s="95"/>
    </row>
    <row r="72" spans="1:25" s="59" customFormat="1" ht="22.5" x14ac:dyDescent="0.25">
      <c r="A72" s="96">
        <f>IF(G72&lt;&gt;"",COUNTA(G$1:G72),"")</f>
        <v>54</v>
      </c>
      <c r="B72" s="97" t="s">
        <v>93</v>
      </c>
      <c r="C72" s="98" t="s">
        <v>94</v>
      </c>
      <c r="D72" s="106">
        <v>5.0000000000000001E-3</v>
      </c>
      <c r="E72" s="100">
        <f t="shared" si="0"/>
        <v>56882.279700159997</v>
      </c>
      <c r="F72" s="102">
        <v>284.41139850079998</v>
      </c>
      <c r="G72" s="101" t="s">
        <v>23</v>
      </c>
      <c r="X72" s="95"/>
      <c r="Y72" s="95"/>
    </row>
    <row r="73" spans="1:25" s="59" customFormat="1" ht="15" x14ac:dyDescent="0.25">
      <c r="A73" s="96">
        <f>IF(G73&lt;&gt;"",COUNTA(G$1:G73),"")</f>
        <v>55</v>
      </c>
      <c r="B73" s="97" t="s">
        <v>95</v>
      </c>
      <c r="C73" s="98" t="s">
        <v>64</v>
      </c>
      <c r="D73" s="106">
        <v>0.126</v>
      </c>
      <c r="E73" s="100">
        <f t="shared" si="0"/>
        <v>266.21796446984132</v>
      </c>
      <c r="F73" s="102">
        <v>33.543463523200003</v>
      </c>
      <c r="G73" s="101" t="s">
        <v>23</v>
      </c>
      <c r="X73" s="95"/>
      <c r="Y73" s="95"/>
    </row>
    <row r="74" spans="1:25" s="59" customFormat="1" ht="22.5" x14ac:dyDescent="0.25">
      <c r="A74" s="96">
        <f>IF(G74&lt;&gt;"",COUNTA(G$1:G74),"")</f>
        <v>56</v>
      </c>
      <c r="B74" s="97" t="s">
        <v>96</v>
      </c>
      <c r="C74" s="98" t="s">
        <v>64</v>
      </c>
      <c r="D74" s="110">
        <v>9.5938580000000009</v>
      </c>
      <c r="E74" s="100">
        <f t="shared" si="0"/>
        <v>232.45869097641426</v>
      </c>
      <c r="F74" s="100">
        <v>2230.1756720936</v>
      </c>
      <c r="G74" s="101" t="s">
        <v>23</v>
      </c>
      <c r="X74" s="95"/>
      <c r="Y74" s="95"/>
    </row>
    <row r="75" spans="1:25" s="59" customFormat="1" ht="15" x14ac:dyDescent="0.25">
      <c r="A75" s="96">
        <f>IF(G75&lt;&gt;"",COUNTA(G$1:G75),"")</f>
        <v>57</v>
      </c>
      <c r="B75" s="97" t="s">
        <v>181</v>
      </c>
      <c r="C75" s="98" t="s">
        <v>64</v>
      </c>
      <c r="D75" s="103">
        <v>0.23363999999999999</v>
      </c>
      <c r="E75" s="100">
        <f t="shared" si="0"/>
        <v>61.319877341208702</v>
      </c>
      <c r="F75" s="102">
        <v>14.326776142</v>
      </c>
      <c r="G75" s="101" t="s">
        <v>23</v>
      </c>
      <c r="X75" s="95"/>
      <c r="Y75" s="95"/>
    </row>
    <row r="76" spans="1:25" s="59" customFormat="1" ht="15" x14ac:dyDescent="0.25">
      <c r="A76" s="96">
        <f>IF(G76&lt;&gt;"",COUNTA(G$1:G76),"")</f>
        <v>58</v>
      </c>
      <c r="B76" s="97" t="s">
        <v>97</v>
      </c>
      <c r="C76" s="98" t="s">
        <v>98</v>
      </c>
      <c r="D76" s="105">
        <v>1.0200000000000001E-2</v>
      </c>
      <c r="E76" s="100">
        <f t="shared" si="0"/>
        <v>5233.3026637254898</v>
      </c>
      <c r="F76" s="102">
        <v>53.379687170000004</v>
      </c>
      <c r="G76" s="101" t="s">
        <v>23</v>
      </c>
      <c r="X76" s="95"/>
      <c r="Y76" s="95"/>
    </row>
    <row r="77" spans="1:25" s="59" customFormat="1" ht="15" x14ac:dyDescent="0.25">
      <c r="A77" s="96">
        <f>IF(G77&lt;&gt;"",COUNTA(G$1:G77),"")</f>
        <v>59</v>
      </c>
      <c r="B77" s="97" t="s">
        <v>184</v>
      </c>
      <c r="C77" s="98" t="s">
        <v>64</v>
      </c>
      <c r="D77" s="105">
        <v>0.23760000000000001</v>
      </c>
      <c r="E77" s="100">
        <f t="shared" si="0"/>
        <v>94.846934601010119</v>
      </c>
      <c r="F77" s="102">
        <v>22.535631661200004</v>
      </c>
      <c r="G77" s="101" t="s">
        <v>23</v>
      </c>
      <c r="X77" s="95"/>
      <c r="Y77" s="95"/>
    </row>
    <row r="78" spans="1:25" s="59" customFormat="1" ht="22.5" x14ac:dyDescent="0.25">
      <c r="A78" s="96">
        <f>IF(G78&lt;&gt;"",COUNTA(G$1:G78),"")</f>
        <v>60</v>
      </c>
      <c r="B78" s="97" t="s">
        <v>100</v>
      </c>
      <c r="C78" s="98" t="s">
        <v>22</v>
      </c>
      <c r="D78" s="99">
        <v>3</v>
      </c>
      <c r="E78" s="100">
        <f t="shared" si="0"/>
        <v>190.07593891559998</v>
      </c>
      <c r="F78" s="102">
        <v>570.22781674679993</v>
      </c>
      <c r="G78" s="101" t="s">
        <v>23</v>
      </c>
      <c r="X78" s="95"/>
      <c r="Y78" s="95"/>
    </row>
    <row r="79" spans="1:25" s="59" customFormat="1" ht="45" x14ac:dyDescent="0.25">
      <c r="A79" s="96">
        <f>IF(G79&lt;&gt;"",COUNTA(G$1:G79),"")</f>
        <v>61</v>
      </c>
      <c r="B79" s="97" t="s">
        <v>1133</v>
      </c>
      <c r="C79" s="98" t="s">
        <v>62</v>
      </c>
      <c r="D79" s="106">
        <v>4.5999999999999999E-2</v>
      </c>
      <c r="E79" s="100">
        <f t="shared" si="0"/>
        <v>65202.584406269569</v>
      </c>
      <c r="F79" s="100">
        <v>2999.3188826884002</v>
      </c>
      <c r="G79" s="101" t="s">
        <v>23</v>
      </c>
      <c r="X79" s="95"/>
      <c r="Y79" s="95"/>
    </row>
    <row r="80" spans="1:25" s="59" customFormat="1" ht="22.5" x14ac:dyDescent="0.25">
      <c r="A80" s="96">
        <f>IF(G80&lt;&gt;"",COUNTA(G$1:G80),"")</f>
        <v>62</v>
      </c>
      <c r="B80" s="97" t="s">
        <v>101</v>
      </c>
      <c r="C80" s="98" t="s">
        <v>62</v>
      </c>
      <c r="D80" s="103">
        <v>1.72E-3</v>
      </c>
      <c r="E80" s="100">
        <f t="shared" si="0"/>
        <v>65523.421279767448</v>
      </c>
      <c r="F80" s="102">
        <v>112.70028460120001</v>
      </c>
      <c r="G80" s="101" t="s">
        <v>23</v>
      </c>
      <c r="X80" s="95"/>
      <c r="Y80" s="95"/>
    </row>
    <row r="81" spans="1:25" s="59" customFormat="1" ht="15" x14ac:dyDescent="0.25">
      <c r="A81" s="96">
        <f>IF(G81&lt;&gt;"",COUNTA(G$1:G81),"")</f>
        <v>63</v>
      </c>
      <c r="B81" s="97" t="s">
        <v>105</v>
      </c>
      <c r="C81" s="98" t="s">
        <v>62</v>
      </c>
      <c r="D81" s="106">
        <v>1E-3</v>
      </c>
      <c r="E81" s="100">
        <f t="shared" si="0"/>
        <v>102765.5780564</v>
      </c>
      <c r="F81" s="102">
        <v>102.7655780564</v>
      </c>
      <c r="G81" s="101" t="s">
        <v>23</v>
      </c>
      <c r="X81" s="95"/>
      <c r="Y81" s="95"/>
    </row>
    <row r="82" spans="1:25" s="59" customFormat="1" ht="15" x14ac:dyDescent="0.25">
      <c r="A82" s="96">
        <f>IF(G82&lt;&gt;"",COUNTA(G$1:G82),"")</f>
        <v>64</v>
      </c>
      <c r="B82" s="97" t="s">
        <v>200</v>
      </c>
      <c r="C82" s="98" t="s">
        <v>62</v>
      </c>
      <c r="D82" s="107">
        <v>7.6820000000000002E-4</v>
      </c>
      <c r="E82" s="100">
        <f t="shared" si="0"/>
        <v>49526.379323613648</v>
      </c>
      <c r="F82" s="102">
        <v>38.046164596400004</v>
      </c>
      <c r="G82" s="101" t="s">
        <v>23</v>
      </c>
      <c r="X82" s="95"/>
      <c r="Y82" s="95"/>
    </row>
    <row r="83" spans="1:25" s="59" customFormat="1" ht="22.5" x14ac:dyDescent="0.25">
      <c r="A83" s="96">
        <f>IF(G83&lt;&gt;"",COUNTA(G$1:G83),"")</f>
        <v>65</v>
      </c>
      <c r="B83" s="97" t="s">
        <v>106</v>
      </c>
      <c r="C83" s="98" t="s">
        <v>62</v>
      </c>
      <c r="D83" s="107">
        <v>7.115E-4</v>
      </c>
      <c r="E83" s="100">
        <f t="shared" si="0"/>
        <v>266759.46623415325</v>
      </c>
      <c r="F83" s="102">
        <v>189.79936022560003</v>
      </c>
      <c r="G83" s="101" t="s">
        <v>23</v>
      </c>
      <c r="X83" s="95"/>
      <c r="Y83" s="95"/>
    </row>
    <row r="84" spans="1:25" s="59" customFormat="1" ht="15" x14ac:dyDescent="0.25">
      <c r="A84" s="96">
        <f>IF(G84&lt;&gt;"",COUNTA(G$1:G84),"")</f>
        <v>66</v>
      </c>
      <c r="B84" s="97" t="s">
        <v>109</v>
      </c>
      <c r="C84" s="98" t="s">
        <v>62</v>
      </c>
      <c r="D84" s="107">
        <v>1.8775E-3</v>
      </c>
      <c r="E84" s="100">
        <f t="shared" ref="E84:E86" si="1">F84/D84</f>
        <v>104320.62056479361</v>
      </c>
      <c r="F84" s="102">
        <v>195.86196511040001</v>
      </c>
      <c r="G84" s="101" t="s">
        <v>23</v>
      </c>
      <c r="X84" s="95"/>
      <c r="Y84" s="95"/>
    </row>
    <row r="85" spans="1:25" s="59" customFormat="1" ht="15" x14ac:dyDescent="0.25">
      <c r="A85" s="96">
        <f>IF(G85&lt;&gt;"",COUNTA(G$1:G85),"")</f>
        <v>67</v>
      </c>
      <c r="B85" s="97" t="s">
        <v>202</v>
      </c>
      <c r="C85" s="98" t="s">
        <v>64</v>
      </c>
      <c r="D85" s="106">
        <v>5.5439999999999996</v>
      </c>
      <c r="E85" s="100">
        <f t="shared" si="1"/>
        <v>108.23086875562771</v>
      </c>
      <c r="F85" s="102">
        <v>600.03193638120001</v>
      </c>
      <c r="G85" s="101" t="s">
        <v>23</v>
      </c>
      <c r="X85" s="95"/>
      <c r="Y85" s="95"/>
    </row>
    <row r="86" spans="1:25" s="59" customFormat="1" ht="15" x14ac:dyDescent="0.25">
      <c r="A86" s="96">
        <f>IF(G86&lt;&gt;"",COUNTA(G$1:G86),"")</f>
        <v>68</v>
      </c>
      <c r="B86" s="97" t="s">
        <v>1134</v>
      </c>
      <c r="C86" s="98" t="s">
        <v>62</v>
      </c>
      <c r="D86" s="103">
        <v>1.0000000000000001E-5</v>
      </c>
      <c r="E86" s="100">
        <f t="shared" si="1"/>
        <v>285429.20808000001</v>
      </c>
      <c r="F86" s="102">
        <v>2.8542920808000001</v>
      </c>
      <c r="G86" s="101" t="s">
        <v>23</v>
      </c>
      <c r="X86" s="95"/>
      <c r="Y86" s="95"/>
    </row>
    <row r="87" spans="1:25" s="59" customFormat="1" ht="15" x14ac:dyDescent="0.25">
      <c r="A87" s="94" t="s">
        <v>112</v>
      </c>
      <c r="B87" s="94"/>
      <c r="C87" s="94"/>
      <c r="D87" s="94"/>
      <c r="E87" s="94"/>
      <c r="F87" s="94"/>
      <c r="X87" s="95" t="s">
        <v>112</v>
      </c>
      <c r="Y87" s="95"/>
    </row>
    <row r="88" spans="1:25" s="59" customFormat="1" ht="22.5" x14ac:dyDescent="0.25">
      <c r="A88" s="96">
        <f>IF(G88&lt;&gt;"",COUNTA(G$1:G88),"")</f>
        <v>69</v>
      </c>
      <c r="B88" s="97" t="s">
        <v>1135</v>
      </c>
      <c r="C88" s="98" t="s">
        <v>22</v>
      </c>
      <c r="D88" s="99">
        <v>1</v>
      </c>
      <c r="E88" s="100"/>
      <c r="F88" s="109"/>
      <c r="G88" s="101" t="s">
        <v>23</v>
      </c>
      <c r="X88" s="95"/>
      <c r="Y88" s="95"/>
    </row>
    <row r="89" spans="1:25" s="59" customFormat="1" ht="78.75" x14ac:dyDescent="0.25">
      <c r="A89" s="96">
        <f>IF(G89&lt;&gt;"",COUNTA(G$1:G89),"")</f>
        <v>70</v>
      </c>
      <c r="B89" s="97" t="s">
        <v>1136</v>
      </c>
      <c r="C89" s="98" t="s">
        <v>22</v>
      </c>
      <c r="D89" s="99">
        <v>1</v>
      </c>
      <c r="E89" s="100"/>
      <c r="F89" s="109"/>
      <c r="G89" s="101" t="s">
        <v>23</v>
      </c>
      <c r="X89" s="95"/>
      <c r="Y89" s="95"/>
    </row>
  </sheetData>
  <autoFilter ref="A17:AB89" xr:uid="{D9AA121A-AD25-49FB-ACAD-5D7071642B2E}"/>
  <mergeCells count="13">
    <mergeCell ref="A18:F18"/>
    <mergeCell ref="A87:F87"/>
    <mergeCell ref="A15:A16"/>
    <mergeCell ref="B15:B16"/>
    <mergeCell ref="C15:C16"/>
    <mergeCell ref="D15:D16"/>
    <mergeCell ref="E15:F15"/>
    <mergeCell ref="B1:D1"/>
    <mergeCell ref="B7:E7"/>
    <mergeCell ref="B10:F10"/>
    <mergeCell ref="E11:F11"/>
    <mergeCell ref="E12:F12"/>
    <mergeCell ref="E13:F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15422-5B4A-4280-9BAF-9FF893C07143}">
  <sheetPr>
    <pageSetUpPr fitToPage="1"/>
  </sheetPr>
  <dimension ref="A1:AE75"/>
  <sheetViews>
    <sheetView topLeftCell="A4" workbookViewId="0">
      <selection activeCell="B14" sqref="B14"/>
    </sheetView>
  </sheetViews>
  <sheetFormatPr defaultColWidth="9.140625" defaultRowHeight="11.25" customHeight="1" x14ac:dyDescent="0.2"/>
  <cols>
    <col min="1" max="1" width="11" style="120" customWidth="1"/>
    <col min="2" max="2" width="43.42578125" style="120" customWidth="1"/>
    <col min="3" max="3" width="11" style="120" customWidth="1"/>
    <col min="4" max="4" width="13.42578125" style="120" customWidth="1"/>
    <col min="5" max="6" width="16.42578125" style="120" customWidth="1"/>
    <col min="7" max="7" width="0.28515625" style="120" customWidth="1"/>
    <col min="8" max="8" width="14.42578125" style="120" customWidth="1"/>
    <col min="9" max="12" width="9.140625" style="120"/>
    <col min="13" max="15" width="67.85546875" style="119" hidden="1" customWidth="1"/>
    <col min="16" max="20" width="101.85546875" style="119" hidden="1" customWidth="1"/>
    <col min="21" max="25" width="100.7109375" style="119" hidden="1" customWidth="1"/>
    <col min="26" max="27" width="129.28515625" style="119" hidden="1" customWidth="1"/>
    <col min="28" max="28" width="72" style="119" hidden="1" customWidth="1"/>
    <col min="29" max="30" width="61" style="119" hidden="1" customWidth="1"/>
    <col min="31" max="16384" width="9.140625" style="120"/>
  </cols>
  <sheetData>
    <row r="1" spans="1:25" s="59" customFormat="1" ht="15" x14ac:dyDescent="0.25">
      <c r="A1" s="58"/>
      <c r="B1" s="60" t="s">
        <v>0</v>
      </c>
      <c r="C1" s="60"/>
      <c r="D1" s="60"/>
      <c r="E1" s="61"/>
      <c r="F1" s="61"/>
      <c r="M1" s="62" t="s">
        <v>0</v>
      </c>
      <c r="N1" s="62" t="s">
        <v>1</v>
      </c>
      <c r="O1" s="62" t="s">
        <v>1</v>
      </c>
    </row>
    <row r="2" spans="1:25" s="59" customFormat="1" ht="13.5" customHeight="1" x14ac:dyDescent="0.25">
      <c r="A2" s="58"/>
      <c r="C2" s="63" t="s">
        <v>2</v>
      </c>
    </row>
    <row r="3" spans="1:25" s="59" customFormat="1" ht="13.5" customHeight="1" x14ac:dyDescent="0.25">
      <c r="A3" s="64"/>
      <c r="B3" s="61"/>
      <c r="C3" s="61"/>
      <c r="D3" s="61"/>
      <c r="E3" s="61"/>
      <c r="F3" s="61"/>
    </row>
    <row r="4" spans="1:25" s="59" customFormat="1" ht="15.75" x14ac:dyDescent="0.25">
      <c r="B4" s="65"/>
      <c r="C4" s="66" t="s">
        <v>3</v>
      </c>
      <c r="D4" s="67" t="s">
        <v>1168</v>
      </c>
      <c r="E4" s="65"/>
      <c r="F4" s="68"/>
    </row>
    <row r="5" spans="1:25" s="59" customFormat="1" ht="13.5" customHeight="1" x14ac:dyDescent="0.25">
      <c r="B5" s="69"/>
      <c r="C5" s="70" t="s">
        <v>5</v>
      </c>
      <c r="D5" s="67"/>
      <c r="E5" s="67"/>
      <c r="F5" s="68"/>
    </row>
    <row r="6" spans="1:25" s="59" customFormat="1" ht="13.5" customHeight="1" x14ac:dyDescent="0.25">
      <c r="B6" s="71"/>
      <c r="C6" s="72"/>
      <c r="D6" s="68"/>
      <c r="E6" s="68"/>
      <c r="F6" s="68"/>
    </row>
    <row r="7" spans="1:25" s="59" customFormat="1" ht="26.25" x14ac:dyDescent="0.25">
      <c r="A7" s="73" t="s">
        <v>6</v>
      </c>
      <c r="B7" s="74"/>
      <c r="C7" s="74"/>
      <c r="D7" s="74"/>
      <c r="E7" s="74"/>
      <c r="F7" s="75"/>
      <c r="P7" s="62" t="s">
        <v>1167</v>
      </c>
      <c r="Q7" s="62" t="s">
        <v>1</v>
      </c>
      <c r="R7" s="62" t="s">
        <v>1</v>
      </c>
      <c r="S7" s="62" t="s">
        <v>1</v>
      </c>
      <c r="T7" s="62" t="s">
        <v>1</v>
      </c>
    </row>
    <row r="8" spans="1:25" s="59" customFormat="1" ht="13.5" customHeight="1" x14ac:dyDescent="0.25">
      <c r="A8" s="68"/>
      <c r="B8" s="76"/>
      <c r="C8" s="63" t="s">
        <v>8</v>
      </c>
      <c r="D8" s="68"/>
      <c r="E8" s="68"/>
      <c r="F8" s="68"/>
    </row>
    <row r="9" spans="1:25" s="59" customFormat="1" ht="13.5" customHeight="1" x14ac:dyDescent="0.25">
      <c r="A9" s="68"/>
      <c r="B9" s="68"/>
      <c r="C9" s="77"/>
      <c r="D9" s="68"/>
      <c r="E9" s="68"/>
      <c r="F9" s="68"/>
    </row>
    <row r="10" spans="1:25" s="59" customFormat="1" ht="26.25" x14ac:dyDescent="0.25">
      <c r="B10" s="79" t="s">
        <v>1166</v>
      </c>
      <c r="C10" s="79"/>
      <c r="D10" s="79"/>
      <c r="E10" s="79"/>
      <c r="F10" s="79"/>
      <c r="U10" s="62" t="s">
        <v>1166</v>
      </c>
      <c r="V10" s="62" t="s">
        <v>1</v>
      </c>
      <c r="W10" s="62" t="s">
        <v>1</v>
      </c>
      <c r="X10" s="62" t="s">
        <v>1</v>
      </c>
      <c r="Y10" s="62" t="s">
        <v>1</v>
      </c>
    </row>
    <row r="11" spans="1:25" s="59" customFormat="1" ht="21.75" customHeight="1" x14ac:dyDescent="0.25">
      <c r="B11" s="58"/>
      <c r="C11" s="58"/>
      <c r="D11" s="80" t="s">
        <v>10</v>
      </c>
      <c r="E11" s="81">
        <v>166361.29999999999</v>
      </c>
      <c r="F11" s="82"/>
    </row>
    <row r="12" spans="1:25" s="59" customFormat="1" ht="13.5" customHeight="1" x14ac:dyDescent="0.25">
      <c r="B12" s="58"/>
      <c r="C12" s="78"/>
      <c r="D12" s="83" t="s">
        <v>11</v>
      </c>
      <c r="E12" s="84">
        <v>133.29</v>
      </c>
      <c r="F12" s="85"/>
    </row>
    <row r="13" spans="1:25" s="59" customFormat="1" ht="13.5" customHeight="1" x14ac:dyDescent="0.25">
      <c r="A13" s="64"/>
      <c r="C13" s="86"/>
      <c r="D13" s="83" t="s">
        <v>12</v>
      </c>
      <c r="E13" s="87">
        <v>0</v>
      </c>
      <c r="F13" s="85"/>
    </row>
    <row r="14" spans="1:25" s="59" customFormat="1" ht="15" x14ac:dyDescent="0.25">
      <c r="B14" s="88"/>
      <c r="C14" s="88"/>
      <c r="D14" s="88"/>
      <c r="E14" s="88"/>
      <c r="F14" s="88"/>
    </row>
    <row r="15" spans="1:25" s="59" customFormat="1" ht="32.25" customHeight="1" x14ac:dyDescent="0.25">
      <c r="A15" s="89" t="s">
        <v>13</v>
      </c>
      <c r="B15" s="89" t="s">
        <v>14</v>
      </c>
      <c r="C15" s="89" t="s">
        <v>15</v>
      </c>
      <c r="D15" s="89" t="s">
        <v>16</v>
      </c>
      <c r="E15" s="90" t="s">
        <v>17</v>
      </c>
      <c r="F15" s="91"/>
    </row>
    <row r="16" spans="1:25" s="59" customFormat="1" ht="20.25" customHeight="1" x14ac:dyDescent="0.25">
      <c r="A16" s="89"/>
      <c r="B16" s="89"/>
      <c r="C16" s="89"/>
      <c r="D16" s="89"/>
      <c r="E16" s="92" t="s">
        <v>18</v>
      </c>
      <c r="F16" s="92" t="s">
        <v>19</v>
      </c>
    </row>
    <row r="17" spans="1:27" s="59" customFormat="1" ht="12" customHeight="1" x14ac:dyDescent="0.25">
      <c r="A17" s="93">
        <v>1</v>
      </c>
      <c r="B17" s="93">
        <v>3</v>
      </c>
      <c r="C17" s="93">
        <v>4</v>
      </c>
      <c r="D17" s="93">
        <v>5</v>
      </c>
      <c r="E17" s="93">
        <v>6</v>
      </c>
      <c r="F17" s="93">
        <v>7</v>
      </c>
    </row>
    <row r="18" spans="1:27" s="59" customFormat="1" ht="15" x14ac:dyDescent="0.25">
      <c r="A18" s="94" t="s">
        <v>20</v>
      </c>
      <c r="B18" s="94"/>
      <c r="C18" s="94"/>
      <c r="D18" s="94"/>
      <c r="E18" s="94"/>
      <c r="F18" s="94"/>
      <c r="Z18" s="95" t="s">
        <v>20</v>
      </c>
    </row>
    <row r="19" spans="1:27" s="59" customFormat="1" ht="15" x14ac:dyDescent="0.25">
      <c r="A19" s="96">
        <f>IF(G19&lt;&gt;"",COUNTA(G$1:G19),"")</f>
        <v>1</v>
      </c>
      <c r="B19" s="97" t="s">
        <v>1165</v>
      </c>
      <c r="C19" s="98" t="s">
        <v>22</v>
      </c>
      <c r="D19" s="99">
        <v>1</v>
      </c>
      <c r="E19" s="100">
        <f>F19/D19</f>
        <v>1144.1728510872001</v>
      </c>
      <c r="F19" s="100">
        <v>1144.1728510872001</v>
      </c>
      <c r="G19" s="101" t="s">
        <v>23</v>
      </c>
      <c r="Z19" s="95"/>
      <c r="AA19" s="95"/>
    </row>
    <row r="20" spans="1:27" s="59" customFormat="1" ht="15" x14ac:dyDescent="0.25">
      <c r="A20" s="96">
        <f>IF(G20&lt;&gt;"",COUNTA(G$1:G20),"")</f>
        <v>2</v>
      </c>
      <c r="B20" s="97" t="s">
        <v>1164</v>
      </c>
      <c r="C20" s="98" t="s">
        <v>22</v>
      </c>
      <c r="D20" s="99">
        <v>2</v>
      </c>
      <c r="E20" s="100">
        <f t="shared" ref="E20:E56" si="0">F20/D20</f>
        <v>54701.965634299602</v>
      </c>
      <c r="F20" s="100">
        <v>109403.9312685992</v>
      </c>
      <c r="G20" s="101" t="s">
        <v>23</v>
      </c>
      <c r="Z20" s="95"/>
      <c r="AA20" s="95"/>
    </row>
    <row r="21" spans="1:27" s="59" customFormat="1" ht="15" x14ac:dyDescent="0.25">
      <c r="A21" s="96">
        <f>IF(G21&lt;&gt;"",COUNTA(G$1:G21),"")</f>
        <v>3</v>
      </c>
      <c r="B21" s="97" t="s">
        <v>1148</v>
      </c>
      <c r="C21" s="98" t="s">
        <v>22</v>
      </c>
      <c r="D21" s="99">
        <v>2</v>
      </c>
      <c r="E21" s="100">
        <f t="shared" si="0"/>
        <v>959.32978098640001</v>
      </c>
      <c r="F21" s="100">
        <v>1918.6595619728</v>
      </c>
      <c r="G21" s="101" t="s">
        <v>23</v>
      </c>
      <c r="Z21" s="95"/>
      <c r="AA21" s="95"/>
    </row>
    <row r="22" spans="1:27" s="59" customFormat="1" ht="15" x14ac:dyDescent="0.25">
      <c r="A22" s="96">
        <f>IF(G22&lt;&gt;"",COUNTA(G$1:G22),"")</f>
        <v>4</v>
      </c>
      <c r="B22" s="97" t="s">
        <v>1147</v>
      </c>
      <c r="C22" s="98" t="s">
        <v>22</v>
      </c>
      <c r="D22" s="99">
        <v>2</v>
      </c>
      <c r="E22" s="100">
        <f t="shared" si="0"/>
        <v>2053.2648788220004</v>
      </c>
      <c r="F22" s="100">
        <v>4106.5297576440007</v>
      </c>
      <c r="G22" s="101" t="s">
        <v>23</v>
      </c>
      <c r="Z22" s="95"/>
      <c r="AA22" s="95"/>
    </row>
    <row r="23" spans="1:27" s="59" customFormat="1" ht="15" x14ac:dyDescent="0.25">
      <c r="A23" s="96">
        <f>IF(G23&lt;&gt;"",COUNTA(G$1:G23),"")</f>
        <v>5</v>
      </c>
      <c r="B23" s="97" t="s">
        <v>418</v>
      </c>
      <c r="C23" s="98" t="s">
        <v>62</v>
      </c>
      <c r="D23" s="107">
        <v>6.7899999999999997E-5</v>
      </c>
      <c r="E23" s="100">
        <f t="shared" si="0"/>
        <v>307454.4848483064</v>
      </c>
      <c r="F23" s="102">
        <v>20.876159521200002</v>
      </c>
      <c r="G23" s="101" t="s">
        <v>23</v>
      </c>
      <c r="Z23" s="95"/>
      <c r="AA23" s="95"/>
    </row>
    <row r="24" spans="1:27" s="59" customFormat="1" ht="22.5" x14ac:dyDescent="0.25">
      <c r="A24" s="96">
        <f>IF(G24&lt;&gt;"",COUNTA(G$1:G24),"")</f>
        <v>6</v>
      </c>
      <c r="B24" s="97" t="s">
        <v>154</v>
      </c>
      <c r="C24" s="98" t="s">
        <v>62</v>
      </c>
      <c r="D24" s="103">
        <v>4.802E-2</v>
      </c>
      <c r="E24" s="100">
        <f t="shared" si="0"/>
        <v>154263.86662200751</v>
      </c>
      <c r="F24" s="100">
        <v>7407.7508751888008</v>
      </c>
      <c r="G24" s="101" t="s">
        <v>23</v>
      </c>
      <c r="Z24" s="95"/>
      <c r="AA24" s="95"/>
    </row>
    <row r="25" spans="1:27" s="59" customFormat="1" ht="22.5" x14ac:dyDescent="0.25">
      <c r="A25" s="96">
        <f>IF(G25&lt;&gt;"",COUNTA(G$1:G25),"")</f>
        <v>7</v>
      </c>
      <c r="B25" s="97" t="s">
        <v>1163</v>
      </c>
      <c r="C25" s="98" t="s">
        <v>64</v>
      </c>
      <c r="D25" s="106">
        <v>0.40200000000000002</v>
      </c>
      <c r="E25" s="100">
        <f t="shared" si="0"/>
        <v>264.96513704676619</v>
      </c>
      <c r="F25" s="102">
        <v>106.51598509280001</v>
      </c>
      <c r="G25" s="101" t="s">
        <v>23</v>
      </c>
      <c r="Z25" s="95"/>
      <c r="AA25" s="95"/>
    </row>
    <row r="26" spans="1:27" s="59" customFormat="1" ht="22.5" x14ac:dyDescent="0.25">
      <c r="A26" s="96">
        <f>IF(G26&lt;&gt;"",COUNTA(G$1:G26),"")</f>
        <v>8</v>
      </c>
      <c r="B26" s="97" t="s">
        <v>66</v>
      </c>
      <c r="C26" s="98" t="s">
        <v>62</v>
      </c>
      <c r="D26" s="110">
        <v>1.2999999999999999E-5</v>
      </c>
      <c r="E26" s="100">
        <f t="shared" si="0"/>
        <v>334447.46206153854</v>
      </c>
      <c r="F26" s="102">
        <v>4.3478170068000006</v>
      </c>
      <c r="G26" s="101" t="s">
        <v>23</v>
      </c>
      <c r="Z26" s="95"/>
      <c r="AA26" s="95"/>
    </row>
    <row r="27" spans="1:27" s="59" customFormat="1" ht="15" x14ac:dyDescent="0.25">
      <c r="A27" s="96">
        <f>IF(G27&lt;&gt;"",COUNTA(G$1:G27),"")</f>
        <v>9</v>
      </c>
      <c r="B27" s="97" t="s">
        <v>158</v>
      </c>
      <c r="C27" s="98" t="s">
        <v>98</v>
      </c>
      <c r="D27" s="103">
        <v>0.30129</v>
      </c>
      <c r="E27" s="100">
        <f t="shared" si="0"/>
        <v>24.601908101828805</v>
      </c>
      <c r="F27" s="102">
        <v>7.4123088920000004</v>
      </c>
      <c r="G27" s="101" t="s">
        <v>23</v>
      </c>
      <c r="Z27" s="95"/>
      <c r="AA27" s="95"/>
    </row>
    <row r="28" spans="1:27" s="59" customFormat="1" ht="22.5" x14ac:dyDescent="0.25">
      <c r="A28" s="96">
        <f>IF(G28&lt;&gt;"",COUNTA(G$1:G28),"")</f>
        <v>10</v>
      </c>
      <c r="B28" s="97" t="s">
        <v>74</v>
      </c>
      <c r="C28" s="98" t="s">
        <v>75</v>
      </c>
      <c r="D28" s="108">
        <v>2.61</v>
      </c>
      <c r="E28" s="100">
        <f t="shared" si="0"/>
        <v>10.071279194482759</v>
      </c>
      <c r="F28" s="102">
        <v>26.286038697600002</v>
      </c>
      <c r="G28" s="101" t="s">
        <v>23</v>
      </c>
      <c r="Z28" s="95"/>
      <c r="AA28" s="95"/>
    </row>
    <row r="29" spans="1:27" s="59" customFormat="1" ht="22.5" x14ac:dyDescent="0.25">
      <c r="A29" s="96">
        <f>IF(G29&lt;&gt;"",COUNTA(G$1:G29),"")</f>
        <v>11</v>
      </c>
      <c r="B29" s="97" t="s">
        <v>1162</v>
      </c>
      <c r="C29" s="98" t="s">
        <v>62</v>
      </c>
      <c r="D29" s="105">
        <v>4.4000000000000003E-3</v>
      </c>
      <c r="E29" s="100">
        <f t="shared" si="0"/>
        <v>101680.38385090909</v>
      </c>
      <c r="F29" s="102">
        <v>447.39368894400002</v>
      </c>
      <c r="G29" s="101" t="s">
        <v>23</v>
      </c>
      <c r="Z29" s="95"/>
      <c r="AA29" s="95"/>
    </row>
    <row r="30" spans="1:27" s="59" customFormat="1" ht="15" x14ac:dyDescent="0.25">
      <c r="A30" s="96">
        <f>IF(G30&lt;&gt;"",COUNTA(G$1:G30),"")</f>
        <v>12</v>
      </c>
      <c r="B30" s="97" t="s">
        <v>163</v>
      </c>
      <c r="C30" s="98" t="s">
        <v>64</v>
      </c>
      <c r="D30" s="107">
        <v>1.0912999999999999E-3</v>
      </c>
      <c r="E30" s="100">
        <f t="shared" si="0"/>
        <v>20.275171996701186</v>
      </c>
      <c r="F30" s="102">
        <v>2.2126295200000003E-2</v>
      </c>
      <c r="G30" s="101" t="s">
        <v>23</v>
      </c>
      <c r="Z30" s="95"/>
      <c r="AA30" s="95"/>
    </row>
    <row r="31" spans="1:27" s="59" customFormat="1" x14ac:dyDescent="0.25">
      <c r="A31" s="96">
        <f>IF(G31&lt;&gt;"",COUNTA(G$1:G31),"")</f>
        <v>13</v>
      </c>
      <c r="B31" s="97" t="s">
        <v>167</v>
      </c>
      <c r="C31" s="98" t="s">
        <v>62</v>
      </c>
      <c r="D31" s="106">
        <v>6.0000000000000001E-3</v>
      </c>
      <c r="E31" s="100">
        <f t="shared" si="0"/>
        <v>89519.302663333321</v>
      </c>
      <c r="F31" s="102">
        <v>537.11581597999998</v>
      </c>
      <c r="G31" s="101" t="s">
        <v>23</v>
      </c>
      <c r="Z31" s="95"/>
      <c r="AA31" s="95"/>
    </row>
    <row r="32" spans="1:27" s="59" customFormat="1" ht="15" x14ac:dyDescent="0.25">
      <c r="A32" s="96">
        <f>IF(G32&lt;&gt;"",COUNTA(G$1:G32),"")</f>
        <v>14</v>
      </c>
      <c r="B32" s="97" t="s">
        <v>168</v>
      </c>
      <c r="C32" s="98" t="s">
        <v>98</v>
      </c>
      <c r="D32" s="110">
        <v>0.13985600000000001</v>
      </c>
      <c r="E32" s="100">
        <f t="shared" si="0"/>
        <v>62.650246676581624</v>
      </c>
      <c r="F32" s="102">
        <v>8.7620128992000001</v>
      </c>
      <c r="G32" s="101" t="s">
        <v>23</v>
      </c>
      <c r="Z32" s="95"/>
      <c r="AA32" s="95"/>
    </row>
    <row r="33" spans="1:27" s="59" customFormat="1" ht="22.5" x14ac:dyDescent="0.25">
      <c r="A33" s="96">
        <f>IF(G33&lt;&gt;"",COUNTA(G$1:G33),"")</f>
        <v>15</v>
      </c>
      <c r="B33" s="97" t="s">
        <v>79</v>
      </c>
      <c r="C33" s="98" t="s">
        <v>64</v>
      </c>
      <c r="D33" s="103">
        <v>0.59943999999999997</v>
      </c>
      <c r="E33" s="100">
        <f t="shared" si="0"/>
        <v>152.22347758708128</v>
      </c>
      <c r="F33" s="102">
        <v>91.248841404800004</v>
      </c>
      <c r="G33" s="101" t="s">
        <v>23</v>
      </c>
      <c r="Z33" s="95"/>
      <c r="AA33" s="95"/>
    </row>
    <row r="34" spans="1:27" s="59" customFormat="1" ht="33.75" x14ac:dyDescent="0.25">
      <c r="A34" s="96">
        <f>IF(G34&lt;&gt;"",COUNTA(G$1:G34),"")</f>
        <v>16</v>
      </c>
      <c r="B34" s="97" t="s">
        <v>1161</v>
      </c>
      <c r="C34" s="98" t="s">
        <v>64</v>
      </c>
      <c r="D34" s="104">
        <v>42.5</v>
      </c>
      <c r="E34" s="100">
        <f t="shared" si="0"/>
        <v>120.71013361827767</v>
      </c>
      <c r="F34" s="100">
        <v>5130.180678776801</v>
      </c>
      <c r="G34" s="101" t="s">
        <v>23</v>
      </c>
      <c r="Z34" s="95"/>
      <c r="AA34" s="95"/>
    </row>
    <row r="35" spans="1:27" s="59" customFormat="1" ht="22.5" x14ac:dyDescent="0.25">
      <c r="A35" s="96">
        <f>IF(G35&lt;&gt;"",COUNTA(G$1:G35),"")</f>
        <v>17</v>
      </c>
      <c r="B35" s="97" t="s">
        <v>82</v>
      </c>
      <c r="C35" s="98" t="s">
        <v>62</v>
      </c>
      <c r="D35" s="107">
        <v>3.5523E-3</v>
      </c>
      <c r="E35" s="100">
        <f t="shared" si="0"/>
        <v>76410.867991442166</v>
      </c>
      <c r="F35" s="102">
        <v>271.43432636599999</v>
      </c>
      <c r="G35" s="101" t="s">
        <v>23</v>
      </c>
      <c r="Z35" s="95"/>
      <c r="AA35" s="95"/>
    </row>
    <row r="36" spans="1:27" s="59" customFormat="1" ht="15" x14ac:dyDescent="0.25">
      <c r="A36" s="96">
        <f>IF(G36&lt;&gt;"",COUNTA(G$1:G36),"")</f>
        <v>18</v>
      </c>
      <c r="B36" s="97" t="s">
        <v>631</v>
      </c>
      <c r="C36" s="98" t="s">
        <v>632</v>
      </c>
      <c r="D36" s="105">
        <v>0.24640000000000001</v>
      </c>
      <c r="E36" s="100">
        <f t="shared" si="0"/>
        <v>118.5786234237013</v>
      </c>
      <c r="F36" s="102">
        <v>29.217772811600003</v>
      </c>
      <c r="G36" s="101" t="s">
        <v>23</v>
      </c>
      <c r="Z36" s="95"/>
      <c r="AA36" s="95"/>
    </row>
    <row r="37" spans="1:27" s="59" customFormat="1" ht="33.75" x14ac:dyDescent="0.25">
      <c r="A37" s="96">
        <f>IF(G37&lt;&gt;"",COUNTA(G$1:G37),"")</f>
        <v>19</v>
      </c>
      <c r="B37" s="97" t="s">
        <v>87</v>
      </c>
      <c r="C37" s="98" t="s">
        <v>62</v>
      </c>
      <c r="D37" s="107">
        <v>4.7229999999999999E-4</v>
      </c>
      <c r="E37" s="100">
        <f t="shared" si="0"/>
        <v>170667.14675756937</v>
      </c>
      <c r="F37" s="102">
        <v>80.606093413600007</v>
      </c>
      <c r="G37" s="101" t="s">
        <v>23</v>
      </c>
      <c r="Z37" s="95"/>
      <c r="AA37" s="95"/>
    </row>
    <row r="38" spans="1:27" s="59" customFormat="1" ht="15" x14ac:dyDescent="0.25">
      <c r="A38" s="96">
        <f>IF(G38&lt;&gt;"",COUNTA(G$1:G38),"")</f>
        <v>20</v>
      </c>
      <c r="B38" s="97" t="s">
        <v>89</v>
      </c>
      <c r="C38" s="98" t="s">
        <v>64</v>
      </c>
      <c r="D38" s="103">
        <v>0.24756</v>
      </c>
      <c r="E38" s="100">
        <f t="shared" si="0"/>
        <v>375.43021080788503</v>
      </c>
      <c r="F38" s="102">
        <v>92.941502987600018</v>
      </c>
      <c r="G38" s="101" t="s">
        <v>23</v>
      </c>
      <c r="Z38" s="95"/>
      <c r="AA38" s="95"/>
    </row>
    <row r="39" spans="1:27" s="59" customFormat="1" ht="15" x14ac:dyDescent="0.25">
      <c r="A39" s="96">
        <f>IF(G39&lt;&gt;"",COUNTA(G$1:G39),"")</f>
        <v>21</v>
      </c>
      <c r="B39" s="97" t="s">
        <v>178</v>
      </c>
      <c r="C39" s="98" t="s">
        <v>62</v>
      </c>
      <c r="D39" s="107">
        <v>1.039E-4</v>
      </c>
      <c r="E39" s="100">
        <f t="shared" si="0"/>
        <v>136505.82505486044</v>
      </c>
      <c r="F39" s="102">
        <v>14.1829552232</v>
      </c>
      <c r="G39" s="101" t="s">
        <v>23</v>
      </c>
      <c r="Z39" s="95"/>
      <c r="AA39" s="95"/>
    </row>
    <row r="40" spans="1:27" s="59" customFormat="1" ht="22.5" x14ac:dyDescent="0.25">
      <c r="A40" s="96">
        <f>IF(G40&lt;&gt;"",COUNTA(G$1:G40),"")</f>
        <v>22</v>
      </c>
      <c r="B40" s="97" t="s">
        <v>90</v>
      </c>
      <c r="C40" s="98" t="s">
        <v>62</v>
      </c>
      <c r="D40" s="107">
        <v>3.5849999999999999E-4</v>
      </c>
      <c r="E40" s="100">
        <f t="shared" si="0"/>
        <v>147878.94923068341</v>
      </c>
      <c r="F40" s="102">
        <v>53.014603299200004</v>
      </c>
      <c r="G40" s="101" t="s">
        <v>23</v>
      </c>
      <c r="Z40" s="95"/>
      <c r="AA40" s="95"/>
    </row>
    <row r="41" spans="1:27" s="59" customFormat="1" ht="22.5" x14ac:dyDescent="0.25">
      <c r="A41" s="96">
        <f>IF(G41&lt;&gt;"",COUNTA(G$1:G41),"")</f>
        <v>23</v>
      </c>
      <c r="B41" s="97" t="s">
        <v>91</v>
      </c>
      <c r="C41" s="98" t="s">
        <v>62</v>
      </c>
      <c r="D41" s="107">
        <v>1.3036E-3</v>
      </c>
      <c r="E41" s="100">
        <f t="shared" si="0"/>
        <v>147887.70334274319</v>
      </c>
      <c r="F41" s="102">
        <v>192.78641007760001</v>
      </c>
      <c r="G41" s="101" t="s">
        <v>23</v>
      </c>
      <c r="Z41" s="95"/>
      <c r="AA41" s="95"/>
    </row>
    <row r="42" spans="1:27" s="59" customFormat="1" ht="22.5" x14ac:dyDescent="0.25">
      <c r="A42" s="96">
        <f>IF(G42&lt;&gt;"",COUNTA(G$1:G42),"")</f>
        <v>24</v>
      </c>
      <c r="B42" s="97" t="s">
        <v>93</v>
      </c>
      <c r="C42" s="98" t="s">
        <v>94</v>
      </c>
      <c r="D42" s="106">
        <v>5.0000000000000001E-3</v>
      </c>
      <c r="E42" s="100">
        <f t="shared" si="0"/>
        <v>56882.279700159997</v>
      </c>
      <c r="F42" s="102">
        <v>284.41139850079998</v>
      </c>
      <c r="G42" s="101" t="s">
        <v>23</v>
      </c>
      <c r="Z42" s="95"/>
      <c r="AA42" s="95"/>
    </row>
    <row r="43" spans="1:27" s="59" customFormat="1" ht="22.5" x14ac:dyDescent="0.25">
      <c r="A43" s="96">
        <f>IF(G43&lt;&gt;"",COUNTA(G$1:G43),"")</f>
        <v>25</v>
      </c>
      <c r="B43" s="97" t="s">
        <v>180</v>
      </c>
      <c r="C43" s="98" t="s">
        <v>94</v>
      </c>
      <c r="D43" s="106">
        <v>8.7999999999999995E-2</v>
      </c>
      <c r="E43" s="100">
        <f t="shared" si="0"/>
        <v>34732.751890200008</v>
      </c>
      <c r="F43" s="100">
        <v>3056.4821663376006</v>
      </c>
      <c r="G43" s="101" t="s">
        <v>23</v>
      </c>
      <c r="Z43" s="95"/>
      <c r="AA43" s="95"/>
    </row>
    <row r="44" spans="1:27" s="59" customFormat="1" ht="15" x14ac:dyDescent="0.25">
      <c r="A44" s="96">
        <f>IF(G44&lt;&gt;"",COUNTA(G$1:G44),"")</f>
        <v>26</v>
      </c>
      <c r="B44" s="97" t="s">
        <v>95</v>
      </c>
      <c r="C44" s="98" t="s">
        <v>64</v>
      </c>
      <c r="D44" s="105">
        <v>0.29559999999999997</v>
      </c>
      <c r="E44" s="100">
        <f t="shared" si="0"/>
        <v>266.17424130987825</v>
      </c>
      <c r="F44" s="102">
        <v>78.681105731200006</v>
      </c>
      <c r="G44" s="101" t="s">
        <v>23</v>
      </c>
      <c r="Z44" s="95"/>
      <c r="AA44" s="95"/>
    </row>
    <row r="45" spans="1:27" s="59" customFormat="1" ht="22.5" x14ac:dyDescent="0.25">
      <c r="A45" s="96">
        <f>IF(G45&lt;&gt;"",COUNTA(G$1:G45),"")</f>
        <v>27</v>
      </c>
      <c r="B45" s="97" t="s">
        <v>96</v>
      </c>
      <c r="C45" s="98" t="s">
        <v>64</v>
      </c>
      <c r="D45" s="108">
        <v>0.18</v>
      </c>
      <c r="E45" s="100">
        <f t="shared" si="0"/>
        <v>232.44902346222224</v>
      </c>
      <c r="F45" s="102">
        <v>41.840824223200002</v>
      </c>
      <c r="G45" s="101" t="s">
        <v>23</v>
      </c>
      <c r="Z45" s="95"/>
      <c r="AA45" s="95"/>
    </row>
    <row r="46" spans="1:27" s="59" customFormat="1" ht="15" x14ac:dyDescent="0.25">
      <c r="A46" s="96">
        <f>IF(G46&lt;&gt;"",COUNTA(G$1:G46),"")</f>
        <v>28</v>
      </c>
      <c r="B46" s="97" t="s">
        <v>183</v>
      </c>
      <c r="C46" s="98" t="s">
        <v>98</v>
      </c>
      <c r="D46" s="106">
        <v>2.8000000000000001E-2</v>
      </c>
      <c r="E46" s="100">
        <f t="shared" si="0"/>
        <v>4891.8868012714283</v>
      </c>
      <c r="F46" s="102">
        <v>136.9728304356</v>
      </c>
      <c r="G46" s="101" t="s">
        <v>23</v>
      </c>
      <c r="Z46" s="95"/>
      <c r="AA46" s="95"/>
    </row>
    <row r="47" spans="1:27" s="59" customFormat="1" ht="15" x14ac:dyDescent="0.25">
      <c r="A47" s="96">
        <f>IF(G47&lt;&gt;"",COUNTA(G$1:G47),"")</f>
        <v>29</v>
      </c>
      <c r="B47" s="97" t="s">
        <v>103</v>
      </c>
      <c r="C47" s="98" t="s">
        <v>62</v>
      </c>
      <c r="D47" s="107">
        <v>1.27101E-2</v>
      </c>
      <c r="E47" s="100">
        <f t="shared" si="0"/>
        <v>110742.01956340233</v>
      </c>
      <c r="F47" s="100">
        <v>1407.5421428528</v>
      </c>
      <c r="G47" s="101" t="s">
        <v>23</v>
      </c>
      <c r="Z47" s="95"/>
      <c r="AA47" s="95"/>
    </row>
    <row r="48" spans="1:27" s="59" customFormat="1" ht="56.25" x14ac:dyDescent="0.25">
      <c r="A48" s="96">
        <f>IF(G48&lt;&gt;"",COUNTA(G$1:G48),"")</f>
        <v>30</v>
      </c>
      <c r="B48" s="97" t="s">
        <v>1160</v>
      </c>
      <c r="C48" s="98" t="s">
        <v>186</v>
      </c>
      <c r="D48" s="99">
        <v>1</v>
      </c>
      <c r="E48" s="100">
        <f t="shared" si="0"/>
        <v>101.6813895916</v>
      </c>
      <c r="F48" s="102">
        <v>101.6813895916</v>
      </c>
      <c r="G48" s="101" t="s">
        <v>23</v>
      </c>
      <c r="Z48" s="95"/>
      <c r="AA48" s="95"/>
    </row>
    <row r="49" spans="1:27" s="59" customFormat="1" ht="56.25" x14ac:dyDescent="0.25">
      <c r="A49" s="96">
        <f>IF(G49&lt;&gt;"",COUNTA(G$1:G49),"")</f>
        <v>31</v>
      </c>
      <c r="B49" s="97" t="s">
        <v>1159</v>
      </c>
      <c r="C49" s="98" t="s">
        <v>186</v>
      </c>
      <c r="D49" s="104">
        <v>0.3</v>
      </c>
      <c r="E49" s="100">
        <f t="shared" si="0"/>
        <v>130.17637009333333</v>
      </c>
      <c r="F49" s="102">
        <v>39.052911027999997</v>
      </c>
      <c r="G49" s="101" t="s">
        <v>23</v>
      </c>
      <c r="Z49" s="95"/>
      <c r="AA49" s="95"/>
    </row>
    <row r="50" spans="1:27" s="59" customFormat="1" ht="56.25" x14ac:dyDescent="0.25">
      <c r="A50" s="96">
        <f>IF(G50&lt;&gt;"",COUNTA(G$1:G50),"")</f>
        <v>32</v>
      </c>
      <c r="B50" s="97" t="s">
        <v>1158</v>
      </c>
      <c r="C50" s="98" t="s">
        <v>186</v>
      </c>
      <c r="D50" s="104">
        <v>36.299999999999997</v>
      </c>
      <c r="E50" s="100">
        <f t="shared" si="0"/>
        <v>198.62769105641877</v>
      </c>
      <c r="F50" s="100">
        <v>7210.1851853480002</v>
      </c>
      <c r="G50" s="101" t="s">
        <v>23</v>
      </c>
      <c r="Z50" s="95"/>
      <c r="AA50" s="95"/>
    </row>
    <row r="51" spans="1:27" s="59" customFormat="1" ht="33.75" x14ac:dyDescent="0.25">
      <c r="A51" s="96">
        <f>IF(G51&lt;&gt;"",COUNTA(G$1:G51),"")</f>
        <v>33</v>
      </c>
      <c r="B51" s="97" t="s">
        <v>398</v>
      </c>
      <c r="C51" s="98" t="s">
        <v>186</v>
      </c>
      <c r="D51" s="99">
        <v>5</v>
      </c>
      <c r="E51" s="100">
        <f t="shared" si="0"/>
        <v>196.31555416200001</v>
      </c>
      <c r="F51" s="102">
        <v>981.57777081000006</v>
      </c>
      <c r="G51" s="101" t="s">
        <v>23</v>
      </c>
      <c r="Z51" s="95"/>
      <c r="AA51" s="95"/>
    </row>
    <row r="52" spans="1:27" s="59" customFormat="1" ht="33.75" x14ac:dyDescent="0.25">
      <c r="A52" s="96">
        <f>IF(G52&lt;&gt;"",COUNTA(G$1:G52),"")</f>
        <v>34</v>
      </c>
      <c r="B52" s="97" t="s">
        <v>400</v>
      </c>
      <c r="C52" s="98" t="s">
        <v>186</v>
      </c>
      <c r="D52" s="99">
        <v>5</v>
      </c>
      <c r="E52" s="100">
        <f t="shared" si="0"/>
        <v>314.10488665920002</v>
      </c>
      <c r="F52" s="100">
        <v>1570.5244332960001</v>
      </c>
      <c r="G52" s="101" t="s">
        <v>23</v>
      </c>
      <c r="Z52" s="95"/>
      <c r="AA52" s="95"/>
    </row>
    <row r="53" spans="1:27" s="59" customFormat="1" ht="45" x14ac:dyDescent="0.25">
      <c r="A53" s="96">
        <f>IF(G53&lt;&gt;"",COUNTA(G$1:G53),"")</f>
        <v>35</v>
      </c>
      <c r="B53" s="97" t="s">
        <v>1157</v>
      </c>
      <c r="C53" s="98" t="s">
        <v>494</v>
      </c>
      <c r="D53" s="104">
        <v>1.7</v>
      </c>
      <c r="E53" s="100">
        <f t="shared" si="0"/>
        <v>355.38083958141181</v>
      </c>
      <c r="F53" s="102">
        <v>604.14742728840008</v>
      </c>
      <c r="G53" s="101" t="s">
        <v>23</v>
      </c>
      <c r="Z53" s="95"/>
      <c r="AA53" s="95"/>
    </row>
    <row r="54" spans="1:27" s="59" customFormat="1" ht="33.75" x14ac:dyDescent="0.25">
      <c r="A54" s="96">
        <f>IF(G54&lt;&gt;"",COUNTA(G$1:G54),"")</f>
        <v>36</v>
      </c>
      <c r="B54" s="97" t="s">
        <v>1156</v>
      </c>
      <c r="C54" s="98" t="s">
        <v>186</v>
      </c>
      <c r="D54" s="104">
        <v>39.9</v>
      </c>
      <c r="E54" s="100">
        <f t="shared" si="0"/>
        <v>471.35635573685221</v>
      </c>
      <c r="F54" s="100">
        <v>18807.118593900403</v>
      </c>
      <c r="G54" s="101" t="s">
        <v>23</v>
      </c>
      <c r="Z54" s="95"/>
      <c r="AA54" s="95"/>
    </row>
    <row r="55" spans="1:27" s="59" customFormat="1" ht="22.5" x14ac:dyDescent="0.25">
      <c r="A55" s="96">
        <f>IF(G55&lt;&gt;"",COUNTA(G$1:G55),"")</f>
        <v>37</v>
      </c>
      <c r="B55" s="97" t="s">
        <v>1155</v>
      </c>
      <c r="C55" s="98" t="s">
        <v>22</v>
      </c>
      <c r="D55" s="99">
        <v>2</v>
      </c>
      <c r="E55" s="100">
        <f t="shared" si="0"/>
        <v>96.249384120000002</v>
      </c>
      <c r="F55" s="102">
        <v>192.49876824</v>
      </c>
      <c r="G55" s="101" t="s">
        <v>23</v>
      </c>
      <c r="Z55" s="95"/>
      <c r="AA55" s="95"/>
    </row>
    <row r="56" spans="1:27" s="59" customFormat="1" ht="15" x14ac:dyDescent="0.25">
      <c r="A56" s="96">
        <f>IF(G56&lt;&gt;"",COUNTA(G$1:G56),"")</f>
        <v>38</v>
      </c>
      <c r="B56" s="97" t="s">
        <v>109</v>
      </c>
      <c r="C56" s="98" t="s">
        <v>62</v>
      </c>
      <c r="D56" s="103">
        <v>7.2199999999999999E-3</v>
      </c>
      <c r="E56" s="100">
        <f t="shared" si="0"/>
        <v>104321.4979090305</v>
      </c>
      <c r="F56" s="102">
        <v>753.20121490320014</v>
      </c>
      <c r="G56" s="101" t="s">
        <v>23</v>
      </c>
      <c r="Z56" s="95"/>
      <c r="AA56" s="95"/>
    </row>
    <row r="57" spans="1:27" s="59" customFormat="1" ht="15" x14ac:dyDescent="0.25">
      <c r="A57" s="94" t="s">
        <v>112</v>
      </c>
      <c r="B57" s="94"/>
      <c r="C57" s="94"/>
      <c r="D57" s="94"/>
      <c r="E57" s="94"/>
      <c r="F57" s="94"/>
      <c r="Z57" s="95" t="s">
        <v>112</v>
      </c>
      <c r="AA57" s="95"/>
    </row>
    <row r="58" spans="1:27" s="59" customFormat="1" ht="33.75" x14ac:dyDescent="0.25">
      <c r="A58" s="96">
        <f>IF(G58&lt;&gt;"",COUNTA(G$1:G58),"")</f>
        <v>39</v>
      </c>
      <c r="B58" s="97" t="s">
        <v>1154</v>
      </c>
      <c r="C58" s="98" t="s">
        <v>22</v>
      </c>
      <c r="D58" s="99">
        <v>2</v>
      </c>
      <c r="E58" s="100"/>
      <c r="F58" s="109"/>
      <c r="G58" s="101" t="s">
        <v>23</v>
      </c>
      <c r="Z58" s="95"/>
      <c r="AA58" s="95"/>
    </row>
    <row r="59" spans="1:27" s="59" customFormat="1" ht="15" x14ac:dyDescent="0.25">
      <c r="A59" s="96">
        <f>IF(G59&lt;&gt;"",COUNTA(G$1:G59),"")</f>
        <v>40</v>
      </c>
      <c r="B59" s="97" t="s">
        <v>1153</v>
      </c>
      <c r="C59" s="98" t="s">
        <v>22</v>
      </c>
      <c r="D59" s="99">
        <v>1</v>
      </c>
      <c r="E59" s="100"/>
      <c r="F59" s="109"/>
      <c r="G59" s="101" t="s">
        <v>23</v>
      </c>
      <c r="Z59" s="95"/>
      <c r="AA59" s="95"/>
    </row>
    <row r="60" spans="1:27" s="59" customFormat="1" ht="15" x14ac:dyDescent="0.25">
      <c r="A60" s="96">
        <f>IF(G60&lt;&gt;"",COUNTA(G$1:G60),"")</f>
        <v>41</v>
      </c>
      <c r="B60" s="97" t="s">
        <v>1152</v>
      </c>
      <c r="C60" s="98" t="s">
        <v>22</v>
      </c>
      <c r="D60" s="99">
        <v>6</v>
      </c>
      <c r="E60" s="100"/>
      <c r="F60" s="109"/>
      <c r="G60" s="101" t="s">
        <v>23</v>
      </c>
      <c r="Z60" s="95"/>
      <c r="AA60" s="95"/>
    </row>
    <row r="61" spans="1:27" s="59" customFormat="1" ht="15" x14ac:dyDescent="0.25">
      <c r="A61" s="96">
        <f>IF(G61&lt;&gt;"",COUNTA(G$1:G61),"")</f>
        <v>42</v>
      </c>
      <c r="B61" s="97" t="s">
        <v>1151</v>
      </c>
      <c r="C61" s="98" t="s">
        <v>22</v>
      </c>
      <c r="D61" s="99">
        <v>1</v>
      </c>
      <c r="E61" s="100"/>
      <c r="F61" s="109"/>
      <c r="G61" s="101" t="s">
        <v>23</v>
      </c>
      <c r="Z61" s="95"/>
      <c r="AA61" s="95"/>
    </row>
    <row r="62" spans="1:27" s="59" customFormat="1" ht="22.5" x14ac:dyDescent="0.25">
      <c r="A62" s="96">
        <f>IF(G62&lt;&gt;"",COUNTA(G$1:G62),"")</f>
        <v>43</v>
      </c>
      <c r="B62" s="97" t="s">
        <v>1150</v>
      </c>
      <c r="C62" s="98" t="s">
        <v>22</v>
      </c>
      <c r="D62" s="99">
        <v>2</v>
      </c>
      <c r="E62" s="100"/>
      <c r="F62" s="109"/>
      <c r="G62" s="101" t="s">
        <v>23</v>
      </c>
      <c r="Z62" s="95"/>
      <c r="AA62" s="95"/>
    </row>
    <row r="63" spans="1:27" s="59" customFormat="1" ht="22.5" x14ac:dyDescent="0.25">
      <c r="A63" s="96">
        <f>IF(G63&lt;&gt;"",COUNTA(G$1:G63),"")</f>
        <v>44</v>
      </c>
      <c r="B63" s="97" t="s">
        <v>1149</v>
      </c>
      <c r="C63" s="98" t="s">
        <v>22</v>
      </c>
      <c r="D63" s="99">
        <v>2</v>
      </c>
      <c r="E63" s="100"/>
      <c r="F63" s="109"/>
      <c r="G63" s="101" t="s">
        <v>23</v>
      </c>
      <c r="Z63" s="95"/>
      <c r="AA63" s="95"/>
    </row>
    <row r="64" spans="1:27" s="59" customFormat="1" ht="15" x14ac:dyDescent="0.25">
      <c r="A64" s="96">
        <f>IF(G64&lt;&gt;"",COUNTA(G$1:G64),"")</f>
        <v>45</v>
      </c>
      <c r="B64" s="97" t="s">
        <v>1148</v>
      </c>
      <c r="C64" s="98" t="s">
        <v>22</v>
      </c>
      <c r="D64" s="99">
        <v>14</v>
      </c>
      <c r="E64" s="100"/>
      <c r="F64" s="109"/>
      <c r="G64" s="101" t="s">
        <v>23</v>
      </c>
      <c r="Z64" s="95"/>
      <c r="AA64" s="95"/>
    </row>
    <row r="65" spans="1:27" s="59" customFormat="1" ht="15" x14ac:dyDescent="0.25">
      <c r="A65" s="96">
        <f>IF(G65&lt;&gt;"",COUNTA(G$1:G65),"")</f>
        <v>46</v>
      </c>
      <c r="B65" s="97" t="s">
        <v>1147</v>
      </c>
      <c r="C65" s="98" t="s">
        <v>22</v>
      </c>
      <c r="D65" s="99">
        <v>12</v>
      </c>
      <c r="E65" s="100"/>
      <c r="F65" s="109"/>
      <c r="G65" s="101" t="s">
        <v>23</v>
      </c>
      <c r="Z65" s="95"/>
      <c r="AA65" s="95"/>
    </row>
    <row r="66" spans="1:27" s="59" customFormat="1" ht="22.5" x14ac:dyDescent="0.25">
      <c r="A66" s="96">
        <f>IF(G66&lt;&gt;"",COUNTA(G$1:G66),"")</f>
        <v>47</v>
      </c>
      <c r="B66" s="97" t="s">
        <v>1146</v>
      </c>
      <c r="C66" s="98" t="s">
        <v>22</v>
      </c>
      <c r="D66" s="99">
        <v>5</v>
      </c>
      <c r="E66" s="100"/>
      <c r="F66" s="109"/>
      <c r="G66" s="101" t="s">
        <v>23</v>
      </c>
      <c r="Z66" s="95"/>
      <c r="AA66" s="95"/>
    </row>
    <row r="67" spans="1:27" s="59" customFormat="1" ht="22.5" x14ac:dyDescent="0.25">
      <c r="A67" s="96">
        <f>IF(G67&lt;&gt;"",COUNTA(G$1:G67),"")</f>
        <v>48</v>
      </c>
      <c r="B67" s="97" t="s">
        <v>1145</v>
      </c>
      <c r="C67" s="98" t="s">
        <v>22</v>
      </c>
      <c r="D67" s="99">
        <v>1</v>
      </c>
      <c r="E67" s="100"/>
      <c r="F67" s="109"/>
      <c r="G67" s="101" t="s">
        <v>23</v>
      </c>
      <c r="Z67" s="95"/>
      <c r="AA67" s="95"/>
    </row>
    <row r="68" spans="1:27" s="59" customFormat="1" ht="22.5" x14ac:dyDescent="0.25">
      <c r="A68" s="96">
        <f>IF(G68&lt;&gt;"",COUNTA(G$1:G68),"")</f>
        <v>49</v>
      </c>
      <c r="B68" s="97" t="s">
        <v>1144</v>
      </c>
      <c r="C68" s="98" t="s">
        <v>22</v>
      </c>
      <c r="D68" s="99">
        <v>1</v>
      </c>
      <c r="E68" s="100"/>
      <c r="F68" s="109"/>
      <c r="G68" s="101" t="s">
        <v>23</v>
      </c>
      <c r="Z68" s="95"/>
      <c r="AA68" s="95"/>
    </row>
    <row r="69" spans="1:27" s="59" customFormat="1" ht="15" x14ac:dyDescent="0.25">
      <c r="A69" s="96">
        <f>IF(G69&lt;&gt;"",COUNTA(G$1:G69),"")</f>
        <v>50</v>
      </c>
      <c r="B69" s="97" t="s">
        <v>1143</v>
      </c>
      <c r="C69" s="98" t="s">
        <v>22</v>
      </c>
      <c r="D69" s="99">
        <v>2</v>
      </c>
      <c r="E69" s="100"/>
      <c r="F69" s="109"/>
      <c r="G69" s="101" t="s">
        <v>23</v>
      </c>
      <c r="Z69" s="95"/>
      <c r="AA69" s="95"/>
    </row>
    <row r="70" spans="1:27" s="59" customFormat="1" ht="15" x14ac:dyDescent="0.25">
      <c r="A70" s="96">
        <f>IF(G70&lt;&gt;"",COUNTA(G$1:G70),"")</f>
        <v>51</v>
      </c>
      <c r="B70" s="97" t="s">
        <v>1142</v>
      </c>
      <c r="C70" s="98" t="s">
        <v>22</v>
      </c>
      <c r="D70" s="99">
        <v>2</v>
      </c>
      <c r="E70" s="100"/>
      <c r="F70" s="109"/>
      <c r="G70" s="101" t="s">
        <v>23</v>
      </c>
      <c r="Z70" s="95"/>
      <c r="AA70" s="95"/>
    </row>
    <row r="71" spans="1:27" s="59" customFormat="1" ht="22.5" x14ac:dyDescent="0.25">
      <c r="A71" s="96">
        <f>IF(G71&lt;&gt;"",COUNTA(G$1:G71),"")</f>
        <v>52</v>
      </c>
      <c r="B71" s="97" t="s">
        <v>1141</v>
      </c>
      <c r="C71" s="98" t="s">
        <v>22</v>
      </c>
      <c r="D71" s="99">
        <v>2</v>
      </c>
      <c r="E71" s="100"/>
      <c r="F71" s="109"/>
      <c r="G71" s="101" t="s">
        <v>23</v>
      </c>
      <c r="Z71" s="95"/>
      <c r="AA71" s="95"/>
    </row>
    <row r="72" spans="1:27" s="59" customFormat="1" ht="15" x14ac:dyDescent="0.25">
      <c r="A72" s="96">
        <f>IF(G72&lt;&gt;"",COUNTA(G$1:G72),"")</f>
        <v>53</v>
      </c>
      <c r="B72" s="97" t="s">
        <v>1140</v>
      </c>
      <c r="C72" s="98" t="s">
        <v>22</v>
      </c>
      <c r="D72" s="99">
        <v>1</v>
      </c>
      <c r="E72" s="100"/>
      <c r="F72" s="109"/>
      <c r="G72" s="101" t="s">
        <v>23</v>
      </c>
      <c r="Z72" s="95"/>
      <c r="AA72" s="95"/>
    </row>
    <row r="73" spans="1:27" s="59" customFormat="1" ht="15" x14ac:dyDescent="0.25">
      <c r="A73" s="96">
        <f>IF(G73&lt;&gt;"",COUNTA(G$1:G73),"")</f>
        <v>54</v>
      </c>
      <c r="B73" s="97" t="s">
        <v>1139</v>
      </c>
      <c r="C73" s="98" t="s">
        <v>22</v>
      </c>
      <c r="D73" s="99">
        <v>4</v>
      </c>
      <c r="E73" s="100"/>
      <c r="F73" s="109"/>
      <c r="G73" s="101" t="s">
        <v>23</v>
      </c>
      <c r="Z73" s="95"/>
      <c r="AA73" s="95"/>
    </row>
    <row r="74" spans="1:27" s="59" customFormat="1" ht="15" x14ac:dyDescent="0.25">
      <c r="A74" s="96">
        <f>IF(G74&lt;&gt;"",COUNTA(G$1:G74),"")</f>
        <v>55</v>
      </c>
      <c r="B74" s="97" t="s">
        <v>1138</v>
      </c>
      <c r="C74" s="98" t="s">
        <v>22</v>
      </c>
      <c r="D74" s="99">
        <v>2</v>
      </c>
      <c r="E74" s="100"/>
      <c r="F74" s="109"/>
      <c r="G74" s="101" t="s">
        <v>23</v>
      </c>
      <c r="Z74" s="95"/>
      <c r="AA74" s="95"/>
    </row>
    <row r="75" spans="1:27" s="59" customFormat="1" ht="22.5" x14ac:dyDescent="0.25">
      <c r="A75" s="96">
        <f>IF(G75&lt;&gt;"",COUNTA(G$1:G75),"")</f>
        <v>56</v>
      </c>
      <c r="B75" s="97" t="s">
        <v>1137</v>
      </c>
      <c r="C75" s="98" t="s">
        <v>22</v>
      </c>
      <c r="D75" s="99">
        <v>1</v>
      </c>
      <c r="E75" s="100"/>
      <c r="F75" s="109"/>
      <c r="G75" s="101" t="s">
        <v>23</v>
      </c>
      <c r="Z75" s="95"/>
      <c r="AA75" s="95"/>
    </row>
  </sheetData>
  <autoFilter ref="A17:AD75" xr:uid="{39815422-5B4A-4280-9BAF-9FF893C07143}"/>
  <mergeCells count="13">
    <mergeCell ref="B1:D1"/>
    <mergeCell ref="B7:E7"/>
    <mergeCell ref="B10:F10"/>
    <mergeCell ref="E11:F11"/>
    <mergeCell ref="E12:F12"/>
    <mergeCell ref="E13:F13"/>
    <mergeCell ref="A15:A16"/>
    <mergeCell ref="B15:B16"/>
    <mergeCell ref="C15:C16"/>
    <mergeCell ref="D15:D16"/>
    <mergeCell ref="E15:F15"/>
    <mergeCell ref="A18:F18"/>
    <mergeCell ref="A57:F5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947E-1D69-4270-9419-A21BD941E143}">
  <sheetPr>
    <pageSetUpPr fitToPage="1"/>
  </sheetPr>
  <dimension ref="A1:AE102"/>
  <sheetViews>
    <sheetView topLeftCell="A4" workbookViewId="0">
      <selection activeCell="AC27" sqref="AC27"/>
    </sheetView>
  </sheetViews>
  <sheetFormatPr defaultColWidth="9.140625" defaultRowHeight="11.25" customHeight="1" x14ac:dyDescent="0.2"/>
  <cols>
    <col min="1" max="1" width="11" style="120" customWidth="1"/>
    <col min="2" max="2" width="43.42578125" style="120" customWidth="1"/>
    <col min="3" max="3" width="11" style="120" customWidth="1"/>
    <col min="4" max="4" width="13.42578125" style="120" customWidth="1"/>
    <col min="5" max="6" width="16.42578125" style="120" customWidth="1"/>
    <col min="7" max="7" width="0.28515625" style="120" customWidth="1"/>
    <col min="8" max="10" width="9.140625" style="120"/>
    <col min="11" max="13" width="67.85546875" style="119" hidden="1" customWidth="1"/>
    <col min="14" max="18" width="101.85546875" style="119" hidden="1" customWidth="1"/>
    <col min="19" max="23" width="100.7109375" style="119" hidden="1" customWidth="1"/>
    <col min="24" max="25" width="129.28515625" style="119" hidden="1" customWidth="1"/>
    <col min="26" max="26" width="72" style="119" hidden="1" customWidth="1"/>
    <col min="27" max="28" width="61" style="119" hidden="1" customWidth="1"/>
    <col min="29" max="16384" width="9.140625" style="120"/>
  </cols>
  <sheetData>
    <row r="1" spans="1:23" s="59" customFormat="1" ht="15" x14ac:dyDescent="0.25">
      <c r="A1" s="58"/>
      <c r="B1" s="60" t="s">
        <v>0</v>
      </c>
      <c r="C1" s="60"/>
      <c r="D1" s="60"/>
      <c r="E1" s="61"/>
      <c r="F1" s="61"/>
      <c r="K1" s="62" t="s">
        <v>0</v>
      </c>
      <c r="L1" s="62" t="s">
        <v>1</v>
      </c>
      <c r="M1" s="62" t="s">
        <v>1</v>
      </c>
    </row>
    <row r="2" spans="1:23" s="59" customFormat="1" ht="13.5" customHeight="1" x14ac:dyDescent="0.25">
      <c r="A2" s="58"/>
      <c r="C2" s="63" t="s">
        <v>2</v>
      </c>
    </row>
    <row r="3" spans="1:23" s="59" customFormat="1" ht="13.5" customHeight="1" x14ac:dyDescent="0.25">
      <c r="A3" s="64"/>
      <c r="B3" s="61"/>
      <c r="C3" s="61"/>
      <c r="D3" s="61"/>
      <c r="E3" s="61"/>
      <c r="F3" s="61"/>
    </row>
    <row r="4" spans="1:23" s="59" customFormat="1" ht="15.75" x14ac:dyDescent="0.25">
      <c r="B4" s="65"/>
      <c r="C4" s="66" t="s">
        <v>3</v>
      </c>
      <c r="D4" s="67" t="s">
        <v>1169</v>
      </c>
      <c r="E4" s="65"/>
      <c r="F4" s="68"/>
    </row>
    <row r="5" spans="1:23" s="59" customFormat="1" ht="13.5" customHeight="1" x14ac:dyDescent="0.25">
      <c r="B5" s="69"/>
      <c r="C5" s="70" t="s">
        <v>5</v>
      </c>
      <c r="D5" s="67"/>
      <c r="E5" s="67"/>
      <c r="F5" s="68"/>
    </row>
    <row r="6" spans="1:23" s="59" customFormat="1" ht="13.5" customHeight="1" x14ac:dyDescent="0.25">
      <c r="B6" s="71"/>
      <c r="C6" s="72"/>
      <c r="D6" s="68"/>
      <c r="E6" s="68"/>
      <c r="F6" s="68"/>
    </row>
    <row r="7" spans="1:23" s="59" customFormat="1" ht="26.25" x14ac:dyDescent="0.25">
      <c r="A7" s="73" t="s">
        <v>6</v>
      </c>
      <c r="B7" s="74"/>
      <c r="C7" s="74"/>
      <c r="D7" s="74"/>
      <c r="E7" s="74"/>
      <c r="F7" s="75"/>
      <c r="N7" s="62" t="s">
        <v>1170</v>
      </c>
      <c r="O7" s="62" t="s">
        <v>1</v>
      </c>
      <c r="P7" s="62" t="s">
        <v>1</v>
      </c>
      <c r="Q7" s="62" t="s">
        <v>1</v>
      </c>
      <c r="R7" s="62" t="s">
        <v>1</v>
      </c>
    </row>
    <row r="8" spans="1:23" s="59" customFormat="1" ht="13.5" customHeight="1" x14ac:dyDescent="0.25">
      <c r="A8" s="68"/>
      <c r="B8" s="76"/>
      <c r="C8" s="63" t="s">
        <v>8</v>
      </c>
      <c r="D8" s="68"/>
      <c r="E8" s="68"/>
      <c r="F8" s="68"/>
    </row>
    <row r="9" spans="1:23" s="59" customFormat="1" ht="13.5" customHeight="1" x14ac:dyDescent="0.25">
      <c r="A9" s="68"/>
      <c r="B9" s="68"/>
      <c r="C9" s="77"/>
      <c r="D9" s="68"/>
      <c r="E9" s="68"/>
      <c r="F9" s="68"/>
    </row>
    <row r="10" spans="1:23" s="59" customFormat="1" ht="26.25" x14ac:dyDescent="0.25">
      <c r="B10" s="79" t="s">
        <v>1171</v>
      </c>
      <c r="C10" s="79"/>
      <c r="D10" s="79"/>
      <c r="E10" s="79"/>
      <c r="F10" s="79"/>
      <c r="S10" s="62" t="s">
        <v>1171</v>
      </c>
      <c r="T10" s="62" t="s">
        <v>1</v>
      </c>
      <c r="U10" s="62" t="s">
        <v>1</v>
      </c>
      <c r="V10" s="62" t="s">
        <v>1</v>
      </c>
      <c r="W10" s="62" t="s">
        <v>1</v>
      </c>
    </row>
    <row r="11" spans="1:23" s="59" customFormat="1" ht="21.75" customHeight="1" x14ac:dyDescent="0.25">
      <c r="B11" s="58"/>
      <c r="C11" s="58"/>
      <c r="D11" s="80" t="s">
        <v>10</v>
      </c>
      <c r="E11" s="81">
        <v>2373057.5099999998</v>
      </c>
      <c r="F11" s="82"/>
    </row>
    <row r="12" spans="1:23" s="59" customFormat="1" ht="13.5" customHeight="1" x14ac:dyDescent="0.25">
      <c r="B12" s="58"/>
      <c r="C12" s="78"/>
      <c r="D12" s="83" t="s">
        <v>11</v>
      </c>
      <c r="E12" s="84">
        <v>662.62</v>
      </c>
      <c r="F12" s="85"/>
    </row>
    <row r="13" spans="1:23" s="59" customFormat="1" ht="13.5" customHeight="1" x14ac:dyDescent="0.25">
      <c r="A13" s="64"/>
      <c r="C13" s="86"/>
      <c r="D13" s="83" t="s">
        <v>12</v>
      </c>
      <c r="E13" s="87">
        <v>0</v>
      </c>
      <c r="F13" s="85"/>
    </row>
    <row r="14" spans="1:23" s="59" customFormat="1" ht="15" x14ac:dyDescent="0.25">
      <c r="B14" s="88"/>
      <c r="C14" s="88"/>
      <c r="D14" s="88"/>
      <c r="E14" s="88"/>
      <c r="F14" s="88"/>
    </row>
    <row r="15" spans="1:23" s="59" customFormat="1" ht="32.25" customHeight="1" x14ac:dyDescent="0.25">
      <c r="A15" s="89" t="s">
        <v>13</v>
      </c>
      <c r="B15" s="89" t="s">
        <v>14</v>
      </c>
      <c r="C15" s="89" t="s">
        <v>15</v>
      </c>
      <c r="D15" s="89" t="s">
        <v>16</v>
      </c>
      <c r="E15" s="90" t="s">
        <v>17</v>
      </c>
      <c r="F15" s="91"/>
    </row>
    <row r="16" spans="1:23" s="59" customFormat="1" ht="20.25" customHeight="1" x14ac:dyDescent="0.25">
      <c r="A16" s="89"/>
      <c r="B16" s="89"/>
      <c r="C16" s="89"/>
      <c r="D16" s="89"/>
      <c r="E16" s="92" t="s">
        <v>18</v>
      </c>
      <c r="F16" s="92" t="s">
        <v>19</v>
      </c>
    </row>
    <row r="17" spans="1:25" s="59" customFormat="1" ht="12" customHeight="1" x14ac:dyDescent="0.25">
      <c r="A17" s="93">
        <v>1</v>
      </c>
      <c r="B17" s="93">
        <v>3</v>
      </c>
      <c r="C17" s="93">
        <v>4</v>
      </c>
      <c r="D17" s="93">
        <v>5</v>
      </c>
      <c r="E17" s="93">
        <v>6</v>
      </c>
      <c r="F17" s="93">
        <v>7</v>
      </c>
    </row>
    <row r="18" spans="1:25" s="59" customFormat="1" ht="15" x14ac:dyDescent="0.25">
      <c r="A18" s="94" t="s">
        <v>20</v>
      </c>
      <c r="B18" s="94"/>
      <c r="C18" s="94"/>
      <c r="D18" s="94"/>
      <c r="E18" s="94"/>
      <c r="F18" s="94"/>
      <c r="X18" s="95" t="s">
        <v>20</v>
      </c>
    </row>
    <row r="19" spans="1:25" s="59" customFormat="1" ht="15" x14ac:dyDescent="0.25">
      <c r="A19" s="96">
        <f>IF(G19&lt;&gt;"",COUNTA(G$1:G19),"")</f>
        <v>1</v>
      </c>
      <c r="B19" s="97" t="s">
        <v>1172</v>
      </c>
      <c r="C19" s="98" t="s">
        <v>22</v>
      </c>
      <c r="D19" s="99">
        <v>7</v>
      </c>
      <c r="E19" s="100">
        <f>F19/D19</f>
        <v>4287.8326205128005</v>
      </c>
      <c r="F19" s="100">
        <v>30014.828343589601</v>
      </c>
      <c r="G19" s="101" t="s">
        <v>23</v>
      </c>
      <c r="X19" s="95"/>
      <c r="Y19" s="95"/>
    </row>
    <row r="20" spans="1:25" s="59" customFormat="1" ht="33.75" x14ac:dyDescent="0.25">
      <c r="A20" s="96">
        <f>IF(G20&lt;&gt;"",COUNTA(G$1:G20),"")</f>
        <v>2</v>
      </c>
      <c r="B20" s="97" t="s">
        <v>1173</v>
      </c>
      <c r="C20" s="98" t="s">
        <v>22</v>
      </c>
      <c r="D20" s="99">
        <v>1</v>
      </c>
      <c r="E20" s="100">
        <f t="shared" ref="E20:E83" si="0">F20/D20</f>
        <v>10401.604562962801</v>
      </c>
      <c r="F20" s="100">
        <v>10401.604562962801</v>
      </c>
      <c r="G20" s="101" t="s">
        <v>23</v>
      </c>
      <c r="X20" s="95"/>
      <c r="Y20" s="95"/>
    </row>
    <row r="21" spans="1:25" s="59" customFormat="1" ht="33.75" x14ac:dyDescent="0.25">
      <c r="A21" s="96">
        <f>IF(G21&lt;&gt;"",COUNTA(G$1:G21),"")</f>
        <v>3</v>
      </c>
      <c r="B21" s="97" t="s">
        <v>1174</v>
      </c>
      <c r="C21" s="98" t="s">
        <v>22</v>
      </c>
      <c r="D21" s="99">
        <v>7</v>
      </c>
      <c r="E21" s="100">
        <f t="shared" si="0"/>
        <v>3468.9494983084005</v>
      </c>
      <c r="F21" s="100">
        <v>24282.646488158804</v>
      </c>
      <c r="G21" s="101" t="s">
        <v>23</v>
      </c>
      <c r="X21" s="95"/>
      <c r="Y21" s="95"/>
    </row>
    <row r="22" spans="1:25" s="59" customFormat="1" ht="22.5" x14ac:dyDescent="0.25">
      <c r="A22" s="96">
        <f>IF(G22&lt;&gt;"",COUNTA(G$1:G22),"")</f>
        <v>4</v>
      </c>
      <c r="B22" s="97" t="s">
        <v>1175</v>
      </c>
      <c r="C22" s="98" t="s">
        <v>22</v>
      </c>
      <c r="D22" s="99">
        <v>1</v>
      </c>
      <c r="E22" s="100">
        <f t="shared" si="0"/>
        <v>34750.873325968802</v>
      </c>
      <c r="F22" s="100">
        <v>34750.873325968802</v>
      </c>
      <c r="G22" s="101" t="s">
        <v>23</v>
      </c>
      <c r="X22" s="95"/>
      <c r="Y22" s="95"/>
    </row>
    <row r="23" spans="1:25" s="59" customFormat="1" ht="22.5" x14ac:dyDescent="0.25">
      <c r="A23" s="96">
        <f>IF(G23&lt;&gt;"",COUNTA(G$1:G23),"")</f>
        <v>5</v>
      </c>
      <c r="B23" s="97" t="s">
        <v>1176</v>
      </c>
      <c r="C23" s="98" t="s">
        <v>22</v>
      </c>
      <c r="D23" s="99">
        <v>1</v>
      </c>
      <c r="E23" s="100">
        <f t="shared" si="0"/>
        <v>160692.93799459402</v>
      </c>
      <c r="F23" s="100">
        <v>160692.93799459402</v>
      </c>
      <c r="G23" s="101" t="s">
        <v>23</v>
      </c>
      <c r="X23" s="95"/>
      <c r="Y23" s="95"/>
    </row>
    <row r="24" spans="1:25" s="59" customFormat="1" ht="22.5" x14ac:dyDescent="0.25">
      <c r="A24" s="96">
        <f>IF(G24&lt;&gt;"",COUNTA(G$1:G24),"")</f>
        <v>6</v>
      </c>
      <c r="B24" s="97" t="s">
        <v>1177</v>
      </c>
      <c r="C24" s="98" t="s">
        <v>22</v>
      </c>
      <c r="D24" s="99">
        <v>1</v>
      </c>
      <c r="E24" s="100">
        <f t="shared" si="0"/>
        <v>41678.693795122002</v>
      </c>
      <c r="F24" s="100">
        <v>41678.693795122002</v>
      </c>
      <c r="G24" s="101" t="s">
        <v>23</v>
      </c>
      <c r="X24" s="95"/>
      <c r="Y24" s="95"/>
    </row>
    <row r="25" spans="1:25" s="59" customFormat="1" ht="22.5" x14ac:dyDescent="0.25">
      <c r="A25" s="96">
        <f>IF(G25&lt;&gt;"",COUNTA(G$1:G25),"")</f>
        <v>7</v>
      </c>
      <c r="B25" s="97" t="s">
        <v>1178</v>
      </c>
      <c r="C25" s="98" t="s">
        <v>22</v>
      </c>
      <c r="D25" s="99">
        <v>1</v>
      </c>
      <c r="E25" s="100">
        <f t="shared" si="0"/>
        <v>30385.012325433203</v>
      </c>
      <c r="F25" s="100">
        <v>30385.012325433203</v>
      </c>
      <c r="G25" s="101" t="s">
        <v>23</v>
      </c>
      <c r="X25" s="95"/>
      <c r="Y25" s="95"/>
    </row>
    <row r="26" spans="1:25" s="59" customFormat="1" ht="22.5" x14ac:dyDescent="0.25">
      <c r="A26" s="96">
        <f>IF(G26&lt;&gt;"",COUNTA(G$1:G26),"")</f>
        <v>8</v>
      </c>
      <c r="B26" s="97" t="s">
        <v>33</v>
      </c>
      <c r="C26" s="98" t="s">
        <v>22</v>
      </c>
      <c r="D26" s="99">
        <v>21</v>
      </c>
      <c r="E26" s="100">
        <f t="shared" si="0"/>
        <v>16782.562583100404</v>
      </c>
      <c r="F26" s="100">
        <v>352433.81424510846</v>
      </c>
      <c r="G26" s="101" t="s">
        <v>23</v>
      </c>
      <c r="X26" s="95"/>
      <c r="Y26" s="95"/>
    </row>
    <row r="27" spans="1:25" s="59" customFormat="1" ht="22.5" x14ac:dyDescent="0.25">
      <c r="A27" s="96">
        <f>IF(G27&lt;&gt;"",COUNTA(G$1:G27),"")</f>
        <v>9</v>
      </c>
      <c r="B27" s="97" t="s">
        <v>34</v>
      </c>
      <c r="C27" s="98" t="s">
        <v>22</v>
      </c>
      <c r="D27" s="99">
        <v>3</v>
      </c>
      <c r="E27" s="100">
        <f t="shared" si="0"/>
        <v>118659.86945554882</v>
      </c>
      <c r="F27" s="100">
        <v>355979.60836664645</v>
      </c>
      <c r="G27" s="101" t="s">
        <v>23</v>
      </c>
      <c r="X27" s="95"/>
      <c r="Y27" s="95"/>
    </row>
    <row r="28" spans="1:25" s="59" customFormat="1" ht="22.5" x14ac:dyDescent="0.25">
      <c r="A28" s="96">
        <f>IF(G28&lt;&gt;"",COUNTA(G$1:G28),"")</f>
        <v>10</v>
      </c>
      <c r="B28" s="97" t="s">
        <v>1179</v>
      </c>
      <c r="C28" s="98" t="s">
        <v>22</v>
      </c>
      <c r="D28" s="99">
        <v>1</v>
      </c>
      <c r="E28" s="100">
        <f t="shared" si="0"/>
        <v>17710.384519722003</v>
      </c>
      <c r="F28" s="100">
        <v>17710.384519722003</v>
      </c>
      <c r="G28" s="101" t="s">
        <v>23</v>
      </c>
      <c r="X28" s="95"/>
      <c r="Y28" s="95"/>
    </row>
    <row r="29" spans="1:25" s="59" customFormat="1" ht="33.75" x14ac:dyDescent="0.25">
      <c r="A29" s="96">
        <f>IF(G29&lt;&gt;"",COUNTA(G$1:G29),"")</f>
        <v>11</v>
      </c>
      <c r="B29" s="97" t="s">
        <v>1180</v>
      </c>
      <c r="C29" s="98" t="s">
        <v>22</v>
      </c>
      <c r="D29" s="99">
        <v>1</v>
      </c>
      <c r="E29" s="100">
        <f t="shared" si="0"/>
        <v>2202.3629190272</v>
      </c>
      <c r="F29" s="100">
        <v>2202.3629190272</v>
      </c>
      <c r="G29" s="101" t="s">
        <v>23</v>
      </c>
      <c r="X29" s="95"/>
      <c r="Y29" s="95"/>
    </row>
    <row r="30" spans="1:25" s="59" customFormat="1" ht="33.75" x14ac:dyDescent="0.25">
      <c r="A30" s="96">
        <f>IF(G30&lt;&gt;"",COUNTA(G$1:G30),"")</f>
        <v>12</v>
      </c>
      <c r="B30" s="97" t="s">
        <v>1181</v>
      </c>
      <c r="C30" s="98" t="s">
        <v>22</v>
      </c>
      <c r="D30" s="99">
        <v>1</v>
      </c>
      <c r="E30" s="100">
        <f t="shared" si="0"/>
        <v>2776.8057950096004</v>
      </c>
      <c r="F30" s="100">
        <v>2776.8057950096004</v>
      </c>
      <c r="G30" s="101" t="s">
        <v>23</v>
      </c>
      <c r="X30" s="95"/>
      <c r="Y30" s="95"/>
    </row>
    <row r="31" spans="1:25" s="59" customFormat="1" ht="33.75" x14ac:dyDescent="0.25">
      <c r="A31" s="96">
        <f>IF(G31&lt;&gt;"",COUNTA(G$1:G31),"")</f>
        <v>13</v>
      </c>
      <c r="B31" s="97" t="s">
        <v>1182</v>
      </c>
      <c r="C31" s="98" t="s">
        <v>22</v>
      </c>
      <c r="D31" s="99">
        <v>7</v>
      </c>
      <c r="E31" s="100">
        <f t="shared" si="0"/>
        <v>1983.5891752372004</v>
      </c>
      <c r="F31" s="100">
        <v>13885.124226660402</v>
      </c>
      <c r="G31" s="101" t="s">
        <v>23</v>
      </c>
      <c r="X31" s="95"/>
      <c r="Y31" s="95"/>
    </row>
    <row r="32" spans="1:25" s="59" customFormat="1" ht="33.75" x14ac:dyDescent="0.25">
      <c r="A32" s="96">
        <f>IF(G32&lt;&gt;"",COUNTA(G$1:G32),"")</f>
        <v>14</v>
      </c>
      <c r="B32" s="97" t="s">
        <v>1183</v>
      </c>
      <c r="C32" s="98" t="s">
        <v>22</v>
      </c>
      <c r="D32" s="99">
        <v>7</v>
      </c>
      <c r="E32" s="100">
        <f t="shared" si="0"/>
        <v>3662.0456765188001</v>
      </c>
      <c r="F32" s="100">
        <v>25634.319735631601</v>
      </c>
      <c r="G32" s="101" t="s">
        <v>23</v>
      </c>
      <c r="X32" s="95"/>
      <c r="Y32" s="95"/>
    </row>
    <row r="33" spans="1:25" s="59" customFormat="1" ht="33.75" x14ac:dyDescent="0.25">
      <c r="A33" s="96">
        <f>IF(G33&lt;&gt;"",COUNTA(G$1:G33),"")</f>
        <v>15</v>
      </c>
      <c r="B33" s="97" t="s">
        <v>1184</v>
      </c>
      <c r="C33" s="98" t="s">
        <v>22</v>
      </c>
      <c r="D33" s="99">
        <v>2</v>
      </c>
      <c r="E33" s="100">
        <f t="shared" si="0"/>
        <v>39461.141174440003</v>
      </c>
      <c r="F33" s="100">
        <v>78922.282348880006</v>
      </c>
      <c r="G33" s="101" t="s">
        <v>23</v>
      </c>
      <c r="X33" s="95"/>
      <c r="Y33" s="95"/>
    </row>
    <row r="34" spans="1:25" s="59" customFormat="1" ht="33.75" x14ac:dyDescent="0.25">
      <c r="A34" s="96">
        <f>IF(G34&lt;&gt;"",COUNTA(G$1:G34),"")</f>
        <v>16</v>
      </c>
      <c r="B34" s="97" t="s">
        <v>1185</v>
      </c>
      <c r="C34" s="98" t="s">
        <v>22</v>
      </c>
      <c r="D34" s="99">
        <v>1</v>
      </c>
      <c r="E34" s="100">
        <f t="shared" si="0"/>
        <v>52064.090846850806</v>
      </c>
      <c r="F34" s="100">
        <v>52064.090846850806</v>
      </c>
      <c r="G34" s="101" t="s">
        <v>23</v>
      </c>
      <c r="X34" s="95"/>
      <c r="Y34" s="95"/>
    </row>
    <row r="35" spans="1:25" s="59" customFormat="1" ht="33.75" x14ac:dyDescent="0.25">
      <c r="A35" s="96">
        <f>IF(G35&lt;&gt;"",COUNTA(G$1:G35),"")</f>
        <v>17</v>
      </c>
      <c r="B35" s="97" t="s">
        <v>1186</v>
      </c>
      <c r="C35" s="98" t="s">
        <v>22</v>
      </c>
      <c r="D35" s="99">
        <v>1</v>
      </c>
      <c r="E35" s="100">
        <f t="shared" si="0"/>
        <v>2212.0210468820001</v>
      </c>
      <c r="F35" s="100">
        <v>2212.0210468820001</v>
      </c>
      <c r="G35" s="101" t="s">
        <v>23</v>
      </c>
      <c r="X35" s="95"/>
      <c r="Y35" s="95"/>
    </row>
    <row r="36" spans="1:25" s="59" customFormat="1" ht="33.75" x14ac:dyDescent="0.25">
      <c r="A36" s="96">
        <f>IF(G36&lt;&gt;"",COUNTA(G$1:G36),"")</f>
        <v>18</v>
      </c>
      <c r="B36" s="97" t="s">
        <v>1187</v>
      </c>
      <c r="C36" s="98" t="s">
        <v>22</v>
      </c>
      <c r="D36" s="99">
        <v>1</v>
      </c>
      <c r="E36" s="100">
        <f t="shared" si="0"/>
        <v>1810.9376937916002</v>
      </c>
      <c r="F36" s="100">
        <v>1810.9376937916002</v>
      </c>
      <c r="G36" s="101" t="s">
        <v>23</v>
      </c>
      <c r="X36" s="95"/>
      <c r="Y36" s="95"/>
    </row>
    <row r="37" spans="1:25" s="59" customFormat="1" ht="33.75" x14ac:dyDescent="0.25">
      <c r="A37" s="96">
        <f>IF(G37&lt;&gt;"",COUNTA(G$1:G37),"")</f>
        <v>19</v>
      </c>
      <c r="B37" s="97" t="s">
        <v>1188</v>
      </c>
      <c r="C37" s="98" t="s">
        <v>22</v>
      </c>
      <c r="D37" s="99">
        <v>1</v>
      </c>
      <c r="E37" s="100">
        <f t="shared" si="0"/>
        <v>2042.588941388</v>
      </c>
      <c r="F37" s="100">
        <v>2042.588941388</v>
      </c>
      <c r="G37" s="101" t="s">
        <v>23</v>
      </c>
      <c r="X37" s="95"/>
      <c r="Y37" s="95"/>
    </row>
    <row r="38" spans="1:25" s="59" customFormat="1" ht="33.75" x14ac:dyDescent="0.25">
      <c r="A38" s="96">
        <f>IF(G38&lt;&gt;"",COUNTA(G$1:G38),"")</f>
        <v>20</v>
      </c>
      <c r="B38" s="97" t="s">
        <v>1189</v>
      </c>
      <c r="C38" s="98" t="s">
        <v>22</v>
      </c>
      <c r="D38" s="99">
        <v>1</v>
      </c>
      <c r="E38" s="100">
        <f t="shared" si="0"/>
        <v>8030.008675098401</v>
      </c>
      <c r="F38" s="100">
        <v>8030.008675098401</v>
      </c>
      <c r="G38" s="101" t="s">
        <v>23</v>
      </c>
      <c r="X38" s="95"/>
      <c r="Y38" s="95"/>
    </row>
    <row r="39" spans="1:25" s="59" customFormat="1" ht="33.75" x14ac:dyDescent="0.25">
      <c r="A39" s="96">
        <f>IF(G39&lt;&gt;"",COUNTA(G$1:G39),"")</f>
        <v>21</v>
      </c>
      <c r="B39" s="97" t="s">
        <v>1190</v>
      </c>
      <c r="C39" s="98" t="s">
        <v>22</v>
      </c>
      <c r="D39" s="99">
        <v>1</v>
      </c>
      <c r="E39" s="100">
        <f t="shared" si="0"/>
        <v>7535.0987672124002</v>
      </c>
      <c r="F39" s="100">
        <v>7535.0987672124002</v>
      </c>
      <c r="G39" s="101" t="s">
        <v>23</v>
      </c>
      <c r="X39" s="95"/>
      <c r="Y39" s="95"/>
    </row>
    <row r="40" spans="1:25" s="59" customFormat="1" ht="33.75" x14ac:dyDescent="0.25">
      <c r="A40" s="96">
        <f>IF(G40&lt;&gt;"",COUNTA(G$1:G40),"")</f>
        <v>22</v>
      </c>
      <c r="B40" s="97" t="s">
        <v>1191</v>
      </c>
      <c r="C40" s="98" t="s">
        <v>22</v>
      </c>
      <c r="D40" s="99">
        <v>1</v>
      </c>
      <c r="E40" s="100">
        <f t="shared" si="0"/>
        <v>8390.733665744001</v>
      </c>
      <c r="F40" s="100">
        <v>8390.733665744001</v>
      </c>
      <c r="G40" s="101" t="s">
        <v>23</v>
      </c>
      <c r="X40" s="95"/>
      <c r="Y40" s="95"/>
    </row>
    <row r="41" spans="1:25" s="59" customFormat="1" ht="33.75" x14ac:dyDescent="0.25">
      <c r="A41" s="96">
        <f>IF(G41&lt;&gt;"",COUNTA(G$1:G41),"")</f>
        <v>23</v>
      </c>
      <c r="B41" s="97" t="s">
        <v>1192</v>
      </c>
      <c r="C41" s="98" t="s">
        <v>22</v>
      </c>
      <c r="D41" s="99">
        <v>1</v>
      </c>
      <c r="E41" s="100">
        <f t="shared" si="0"/>
        <v>3888.7627602856001</v>
      </c>
      <c r="F41" s="100">
        <v>3888.7627602856001</v>
      </c>
      <c r="G41" s="101" t="s">
        <v>23</v>
      </c>
      <c r="X41" s="95"/>
      <c r="Y41" s="95"/>
    </row>
    <row r="42" spans="1:25" s="59" customFormat="1" ht="33.75" x14ac:dyDescent="0.25">
      <c r="A42" s="96">
        <f>IF(G42&lt;&gt;"",COUNTA(G$1:G42),"")</f>
        <v>24</v>
      </c>
      <c r="B42" s="97" t="s">
        <v>1193</v>
      </c>
      <c r="C42" s="98" t="s">
        <v>22</v>
      </c>
      <c r="D42" s="99">
        <v>1</v>
      </c>
      <c r="E42" s="100">
        <f t="shared" si="0"/>
        <v>3800.5673476184002</v>
      </c>
      <c r="F42" s="100">
        <v>3800.5673476184002</v>
      </c>
      <c r="G42" s="101" t="s">
        <v>23</v>
      </c>
      <c r="X42" s="95"/>
      <c r="Y42" s="95"/>
    </row>
    <row r="43" spans="1:25" s="59" customFormat="1" ht="33.75" x14ac:dyDescent="0.25">
      <c r="A43" s="96">
        <f>IF(G43&lt;&gt;"",COUNTA(G$1:G43),"")</f>
        <v>25</v>
      </c>
      <c r="B43" s="97" t="s">
        <v>46</v>
      </c>
      <c r="C43" s="98" t="s">
        <v>22</v>
      </c>
      <c r="D43" s="99">
        <v>1</v>
      </c>
      <c r="E43" s="100">
        <f t="shared" si="0"/>
        <v>2733.3165617940003</v>
      </c>
      <c r="F43" s="100">
        <v>2733.3165617940003</v>
      </c>
      <c r="G43" s="101" t="s">
        <v>23</v>
      </c>
      <c r="X43" s="95"/>
      <c r="Y43" s="95"/>
    </row>
    <row r="44" spans="1:25" s="59" customFormat="1" ht="33.75" x14ac:dyDescent="0.25">
      <c r="A44" s="96">
        <f>IF(G44&lt;&gt;"",COUNTA(G$1:G44),"")</f>
        <v>26</v>
      </c>
      <c r="B44" s="97" t="s">
        <v>1194</v>
      </c>
      <c r="C44" s="98" t="s">
        <v>22</v>
      </c>
      <c r="D44" s="99">
        <v>1</v>
      </c>
      <c r="E44" s="100">
        <f t="shared" si="0"/>
        <v>10044.1100114164</v>
      </c>
      <c r="F44" s="100">
        <v>10044.1100114164</v>
      </c>
      <c r="G44" s="101" t="s">
        <v>23</v>
      </c>
      <c r="X44" s="95"/>
      <c r="Y44" s="95"/>
    </row>
    <row r="45" spans="1:25" s="59" customFormat="1" ht="33.75" x14ac:dyDescent="0.25">
      <c r="A45" s="96">
        <f>IF(G45&lt;&gt;"",COUNTA(G$1:G45),"")</f>
        <v>27</v>
      </c>
      <c r="B45" s="97" t="s">
        <v>1195</v>
      </c>
      <c r="C45" s="98" t="s">
        <v>22</v>
      </c>
      <c r="D45" s="99">
        <v>1</v>
      </c>
      <c r="E45" s="100">
        <f t="shared" si="0"/>
        <v>16196.0387499388</v>
      </c>
      <c r="F45" s="100">
        <v>16196.0387499388</v>
      </c>
      <c r="G45" s="101" t="s">
        <v>23</v>
      </c>
      <c r="X45" s="95"/>
      <c r="Y45" s="95"/>
    </row>
    <row r="46" spans="1:25" s="59" customFormat="1" ht="33.75" x14ac:dyDescent="0.25">
      <c r="A46" s="96">
        <f>IF(G46&lt;&gt;"",COUNTA(G$1:G46),"")</f>
        <v>28</v>
      </c>
      <c r="B46" s="97" t="s">
        <v>1196</v>
      </c>
      <c r="C46" s="98" t="s">
        <v>22</v>
      </c>
      <c r="D46" s="99">
        <v>7</v>
      </c>
      <c r="E46" s="100">
        <f t="shared" si="0"/>
        <v>27670.226535869202</v>
      </c>
      <c r="F46" s="100">
        <v>193691.58575108441</v>
      </c>
      <c r="G46" s="101" t="s">
        <v>23</v>
      </c>
      <c r="X46" s="95"/>
      <c r="Y46" s="95"/>
    </row>
    <row r="47" spans="1:25" s="59" customFormat="1" ht="15" x14ac:dyDescent="0.25">
      <c r="A47" s="96">
        <f>IF(G47&lt;&gt;"",COUNTA(G$1:G47),"")</f>
        <v>29</v>
      </c>
      <c r="B47" s="97" t="s">
        <v>1197</v>
      </c>
      <c r="C47" s="98" t="s">
        <v>22</v>
      </c>
      <c r="D47" s="99">
        <v>1</v>
      </c>
      <c r="E47" s="100">
        <f t="shared" si="0"/>
        <v>240.0039240344</v>
      </c>
      <c r="F47" s="102">
        <v>240.0039240344</v>
      </c>
      <c r="G47" s="101" t="s">
        <v>23</v>
      </c>
      <c r="X47" s="95"/>
      <c r="Y47" s="95"/>
    </row>
    <row r="48" spans="1:25" s="59" customFormat="1" ht="15" x14ac:dyDescent="0.25">
      <c r="A48" s="96">
        <f>IF(G48&lt;&gt;"",COUNTA(G$1:G48),"")</f>
        <v>30</v>
      </c>
      <c r="B48" s="97" t="s">
        <v>1198</v>
      </c>
      <c r="C48" s="98" t="s">
        <v>22</v>
      </c>
      <c r="D48" s="99">
        <v>2</v>
      </c>
      <c r="E48" s="100">
        <f t="shared" si="0"/>
        <v>20605.986393660402</v>
      </c>
      <c r="F48" s="100">
        <v>41211.972787320803</v>
      </c>
      <c r="G48" s="101" t="s">
        <v>23</v>
      </c>
      <c r="X48" s="95"/>
      <c r="Y48" s="95"/>
    </row>
    <row r="49" spans="1:25" s="59" customFormat="1" ht="15" x14ac:dyDescent="0.25">
      <c r="A49" s="96">
        <f>IF(G49&lt;&gt;"",COUNTA(G$1:G49),"")</f>
        <v>31</v>
      </c>
      <c r="B49" s="97" t="s">
        <v>1199</v>
      </c>
      <c r="C49" s="98" t="s">
        <v>22</v>
      </c>
      <c r="D49" s="99">
        <v>1</v>
      </c>
      <c r="E49" s="100">
        <f t="shared" si="0"/>
        <v>1389.8189803976002</v>
      </c>
      <c r="F49" s="100">
        <v>1389.8189803976002</v>
      </c>
      <c r="G49" s="101" t="s">
        <v>23</v>
      </c>
      <c r="X49" s="95"/>
      <c r="Y49" s="95"/>
    </row>
    <row r="50" spans="1:25" s="59" customFormat="1" ht="15" x14ac:dyDescent="0.25">
      <c r="A50" s="96">
        <f>IF(G50&lt;&gt;"",COUNTA(G$1:G50),"")</f>
        <v>32</v>
      </c>
      <c r="B50" s="97" t="s">
        <v>1200</v>
      </c>
      <c r="C50" s="98" t="s">
        <v>22</v>
      </c>
      <c r="D50" s="99">
        <v>1</v>
      </c>
      <c r="E50" s="100">
        <f t="shared" si="0"/>
        <v>1389.8189803976002</v>
      </c>
      <c r="F50" s="100">
        <v>1389.8189803976002</v>
      </c>
      <c r="G50" s="101" t="s">
        <v>23</v>
      </c>
      <c r="X50" s="95"/>
      <c r="Y50" s="95"/>
    </row>
    <row r="51" spans="1:25" s="59" customFormat="1" ht="15" x14ac:dyDescent="0.25">
      <c r="A51" s="96">
        <f>IF(G51&lt;&gt;"",COUNTA(G$1:G51),"")</f>
        <v>33</v>
      </c>
      <c r="B51" s="97" t="s">
        <v>1201</v>
      </c>
      <c r="C51" s="98" t="s">
        <v>22</v>
      </c>
      <c r="D51" s="99">
        <v>1</v>
      </c>
      <c r="E51" s="100">
        <f t="shared" si="0"/>
        <v>20605.986393660402</v>
      </c>
      <c r="F51" s="100">
        <v>20605.986393660402</v>
      </c>
      <c r="G51" s="101" t="s">
        <v>23</v>
      </c>
      <c r="X51" s="95"/>
      <c r="Y51" s="95"/>
    </row>
    <row r="52" spans="1:25" s="59" customFormat="1" ht="33.75" x14ac:dyDescent="0.25">
      <c r="A52" s="96">
        <f>IF(G52&lt;&gt;"",COUNTA(G$1:G52),"")</f>
        <v>34</v>
      </c>
      <c r="B52" s="97" t="s">
        <v>1202</v>
      </c>
      <c r="C52" s="98" t="s">
        <v>22</v>
      </c>
      <c r="D52" s="99">
        <v>2</v>
      </c>
      <c r="E52" s="100">
        <f t="shared" si="0"/>
        <v>37383.316107945997</v>
      </c>
      <c r="F52" s="100">
        <v>74766.632215891994</v>
      </c>
      <c r="G52" s="101" t="s">
        <v>23</v>
      </c>
      <c r="X52" s="95"/>
      <c r="Y52" s="95"/>
    </row>
    <row r="53" spans="1:25" s="59" customFormat="1" ht="33.75" x14ac:dyDescent="0.25">
      <c r="A53" s="96">
        <f>IF(G53&lt;&gt;"",COUNTA(G$1:G53),"")</f>
        <v>35</v>
      </c>
      <c r="B53" s="97" t="s">
        <v>1203</v>
      </c>
      <c r="C53" s="98" t="s">
        <v>22</v>
      </c>
      <c r="D53" s="99">
        <v>1</v>
      </c>
      <c r="E53" s="100">
        <f t="shared" si="0"/>
        <v>115036.68861654881</v>
      </c>
      <c r="F53" s="100">
        <v>115036.68861654881</v>
      </c>
      <c r="G53" s="101" t="s">
        <v>23</v>
      </c>
      <c r="X53" s="95"/>
      <c r="Y53" s="95"/>
    </row>
    <row r="54" spans="1:25" s="59" customFormat="1" ht="22.5" x14ac:dyDescent="0.25">
      <c r="A54" s="96">
        <f>IF(G54&lt;&gt;"",COUNTA(G$1:G54),"")</f>
        <v>36</v>
      </c>
      <c r="B54" s="97" t="s">
        <v>1204</v>
      </c>
      <c r="C54" s="98" t="s">
        <v>22</v>
      </c>
      <c r="D54" s="99">
        <v>1</v>
      </c>
      <c r="E54" s="100">
        <f t="shared" si="0"/>
        <v>81758.685320010802</v>
      </c>
      <c r="F54" s="100">
        <v>81758.685320010802</v>
      </c>
      <c r="G54" s="101" t="s">
        <v>23</v>
      </c>
      <c r="X54" s="95"/>
      <c r="Y54" s="95"/>
    </row>
    <row r="55" spans="1:25" s="59" customFormat="1" ht="33.75" x14ac:dyDescent="0.25">
      <c r="A55" s="96">
        <f>IF(G55&lt;&gt;"",COUNTA(G$1:G55),"")</f>
        <v>37</v>
      </c>
      <c r="B55" s="97" t="s">
        <v>59</v>
      </c>
      <c r="C55" s="98" t="s">
        <v>58</v>
      </c>
      <c r="D55" s="99">
        <v>62</v>
      </c>
      <c r="E55" s="100">
        <f t="shared" si="0"/>
        <v>719.11565714760002</v>
      </c>
      <c r="F55" s="100">
        <v>44585.170743151204</v>
      </c>
      <c r="G55" s="101" t="s">
        <v>23</v>
      </c>
      <c r="X55" s="95"/>
      <c r="Y55" s="95"/>
    </row>
    <row r="56" spans="1:25" s="59" customFormat="1" ht="22.5" x14ac:dyDescent="0.25">
      <c r="A56" s="96">
        <f>IF(G56&lt;&gt;"",COUNTA(G$1:G56),"")</f>
        <v>38</v>
      </c>
      <c r="B56" s="97" t="s">
        <v>60</v>
      </c>
      <c r="C56" s="98" t="s">
        <v>58</v>
      </c>
      <c r="D56" s="99">
        <v>62</v>
      </c>
      <c r="E56" s="100">
        <f t="shared" si="0"/>
        <v>793.3161881008001</v>
      </c>
      <c r="F56" s="100">
        <v>49185.603662249603</v>
      </c>
      <c r="G56" s="101" t="s">
        <v>23</v>
      </c>
      <c r="X56" s="95"/>
      <c r="Y56" s="95"/>
    </row>
    <row r="57" spans="1:25" s="59" customFormat="1" ht="15" x14ac:dyDescent="0.25">
      <c r="A57" s="96">
        <f>IF(G57&lt;&gt;"",COUNTA(G$1:G57),"")</f>
        <v>39</v>
      </c>
      <c r="B57" s="97" t="s">
        <v>61</v>
      </c>
      <c r="C57" s="98" t="s">
        <v>62</v>
      </c>
      <c r="D57" s="103">
        <v>1.8960000000000001E-2</v>
      </c>
      <c r="E57" s="100">
        <f t="shared" si="0"/>
        <v>101359.0878928481</v>
      </c>
      <c r="F57" s="100">
        <v>1921.7683064483999</v>
      </c>
      <c r="G57" s="101" t="s">
        <v>23</v>
      </c>
      <c r="X57" s="95"/>
      <c r="Y57" s="95"/>
    </row>
    <row r="58" spans="1:25" s="59" customFormat="1" ht="15" x14ac:dyDescent="0.25">
      <c r="A58" s="96">
        <f>IF(G58&lt;&gt;"",COUNTA(G$1:G58),"")</f>
        <v>40</v>
      </c>
      <c r="B58" s="97" t="s">
        <v>63</v>
      </c>
      <c r="C58" s="98" t="s">
        <v>64</v>
      </c>
      <c r="D58" s="103">
        <v>99.368160000000003</v>
      </c>
      <c r="E58" s="100">
        <f t="shared" si="0"/>
        <v>91.005286918743394</v>
      </c>
      <c r="F58" s="100">
        <v>9043.0279113876004</v>
      </c>
      <c r="G58" s="101" t="s">
        <v>23</v>
      </c>
      <c r="X58" s="95"/>
      <c r="Y58" s="95"/>
    </row>
    <row r="59" spans="1:25" s="59" customFormat="1" ht="22.5" x14ac:dyDescent="0.25">
      <c r="A59" s="96">
        <f>IF(G59&lt;&gt;"",COUNTA(G$1:G59),"")</f>
        <v>41</v>
      </c>
      <c r="B59" s="97" t="s">
        <v>66</v>
      </c>
      <c r="C59" s="98" t="s">
        <v>62</v>
      </c>
      <c r="D59" s="107">
        <v>1.1284000000000001E-3</v>
      </c>
      <c r="E59" s="100">
        <f t="shared" si="0"/>
        <v>334031.7606628855</v>
      </c>
      <c r="F59" s="102">
        <v>376.92143873200001</v>
      </c>
      <c r="G59" s="101" t="s">
        <v>23</v>
      </c>
      <c r="X59" s="95"/>
      <c r="Y59" s="95"/>
    </row>
    <row r="60" spans="1:25" s="59" customFormat="1" ht="22.5" x14ac:dyDescent="0.25">
      <c r="A60" s="96">
        <f>IF(G60&lt;&gt;"",COUNTA(G$1:G60),"")</f>
        <v>42</v>
      </c>
      <c r="B60" s="97" t="s">
        <v>68</v>
      </c>
      <c r="C60" s="98" t="s">
        <v>58</v>
      </c>
      <c r="D60" s="108">
        <v>15.08</v>
      </c>
      <c r="E60" s="100">
        <f t="shared" si="0"/>
        <v>615.22178476209558</v>
      </c>
      <c r="F60" s="100">
        <v>9277.5445142124008</v>
      </c>
      <c r="G60" s="101" t="s">
        <v>23</v>
      </c>
      <c r="X60" s="95"/>
      <c r="Y60" s="95"/>
    </row>
    <row r="61" spans="1:25" s="59" customFormat="1" ht="22.5" x14ac:dyDescent="0.25">
      <c r="A61" s="96">
        <f>IF(G61&lt;&gt;"",COUNTA(G$1:G61),"")</f>
        <v>43</v>
      </c>
      <c r="B61" s="97" t="s">
        <v>69</v>
      </c>
      <c r="C61" s="98" t="s">
        <v>58</v>
      </c>
      <c r="D61" s="108">
        <v>14.07</v>
      </c>
      <c r="E61" s="100">
        <f t="shared" si="0"/>
        <v>685.49448425145692</v>
      </c>
      <c r="F61" s="100">
        <v>9644.9073934179996</v>
      </c>
      <c r="G61" s="101" t="s">
        <v>23</v>
      </c>
      <c r="X61" s="95"/>
      <c r="Y61" s="95"/>
    </row>
    <row r="62" spans="1:25" s="59" customFormat="1" ht="22.5" x14ac:dyDescent="0.25">
      <c r="A62" s="96">
        <f>IF(G62&lt;&gt;"",COUNTA(G$1:G62),"")</f>
        <v>44</v>
      </c>
      <c r="B62" s="97" t="s">
        <v>70</v>
      </c>
      <c r="C62" s="98" t="s">
        <v>58</v>
      </c>
      <c r="D62" s="108">
        <v>19.79</v>
      </c>
      <c r="E62" s="100">
        <f t="shared" si="0"/>
        <v>826.73800731284496</v>
      </c>
      <c r="F62" s="100">
        <v>16361.145164721202</v>
      </c>
      <c r="G62" s="101" t="s">
        <v>23</v>
      </c>
      <c r="X62" s="95"/>
      <c r="Y62" s="95"/>
    </row>
    <row r="63" spans="1:25" s="59" customFormat="1" ht="22.5" x14ac:dyDescent="0.25">
      <c r="A63" s="96">
        <f>IF(G63&lt;&gt;"",COUNTA(G$1:G63),"")</f>
        <v>45</v>
      </c>
      <c r="B63" s="97" t="s">
        <v>1205</v>
      </c>
      <c r="C63" s="98" t="s">
        <v>58</v>
      </c>
      <c r="D63" s="108">
        <v>40.74</v>
      </c>
      <c r="E63" s="100">
        <f t="shared" si="0"/>
        <v>836.60640957486498</v>
      </c>
      <c r="F63" s="100">
        <v>34083.345126079999</v>
      </c>
      <c r="G63" s="101" t="s">
        <v>23</v>
      </c>
      <c r="X63" s="95"/>
      <c r="Y63" s="95"/>
    </row>
    <row r="64" spans="1:25" s="59" customFormat="1" ht="22.5" x14ac:dyDescent="0.25">
      <c r="A64" s="96">
        <f>IF(G64&lt;&gt;"",COUNTA(G$1:G64),"")</f>
        <v>46</v>
      </c>
      <c r="B64" s="97" t="s">
        <v>1206</v>
      </c>
      <c r="C64" s="98" t="s">
        <v>58</v>
      </c>
      <c r="D64" s="108">
        <v>43.98</v>
      </c>
      <c r="E64" s="100">
        <f t="shared" si="0"/>
        <v>1048.5318243724239</v>
      </c>
      <c r="F64" s="100">
        <v>46114.4296358992</v>
      </c>
      <c r="G64" s="101" t="s">
        <v>23</v>
      </c>
      <c r="X64" s="95"/>
      <c r="Y64" s="95"/>
    </row>
    <row r="65" spans="1:25" s="59" customFormat="1" ht="22.5" x14ac:dyDescent="0.25">
      <c r="A65" s="96">
        <f>IF(G65&lt;&gt;"",COUNTA(G$1:G65),"")</f>
        <v>47</v>
      </c>
      <c r="B65" s="97" t="s">
        <v>1207</v>
      </c>
      <c r="C65" s="98" t="s">
        <v>58</v>
      </c>
      <c r="D65" s="108">
        <v>79.17</v>
      </c>
      <c r="E65" s="100">
        <f t="shared" si="0"/>
        <v>1384.3759425210105</v>
      </c>
      <c r="F65" s="100">
        <v>109601.0433693884</v>
      </c>
      <c r="G65" s="101" t="s">
        <v>23</v>
      </c>
      <c r="X65" s="95"/>
      <c r="Y65" s="95"/>
    </row>
    <row r="66" spans="1:25" s="59" customFormat="1" ht="22.5" x14ac:dyDescent="0.25">
      <c r="A66" s="96">
        <f>IF(G66&lt;&gt;"",COUNTA(G$1:G66),"")</f>
        <v>48</v>
      </c>
      <c r="B66" s="97" t="s">
        <v>1208</v>
      </c>
      <c r="C66" s="98" t="s">
        <v>58</v>
      </c>
      <c r="D66" s="108">
        <v>7.42</v>
      </c>
      <c r="E66" s="100">
        <f t="shared" si="0"/>
        <v>1050.3355313420486</v>
      </c>
      <c r="F66" s="100">
        <v>7793.4896425580009</v>
      </c>
      <c r="G66" s="101" t="s">
        <v>23</v>
      </c>
      <c r="X66" s="95"/>
      <c r="Y66" s="95"/>
    </row>
    <row r="67" spans="1:25" s="59" customFormat="1" ht="22.5" x14ac:dyDescent="0.25">
      <c r="A67" s="96">
        <f>IF(G67&lt;&gt;"",COUNTA(G$1:G67),"")</f>
        <v>49</v>
      </c>
      <c r="B67" s="97" t="s">
        <v>72</v>
      </c>
      <c r="C67" s="98" t="s">
        <v>58</v>
      </c>
      <c r="D67" s="99">
        <v>62</v>
      </c>
      <c r="E67" s="100">
        <f t="shared" si="0"/>
        <v>1145.4783025040001</v>
      </c>
      <c r="F67" s="100">
        <v>71019.654755248004</v>
      </c>
      <c r="G67" s="101" t="s">
        <v>23</v>
      </c>
      <c r="X67" s="95"/>
      <c r="Y67" s="95"/>
    </row>
    <row r="68" spans="1:25" s="59" customFormat="1" ht="22.5" x14ac:dyDescent="0.25">
      <c r="A68" s="96">
        <f>IF(G68&lt;&gt;"",COUNTA(G$1:G68),"")</f>
        <v>50</v>
      </c>
      <c r="B68" s="97" t="s">
        <v>73</v>
      </c>
      <c r="C68" s="98" t="s">
        <v>58</v>
      </c>
      <c r="D68" s="104">
        <v>71.400000000000006</v>
      </c>
      <c r="E68" s="100">
        <f t="shared" si="0"/>
        <v>1187.35231617</v>
      </c>
      <c r="F68" s="100">
        <v>84776.955374538011</v>
      </c>
      <c r="G68" s="101" t="s">
        <v>23</v>
      </c>
      <c r="X68" s="95"/>
      <c r="Y68" s="95"/>
    </row>
    <row r="69" spans="1:25" s="59" customFormat="1" ht="22.5" x14ac:dyDescent="0.25">
      <c r="A69" s="96">
        <f>IF(G69&lt;&gt;"",COUNTA(G$1:G69),"")</f>
        <v>51</v>
      </c>
      <c r="B69" s="97" t="s">
        <v>74</v>
      </c>
      <c r="C69" s="98" t="s">
        <v>75</v>
      </c>
      <c r="D69" s="106">
        <v>5.9180000000000001</v>
      </c>
      <c r="E69" s="100">
        <f t="shared" si="0"/>
        <v>10.066753941534303</v>
      </c>
      <c r="F69" s="102">
        <v>59.575049826000004</v>
      </c>
      <c r="G69" s="101" t="s">
        <v>23</v>
      </c>
      <c r="X69" s="95"/>
      <c r="Y69" s="95"/>
    </row>
    <row r="70" spans="1:25" s="59" customFormat="1" ht="15" x14ac:dyDescent="0.25">
      <c r="A70" s="96">
        <f>IF(G70&lt;&gt;"",COUNTA(G$1:G70),"")</f>
        <v>52</v>
      </c>
      <c r="B70" s="97" t="s">
        <v>77</v>
      </c>
      <c r="C70" s="98" t="s">
        <v>62</v>
      </c>
      <c r="D70" s="103">
        <v>3.8000000000000002E-4</v>
      </c>
      <c r="E70" s="100">
        <f t="shared" si="0"/>
        <v>199340.45162421052</v>
      </c>
      <c r="F70" s="102">
        <v>75.749371617199998</v>
      </c>
      <c r="G70" s="101" t="s">
        <v>23</v>
      </c>
      <c r="X70" s="95"/>
      <c r="Y70" s="95"/>
    </row>
    <row r="71" spans="1:25" s="59" customFormat="1" ht="15" x14ac:dyDescent="0.25">
      <c r="A71" s="96">
        <f>IF(G71&lt;&gt;"",COUNTA(G$1:G71),"")</f>
        <v>53</v>
      </c>
      <c r="B71" s="97" t="s">
        <v>168</v>
      </c>
      <c r="C71" s="98" t="s">
        <v>98</v>
      </c>
      <c r="D71" s="108">
        <v>0.12</v>
      </c>
      <c r="E71" s="100">
        <f t="shared" si="0"/>
        <v>62.598976836666672</v>
      </c>
      <c r="F71" s="102">
        <v>7.5118772204000006</v>
      </c>
      <c r="G71" s="101" t="s">
        <v>23</v>
      </c>
      <c r="X71" s="95"/>
      <c r="Y71" s="95"/>
    </row>
    <row r="72" spans="1:25" s="59" customFormat="1" ht="15" x14ac:dyDescent="0.25">
      <c r="A72" s="96">
        <f>IF(G72&lt;&gt;"",COUNTA(G$1:G72),"")</f>
        <v>54</v>
      </c>
      <c r="B72" s="97" t="s">
        <v>78</v>
      </c>
      <c r="C72" s="98" t="s">
        <v>64</v>
      </c>
      <c r="D72" s="108">
        <v>0.02</v>
      </c>
      <c r="E72" s="100">
        <f t="shared" si="0"/>
        <v>288.19499497999999</v>
      </c>
      <c r="F72" s="102">
        <v>5.7638998996000002</v>
      </c>
      <c r="G72" s="101" t="s">
        <v>23</v>
      </c>
      <c r="X72" s="95"/>
      <c r="Y72" s="95"/>
    </row>
    <row r="73" spans="1:25" s="59" customFormat="1" ht="22.5" x14ac:dyDescent="0.25">
      <c r="A73" s="96">
        <f>IF(G73&lt;&gt;"",COUNTA(G$1:G73),"")</f>
        <v>55</v>
      </c>
      <c r="B73" s="97" t="s">
        <v>79</v>
      </c>
      <c r="C73" s="98" t="s">
        <v>64</v>
      </c>
      <c r="D73" s="106">
        <v>0.29299999999999998</v>
      </c>
      <c r="E73" s="100">
        <f t="shared" si="0"/>
        <v>152.20323541160411</v>
      </c>
      <c r="F73" s="102">
        <v>44.595547975600006</v>
      </c>
      <c r="G73" s="101" t="s">
        <v>23</v>
      </c>
      <c r="X73" s="95"/>
      <c r="Y73" s="95"/>
    </row>
    <row r="74" spans="1:25" s="59" customFormat="1" ht="33.75" x14ac:dyDescent="0.25">
      <c r="A74" s="96">
        <f>IF(G74&lt;&gt;"",COUNTA(G$1:G74),"")</f>
        <v>56</v>
      </c>
      <c r="B74" s="97" t="s">
        <v>80</v>
      </c>
      <c r="C74" s="98" t="s">
        <v>64</v>
      </c>
      <c r="D74" s="103">
        <v>1.15374</v>
      </c>
      <c r="E74" s="100">
        <f t="shared" si="0"/>
        <v>919.0618725792641</v>
      </c>
      <c r="F74" s="102">
        <v>1060.3584448696001</v>
      </c>
      <c r="G74" s="101" t="s">
        <v>23</v>
      </c>
      <c r="X74" s="95"/>
      <c r="Y74" s="95"/>
    </row>
    <row r="75" spans="1:25" s="59" customFormat="1" ht="15" x14ac:dyDescent="0.25">
      <c r="A75" s="96">
        <f>IF(G75&lt;&gt;"",COUNTA(G$1:G75),"")</f>
        <v>57</v>
      </c>
      <c r="B75" s="97" t="s">
        <v>81</v>
      </c>
      <c r="C75" s="98" t="s">
        <v>64</v>
      </c>
      <c r="D75" s="103">
        <v>43.927849999999999</v>
      </c>
      <c r="E75" s="100">
        <f t="shared" si="0"/>
        <v>392.83047219819775</v>
      </c>
      <c r="F75" s="100">
        <v>17256.1980581516</v>
      </c>
      <c r="G75" s="101" t="s">
        <v>23</v>
      </c>
      <c r="X75" s="95"/>
      <c r="Y75" s="95"/>
    </row>
    <row r="76" spans="1:25" s="59" customFormat="1" ht="22.5" x14ac:dyDescent="0.25">
      <c r="A76" s="96">
        <f>IF(G76&lt;&gt;"",COUNTA(G$1:G76),"")</f>
        <v>58</v>
      </c>
      <c r="B76" s="97" t="s">
        <v>82</v>
      </c>
      <c r="C76" s="98" t="s">
        <v>62</v>
      </c>
      <c r="D76" s="107">
        <v>2.6883199999999999E-2</v>
      </c>
      <c r="E76" s="100">
        <f t="shared" si="0"/>
        <v>76411.81790934116</v>
      </c>
      <c r="F76" s="100">
        <v>2054.1941832204002</v>
      </c>
      <c r="G76" s="101" t="s">
        <v>23</v>
      </c>
      <c r="X76" s="95"/>
      <c r="Y76" s="95"/>
    </row>
    <row r="77" spans="1:25" s="59" customFormat="1" ht="15" x14ac:dyDescent="0.25">
      <c r="A77" s="96">
        <f>IF(G77&lt;&gt;"",COUNTA(G$1:G77),"")</f>
        <v>59</v>
      </c>
      <c r="B77" s="97" t="s">
        <v>83</v>
      </c>
      <c r="C77" s="98" t="s">
        <v>64</v>
      </c>
      <c r="D77" s="105">
        <v>1.4508000000000001</v>
      </c>
      <c r="E77" s="100">
        <f t="shared" si="0"/>
        <v>532.17186704494065</v>
      </c>
      <c r="F77" s="102">
        <v>772.07494470879999</v>
      </c>
      <c r="G77" s="101" t="s">
        <v>23</v>
      </c>
      <c r="X77" s="95"/>
      <c r="Y77" s="95"/>
    </row>
    <row r="78" spans="1:25" s="59" customFormat="1" ht="33.75" x14ac:dyDescent="0.25">
      <c r="A78" s="96">
        <f>IF(G78&lt;&gt;"",COUNTA(G$1:G78),"")</f>
        <v>60</v>
      </c>
      <c r="B78" s="97" t="s">
        <v>85</v>
      </c>
      <c r="C78" s="98" t="s">
        <v>62</v>
      </c>
      <c r="D78" s="107">
        <v>2.4640000000000003E-4</v>
      </c>
      <c r="E78" s="100">
        <f t="shared" si="0"/>
        <v>172996.37866396105</v>
      </c>
      <c r="F78" s="102">
        <v>42.626307702800005</v>
      </c>
      <c r="G78" s="101" t="s">
        <v>23</v>
      </c>
      <c r="X78" s="95"/>
      <c r="Y78" s="95"/>
    </row>
    <row r="79" spans="1:25" s="59" customFormat="1" ht="33.75" x14ac:dyDescent="0.25">
      <c r="A79" s="96">
        <f>IF(G79&lt;&gt;"",COUNTA(G$1:G79),"")</f>
        <v>61</v>
      </c>
      <c r="B79" s="97" t="s">
        <v>87</v>
      </c>
      <c r="C79" s="98" t="s">
        <v>62</v>
      </c>
      <c r="D79" s="103">
        <v>1.3999999999999999E-4</v>
      </c>
      <c r="E79" s="100">
        <f t="shared" si="0"/>
        <v>170609.54048857145</v>
      </c>
      <c r="F79" s="102">
        <v>23.8853356684</v>
      </c>
      <c r="G79" s="101" t="s">
        <v>23</v>
      </c>
      <c r="X79" s="95"/>
      <c r="Y79" s="95"/>
    </row>
    <row r="80" spans="1:25" s="59" customFormat="1" ht="15" x14ac:dyDescent="0.25">
      <c r="A80" s="96">
        <f>IF(G80&lt;&gt;"",COUNTA(G$1:G80),"")</f>
        <v>62</v>
      </c>
      <c r="B80" s="97" t="s">
        <v>88</v>
      </c>
      <c r="C80" s="98" t="s">
        <v>64</v>
      </c>
      <c r="D80" s="106">
        <v>3.0000000000000001E-3</v>
      </c>
      <c r="E80" s="100">
        <f t="shared" si="0"/>
        <v>328.20671213333338</v>
      </c>
      <c r="F80" s="102">
        <v>0.98462013640000012</v>
      </c>
      <c r="G80" s="101" t="s">
        <v>23</v>
      </c>
      <c r="X80" s="95"/>
      <c r="Y80" s="95"/>
    </row>
    <row r="81" spans="1:25" s="59" customFormat="1" ht="15" x14ac:dyDescent="0.25">
      <c r="A81" s="96">
        <f>IF(G81&lt;&gt;"",COUNTA(G$1:G81),"")</f>
        <v>63</v>
      </c>
      <c r="B81" s="97" t="s">
        <v>89</v>
      </c>
      <c r="C81" s="98" t="s">
        <v>64</v>
      </c>
      <c r="D81" s="110">
        <v>0.150003</v>
      </c>
      <c r="E81" s="100">
        <f t="shared" si="0"/>
        <v>375.40196718732295</v>
      </c>
      <c r="F81" s="102">
        <v>56.311421284000005</v>
      </c>
      <c r="G81" s="101" t="s">
        <v>23</v>
      </c>
      <c r="X81" s="95"/>
      <c r="Y81" s="95"/>
    </row>
    <row r="82" spans="1:25" s="59" customFormat="1" ht="22.5" x14ac:dyDescent="0.25">
      <c r="A82" s="96">
        <f>IF(G82&lt;&gt;"",COUNTA(G$1:G82),"")</f>
        <v>64</v>
      </c>
      <c r="B82" s="97" t="s">
        <v>90</v>
      </c>
      <c r="C82" s="98" t="s">
        <v>62</v>
      </c>
      <c r="D82" s="107">
        <v>9.858E-4</v>
      </c>
      <c r="E82" s="100">
        <f t="shared" si="0"/>
        <v>147890.19991154392</v>
      </c>
      <c r="F82" s="102">
        <v>145.79015907280001</v>
      </c>
      <c r="G82" s="101" t="s">
        <v>23</v>
      </c>
      <c r="X82" s="95"/>
      <c r="Y82" s="95"/>
    </row>
    <row r="83" spans="1:25" s="59" customFormat="1" ht="22.5" x14ac:dyDescent="0.25">
      <c r="A83" s="96">
        <f>IF(G83&lt;&gt;"",COUNTA(G$1:G83),"")</f>
        <v>65</v>
      </c>
      <c r="B83" s="97" t="s">
        <v>91</v>
      </c>
      <c r="C83" s="98" t="s">
        <v>62</v>
      </c>
      <c r="D83" s="107">
        <v>1.8786E-3</v>
      </c>
      <c r="E83" s="100">
        <f t="shared" si="0"/>
        <v>147891.42216480357</v>
      </c>
      <c r="F83" s="102">
        <v>277.8288256788</v>
      </c>
      <c r="G83" s="101" t="s">
        <v>23</v>
      </c>
      <c r="X83" s="95"/>
      <c r="Y83" s="95"/>
    </row>
    <row r="84" spans="1:25" s="59" customFormat="1" ht="22.5" x14ac:dyDescent="0.25">
      <c r="A84" s="96">
        <f>IF(G84&lt;&gt;"",COUNTA(G$1:G84),"")</f>
        <v>66</v>
      </c>
      <c r="B84" s="97" t="s">
        <v>93</v>
      </c>
      <c r="C84" s="98" t="s">
        <v>94</v>
      </c>
      <c r="D84" s="106">
        <v>5.0000000000000001E-3</v>
      </c>
      <c r="E84" s="100">
        <f t="shared" ref="E84:E98" si="1">F84/D84</f>
        <v>56882.279700159997</v>
      </c>
      <c r="F84" s="102">
        <v>284.41139850079998</v>
      </c>
      <c r="G84" s="101" t="s">
        <v>23</v>
      </c>
      <c r="X84" s="95"/>
      <c r="Y84" s="95"/>
    </row>
    <row r="85" spans="1:25" s="59" customFormat="1" ht="15" x14ac:dyDescent="0.25">
      <c r="A85" s="96">
        <f>IF(G85&lt;&gt;"",COUNTA(G$1:G85),"")</f>
        <v>67</v>
      </c>
      <c r="B85" s="97" t="s">
        <v>95</v>
      </c>
      <c r="C85" s="98" t="s">
        <v>64</v>
      </c>
      <c r="D85" s="106">
        <v>8.4000000000000005E-2</v>
      </c>
      <c r="E85" s="100">
        <f t="shared" si="1"/>
        <v>266.30576722857143</v>
      </c>
      <c r="F85" s="102">
        <v>22.369684447200001</v>
      </c>
      <c r="G85" s="101" t="s">
        <v>23</v>
      </c>
      <c r="X85" s="95"/>
      <c r="Y85" s="95"/>
    </row>
    <row r="86" spans="1:25" s="59" customFormat="1" ht="22.5" x14ac:dyDescent="0.25">
      <c r="A86" s="96">
        <f>IF(G86&lt;&gt;"",COUNTA(G$1:G86),"")</f>
        <v>68</v>
      </c>
      <c r="B86" s="97" t="s">
        <v>96</v>
      </c>
      <c r="C86" s="98" t="s">
        <v>64</v>
      </c>
      <c r="D86" s="110">
        <v>79.369501999999997</v>
      </c>
      <c r="E86" s="100">
        <f t="shared" si="1"/>
        <v>232.45900010105652</v>
      </c>
      <c r="F86" s="100">
        <v>18450.155073438804</v>
      </c>
      <c r="G86" s="101" t="s">
        <v>23</v>
      </c>
      <c r="X86" s="95"/>
      <c r="Y86" s="95"/>
    </row>
    <row r="87" spans="1:25" s="59" customFormat="1" ht="15" x14ac:dyDescent="0.25">
      <c r="A87" s="96">
        <f>IF(G87&lt;&gt;"",COUNTA(G$1:G87),"")</f>
        <v>69</v>
      </c>
      <c r="B87" s="97" t="s">
        <v>181</v>
      </c>
      <c r="C87" s="98" t="s">
        <v>64</v>
      </c>
      <c r="D87" s="108">
        <v>0.04</v>
      </c>
      <c r="E87" s="100">
        <f t="shared" si="1"/>
        <v>61.400469180000002</v>
      </c>
      <c r="F87" s="102">
        <v>2.4560187672000002</v>
      </c>
      <c r="G87" s="101" t="s">
        <v>23</v>
      </c>
      <c r="X87" s="95"/>
      <c r="Y87" s="95"/>
    </row>
    <row r="88" spans="1:25" s="59" customFormat="1" ht="15" x14ac:dyDescent="0.25">
      <c r="A88" s="96">
        <f>IF(G88&lt;&gt;"",COUNTA(G$1:G88),"")</f>
        <v>70</v>
      </c>
      <c r="B88" s="97" t="s">
        <v>97</v>
      </c>
      <c r="C88" s="98" t="s">
        <v>98</v>
      </c>
      <c r="D88" s="105">
        <v>1.14E-2</v>
      </c>
      <c r="E88" s="100">
        <f t="shared" si="1"/>
        <v>5233.6451760350874</v>
      </c>
      <c r="F88" s="102">
        <v>59.663555006800003</v>
      </c>
      <c r="G88" s="101" t="s">
        <v>23</v>
      </c>
      <c r="X88" s="95"/>
      <c r="Y88" s="95"/>
    </row>
    <row r="89" spans="1:25" s="59" customFormat="1" ht="22.5" x14ac:dyDescent="0.25">
      <c r="A89" s="96">
        <f>IF(G89&lt;&gt;"",COUNTA(G$1:G89),"")</f>
        <v>71</v>
      </c>
      <c r="B89" s="97" t="s">
        <v>100</v>
      </c>
      <c r="C89" s="98" t="s">
        <v>22</v>
      </c>
      <c r="D89" s="99">
        <v>3</v>
      </c>
      <c r="E89" s="100">
        <f t="shared" si="1"/>
        <v>190.07593891559998</v>
      </c>
      <c r="F89" s="102">
        <v>570.22781674679993</v>
      </c>
      <c r="G89" s="101" t="s">
        <v>23</v>
      </c>
      <c r="X89" s="95"/>
      <c r="Y89" s="95"/>
    </row>
    <row r="90" spans="1:25" s="59" customFormat="1" ht="22.5" x14ac:dyDescent="0.25">
      <c r="A90" s="96">
        <f>IF(G90&lt;&gt;"",COUNTA(G$1:G90),"")</f>
        <v>72</v>
      </c>
      <c r="B90" s="97" t="s">
        <v>101</v>
      </c>
      <c r="C90" s="98" t="s">
        <v>62</v>
      </c>
      <c r="D90" s="103">
        <v>3.4099999999999998E-3</v>
      </c>
      <c r="E90" s="100">
        <f t="shared" si="1"/>
        <v>65528.872499941353</v>
      </c>
      <c r="F90" s="102">
        <v>223.4534552248</v>
      </c>
      <c r="G90" s="101" t="s">
        <v>23</v>
      </c>
      <c r="X90" s="95"/>
      <c r="Y90" s="95"/>
    </row>
    <row r="91" spans="1:25" s="59" customFormat="1" ht="15" x14ac:dyDescent="0.25">
      <c r="A91" s="96">
        <f>IF(G91&lt;&gt;"",COUNTA(G$1:G91),"")</f>
        <v>73</v>
      </c>
      <c r="B91" s="97" t="s">
        <v>102</v>
      </c>
      <c r="C91" s="98" t="s">
        <v>62</v>
      </c>
      <c r="D91" s="107">
        <v>2.9139999999999998E-4</v>
      </c>
      <c r="E91" s="100">
        <f t="shared" si="1"/>
        <v>112757.54417295815</v>
      </c>
      <c r="F91" s="102">
        <v>32.857548372000004</v>
      </c>
      <c r="G91" s="101" t="s">
        <v>23</v>
      </c>
      <c r="X91" s="95"/>
      <c r="Y91" s="95"/>
    </row>
    <row r="92" spans="1:25" s="59" customFormat="1" ht="15" x14ac:dyDescent="0.25">
      <c r="A92" s="96">
        <f>IF(G92&lt;&gt;"",COUNTA(G$1:G92),"")</f>
        <v>74</v>
      </c>
      <c r="B92" s="97" t="s">
        <v>103</v>
      </c>
      <c r="C92" s="98" t="s">
        <v>62</v>
      </c>
      <c r="D92" s="107">
        <v>5.1627399999999997E-2</v>
      </c>
      <c r="E92" s="100">
        <f t="shared" si="1"/>
        <v>110742.04876100676</v>
      </c>
      <c r="F92" s="100">
        <v>5717.3240482040001</v>
      </c>
      <c r="G92" s="101" t="s">
        <v>23</v>
      </c>
      <c r="X92" s="95"/>
      <c r="Y92" s="95"/>
    </row>
    <row r="93" spans="1:25" s="59" customFormat="1" ht="22.5" x14ac:dyDescent="0.25">
      <c r="A93" s="96">
        <f>IF(G93&lt;&gt;"",COUNTA(G$1:G93),"")</f>
        <v>75</v>
      </c>
      <c r="B93" s="97" t="s">
        <v>104</v>
      </c>
      <c r="C93" s="98" t="s">
        <v>58</v>
      </c>
      <c r="D93" s="108">
        <v>0.93</v>
      </c>
      <c r="E93" s="100">
        <f t="shared" si="1"/>
        <v>94.238984179784936</v>
      </c>
      <c r="F93" s="102">
        <v>87.642255287200001</v>
      </c>
      <c r="G93" s="101" t="s">
        <v>23</v>
      </c>
      <c r="X93" s="95"/>
      <c r="Y93" s="95"/>
    </row>
    <row r="94" spans="1:25" s="59" customFormat="1" ht="15" x14ac:dyDescent="0.25">
      <c r="A94" s="96">
        <f>IF(G94&lt;&gt;"",COUNTA(G$1:G94),"")</f>
        <v>76</v>
      </c>
      <c r="B94" s="97" t="s">
        <v>105</v>
      </c>
      <c r="C94" s="98" t="s">
        <v>62</v>
      </c>
      <c r="D94" s="106">
        <v>1E-3</v>
      </c>
      <c r="E94" s="100">
        <f t="shared" si="1"/>
        <v>102765.5780564</v>
      </c>
      <c r="F94" s="102">
        <v>102.7655780564</v>
      </c>
      <c r="G94" s="101" t="s">
        <v>23</v>
      </c>
      <c r="X94" s="95"/>
      <c r="Y94" s="95"/>
    </row>
    <row r="95" spans="1:25" s="59" customFormat="1" ht="22.5" x14ac:dyDescent="0.25">
      <c r="A95" s="96">
        <f>IF(G95&lt;&gt;"",COUNTA(G$1:G95),"")</f>
        <v>77</v>
      </c>
      <c r="B95" s="97" t="s">
        <v>106</v>
      </c>
      <c r="C95" s="98" t="s">
        <v>62</v>
      </c>
      <c r="D95" s="107">
        <v>8.2200000000000006E-5</v>
      </c>
      <c r="E95" s="100">
        <f t="shared" si="1"/>
        <v>266753.75356690999</v>
      </c>
      <c r="F95" s="102">
        <v>21.927158543200001</v>
      </c>
      <c r="G95" s="101" t="s">
        <v>23</v>
      </c>
      <c r="X95" s="95"/>
      <c r="Y95" s="95"/>
    </row>
    <row r="96" spans="1:25" s="59" customFormat="1" ht="15" x14ac:dyDescent="0.25">
      <c r="A96" s="96">
        <f>IF(G96&lt;&gt;"",COUNTA(G$1:G96),"")</f>
        <v>78</v>
      </c>
      <c r="B96" s="97" t="s">
        <v>1014</v>
      </c>
      <c r="C96" s="98" t="s">
        <v>62</v>
      </c>
      <c r="D96" s="105">
        <v>3.8E-3</v>
      </c>
      <c r="E96" s="100">
        <f t="shared" si="1"/>
        <v>98307.711844526319</v>
      </c>
      <c r="F96" s="102">
        <v>373.56930500920004</v>
      </c>
      <c r="G96" s="101" t="s">
        <v>23</v>
      </c>
      <c r="X96" s="95"/>
      <c r="Y96" s="95"/>
    </row>
    <row r="97" spans="1:25" s="59" customFormat="1" ht="15" x14ac:dyDescent="0.25">
      <c r="A97" s="96">
        <f>IF(G97&lt;&gt;"",COUNTA(G$1:G97),"")</f>
        <v>79</v>
      </c>
      <c r="B97" s="97" t="s">
        <v>108</v>
      </c>
      <c r="C97" s="98" t="s">
        <v>64</v>
      </c>
      <c r="D97" s="104">
        <v>0.1</v>
      </c>
      <c r="E97" s="100">
        <f t="shared" si="1"/>
        <v>106.427479912</v>
      </c>
      <c r="F97" s="102">
        <v>10.6427479912</v>
      </c>
      <c r="G97" s="101" t="s">
        <v>23</v>
      </c>
      <c r="X97" s="95"/>
      <c r="Y97" s="95"/>
    </row>
    <row r="98" spans="1:25" s="59" customFormat="1" ht="15" x14ac:dyDescent="0.25">
      <c r="A98" s="96">
        <f>IF(G98&lt;&gt;"",COUNTA(G$1:G98),"")</f>
        <v>80</v>
      </c>
      <c r="B98" s="97" t="s">
        <v>109</v>
      </c>
      <c r="C98" s="98" t="s">
        <v>62</v>
      </c>
      <c r="D98" s="107">
        <v>8.0408000000000007E-3</v>
      </c>
      <c r="E98" s="100">
        <f t="shared" si="1"/>
        <v>104320.33058645907</v>
      </c>
      <c r="F98" s="102">
        <v>838.81891417960014</v>
      </c>
      <c r="G98" s="101" t="s">
        <v>23</v>
      </c>
      <c r="X98" s="95"/>
      <c r="Y98" s="95"/>
    </row>
    <row r="99" spans="1:25" s="59" customFormat="1" ht="15" x14ac:dyDescent="0.25">
      <c r="A99" s="94" t="s">
        <v>112</v>
      </c>
      <c r="B99" s="94"/>
      <c r="C99" s="94"/>
      <c r="D99" s="94"/>
      <c r="E99" s="94"/>
      <c r="F99" s="94"/>
      <c r="X99" s="95" t="s">
        <v>112</v>
      </c>
      <c r="Y99" s="95"/>
    </row>
    <row r="100" spans="1:25" s="59" customFormat="1" ht="22.5" x14ac:dyDescent="0.25">
      <c r="A100" s="96">
        <f>IF(G100&lt;&gt;"",COUNTA(G$1:G100),"")</f>
        <v>81</v>
      </c>
      <c r="B100" s="97" t="s">
        <v>1209</v>
      </c>
      <c r="C100" s="98" t="s">
        <v>22</v>
      </c>
      <c r="D100" s="99">
        <v>1</v>
      </c>
      <c r="E100" s="100"/>
      <c r="F100" s="109"/>
      <c r="G100" s="101" t="s">
        <v>23</v>
      </c>
      <c r="X100" s="95"/>
      <c r="Y100" s="95"/>
    </row>
    <row r="101" spans="1:25" s="59" customFormat="1" ht="22.5" x14ac:dyDescent="0.25">
      <c r="A101" s="96">
        <f>IF(G101&lt;&gt;"",COUNTA(G$1:G101),"")</f>
        <v>82</v>
      </c>
      <c r="B101" s="97" t="s">
        <v>1210</v>
      </c>
      <c r="C101" s="98" t="s">
        <v>22</v>
      </c>
      <c r="D101" s="99">
        <v>1</v>
      </c>
      <c r="E101" s="100"/>
      <c r="F101" s="109"/>
      <c r="G101" s="101" t="s">
        <v>23</v>
      </c>
      <c r="X101" s="95"/>
      <c r="Y101" s="95"/>
    </row>
    <row r="102" spans="1:25" s="59" customFormat="1" ht="67.5" x14ac:dyDescent="0.25">
      <c r="A102" s="96">
        <f>IF(G102&lt;&gt;"",COUNTA(G$1:G102),"")</f>
        <v>83</v>
      </c>
      <c r="B102" s="97" t="s">
        <v>371</v>
      </c>
      <c r="C102" s="98" t="s">
        <v>22</v>
      </c>
      <c r="D102" s="99">
        <v>1</v>
      </c>
      <c r="E102" s="100"/>
      <c r="F102" s="109"/>
      <c r="G102" s="101" t="s">
        <v>23</v>
      </c>
      <c r="X102" s="95"/>
      <c r="Y102" s="95"/>
    </row>
  </sheetData>
  <autoFilter ref="A17:AB102" xr:uid="{D019947E-1D69-4270-9419-A21BD941E143}"/>
  <mergeCells count="13">
    <mergeCell ref="A18:F18"/>
    <mergeCell ref="A99:F99"/>
    <mergeCell ref="A15:A16"/>
    <mergeCell ref="B15:B16"/>
    <mergeCell ref="C15:C16"/>
    <mergeCell ref="D15:D16"/>
    <mergeCell ref="E15:F15"/>
    <mergeCell ref="B1:D1"/>
    <mergeCell ref="B7:E7"/>
    <mergeCell ref="B10:F10"/>
    <mergeCell ref="E11:F11"/>
    <mergeCell ref="E12:F12"/>
    <mergeCell ref="E13:F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5DB84-7E2F-4246-B3A9-6828C97E77C0}">
  <sheetPr>
    <pageSetUpPr fitToPage="1"/>
  </sheetPr>
  <dimension ref="A1:AE91"/>
  <sheetViews>
    <sheetView topLeftCell="A3" workbookViewId="0">
      <selection activeCell="AC21" sqref="AC21"/>
    </sheetView>
  </sheetViews>
  <sheetFormatPr defaultColWidth="9.140625" defaultRowHeight="11.25" customHeight="1" x14ac:dyDescent="0.2"/>
  <cols>
    <col min="1" max="1" width="11" style="120" customWidth="1"/>
    <col min="2" max="2" width="43.42578125" style="120" customWidth="1"/>
    <col min="3" max="3" width="11" style="120" customWidth="1"/>
    <col min="4" max="4" width="13.42578125" style="120" customWidth="1"/>
    <col min="5" max="6" width="16.42578125" style="120" customWidth="1"/>
    <col min="7" max="7" width="0.28515625" style="120" customWidth="1"/>
    <col min="8" max="10" width="9.140625" style="120"/>
    <col min="11" max="13" width="67.85546875" style="119" hidden="1" customWidth="1"/>
    <col min="14" max="18" width="101.85546875" style="119" hidden="1" customWidth="1"/>
    <col min="19" max="23" width="100.7109375" style="119" hidden="1" customWidth="1"/>
    <col min="24" max="25" width="129.28515625" style="119" hidden="1" customWidth="1"/>
    <col min="26" max="26" width="72" style="119" hidden="1" customWidth="1"/>
    <col min="27" max="28" width="61" style="119" hidden="1" customWidth="1"/>
    <col min="29" max="16384" width="9.140625" style="120"/>
  </cols>
  <sheetData>
    <row r="1" spans="1:23" s="59" customFormat="1" ht="15" x14ac:dyDescent="0.25">
      <c r="A1" s="58"/>
      <c r="B1" s="60" t="s">
        <v>0</v>
      </c>
      <c r="C1" s="60"/>
      <c r="D1" s="60"/>
      <c r="E1" s="61"/>
      <c r="F1" s="61"/>
      <c r="K1" s="62" t="s">
        <v>0</v>
      </c>
      <c r="L1" s="62" t="s">
        <v>1</v>
      </c>
      <c r="M1" s="62" t="s">
        <v>1</v>
      </c>
    </row>
    <row r="2" spans="1:23" s="59" customFormat="1" ht="13.5" customHeight="1" x14ac:dyDescent="0.25">
      <c r="A2" s="58"/>
      <c r="C2" s="63" t="s">
        <v>2</v>
      </c>
    </row>
    <row r="3" spans="1:23" s="59" customFormat="1" ht="13.5" customHeight="1" x14ac:dyDescent="0.25">
      <c r="A3" s="64"/>
      <c r="B3" s="61"/>
      <c r="C3" s="61"/>
      <c r="D3" s="61"/>
      <c r="E3" s="61"/>
      <c r="F3" s="61"/>
    </row>
    <row r="4" spans="1:23" s="59" customFormat="1" ht="15.75" x14ac:dyDescent="0.25">
      <c r="B4" s="65"/>
      <c r="C4" s="66" t="s">
        <v>3</v>
      </c>
      <c r="D4" s="67" t="s">
        <v>1211</v>
      </c>
      <c r="E4" s="65"/>
      <c r="F4" s="68"/>
    </row>
    <row r="5" spans="1:23" s="59" customFormat="1" ht="13.5" customHeight="1" x14ac:dyDescent="0.25">
      <c r="B5" s="69"/>
      <c r="C5" s="70" t="s">
        <v>5</v>
      </c>
      <c r="D5" s="67"/>
      <c r="E5" s="67"/>
      <c r="F5" s="68"/>
    </row>
    <row r="6" spans="1:23" s="59" customFormat="1" ht="13.5" customHeight="1" x14ac:dyDescent="0.25">
      <c r="B6" s="71"/>
      <c r="C6" s="72"/>
      <c r="D6" s="68"/>
      <c r="E6" s="68"/>
      <c r="F6" s="68"/>
    </row>
    <row r="7" spans="1:23" s="59" customFormat="1" ht="26.25" x14ac:dyDescent="0.25">
      <c r="A7" s="73" t="s">
        <v>6</v>
      </c>
      <c r="B7" s="74"/>
      <c r="C7" s="74"/>
      <c r="D7" s="74"/>
      <c r="E7" s="74"/>
      <c r="F7" s="75"/>
      <c r="N7" s="62" t="s">
        <v>1212</v>
      </c>
      <c r="O7" s="62" t="s">
        <v>1</v>
      </c>
      <c r="P7" s="62" t="s">
        <v>1</v>
      </c>
      <c r="Q7" s="62" t="s">
        <v>1</v>
      </c>
      <c r="R7" s="62" t="s">
        <v>1</v>
      </c>
    </row>
    <row r="8" spans="1:23" s="59" customFormat="1" ht="13.5" customHeight="1" x14ac:dyDescent="0.25">
      <c r="A8" s="68"/>
      <c r="B8" s="76"/>
      <c r="C8" s="63" t="s">
        <v>8</v>
      </c>
      <c r="D8" s="68"/>
      <c r="E8" s="68"/>
      <c r="F8" s="68"/>
    </row>
    <row r="9" spans="1:23" s="59" customFormat="1" ht="13.5" customHeight="1" x14ac:dyDescent="0.25">
      <c r="A9" s="68"/>
      <c r="B9" s="68"/>
      <c r="C9" s="77"/>
      <c r="D9" s="68"/>
      <c r="E9" s="68"/>
      <c r="F9" s="68"/>
    </row>
    <row r="10" spans="1:23" s="59" customFormat="1" ht="15" x14ac:dyDescent="0.25">
      <c r="B10" s="79" t="s">
        <v>1213</v>
      </c>
      <c r="C10" s="79"/>
      <c r="D10" s="79"/>
      <c r="E10" s="79"/>
      <c r="F10" s="79"/>
      <c r="S10" s="62" t="s">
        <v>1213</v>
      </c>
      <c r="T10" s="62" t="s">
        <v>1</v>
      </c>
      <c r="U10" s="62" t="s">
        <v>1</v>
      </c>
      <c r="V10" s="62" t="s">
        <v>1</v>
      </c>
      <c r="W10" s="62" t="s">
        <v>1</v>
      </c>
    </row>
    <row r="11" spans="1:23" s="59" customFormat="1" ht="21.75" customHeight="1" x14ac:dyDescent="0.25">
      <c r="B11" s="58"/>
      <c r="C11" s="58"/>
      <c r="D11" s="80" t="s">
        <v>10</v>
      </c>
      <c r="E11" s="81">
        <v>674477</v>
      </c>
      <c r="F11" s="82"/>
    </row>
    <row r="12" spans="1:23" s="59" customFormat="1" ht="13.5" customHeight="1" x14ac:dyDescent="0.25">
      <c r="B12" s="58"/>
      <c r="C12" s="78"/>
      <c r="D12" s="83" t="s">
        <v>11</v>
      </c>
      <c r="E12" s="84">
        <v>165.64</v>
      </c>
      <c r="F12" s="85"/>
    </row>
    <row r="13" spans="1:23" s="59" customFormat="1" ht="13.5" customHeight="1" x14ac:dyDescent="0.25">
      <c r="A13" s="64"/>
      <c r="C13" s="86"/>
      <c r="D13" s="83" t="s">
        <v>12</v>
      </c>
      <c r="E13" s="87">
        <v>0</v>
      </c>
      <c r="F13" s="85"/>
    </row>
    <row r="14" spans="1:23" s="59" customFormat="1" ht="15" x14ac:dyDescent="0.25">
      <c r="B14" s="88"/>
      <c r="C14" s="88"/>
      <c r="D14" s="88"/>
      <c r="E14" s="88"/>
      <c r="F14" s="88"/>
    </row>
    <row r="15" spans="1:23" s="59" customFormat="1" ht="32.25" customHeight="1" x14ac:dyDescent="0.25">
      <c r="A15" s="89" t="s">
        <v>13</v>
      </c>
      <c r="B15" s="89" t="s">
        <v>14</v>
      </c>
      <c r="C15" s="89" t="s">
        <v>15</v>
      </c>
      <c r="D15" s="89" t="s">
        <v>16</v>
      </c>
      <c r="E15" s="90" t="s">
        <v>17</v>
      </c>
      <c r="F15" s="91"/>
    </row>
    <row r="16" spans="1:23" s="59" customFormat="1" ht="20.25" customHeight="1" x14ac:dyDescent="0.25">
      <c r="A16" s="89"/>
      <c r="B16" s="89"/>
      <c r="C16" s="89"/>
      <c r="D16" s="89"/>
      <c r="E16" s="92" t="s">
        <v>18</v>
      </c>
      <c r="F16" s="92" t="s">
        <v>19</v>
      </c>
    </row>
    <row r="17" spans="1:25" s="59" customFormat="1" ht="12" customHeight="1" x14ac:dyDescent="0.25">
      <c r="A17" s="93">
        <v>1</v>
      </c>
      <c r="B17" s="93">
        <v>3</v>
      </c>
      <c r="C17" s="93">
        <v>4</v>
      </c>
      <c r="D17" s="93">
        <v>5</v>
      </c>
      <c r="E17" s="93">
        <v>6</v>
      </c>
      <c r="F17" s="93">
        <v>7</v>
      </c>
    </row>
    <row r="18" spans="1:25" s="59" customFormat="1" ht="15" x14ac:dyDescent="0.25">
      <c r="A18" s="94" t="s">
        <v>20</v>
      </c>
      <c r="B18" s="94"/>
      <c r="C18" s="94"/>
      <c r="D18" s="94"/>
      <c r="E18" s="94"/>
      <c r="F18" s="94"/>
      <c r="X18" s="95" t="s">
        <v>20</v>
      </c>
    </row>
    <row r="19" spans="1:25" s="59" customFormat="1" ht="15" x14ac:dyDescent="0.25">
      <c r="A19" s="96">
        <f>IF(G19&lt;&gt;"",COUNTA(G$1:G19),"")</f>
        <v>1</v>
      </c>
      <c r="B19" s="97" t="s">
        <v>122</v>
      </c>
      <c r="C19" s="98" t="s">
        <v>22</v>
      </c>
      <c r="D19" s="99">
        <v>2</v>
      </c>
      <c r="E19" s="100">
        <f>F19/D19</f>
        <v>1050.8441379336</v>
      </c>
      <c r="F19" s="100">
        <v>2101.6882758672</v>
      </c>
      <c r="G19" s="101" t="s">
        <v>23</v>
      </c>
      <c r="X19" s="95"/>
      <c r="Y19" s="95"/>
    </row>
    <row r="20" spans="1:25" s="59" customFormat="1" ht="15" x14ac:dyDescent="0.25">
      <c r="A20" s="96">
        <f>IF(G20&lt;&gt;"",COUNTA(G$1:G20),"")</f>
        <v>2</v>
      </c>
      <c r="B20" s="97" t="s">
        <v>1214</v>
      </c>
      <c r="C20" s="98" t="s">
        <v>22</v>
      </c>
      <c r="D20" s="99">
        <v>1</v>
      </c>
      <c r="E20" s="100">
        <f t="shared" ref="E20:E79" si="0">F20/D20</f>
        <v>3445.6947620532005</v>
      </c>
      <c r="F20" s="100">
        <v>3445.6947620532005</v>
      </c>
      <c r="G20" s="101" t="s">
        <v>23</v>
      </c>
      <c r="X20" s="95"/>
      <c r="Y20" s="95"/>
    </row>
    <row r="21" spans="1:25" s="59" customFormat="1" ht="15" x14ac:dyDescent="0.25">
      <c r="A21" s="96">
        <f>IF(G21&lt;&gt;"",COUNTA(G$1:G21),"")</f>
        <v>3</v>
      </c>
      <c r="B21" s="97" t="s">
        <v>124</v>
      </c>
      <c r="C21" s="98" t="s">
        <v>22</v>
      </c>
      <c r="D21" s="99">
        <v>1</v>
      </c>
      <c r="E21" s="100">
        <f t="shared" si="0"/>
        <v>120820.24772943401</v>
      </c>
      <c r="F21" s="100">
        <v>120820.24772943401</v>
      </c>
      <c r="G21" s="101" t="s">
        <v>23</v>
      </c>
      <c r="X21" s="95"/>
      <c r="Y21" s="95"/>
    </row>
    <row r="22" spans="1:25" s="59" customFormat="1" ht="15" x14ac:dyDescent="0.25">
      <c r="A22" s="96">
        <f>IF(G22&lt;&gt;"",COUNTA(G$1:G22),"")</f>
        <v>4</v>
      </c>
      <c r="B22" s="97" t="s">
        <v>125</v>
      </c>
      <c r="C22" s="98" t="s">
        <v>22</v>
      </c>
      <c r="D22" s="99">
        <v>7</v>
      </c>
      <c r="E22" s="100">
        <f t="shared" si="0"/>
        <v>1448.2102734304003</v>
      </c>
      <c r="F22" s="100">
        <v>10137.471914012802</v>
      </c>
      <c r="G22" s="101" t="s">
        <v>23</v>
      </c>
      <c r="X22" s="95"/>
      <c r="Y22" s="95"/>
    </row>
    <row r="23" spans="1:25" s="59" customFormat="1" ht="15" x14ac:dyDescent="0.25">
      <c r="A23" s="96">
        <f>IF(G23&lt;&gt;"",COUNTA(G$1:G23),"")</f>
        <v>5</v>
      </c>
      <c r="B23" s="97" t="s">
        <v>127</v>
      </c>
      <c r="C23" s="98" t="s">
        <v>22</v>
      </c>
      <c r="D23" s="99">
        <v>6</v>
      </c>
      <c r="E23" s="100">
        <f t="shared" si="0"/>
        <v>6144.6823768444001</v>
      </c>
      <c r="F23" s="100">
        <v>36868.094261066399</v>
      </c>
      <c r="G23" s="101" t="s">
        <v>23</v>
      </c>
      <c r="X23" s="95"/>
      <c r="Y23" s="95"/>
    </row>
    <row r="24" spans="1:25" s="59" customFormat="1" ht="15" x14ac:dyDescent="0.25">
      <c r="A24" s="96">
        <f>IF(G24&lt;&gt;"",COUNTA(G$1:G24),"")</f>
        <v>6</v>
      </c>
      <c r="B24" s="97" t="s">
        <v>128</v>
      </c>
      <c r="C24" s="98" t="s">
        <v>22</v>
      </c>
      <c r="D24" s="99">
        <v>2</v>
      </c>
      <c r="E24" s="100">
        <f t="shared" si="0"/>
        <v>13842.365161186401</v>
      </c>
      <c r="F24" s="100">
        <v>27684.730322372801</v>
      </c>
      <c r="G24" s="101" t="s">
        <v>23</v>
      </c>
      <c r="X24" s="95"/>
      <c r="Y24" s="95"/>
    </row>
    <row r="25" spans="1:25" s="59" customFormat="1" ht="22.5" x14ac:dyDescent="0.25">
      <c r="A25" s="96">
        <f>IF(G25&lt;&gt;"",COUNTA(G$1:G25),"")</f>
        <v>7</v>
      </c>
      <c r="B25" s="97" t="s">
        <v>1215</v>
      </c>
      <c r="C25" s="98" t="s">
        <v>22</v>
      </c>
      <c r="D25" s="99">
        <v>1</v>
      </c>
      <c r="E25" s="100">
        <f t="shared" si="0"/>
        <v>112178.33636057962</v>
      </c>
      <c r="F25" s="100">
        <v>112178.33636057962</v>
      </c>
      <c r="G25" s="101" t="s">
        <v>23</v>
      </c>
      <c r="X25" s="95"/>
      <c r="Y25" s="95"/>
    </row>
    <row r="26" spans="1:25" s="59" customFormat="1" ht="15" x14ac:dyDescent="0.25">
      <c r="A26" s="96">
        <f>IF(G26&lt;&gt;"",COUNTA(G$1:G26),"")</f>
        <v>8</v>
      </c>
      <c r="B26" s="97" t="s">
        <v>132</v>
      </c>
      <c r="C26" s="98" t="s">
        <v>22</v>
      </c>
      <c r="D26" s="99">
        <v>16</v>
      </c>
      <c r="E26" s="100">
        <f t="shared" si="0"/>
        <v>35.745029895600005</v>
      </c>
      <c r="F26" s="102">
        <v>571.92047832960009</v>
      </c>
      <c r="G26" s="101" t="s">
        <v>23</v>
      </c>
      <c r="X26" s="95"/>
      <c r="Y26" s="95"/>
    </row>
    <row r="27" spans="1:25" s="59" customFormat="1" ht="33.75" x14ac:dyDescent="0.25">
      <c r="A27" s="96">
        <f>IF(G27&lt;&gt;"",COUNTA(G$1:G27),"")</f>
        <v>9</v>
      </c>
      <c r="B27" s="97" t="s">
        <v>142</v>
      </c>
      <c r="C27" s="98" t="s">
        <v>22</v>
      </c>
      <c r="D27" s="99">
        <v>75</v>
      </c>
      <c r="E27" s="100">
        <f t="shared" si="0"/>
        <v>1007.4544730464</v>
      </c>
      <c r="F27" s="100">
        <v>75559.085478480003</v>
      </c>
      <c r="G27" s="101" t="s">
        <v>23</v>
      </c>
      <c r="X27" s="95"/>
      <c r="Y27" s="95"/>
    </row>
    <row r="28" spans="1:25" s="59" customFormat="1" ht="15" x14ac:dyDescent="0.25">
      <c r="A28" s="96">
        <f>IF(G28&lt;&gt;"",COUNTA(G$1:G28),"")</f>
        <v>10</v>
      </c>
      <c r="B28" s="97" t="s">
        <v>145</v>
      </c>
      <c r="C28" s="98" t="s">
        <v>22</v>
      </c>
      <c r="D28" s="99">
        <v>4</v>
      </c>
      <c r="E28" s="100">
        <f t="shared" si="0"/>
        <v>964.66221812960009</v>
      </c>
      <c r="F28" s="100">
        <v>3858.6488725184004</v>
      </c>
      <c r="G28" s="101" t="s">
        <v>23</v>
      </c>
      <c r="X28" s="95"/>
      <c r="Y28" s="95"/>
    </row>
    <row r="29" spans="1:25" s="59" customFormat="1" ht="15" x14ac:dyDescent="0.25">
      <c r="A29" s="96">
        <f>IF(G29&lt;&gt;"",COUNTA(G$1:G29),"")</f>
        <v>11</v>
      </c>
      <c r="B29" s="97" t="s">
        <v>147</v>
      </c>
      <c r="C29" s="98" t="s">
        <v>22</v>
      </c>
      <c r="D29" s="99">
        <v>8</v>
      </c>
      <c r="E29" s="100">
        <f t="shared" si="0"/>
        <v>2065.2352045252001</v>
      </c>
      <c r="F29" s="100">
        <v>16521.8816362016</v>
      </c>
      <c r="G29" s="101" t="s">
        <v>23</v>
      </c>
      <c r="X29" s="95"/>
      <c r="Y29" s="95"/>
    </row>
    <row r="30" spans="1:25" s="59" customFormat="1" ht="15" x14ac:dyDescent="0.25">
      <c r="A30" s="96">
        <f>IF(G30&lt;&gt;"",COUNTA(G$1:G30),"")</f>
        <v>12</v>
      </c>
      <c r="B30" s="97" t="s">
        <v>1216</v>
      </c>
      <c r="C30" s="98" t="s">
        <v>22</v>
      </c>
      <c r="D30" s="99">
        <v>2</v>
      </c>
      <c r="E30" s="100">
        <f t="shared" si="0"/>
        <v>3547.1659518404003</v>
      </c>
      <c r="F30" s="100">
        <v>7094.3319036808007</v>
      </c>
      <c r="G30" s="101" t="s">
        <v>23</v>
      </c>
      <c r="X30" s="95"/>
      <c r="Y30" s="95"/>
    </row>
    <row r="31" spans="1:25" s="59" customFormat="1" ht="15" x14ac:dyDescent="0.25">
      <c r="A31" s="96">
        <f>IF(G31&lt;&gt;"",COUNTA(G$1:G31),"")</f>
        <v>13</v>
      </c>
      <c r="B31" s="97" t="s">
        <v>1217</v>
      </c>
      <c r="C31" s="98" t="s">
        <v>22</v>
      </c>
      <c r="D31" s="99">
        <v>3</v>
      </c>
      <c r="E31" s="100">
        <f t="shared" si="0"/>
        <v>7930.7501148312003</v>
      </c>
      <c r="F31" s="100">
        <v>23792.250344493601</v>
      </c>
      <c r="G31" s="101" t="s">
        <v>23</v>
      </c>
      <c r="X31" s="95"/>
      <c r="Y31" s="95"/>
    </row>
    <row r="32" spans="1:25" s="59" customFormat="1" ht="15" x14ac:dyDescent="0.25">
      <c r="A32" s="96">
        <f>IF(G32&lt;&gt;"",COUNTA(G$1:G32),"")</f>
        <v>14</v>
      </c>
      <c r="B32" s="97" t="s">
        <v>149</v>
      </c>
      <c r="C32" s="98" t="s">
        <v>22</v>
      </c>
      <c r="D32" s="99">
        <v>6</v>
      </c>
      <c r="E32" s="100">
        <f t="shared" si="0"/>
        <v>18212.651420762002</v>
      </c>
      <c r="F32" s="100">
        <v>109275.90852457201</v>
      </c>
      <c r="G32" s="101" t="s">
        <v>23</v>
      </c>
      <c r="X32" s="95"/>
      <c r="Y32" s="95"/>
    </row>
    <row r="33" spans="1:25" s="59" customFormat="1" ht="15" x14ac:dyDescent="0.25">
      <c r="A33" s="96">
        <f>IF(G33&lt;&gt;"",COUNTA(G$1:G33),"")</f>
        <v>15</v>
      </c>
      <c r="B33" s="97" t="s">
        <v>150</v>
      </c>
      <c r="C33" s="98" t="s">
        <v>22</v>
      </c>
      <c r="D33" s="99">
        <v>2</v>
      </c>
      <c r="E33" s="100">
        <f t="shared" si="0"/>
        <v>232.2597207144</v>
      </c>
      <c r="F33" s="102">
        <v>464.51944142880001</v>
      </c>
      <c r="G33" s="101" t="s">
        <v>23</v>
      </c>
      <c r="X33" s="95"/>
      <c r="Y33" s="95"/>
    </row>
    <row r="34" spans="1:25" s="59" customFormat="1" ht="15" x14ac:dyDescent="0.25">
      <c r="A34" s="96">
        <f>IF(G34&lt;&gt;"",COUNTA(G$1:G34),"")</f>
        <v>16</v>
      </c>
      <c r="B34" s="97" t="s">
        <v>151</v>
      </c>
      <c r="C34" s="98" t="s">
        <v>98</v>
      </c>
      <c r="D34" s="105">
        <v>0.37340000000000001</v>
      </c>
      <c r="E34" s="100">
        <f t="shared" si="0"/>
        <v>387.68421624531328</v>
      </c>
      <c r="F34" s="102">
        <v>144.76128634599999</v>
      </c>
      <c r="G34" s="101" t="s">
        <v>23</v>
      </c>
      <c r="X34" s="95"/>
      <c r="Y34" s="95"/>
    </row>
    <row r="35" spans="1:25" s="59" customFormat="1" ht="22.5" x14ac:dyDescent="0.25">
      <c r="A35" s="96">
        <f>IF(G35&lt;&gt;"",COUNTA(G$1:G35),"")</f>
        <v>17</v>
      </c>
      <c r="B35" s="97" t="s">
        <v>154</v>
      </c>
      <c r="C35" s="98" t="s">
        <v>62</v>
      </c>
      <c r="D35" s="103">
        <v>1.5679999999999999E-2</v>
      </c>
      <c r="E35" s="100">
        <f t="shared" si="0"/>
        <v>154263.88102114797</v>
      </c>
      <c r="F35" s="100">
        <v>2418.8576544115999</v>
      </c>
      <c r="G35" s="101" t="s">
        <v>23</v>
      </c>
      <c r="X35" s="95"/>
      <c r="Y35" s="95"/>
    </row>
    <row r="36" spans="1:25" s="59" customFormat="1" ht="22.5" x14ac:dyDescent="0.25">
      <c r="A36" s="96">
        <f>IF(G36&lt;&gt;"",COUNTA(G$1:G36),"")</f>
        <v>18</v>
      </c>
      <c r="B36" s="97" t="s">
        <v>155</v>
      </c>
      <c r="C36" s="98" t="s">
        <v>62</v>
      </c>
      <c r="D36" s="103">
        <v>3.5520000000000003E-2</v>
      </c>
      <c r="E36" s="100">
        <f t="shared" si="0"/>
        <v>149300.78982686938</v>
      </c>
      <c r="F36" s="100">
        <v>5303.1640546504004</v>
      </c>
      <c r="G36" s="101" t="s">
        <v>23</v>
      </c>
      <c r="X36" s="95"/>
      <c r="Y36" s="95"/>
    </row>
    <row r="37" spans="1:25" s="59" customFormat="1" ht="22.5" x14ac:dyDescent="0.25">
      <c r="A37" s="96">
        <f>IF(G37&lt;&gt;"",COUNTA(G$1:G37),"")</f>
        <v>19</v>
      </c>
      <c r="B37" s="97" t="s">
        <v>156</v>
      </c>
      <c r="C37" s="98" t="s">
        <v>64</v>
      </c>
      <c r="D37" s="106">
        <v>1.6459999999999999</v>
      </c>
      <c r="E37" s="100">
        <f t="shared" si="0"/>
        <v>259.34545157569869</v>
      </c>
      <c r="F37" s="102">
        <v>426.88261329360006</v>
      </c>
      <c r="G37" s="101" t="s">
        <v>23</v>
      </c>
      <c r="X37" s="95"/>
      <c r="Y37" s="95"/>
    </row>
    <row r="38" spans="1:25" s="59" customFormat="1" ht="15" x14ac:dyDescent="0.25">
      <c r="A38" s="96">
        <f>IF(G38&lt;&gt;"",COUNTA(G$1:G38),"")</f>
        <v>20</v>
      </c>
      <c r="B38" s="97" t="s">
        <v>63</v>
      </c>
      <c r="C38" s="98" t="s">
        <v>64</v>
      </c>
      <c r="D38" s="103">
        <v>0.22317999999999999</v>
      </c>
      <c r="E38" s="100">
        <f t="shared" si="0"/>
        <v>91.011466052513683</v>
      </c>
      <c r="F38" s="102">
        <v>20.311938993600002</v>
      </c>
      <c r="G38" s="101" t="s">
        <v>23</v>
      </c>
      <c r="X38" s="95"/>
      <c r="Y38" s="95"/>
    </row>
    <row r="39" spans="1:25" s="59" customFormat="1" ht="22.5" x14ac:dyDescent="0.25">
      <c r="A39" s="96">
        <f>IF(G39&lt;&gt;"",COUNTA(G$1:G39),"")</f>
        <v>21</v>
      </c>
      <c r="B39" s="97" t="s">
        <v>157</v>
      </c>
      <c r="C39" s="98" t="s">
        <v>98</v>
      </c>
      <c r="D39" s="110">
        <v>4.6E-5</v>
      </c>
      <c r="E39" s="100">
        <f t="shared" si="0"/>
        <v>17075.727817391304</v>
      </c>
      <c r="F39" s="102">
        <v>0.78548347959999998</v>
      </c>
      <c r="G39" s="101" t="s">
        <v>23</v>
      </c>
      <c r="X39" s="95"/>
      <c r="Y39" s="95"/>
    </row>
    <row r="40" spans="1:25" s="59" customFormat="1" ht="22.5" x14ac:dyDescent="0.25">
      <c r="A40" s="96">
        <f>IF(G40&lt;&gt;"",COUNTA(G$1:G40),"")</f>
        <v>22</v>
      </c>
      <c r="B40" s="97" t="s">
        <v>66</v>
      </c>
      <c r="C40" s="98" t="s">
        <v>62</v>
      </c>
      <c r="D40" s="107">
        <v>2.12E-5</v>
      </c>
      <c r="E40" s="100">
        <f t="shared" si="0"/>
        <v>333981.81433962268</v>
      </c>
      <c r="F40" s="102">
        <v>7.0804144640000004</v>
      </c>
      <c r="G40" s="101" t="s">
        <v>23</v>
      </c>
      <c r="X40" s="95"/>
      <c r="Y40" s="95"/>
    </row>
    <row r="41" spans="1:25" s="59" customFormat="1" ht="15" x14ac:dyDescent="0.25">
      <c r="A41" s="96">
        <f>IF(G41&lt;&gt;"",COUNTA(G$1:G41),"")</f>
        <v>23</v>
      </c>
      <c r="B41" s="97" t="s">
        <v>158</v>
      </c>
      <c r="C41" s="98" t="s">
        <v>98</v>
      </c>
      <c r="D41" s="105">
        <v>3.7757000000000001</v>
      </c>
      <c r="E41" s="100">
        <f t="shared" si="0"/>
        <v>24.557099355245388</v>
      </c>
      <c r="F41" s="102">
        <v>92.720240035600014</v>
      </c>
      <c r="G41" s="101" t="s">
        <v>23</v>
      </c>
      <c r="X41" s="95"/>
      <c r="Y41" s="95"/>
    </row>
    <row r="42" spans="1:25" s="59" customFormat="1" ht="22.5" x14ac:dyDescent="0.25">
      <c r="A42" s="96">
        <f>IF(G42&lt;&gt;"",COUNTA(G$1:G42),"")</f>
        <v>24</v>
      </c>
      <c r="B42" s="97" t="s">
        <v>74</v>
      </c>
      <c r="C42" s="98" t="s">
        <v>75</v>
      </c>
      <c r="D42" s="108">
        <v>5.36</v>
      </c>
      <c r="E42" s="100">
        <f t="shared" si="0"/>
        <v>10.068289924029852</v>
      </c>
      <c r="F42" s="102">
        <v>53.966033992800007</v>
      </c>
      <c r="G42" s="101" t="s">
        <v>23</v>
      </c>
      <c r="X42" s="95"/>
      <c r="Y42" s="95"/>
    </row>
    <row r="43" spans="1:25" s="59" customFormat="1" ht="15" x14ac:dyDescent="0.25">
      <c r="A43" s="96">
        <f>IF(G43&lt;&gt;"",COUNTA(G$1:G43),"")</f>
        <v>25</v>
      </c>
      <c r="B43" s="97" t="s">
        <v>159</v>
      </c>
      <c r="C43" s="98" t="s">
        <v>62</v>
      </c>
      <c r="D43" s="107">
        <v>3.9999999999999998E-7</v>
      </c>
      <c r="E43" s="100">
        <f t="shared" si="0"/>
        <v>110631.47600000002</v>
      </c>
      <c r="F43" s="102">
        <v>4.4252590400000007E-2</v>
      </c>
      <c r="G43" s="101" t="s">
        <v>23</v>
      </c>
      <c r="X43" s="95"/>
      <c r="Y43" s="95"/>
    </row>
    <row r="44" spans="1:25" s="59" customFormat="1" ht="15" x14ac:dyDescent="0.25">
      <c r="A44" s="96">
        <f>IF(G44&lt;&gt;"",COUNTA(G$1:G44),"")</f>
        <v>26</v>
      </c>
      <c r="B44" s="97" t="s">
        <v>160</v>
      </c>
      <c r="C44" s="98" t="s">
        <v>62</v>
      </c>
      <c r="D44" s="107">
        <v>1.38E-5</v>
      </c>
      <c r="E44" s="100">
        <f t="shared" si="0"/>
        <v>157128.76301449275</v>
      </c>
      <c r="F44" s="102">
        <v>2.1683769295999999</v>
      </c>
      <c r="G44" s="101" t="s">
        <v>23</v>
      </c>
      <c r="X44" s="95"/>
      <c r="Y44" s="95"/>
    </row>
    <row r="45" spans="1:25" s="59" customFormat="1" ht="33.75" x14ac:dyDescent="0.25">
      <c r="A45" s="96">
        <f>IF(G45&lt;&gt;"",COUNTA(G$1:G45),"")</f>
        <v>27</v>
      </c>
      <c r="B45" s="97" t="s">
        <v>161</v>
      </c>
      <c r="C45" s="98" t="s">
        <v>22</v>
      </c>
      <c r="D45" s="99">
        <v>2</v>
      </c>
      <c r="E45" s="100">
        <f t="shared" si="0"/>
        <v>4228.3350127200001</v>
      </c>
      <c r="F45" s="100">
        <v>8456.6700254400002</v>
      </c>
      <c r="G45" s="101" t="s">
        <v>23</v>
      </c>
      <c r="X45" s="95"/>
      <c r="Y45" s="95"/>
    </row>
    <row r="46" spans="1:25" s="59" customFormat="1" ht="15" x14ac:dyDescent="0.25">
      <c r="A46" s="96">
        <f>IF(G46&lt;&gt;"",COUNTA(G$1:G46),"")</f>
        <v>28</v>
      </c>
      <c r="B46" s="97" t="s">
        <v>163</v>
      </c>
      <c r="C46" s="98" t="s">
        <v>64</v>
      </c>
      <c r="D46" s="110">
        <v>1.3486E-2</v>
      </c>
      <c r="E46" s="100">
        <f t="shared" si="0"/>
        <v>22.149264807948988</v>
      </c>
      <c r="F46" s="102">
        <v>0.29870498520000005</v>
      </c>
      <c r="G46" s="101" t="s">
        <v>23</v>
      </c>
      <c r="X46" s="95"/>
      <c r="Y46" s="95"/>
    </row>
    <row r="47" spans="1:25" s="59" customFormat="1" ht="33.75" x14ac:dyDescent="0.25">
      <c r="A47" s="96">
        <f>IF(G47&lt;&gt;"",COUNTA(G$1:G47),"")</f>
        <v>29</v>
      </c>
      <c r="B47" s="97" t="s">
        <v>164</v>
      </c>
      <c r="C47" s="98" t="s">
        <v>165</v>
      </c>
      <c r="D47" s="107">
        <v>8.3469999999999996E-4</v>
      </c>
      <c r="E47" s="100">
        <f t="shared" si="0"/>
        <v>503.6535387564395</v>
      </c>
      <c r="F47" s="102">
        <v>0.42039960880000005</v>
      </c>
      <c r="G47" s="101" t="s">
        <v>23</v>
      </c>
      <c r="X47" s="95"/>
      <c r="Y47" s="95"/>
    </row>
    <row r="48" spans="1:25" s="59" customFormat="1" ht="15" x14ac:dyDescent="0.25">
      <c r="A48" s="96">
        <f>IF(G48&lt;&gt;"",COUNTA(G$1:G48),"")</f>
        <v>30</v>
      </c>
      <c r="B48" s="97" t="s">
        <v>166</v>
      </c>
      <c r="C48" s="98" t="s">
        <v>62</v>
      </c>
      <c r="D48" s="107">
        <v>4.5000000000000001E-6</v>
      </c>
      <c r="E48" s="100">
        <f t="shared" si="0"/>
        <v>381063.97288888891</v>
      </c>
      <c r="F48" s="102">
        <v>1.7147878780000001</v>
      </c>
      <c r="G48" s="101" t="s">
        <v>23</v>
      </c>
      <c r="X48" s="95"/>
      <c r="Y48" s="95"/>
    </row>
    <row r="49" spans="1:25" s="59" customFormat="1" ht="22.5" x14ac:dyDescent="0.25">
      <c r="A49" s="96">
        <f>IF(G49&lt;&gt;"",COUNTA(G$1:G49),"")</f>
        <v>31</v>
      </c>
      <c r="B49" s="97" t="s">
        <v>167</v>
      </c>
      <c r="C49" s="98" t="s">
        <v>62</v>
      </c>
      <c r="D49" s="106">
        <v>6.0000000000000001E-3</v>
      </c>
      <c r="E49" s="100">
        <f t="shared" si="0"/>
        <v>89519.302663333321</v>
      </c>
      <c r="F49" s="102">
        <v>537.11581597999998</v>
      </c>
      <c r="G49" s="101" t="s">
        <v>23</v>
      </c>
      <c r="X49" s="95"/>
      <c r="Y49" s="95"/>
    </row>
    <row r="50" spans="1:25" s="59" customFormat="1" ht="15" x14ac:dyDescent="0.25">
      <c r="A50" s="96">
        <f>IF(G50&lt;&gt;"",COUNTA(G$1:G50),"")</f>
        <v>32</v>
      </c>
      <c r="B50" s="97" t="s">
        <v>168</v>
      </c>
      <c r="C50" s="98" t="s">
        <v>98</v>
      </c>
      <c r="D50" s="107">
        <v>0.51904019999999995</v>
      </c>
      <c r="E50" s="100">
        <f t="shared" si="0"/>
        <v>62.622370384413394</v>
      </c>
      <c r="F50" s="102">
        <v>32.503527648800002</v>
      </c>
      <c r="G50" s="101" t="s">
        <v>23</v>
      </c>
      <c r="X50" s="95"/>
      <c r="Y50" s="95"/>
    </row>
    <row r="51" spans="1:25" s="59" customFormat="1" ht="22.5" x14ac:dyDescent="0.25">
      <c r="A51" s="96">
        <f>IF(G51&lt;&gt;"",COUNTA(G$1:G51),"")</f>
        <v>33</v>
      </c>
      <c r="B51" s="97" t="s">
        <v>82</v>
      </c>
      <c r="C51" s="98" t="s">
        <v>62</v>
      </c>
      <c r="D51" s="107">
        <v>5.6074000000000002E-3</v>
      </c>
      <c r="E51" s="100">
        <f t="shared" si="0"/>
        <v>76412.545305845852</v>
      </c>
      <c r="F51" s="102">
        <v>428.47570654800006</v>
      </c>
      <c r="G51" s="101" t="s">
        <v>23</v>
      </c>
      <c r="X51" s="95"/>
      <c r="Y51" s="95"/>
    </row>
    <row r="52" spans="1:25" s="59" customFormat="1" ht="15" x14ac:dyDescent="0.25">
      <c r="A52" s="96">
        <f>IF(G52&lt;&gt;"",COUNTA(G$1:G52),"")</f>
        <v>34</v>
      </c>
      <c r="B52" s="97" t="s">
        <v>83</v>
      </c>
      <c r="C52" s="98" t="s">
        <v>64</v>
      </c>
      <c r="D52" s="103">
        <v>0.41261999999999999</v>
      </c>
      <c r="E52" s="100">
        <f t="shared" si="0"/>
        <v>532.16362164897487</v>
      </c>
      <c r="F52" s="102">
        <v>219.5813535648</v>
      </c>
      <c r="G52" s="101" t="s">
        <v>23</v>
      </c>
      <c r="X52" s="95"/>
      <c r="Y52" s="95"/>
    </row>
    <row r="53" spans="1:25" s="59" customFormat="1" ht="15" x14ac:dyDescent="0.25">
      <c r="A53" s="96">
        <f>IF(G53&lt;&gt;"",COUNTA(G$1:G53),"")</f>
        <v>35</v>
      </c>
      <c r="B53" s="97" t="s">
        <v>174</v>
      </c>
      <c r="C53" s="98" t="s">
        <v>64</v>
      </c>
      <c r="D53" s="104">
        <v>42.5</v>
      </c>
      <c r="E53" s="100">
        <f t="shared" si="0"/>
        <v>328.00020004480001</v>
      </c>
      <c r="F53" s="100">
        <v>13940.008501904</v>
      </c>
      <c r="G53" s="101" t="s">
        <v>23</v>
      </c>
      <c r="X53" s="95"/>
      <c r="Y53" s="95"/>
    </row>
    <row r="54" spans="1:25" s="59" customFormat="1" ht="15" x14ac:dyDescent="0.25">
      <c r="A54" s="96">
        <f>IF(G54&lt;&gt;"",COUNTA(G$1:G54),"")</f>
        <v>36</v>
      </c>
      <c r="B54" s="97" t="s">
        <v>176</v>
      </c>
      <c r="C54" s="98" t="s">
        <v>62</v>
      </c>
      <c r="D54" s="107">
        <v>1.3E-6</v>
      </c>
      <c r="E54" s="100">
        <f t="shared" si="0"/>
        <v>42550.56769230769</v>
      </c>
      <c r="F54" s="102">
        <v>5.5315738000000003E-2</v>
      </c>
      <c r="G54" s="101" t="s">
        <v>23</v>
      </c>
      <c r="X54" s="95"/>
      <c r="Y54" s="95"/>
    </row>
    <row r="55" spans="1:25" s="59" customFormat="1" ht="15" x14ac:dyDescent="0.25">
      <c r="A55" s="96">
        <f>IF(G55&lt;&gt;"",COUNTA(G$1:G55),"")</f>
        <v>37</v>
      </c>
      <c r="B55" s="97" t="s">
        <v>177</v>
      </c>
      <c r="C55" s="98" t="s">
        <v>62</v>
      </c>
      <c r="D55" s="103">
        <v>6.7000000000000002E-4</v>
      </c>
      <c r="E55" s="100">
        <f t="shared" si="0"/>
        <v>162446.63595343282</v>
      </c>
      <c r="F55" s="102">
        <v>108.8392460888</v>
      </c>
      <c r="G55" s="101" t="s">
        <v>23</v>
      </c>
      <c r="X55" s="95"/>
      <c r="Y55" s="95"/>
    </row>
    <row r="56" spans="1:25" s="59" customFormat="1" ht="15" x14ac:dyDescent="0.25">
      <c r="A56" s="96">
        <f>IF(G56&lt;&gt;"",COUNTA(G$1:G56),"")</f>
        <v>38</v>
      </c>
      <c r="B56" s="97" t="s">
        <v>178</v>
      </c>
      <c r="C56" s="98" t="s">
        <v>62</v>
      </c>
      <c r="D56" s="110">
        <v>2.7399999999999999E-4</v>
      </c>
      <c r="E56" s="100">
        <f t="shared" si="0"/>
        <v>136472.40470072994</v>
      </c>
      <c r="F56" s="102">
        <v>37.393438887999999</v>
      </c>
      <c r="G56" s="101" t="s">
        <v>23</v>
      </c>
      <c r="X56" s="95"/>
      <c r="Y56" s="95"/>
    </row>
    <row r="57" spans="1:25" s="59" customFormat="1" ht="22.5" x14ac:dyDescent="0.25">
      <c r="A57" s="96">
        <f>IF(G57&lt;&gt;"",COUNTA(G$1:G57),"")</f>
        <v>39</v>
      </c>
      <c r="B57" s="97" t="s">
        <v>90</v>
      </c>
      <c r="C57" s="98" t="s">
        <v>62</v>
      </c>
      <c r="D57" s="107">
        <v>2.8039999999999999E-4</v>
      </c>
      <c r="E57" s="100">
        <f t="shared" si="0"/>
        <v>147876.88018830243</v>
      </c>
      <c r="F57" s="102">
        <v>41.464677204799997</v>
      </c>
      <c r="G57" s="101" t="s">
        <v>23</v>
      </c>
      <c r="X57" s="95"/>
      <c r="Y57" s="95"/>
    </row>
    <row r="58" spans="1:25" s="59" customFormat="1" ht="22.5" x14ac:dyDescent="0.25">
      <c r="A58" s="96">
        <f>IF(G58&lt;&gt;"",COUNTA(G$1:G58),"")</f>
        <v>40</v>
      </c>
      <c r="B58" s="97" t="s">
        <v>91</v>
      </c>
      <c r="C58" s="98" t="s">
        <v>62</v>
      </c>
      <c r="D58" s="107">
        <v>5.3430000000000003E-4</v>
      </c>
      <c r="E58" s="100">
        <f t="shared" si="0"/>
        <v>147881.34036908104</v>
      </c>
      <c r="F58" s="102">
        <v>79.013000159200004</v>
      </c>
      <c r="G58" s="101" t="s">
        <v>23</v>
      </c>
      <c r="X58" s="95"/>
      <c r="Y58" s="95"/>
    </row>
    <row r="59" spans="1:25" s="59" customFormat="1" ht="22.5" x14ac:dyDescent="0.25">
      <c r="A59" s="96">
        <f>IF(G59&lt;&gt;"",COUNTA(G$1:G59),"")</f>
        <v>41</v>
      </c>
      <c r="B59" s="97" t="s">
        <v>179</v>
      </c>
      <c r="C59" s="98" t="s">
        <v>62</v>
      </c>
      <c r="D59" s="106">
        <v>1E-3</v>
      </c>
      <c r="E59" s="100">
        <f t="shared" si="0"/>
        <v>59818.439073200003</v>
      </c>
      <c r="F59" s="102">
        <v>59.818439073200004</v>
      </c>
      <c r="G59" s="101" t="s">
        <v>23</v>
      </c>
      <c r="X59" s="95"/>
      <c r="Y59" s="95"/>
    </row>
    <row r="60" spans="1:25" s="59" customFormat="1" ht="22.5" x14ac:dyDescent="0.25">
      <c r="A60" s="96">
        <f>IF(G60&lt;&gt;"",COUNTA(G$1:G60),"")</f>
        <v>42</v>
      </c>
      <c r="B60" s="97" t="s">
        <v>93</v>
      </c>
      <c r="C60" s="98" t="s">
        <v>94</v>
      </c>
      <c r="D60" s="108">
        <v>0.04</v>
      </c>
      <c r="E60" s="100">
        <f t="shared" si="0"/>
        <v>56881.173385399998</v>
      </c>
      <c r="F60" s="100">
        <v>2275.2469354159998</v>
      </c>
      <c r="G60" s="101" t="s">
        <v>23</v>
      </c>
      <c r="X60" s="95"/>
      <c r="Y60" s="95"/>
    </row>
    <row r="61" spans="1:25" s="59" customFormat="1" ht="22.5" x14ac:dyDescent="0.25">
      <c r="A61" s="96">
        <f>IF(G61&lt;&gt;"",COUNTA(G$1:G61),"")</f>
        <v>43</v>
      </c>
      <c r="B61" s="97" t="s">
        <v>180</v>
      </c>
      <c r="C61" s="98" t="s">
        <v>94</v>
      </c>
      <c r="D61" s="106">
        <v>4.5999999999999999E-2</v>
      </c>
      <c r="E61" s="100">
        <f t="shared" si="0"/>
        <v>34732.751890200001</v>
      </c>
      <c r="F61" s="100">
        <v>1597.7065869492001</v>
      </c>
      <c r="G61" s="101" t="s">
        <v>23</v>
      </c>
      <c r="X61" s="95"/>
      <c r="Y61" s="95"/>
    </row>
    <row r="62" spans="1:25" s="59" customFormat="1" ht="15" x14ac:dyDescent="0.25">
      <c r="A62" s="96">
        <f>IF(G62&lt;&gt;"",COUNTA(G$1:G62),"")</f>
        <v>44</v>
      </c>
      <c r="B62" s="97" t="s">
        <v>95</v>
      </c>
      <c r="C62" s="98" t="s">
        <v>64</v>
      </c>
      <c r="D62" s="106">
        <v>0.63400000000000001</v>
      </c>
      <c r="E62" s="100">
        <f t="shared" si="0"/>
        <v>266.17863326561513</v>
      </c>
      <c r="F62" s="102">
        <v>168.75725349039999</v>
      </c>
      <c r="G62" s="101" t="s">
        <v>23</v>
      </c>
      <c r="X62" s="95"/>
      <c r="Y62" s="95"/>
    </row>
    <row r="63" spans="1:25" s="59" customFormat="1" ht="22.5" x14ac:dyDescent="0.25">
      <c r="A63" s="96">
        <f>IF(G63&lt;&gt;"",COUNTA(G$1:G63),"")</f>
        <v>45</v>
      </c>
      <c r="B63" s="97" t="s">
        <v>96</v>
      </c>
      <c r="C63" s="98" t="s">
        <v>64</v>
      </c>
      <c r="D63" s="108">
        <v>0.08</v>
      </c>
      <c r="E63" s="100">
        <f t="shared" si="0"/>
        <v>232.464388945</v>
      </c>
      <c r="F63" s="102">
        <v>18.597151115599999</v>
      </c>
      <c r="G63" s="101" t="s">
        <v>23</v>
      </c>
      <c r="X63" s="95"/>
      <c r="Y63" s="95"/>
    </row>
    <row r="64" spans="1:25" s="59" customFormat="1" ht="15" x14ac:dyDescent="0.25">
      <c r="A64" s="96">
        <f>IF(G64&lt;&gt;"",COUNTA(G$1:G64),"")</f>
        <v>46</v>
      </c>
      <c r="B64" s="97" t="s">
        <v>181</v>
      </c>
      <c r="C64" s="98" t="s">
        <v>64</v>
      </c>
      <c r="D64" s="107">
        <v>3.2335200000000001E-2</v>
      </c>
      <c r="E64" s="100">
        <f t="shared" si="0"/>
        <v>61.242961861995596</v>
      </c>
      <c r="F64" s="102">
        <v>1.9803034204000001</v>
      </c>
      <c r="G64" s="101" t="s">
        <v>23</v>
      </c>
      <c r="X64" s="95"/>
      <c r="Y64" s="95"/>
    </row>
    <row r="65" spans="1:25" s="59" customFormat="1" ht="15" x14ac:dyDescent="0.25">
      <c r="A65" s="96">
        <f>IF(G65&lt;&gt;"",COUNTA(G$1:G65),"")</f>
        <v>47</v>
      </c>
      <c r="B65" s="97" t="s">
        <v>182</v>
      </c>
      <c r="C65" s="98" t="s">
        <v>98</v>
      </c>
      <c r="D65" s="103">
        <v>1.146E-2</v>
      </c>
      <c r="E65" s="100">
        <f t="shared" si="0"/>
        <v>6039.3587596509606</v>
      </c>
      <c r="F65" s="102">
        <v>69.211051385600001</v>
      </c>
      <c r="G65" s="101" t="s">
        <v>23</v>
      </c>
      <c r="X65" s="95"/>
      <c r="Y65" s="95"/>
    </row>
    <row r="66" spans="1:25" s="59" customFormat="1" ht="15" x14ac:dyDescent="0.25">
      <c r="A66" s="96">
        <f>IF(G66&lt;&gt;"",COUNTA(G$1:G66),"")</f>
        <v>48</v>
      </c>
      <c r="B66" s="97" t="s">
        <v>184</v>
      </c>
      <c r="C66" s="98" t="s">
        <v>64</v>
      </c>
      <c r="D66" s="107">
        <v>2.6781599999999999E-2</v>
      </c>
      <c r="E66" s="100">
        <f t="shared" si="0"/>
        <v>95.010154285031518</v>
      </c>
      <c r="F66" s="102">
        <v>2.5445239480000001</v>
      </c>
      <c r="G66" s="101" t="s">
        <v>23</v>
      </c>
      <c r="X66" s="95"/>
      <c r="Y66" s="95"/>
    </row>
    <row r="67" spans="1:25" s="59" customFormat="1" ht="15" x14ac:dyDescent="0.25">
      <c r="A67" s="96">
        <f>IF(G67&lt;&gt;"",COUNTA(G$1:G67),"")</f>
        <v>49</v>
      </c>
      <c r="B67" s="97" t="s">
        <v>103</v>
      </c>
      <c r="C67" s="98" t="s">
        <v>62</v>
      </c>
      <c r="D67" s="107">
        <v>7.1415000000000003E-3</v>
      </c>
      <c r="E67" s="100">
        <f t="shared" si="0"/>
        <v>110741.46458497515</v>
      </c>
      <c r="F67" s="102">
        <v>790.86016933360008</v>
      </c>
      <c r="G67" s="101" t="s">
        <v>23</v>
      </c>
      <c r="X67" s="95"/>
      <c r="Y67" s="95"/>
    </row>
    <row r="68" spans="1:25" s="59" customFormat="1" ht="22.5" x14ac:dyDescent="0.25">
      <c r="A68" s="96">
        <f>IF(G68&lt;&gt;"",COUNTA(G$1:G68),"")</f>
        <v>50</v>
      </c>
      <c r="B68" s="97" t="s">
        <v>104</v>
      </c>
      <c r="C68" s="98" t="s">
        <v>58</v>
      </c>
      <c r="D68" s="105">
        <v>0.26450000000000001</v>
      </c>
      <c r="E68" s="100">
        <f t="shared" si="0"/>
        <v>94.235431163705115</v>
      </c>
      <c r="F68" s="102">
        <v>24.925271542800004</v>
      </c>
      <c r="G68" s="101" t="s">
        <v>23</v>
      </c>
      <c r="X68" s="95"/>
      <c r="Y68" s="95"/>
    </row>
    <row r="69" spans="1:25" s="59" customFormat="1" ht="33.75" x14ac:dyDescent="0.25">
      <c r="A69" s="96">
        <f>IF(G69&lt;&gt;"",COUNTA(G$1:G69),"")</f>
        <v>51</v>
      </c>
      <c r="B69" s="97" t="s">
        <v>185</v>
      </c>
      <c r="C69" s="98" t="s">
        <v>186</v>
      </c>
      <c r="D69" s="108">
        <v>1.32</v>
      </c>
      <c r="E69" s="100">
        <f t="shared" si="0"/>
        <v>938.89245965333339</v>
      </c>
      <c r="F69" s="100">
        <v>1239.3380467424001</v>
      </c>
      <c r="G69" s="101" t="s">
        <v>23</v>
      </c>
      <c r="X69" s="95"/>
      <c r="Y69" s="95"/>
    </row>
    <row r="70" spans="1:25" s="59" customFormat="1" ht="33.75" x14ac:dyDescent="0.25">
      <c r="A70" s="96">
        <f>IF(G70&lt;&gt;"",COUNTA(G$1:G70),"")</f>
        <v>52</v>
      </c>
      <c r="B70" s="97" t="s">
        <v>1218</v>
      </c>
      <c r="C70" s="98" t="s">
        <v>186</v>
      </c>
      <c r="D70" s="99">
        <v>50</v>
      </c>
      <c r="E70" s="100">
        <f t="shared" si="0"/>
        <v>562.27341362240008</v>
      </c>
      <c r="F70" s="100">
        <v>28113.670681120002</v>
      </c>
      <c r="G70" s="101" t="s">
        <v>23</v>
      </c>
      <c r="X70" s="95"/>
      <c r="Y70" s="95"/>
    </row>
    <row r="71" spans="1:25" s="59" customFormat="1" ht="33.75" x14ac:dyDescent="0.25">
      <c r="A71" s="96">
        <f>IF(G71&lt;&gt;"",COUNTA(G$1:G71),"")</f>
        <v>53</v>
      </c>
      <c r="B71" s="97" t="s">
        <v>1219</v>
      </c>
      <c r="C71" s="98" t="s">
        <v>186</v>
      </c>
      <c r="D71" s="99">
        <v>1</v>
      </c>
      <c r="E71" s="100">
        <f t="shared" si="0"/>
        <v>187.76374106720002</v>
      </c>
      <c r="F71" s="102">
        <v>187.76374106720002</v>
      </c>
      <c r="G71" s="101" t="s">
        <v>23</v>
      </c>
      <c r="X71" s="95"/>
      <c r="Y71" s="95"/>
    </row>
    <row r="72" spans="1:25" s="59" customFormat="1" ht="33.75" x14ac:dyDescent="0.25">
      <c r="A72" s="96">
        <f>IF(G72&lt;&gt;"",COUNTA(G$1:G72),"")</f>
        <v>54</v>
      </c>
      <c r="B72" s="97" t="s">
        <v>194</v>
      </c>
      <c r="C72" s="98" t="s">
        <v>186</v>
      </c>
      <c r="D72" s="99">
        <v>3</v>
      </c>
      <c r="E72" s="100">
        <f t="shared" si="0"/>
        <v>317.02555762560002</v>
      </c>
      <c r="F72" s="102">
        <v>951.07667287679999</v>
      </c>
      <c r="G72" s="101" t="s">
        <v>23</v>
      </c>
      <c r="X72" s="95"/>
      <c r="Y72" s="95"/>
    </row>
    <row r="73" spans="1:25" s="59" customFormat="1" ht="33.75" x14ac:dyDescent="0.25">
      <c r="A73" s="96">
        <f>IF(G73&lt;&gt;"",COUNTA(G$1:G73),"")</f>
        <v>55</v>
      </c>
      <c r="B73" s="97" t="s">
        <v>195</v>
      </c>
      <c r="C73" s="98" t="s">
        <v>186</v>
      </c>
      <c r="D73" s="99">
        <v>3</v>
      </c>
      <c r="E73" s="100">
        <f t="shared" si="0"/>
        <v>404.21422386119997</v>
      </c>
      <c r="F73" s="100">
        <v>1212.6426715835998</v>
      </c>
      <c r="G73" s="101" t="s">
        <v>23</v>
      </c>
      <c r="X73" s="95"/>
      <c r="Y73" s="95"/>
    </row>
    <row r="74" spans="1:25" s="59" customFormat="1" ht="33.75" x14ac:dyDescent="0.25">
      <c r="A74" s="96">
        <f>IF(G74&lt;&gt;"",COUNTA(G$1:G74),"")</f>
        <v>56</v>
      </c>
      <c r="B74" s="97" t="s">
        <v>1220</v>
      </c>
      <c r="C74" s="98" t="s">
        <v>186</v>
      </c>
      <c r="D74" s="99">
        <v>5</v>
      </c>
      <c r="E74" s="100">
        <f t="shared" si="0"/>
        <v>599.72216824839995</v>
      </c>
      <c r="F74" s="100">
        <v>2998.6108412419999</v>
      </c>
      <c r="G74" s="101" t="s">
        <v>23</v>
      </c>
      <c r="X74" s="95"/>
      <c r="Y74" s="95"/>
    </row>
    <row r="75" spans="1:25" s="59" customFormat="1" ht="45" x14ac:dyDescent="0.25">
      <c r="A75" s="96">
        <f>IF(G75&lt;&gt;"",COUNTA(G$1:G75),"")</f>
        <v>57</v>
      </c>
      <c r="B75" s="97" t="s">
        <v>196</v>
      </c>
      <c r="C75" s="98" t="s">
        <v>22</v>
      </c>
      <c r="D75" s="99">
        <v>2</v>
      </c>
      <c r="E75" s="100">
        <f t="shared" si="0"/>
        <v>18360.1342414176</v>
      </c>
      <c r="F75" s="100">
        <v>36720.268482835199</v>
      </c>
      <c r="G75" s="101" t="s">
        <v>23</v>
      </c>
      <c r="X75" s="95"/>
      <c r="Y75" s="95"/>
    </row>
    <row r="76" spans="1:25" s="59" customFormat="1" ht="33.75" x14ac:dyDescent="0.25">
      <c r="A76" s="96">
        <f>IF(G76&lt;&gt;"",COUNTA(G$1:G76),"")</f>
        <v>58</v>
      </c>
      <c r="B76" s="97" t="s">
        <v>197</v>
      </c>
      <c r="C76" s="98" t="s">
        <v>198</v>
      </c>
      <c r="D76" s="99">
        <v>8</v>
      </c>
      <c r="E76" s="100">
        <f t="shared" si="0"/>
        <v>1186.4562012144002</v>
      </c>
      <c r="F76" s="100">
        <v>9491.6496097152012</v>
      </c>
      <c r="G76" s="101" t="s">
        <v>23</v>
      </c>
      <c r="X76" s="95"/>
      <c r="Y76" s="95"/>
    </row>
    <row r="77" spans="1:25" s="59" customFormat="1" ht="15" x14ac:dyDescent="0.25">
      <c r="A77" s="96">
        <f>IF(G77&lt;&gt;"",COUNTA(G$1:G77),"")</f>
        <v>59</v>
      </c>
      <c r="B77" s="97" t="s">
        <v>200</v>
      </c>
      <c r="C77" s="98" t="s">
        <v>62</v>
      </c>
      <c r="D77" s="107">
        <v>8.6600000000000004E-5</v>
      </c>
      <c r="E77" s="100">
        <f t="shared" si="0"/>
        <v>49566.989247113161</v>
      </c>
      <c r="F77" s="102">
        <v>4.2925012687999997</v>
      </c>
      <c r="G77" s="101" t="s">
        <v>23</v>
      </c>
      <c r="X77" s="95"/>
      <c r="Y77" s="95"/>
    </row>
    <row r="78" spans="1:25" s="59" customFormat="1" ht="15" x14ac:dyDescent="0.25">
      <c r="A78" s="96">
        <f>IF(G78&lt;&gt;"",COUNTA(G$1:G78),"")</f>
        <v>60</v>
      </c>
      <c r="B78" s="97" t="s">
        <v>109</v>
      </c>
      <c r="C78" s="98" t="s">
        <v>62</v>
      </c>
      <c r="D78" s="103">
        <v>7.5799999999999999E-3</v>
      </c>
      <c r="E78" s="100">
        <f t="shared" si="0"/>
        <v>104317.60046997364</v>
      </c>
      <c r="F78" s="102">
        <v>790.72741156240011</v>
      </c>
      <c r="G78" s="101" t="s">
        <v>23</v>
      </c>
      <c r="X78" s="95"/>
      <c r="Y78" s="95"/>
    </row>
    <row r="79" spans="1:25" s="59" customFormat="1" ht="15" x14ac:dyDescent="0.25">
      <c r="A79" s="96">
        <f>IF(G79&lt;&gt;"",COUNTA(G$1:G79),"")</f>
        <v>61</v>
      </c>
      <c r="B79" s="97" t="s">
        <v>202</v>
      </c>
      <c r="C79" s="98" t="s">
        <v>64</v>
      </c>
      <c r="D79" s="110">
        <v>0.62490400000000002</v>
      </c>
      <c r="E79" s="100">
        <f t="shared" si="0"/>
        <v>108.22305710765175</v>
      </c>
      <c r="F79" s="102">
        <v>67.62902127880001</v>
      </c>
      <c r="G79" s="101" t="s">
        <v>23</v>
      </c>
      <c r="X79" s="95"/>
      <c r="Y79" s="95"/>
    </row>
    <row r="80" spans="1:25" s="130" customFormat="1" ht="33.75" x14ac:dyDescent="0.25">
      <c r="A80" s="124">
        <f>IF(G80&lt;&gt;"",COUNTA(G$1:G80),"")</f>
        <v>62</v>
      </c>
      <c r="B80" s="125" t="s">
        <v>204</v>
      </c>
      <c r="C80" s="126" t="s">
        <v>22</v>
      </c>
      <c r="D80" s="127">
        <v>2</v>
      </c>
      <c r="E80" s="128">
        <f>F80/D80</f>
        <v>379.71980000000002</v>
      </c>
      <c r="F80" s="134">
        <v>759.43960000000004</v>
      </c>
      <c r="G80" s="129" t="s">
        <v>23</v>
      </c>
      <c r="X80" s="135"/>
      <c r="Y80" s="135"/>
    </row>
    <row r="81" spans="1:25" s="130" customFormat="1" ht="15" x14ac:dyDescent="0.25">
      <c r="A81" s="124">
        <f>IF(G81&lt;&gt;"",COUNTA(G$1:G81),"")</f>
        <v>63</v>
      </c>
      <c r="B81" s="125" t="s">
        <v>213</v>
      </c>
      <c r="C81" s="126" t="s">
        <v>22</v>
      </c>
      <c r="D81" s="127">
        <v>2</v>
      </c>
      <c r="E81" s="128">
        <v>2039.39</v>
      </c>
      <c r="F81" s="128">
        <v>4201.1433999999999</v>
      </c>
      <c r="G81" s="129" t="s">
        <v>23</v>
      </c>
      <c r="X81" s="135"/>
      <c r="Y81" s="135"/>
    </row>
    <row r="82" spans="1:25" s="59" customFormat="1" ht="15" x14ac:dyDescent="0.25">
      <c r="A82" s="94" t="s">
        <v>112</v>
      </c>
      <c r="B82" s="94"/>
      <c r="C82" s="94"/>
      <c r="D82" s="94"/>
      <c r="E82" s="94"/>
      <c r="F82" s="94"/>
      <c r="X82" s="95" t="s">
        <v>20</v>
      </c>
    </row>
    <row r="83" spans="1:25" s="59" customFormat="1" ht="15" x14ac:dyDescent="0.25">
      <c r="A83" s="96">
        <f>IF(G83&lt;&gt;"",COUNTA(G$1:G83),"")</f>
        <v>64</v>
      </c>
      <c r="B83" s="97" t="s">
        <v>122</v>
      </c>
      <c r="C83" s="98" t="s">
        <v>22</v>
      </c>
      <c r="D83" s="99">
        <v>4</v>
      </c>
      <c r="E83" s="100"/>
      <c r="F83" s="109"/>
      <c r="G83" s="101" t="s">
        <v>23</v>
      </c>
      <c r="X83" s="95"/>
      <c r="Y83" s="95"/>
    </row>
    <row r="84" spans="1:25" s="59" customFormat="1" ht="15" x14ac:dyDescent="0.25">
      <c r="A84" s="96">
        <f>IF(G84&lt;&gt;"",COUNTA(G$1:G84),"")</f>
        <v>65</v>
      </c>
      <c r="B84" s="97" t="s">
        <v>1221</v>
      </c>
      <c r="C84" s="98" t="s">
        <v>22</v>
      </c>
      <c r="D84" s="99">
        <v>1</v>
      </c>
      <c r="E84" s="100"/>
      <c r="F84" s="109"/>
      <c r="G84" s="101" t="s">
        <v>23</v>
      </c>
      <c r="X84" s="95"/>
      <c r="Y84" s="95"/>
    </row>
    <row r="85" spans="1:25" s="59" customFormat="1" ht="15" x14ac:dyDescent="0.25">
      <c r="A85" s="96">
        <f>IF(G85&lt;&gt;"",COUNTA(G$1:G85),"")</f>
        <v>66</v>
      </c>
      <c r="B85" s="97" t="s">
        <v>1222</v>
      </c>
      <c r="C85" s="98" t="s">
        <v>22</v>
      </c>
      <c r="D85" s="99">
        <v>1</v>
      </c>
      <c r="E85" s="100"/>
      <c r="F85" s="109"/>
      <c r="G85" s="101" t="s">
        <v>23</v>
      </c>
      <c r="X85" s="95"/>
      <c r="Y85" s="95"/>
    </row>
    <row r="86" spans="1:25" s="59" customFormat="1" ht="15" x14ac:dyDescent="0.25">
      <c r="A86" s="96">
        <f>IF(G86&lt;&gt;"",COUNTA(G$1:G86),"")</f>
        <v>67</v>
      </c>
      <c r="B86" s="97" t="s">
        <v>1223</v>
      </c>
      <c r="C86" s="98" t="s">
        <v>22</v>
      </c>
      <c r="D86" s="99">
        <v>2</v>
      </c>
      <c r="E86" s="100"/>
      <c r="F86" s="109"/>
      <c r="G86" s="101" t="s">
        <v>23</v>
      </c>
      <c r="X86" s="95"/>
      <c r="Y86" s="95"/>
    </row>
    <row r="87" spans="1:25" s="59" customFormat="1" ht="15" x14ac:dyDescent="0.25">
      <c r="A87" s="96">
        <f>IF(G87&lt;&gt;"",COUNTA(G$1:G87),"")</f>
        <v>68</v>
      </c>
      <c r="B87" s="97" t="s">
        <v>1224</v>
      </c>
      <c r="C87" s="98" t="s">
        <v>22</v>
      </c>
      <c r="D87" s="99">
        <v>1</v>
      </c>
      <c r="E87" s="100"/>
      <c r="F87" s="109"/>
      <c r="G87" s="101" t="s">
        <v>23</v>
      </c>
      <c r="X87" s="95"/>
      <c r="Y87" s="95"/>
    </row>
    <row r="88" spans="1:25" s="59" customFormat="1" ht="15" x14ac:dyDescent="0.25">
      <c r="A88" s="96">
        <f>IF(G88&lt;&gt;"",COUNTA(G$1:G88),"")</f>
        <v>69</v>
      </c>
      <c r="B88" s="97" t="s">
        <v>145</v>
      </c>
      <c r="C88" s="98" t="s">
        <v>22</v>
      </c>
      <c r="D88" s="99">
        <v>2</v>
      </c>
      <c r="E88" s="100"/>
      <c r="F88" s="109"/>
      <c r="G88" s="101" t="s">
        <v>23</v>
      </c>
      <c r="X88" s="95"/>
      <c r="Y88" s="95"/>
    </row>
    <row r="89" spans="1:25" s="59" customFormat="1" ht="15" x14ac:dyDescent="0.25">
      <c r="A89" s="96">
        <f>IF(G89&lt;&gt;"",COUNTA(G$1:G89),"")</f>
        <v>70</v>
      </c>
      <c r="B89" s="97" t="s">
        <v>149</v>
      </c>
      <c r="C89" s="98" t="s">
        <v>22</v>
      </c>
      <c r="D89" s="99">
        <v>6</v>
      </c>
      <c r="E89" s="100"/>
      <c r="F89" s="109"/>
      <c r="G89" s="101" t="s">
        <v>23</v>
      </c>
      <c r="X89" s="95"/>
      <c r="Y89" s="95"/>
    </row>
    <row r="90" spans="1:25" s="59" customFormat="1" ht="15" x14ac:dyDescent="0.25">
      <c r="A90" s="96">
        <f>IF(G90&lt;&gt;"",COUNTA(G$1:G90),"")</f>
        <v>71</v>
      </c>
      <c r="B90" s="97" t="s">
        <v>1225</v>
      </c>
      <c r="C90" s="98" t="s">
        <v>22</v>
      </c>
      <c r="D90" s="99">
        <v>1</v>
      </c>
      <c r="E90" s="100"/>
      <c r="F90" s="109"/>
      <c r="G90" s="101" t="s">
        <v>23</v>
      </c>
      <c r="X90" s="95"/>
      <c r="Y90" s="95"/>
    </row>
    <row r="91" spans="1:25" s="59" customFormat="1" ht="33.75" x14ac:dyDescent="0.25">
      <c r="A91" s="96">
        <f>IF(G91&lt;&gt;"",COUNTA(G$1:G91),"")</f>
        <v>72</v>
      </c>
      <c r="B91" s="97" t="s">
        <v>205</v>
      </c>
      <c r="C91" s="98" t="s">
        <v>198</v>
      </c>
      <c r="D91" s="99">
        <v>4</v>
      </c>
      <c r="E91" s="100"/>
      <c r="F91" s="109"/>
      <c r="G91" s="101" t="s">
        <v>23</v>
      </c>
      <c r="X91" s="95"/>
      <c r="Y91" s="95"/>
    </row>
  </sheetData>
  <autoFilter ref="A17:AB91" xr:uid="{20F5DB84-7E2F-4246-B3A9-6828C97E77C0}"/>
  <mergeCells count="13">
    <mergeCell ref="A82:F82"/>
    <mergeCell ref="A18:F18"/>
    <mergeCell ref="A15:A16"/>
    <mergeCell ref="B15:B16"/>
    <mergeCell ref="C15:C16"/>
    <mergeCell ref="D15:D16"/>
    <mergeCell ref="E15:F15"/>
    <mergeCell ref="B1:D1"/>
    <mergeCell ref="B7:E7"/>
    <mergeCell ref="B10:F10"/>
    <mergeCell ref="E11:F11"/>
    <mergeCell ref="E12:F12"/>
    <mergeCell ref="E13:F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5E527-61B6-49F9-8D31-87BB601D31FC}">
  <sheetPr>
    <pageSetUpPr fitToPage="1"/>
  </sheetPr>
  <dimension ref="A1:AE106"/>
  <sheetViews>
    <sheetView tabSelected="1" topLeftCell="A4" workbookViewId="0">
      <selection activeCell="A18" sqref="A18:F106"/>
    </sheetView>
  </sheetViews>
  <sheetFormatPr defaultColWidth="9.140625" defaultRowHeight="11.25" customHeight="1" x14ac:dyDescent="0.2"/>
  <cols>
    <col min="1" max="1" width="11" style="120" customWidth="1"/>
    <col min="2" max="2" width="43.42578125" style="120" customWidth="1"/>
    <col min="3" max="3" width="11" style="120" customWidth="1"/>
    <col min="4" max="4" width="13.42578125" style="120" customWidth="1"/>
    <col min="5" max="6" width="16.42578125" style="120" customWidth="1"/>
    <col min="7" max="7" width="0.28515625" style="120" customWidth="1"/>
    <col min="8" max="10" width="9.140625" style="120"/>
    <col min="11" max="13" width="67.85546875" style="119" hidden="1" customWidth="1"/>
    <col min="14" max="18" width="101.85546875" style="119" hidden="1" customWidth="1"/>
    <col min="19" max="23" width="100.7109375" style="119" hidden="1" customWidth="1"/>
    <col min="24" max="25" width="129.28515625" style="119" hidden="1" customWidth="1"/>
    <col min="26" max="26" width="72" style="119" hidden="1" customWidth="1"/>
    <col min="27" max="28" width="61" style="119" hidden="1" customWidth="1"/>
    <col min="29" max="16384" width="9.140625" style="120"/>
  </cols>
  <sheetData>
    <row r="1" spans="1:23" s="59" customFormat="1" ht="15" x14ac:dyDescent="0.25">
      <c r="A1" s="58"/>
      <c r="B1" s="60" t="s">
        <v>0</v>
      </c>
      <c r="C1" s="60"/>
      <c r="D1" s="60"/>
      <c r="E1" s="61"/>
      <c r="F1" s="61"/>
      <c r="K1" s="62" t="s">
        <v>0</v>
      </c>
      <c r="L1" s="62" t="s">
        <v>1</v>
      </c>
      <c r="M1" s="62" t="s">
        <v>1</v>
      </c>
    </row>
    <row r="2" spans="1:23" s="59" customFormat="1" ht="13.5" customHeight="1" x14ac:dyDescent="0.25">
      <c r="A2" s="58"/>
      <c r="C2" s="63" t="s">
        <v>2</v>
      </c>
    </row>
    <row r="3" spans="1:23" s="59" customFormat="1" ht="13.5" customHeight="1" x14ac:dyDescent="0.25">
      <c r="A3" s="64"/>
      <c r="B3" s="61"/>
      <c r="C3" s="61"/>
      <c r="D3" s="61"/>
      <c r="E3" s="61"/>
      <c r="F3" s="61"/>
    </row>
    <row r="4" spans="1:23" s="59" customFormat="1" ht="15.75" x14ac:dyDescent="0.25">
      <c r="B4" s="65"/>
      <c r="C4" s="66" t="s">
        <v>3</v>
      </c>
      <c r="D4" s="67" t="s">
        <v>1226</v>
      </c>
      <c r="E4" s="65"/>
      <c r="F4" s="68"/>
    </row>
    <row r="5" spans="1:23" s="59" customFormat="1" ht="13.5" customHeight="1" x14ac:dyDescent="0.25">
      <c r="B5" s="69"/>
      <c r="C5" s="70" t="s">
        <v>5</v>
      </c>
      <c r="D5" s="67"/>
      <c r="E5" s="67"/>
      <c r="F5" s="68"/>
    </row>
    <row r="6" spans="1:23" s="59" customFormat="1" ht="13.5" customHeight="1" x14ac:dyDescent="0.25">
      <c r="B6" s="71"/>
      <c r="C6" s="72"/>
      <c r="D6" s="68"/>
      <c r="E6" s="68"/>
      <c r="F6" s="68"/>
    </row>
    <row r="7" spans="1:23" s="59" customFormat="1" ht="26.25" x14ac:dyDescent="0.25">
      <c r="A7" s="73" t="s">
        <v>6</v>
      </c>
      <c r="B7" s="74"/>
      <c r="C7" s="74"/>
      <c r="D7" s="74"/>
      <c r="E7" s="74"/>
      <c r="F7" s="75"/>
      <c r="N7" s="62" t="s">
        <v>1227</v>
      </c>
      <c r="O7" s="62" t="s">
        <v>1</v>
      </c>
      <c r="P7" s="62" t="s">
        <v>1</v>
      </c>
      <c r="Q7" s="62" t="s">
        <v>1</v>
      </c>
      <c r="R7" s="62" t="s">
        <v>1</v>
      </c>
    </row>
    <row r="8" spans="1:23" s="59" customFormat="1" ht="13.5" customHeight="1" x14ac:dyDescent="0.25">
      <c r="A8" s="68"/>
      <c r="B8" s="76"/>
      <c r="C8" s="63" t="s">
        <v>8</v>
      </c>
      <c r="D8" s="68"/>
      <c r="E8" s="68"/>
      <c r="F8" s="68"/>
    </row>
    <row r="9" spans="1:23" s="59" customFormat="1" ht="13.5" customHeight="1" x14ac:dyDescent="0.25">
      <c r="A9" s="68"/>
      <c r="B9" s="68"/>
      <c r="C9" s="77"/>
      <c r="D9" s="68"/>
      <c r="E9" s="68"/>
      <c r="F9" s="68"/>
    </row>
    <row r="10" spans="1:23" s="59" customFormat="1" ht="26.25" x14ac:dyDescent="0.25">
      <c r="B10" s="79" t="s">
        <v>1228</v>
      </c>
      <c r="C10" s="79"/>
      <c r="D10" s="79"/>
      <c r="E10" s="79"/>
      <c r="F10" s="79"/>
      <c r="S10" s="62" t="s">
        <v>1228</v>
      </c>
      <c r="T10" s="62" t="s">
        <v>1</v>
      </c>
      <c r="U10" s="62" t="s">
        <v>1</v>
      </c>
      <c r="V10" s="62" t="s">
        <v>1</v>
      </c>
      <c r="W10" s="62" t="s">
        <v>1</v>
      </c>
    </row>
    <row r="11" spans="1:23" s="59" customFormat="1" ht="21.75" customHeight="1" x14ac:dyDescent="0.25">
      <c r="B11" s="58"/>
      <c r="C11" s="58"/>
      <c r="D11" s="80" t="s">
        <v>10</v>
      </c>
      <c r="E11" s="81">
        <v>765871.87</v>
      </c>
      <c r="F11" s="82"/>
    </row>
    <row r="12" spans="1:23" s="59" customFormat="1" ht="13.5" customHeight="1" x14ac:dyDescent="0.25">
      <c r="B12" s="58"/>
      <c r="C12" s="78"/>
      <c r="D12" s="83" t="s">
        <v>11</v>
      </c>
      <c r="E12" s="84">
        <v>184.22</v>
      </c>
      <c r="F12" s="85"/>
    </row>
    <row r="13" spans="1:23" s="59" customFormat="1" ht="13.5" customHeight="1" x14ac:dyDescent="0.25">
      <c r="A13" s="64"/>
      <c r="C13" s="86"/>
      <c r="D13" s="83" t="s">
        <v>12</v>
      </c>
      <c r="E13" s="87">
        <v>0</v>
      </c>
      <c r="F13" s="85"/>
    </row>
    <row r="14" spans="1:23" s="59" customFormat="1" ht="15" x14ac:dyDescent="0.25">
      <c r="B14" s="88"/>
      <c r="C14" s="88"/>
      <c r="D14" s="88"/>
      <c r="E14" s="88"/>
      <c r="F14" s="88"/>
    </row>
    <row r="15" spans="1:23" s="59" customFormat="1" ht="32.25" customHeight="1" x14ac:dyDescent="0.25">
      <c r="A15" s="89" t="s">
        <v>13</v>
      </c>
      <c r="B15" s="89" t="s">
        <v>14</v>
      </c>
      <c r="C15" s="89" t="s">
        <v>15</v>
      </c>
      <c r="D15" s="89" t="s">
        <v>16</v>
      </c>
      <c r="E15" s="90" t="s">
        <v>17</v>
      </c>
      <c r="F15" s="91"/>
    </row>
    <row r="16" spans="1:23" s="59" customFormat="1" ht="20.25" customHeight="1" x14ac:dyDescent="0.25">
      <c r="A16" s="89"/>
      <c r="B16" s="89"/>
      <c r="C16" s="89"/>
      <c r="D16" s="89"/>
      <c r="E16" s="92" t="s">
        <v>18</v>
      </c>
      <c r="F16" s="92" t="s">
        <v>19</v>
      </c>
    </row>
    <row r="17" spans="1:25" s="59" customFormat="1" ht="12" customHeight="1" x14ac:dyDescent="0.25">
      <c r="A17" s="93">
        <v>1</v>
      </c>
      <c r="B17" s="93">
        <v>3</v>
      </c>
      <c r="C17" s="93">
        <v>4</v>
      </c>
      <c r="D17" s="93">
        <v>5</v>
      </c>
      <c r="E17" s="93">
        <v>6</v>
      </c>
      <c r="F17" s="93">
        <v>7</v>
      </c>
    </row>
    <row r="18" spans="1:25" s="59" customFormat="1" ht="15" x14ac:dyDescent="0.25">
      <c r="A18" s="94" t="s">
        <v>20</v>
      </c>
      <c r="B18" s="94"/>
      <c r="C18" s="94"/>
      <c r="D18" s="94"/>
      <c r="E18" s="94"/>
      <c r="F18" s="94"/>
      <c r="X18" s="95" t="s">
        <v>20</v>
      </c>
    </row>
    <row r="19" spans="1:25" s="59" customFormat="1" ht="15" x14ac:dyDescent="0.25">
      <c r="A19" s="94" t="s">
        <v>21</v>
      </c>
      <c r="B19" s="94"/>
      <c r="C19" s="94"/>
      <c r="D19" s="94"/>
      <c r="E19" s="94"/>
      <c r="F19" s="94"/>
      <c r="X19" s="95"/>
      <c r="Y19" s="95" t="s">
        <v>21</v>
      </c>
    </row>
    <row r="20" spans="1:25" s="59" customFormat="1" ht="15" x14ac:dyDescent="0.25">
      <c r="A20" s="96">
        <f>IF(G20&lt;&gt;"",COUNTA(G$1:G20),"")</f>
        <v>1</v>
      </c>
      <c r="B20" s="97" t="s">
        <v>174</v>
      </c>
      <c r="C20" s="98" t="s">
        <v>64</v>
      </c>
      <c r="D20" s="99">
        <v>100</v>
      </c>
      <c r="E20" s="100">
        <f>F20/D20</f>
        <v>296.48</v>
      </c>
      <c r="F20" s="100">
        <v>29648</v>
      </c>
      <c r="G20" s="101" t="s">
        <v>23</v>
      </c>
      <c r="X20" s="95"/>
      <c r="Y20" s="95"/>
    </row>
    <row r="21" spans="1:25" s="59" customFormat="1" ht="15" x14ac:dyDescent="0.25">
      <c r="A21" s="96">
        <f>IF(G21&lt;&gt;"",COUNTA(G$1:G21),"")</f>
        <v>2</v>
      </c>
      <c r="B21" s="97" t="s">
        <v>396</v>
      </c>
      <c r="C21" s="98" t="s">
        <v>64</v>
      </c>
      <c r="D21" s="108">
        <v>5.25</v>
      </c>
      <c r="E21" s="100">
        <f t="shared" ref="E21:E84" si="0">F21/D21</f>
        <v>406.95047619047614</v>
      </c>
      <c r="F21" s="100">
        <v>2136.4899999999998</v>
      </c>
      <c r="G21" s="101" t="s">
        <v>23</v>
      </c>
      <c r="X21" s="95"/>
      <c r="Y21" s="95"/>
    </row>
    <row r="22" spans="1:25" s="59" customFormat="1" ht="15" x14ac:dyDescent="0.25">
      <c r="A22" s="96">
        <f>IF(G22&lt;&gt;"",COUNTA(G$1:G22),"")</f>
        <v>3</v>
      </c>
      <c r="B22" s="97" t="s">
        <v>122</v>
      </c>
      <c r="C22" s="98" t="s">
        <v>22</v>
      </c>
      <c r="D22" s="99">
        <v>2</v>
      </c>
      <c r="E22" s="100">
        <f t="shared" si="0"/>
        <v>464.92</v>
      </c>
      <c r="F22" s="102">
        <v>929.84</v>
      </c>
      <c r="G22" s="101" t="s">
        <v>23</v>
      </c>
      <c r="X22" s="95"/>
      <c r="Y22" s="95"/>
    </row>
    <row r="23" spans="1:25" s="59" customFormat="1" ht="15" x14ac:dyDescent="0.25">
      <c r="A23" s="96">
        <f>IF(G23&lt;&gt;"",COUNTA(G$1:G23),"")</f>
        <v>4</v>
      </c>
      <c r="B23" s="97" t="s">
        <v>1229</v>
      </c>
      <c r="C23" s="98" t="s">
        <v>22</v>
      </c>
      <c r="D23" s="99">
        <v>1</v>
      </c>
      <c r="E23" s="100">
        <f t="shared" si="0"/>
        <v>357.36</v>
      </c>
      <c r="F23" s="102">
        <v>357.36</v>
      </c>
      <c r="G23" s="101" t="s">
        <v>23</v>
      </c>
      <c r="X23" s="95"/>
      <c r="Y23" s="95"/>
    </row>
    <row r="24" spans="1:25" s="59" customFormat="1" ht="15" x14ac:dyDescent="0.25">
      <c r="A24" s="96">
        <f>IF(G24&lt;&gt;"",COUNTA(G$1:G24),"")</f>
        <v>5</v>
      </c>
      <c r="B24" s="97" t="s">
        <v>1230</v>
      </c>
      <c r="C24" s="98" t="s">
        <v>22</v>
      </c>
      <c r="D24" s="99">
        <v>1</v>
      </c>
      <c r="E24" s="100">
        <f t="shared" si="0"/>
        <v>1049.5</v>
      </c>
      <c r="F24" s="100">
        <v>1049.5</v>
      </c>
      <c r="G24" s="101" t="s">
        <v>23</v>
      </c>
      <c r="X24" s="95"/>
      <c r="Y24" s="95"/>
    </row>
    <row r="25" spans="1:25" s="59" customFormat="1" ht="15" x14ac:dyDescent="0.25">
      <c r="A25" s="96">
        <f>IF(G25&lt;&gt;"",COUNTA(G$1:G25),"")</f>
        <v>6</v>
      </c>
      <c r="B25" s="97" t="s">
        <v>124</v>
      </c>
      <c r="C25" s="98" t="s">
        <v>22</v>
      </c>
      <c r="D25" s="99">
        <v>1</v>
      </c>
      <c r="E25" s="100">
        <f t="shared" si="0"/>
        <v>109209.65</v>
      </c>
      <c r="F25" s="100">
        <v>109209.65</v>
      </c>
      <c r="G25" s="101" t="s">
        <v>23</v>
      </c>
      <c r="X25" s="95"/>
      <c r="Y25" s="95"/>
    </row>
    <row r="26" spans="1:25" s="59" customFormat="1" ht="15" x14ac:dyDescent="0.25">
      <c r="A26" s="96">
        <f>IF(G26&lt;&gt;"",COUNTA(G$1:G26),"")</f>
        <v>7</v>
      </c>
      <c r="B26" s="97" t="s">
        <v>1231</v>
      </c>
      <c r="C26" s="98" t="s">
        <v>22</v>
      </c>
      <c r="D26" s="99">
        <v>2</v>
      </c>
      <c r="E26" s="100">
        <f t="shared" si="0"/>
        <v>1927.38</v>
      </c>
      <c r="F26" s="100">
        <v>3854.76</v>
      </c>
      <c r="G26" s="101" t="s">
        <v>23</v>
      </c>
      <c r="X26" s="95"/>
      <c r="Y26" s="95"/>
    </row>
    <row r="27" spans="1:25" s="59" customFormat="1" ht="15" x14ac:dyDescent="0.25">
      <c r="A27" s="96">
        <f>IF(G27&lt;&gt;"",COUNTA(G$1:G27),"")</f>
        <v>8</v>
      </c>
      <c r="B27" s="97" t="s">
        <v>125</v>
      </c>
      <c r="C27" s="98" t="s">
        <v>22</v>
      </c>
      <c r="D27" s="99">
        <v>7</v>
      </c>
      <c r="E27" s="100">
        <f t="shared" si="0"/>
        <v>1170.44</v>
      </c>
      <c r="F27" s="100">
        <v>8193.08</v>
      </c>
      <c r="G27" s="101" t="s">
        <v>23</v>
      </c>
      <c r="X27" s="95"/>
      <c r="Y27" s="95"/>
    </row>
    <row r="28" spans="1:25" s="59" customFormat="1" ht="15" x14ac:dyDescent="0.25">
      <c r="A28" s="96">
        <f>IF(G28&lt;&gt;"",COUNTA(G$1:G28),"")</f>
        <v>9</v>
      </c>
      <c r="B28" s="97" t="s">
        <v>127</v>
      </c>
      <c r="C28" s="98" t="s">
        <v>22</v>
      </c>
      <c r="D28" s="99">
        <v>6</v>
      </c>
      <c r="E28" s="100">
        <f t="shared" si="0"/>
        <v>5553.82</v>
      </c>
      <c r="F28" s="100">
        <v>33322.92</v>
      </c>
      <c r="G28" s="101" t="s">
        <v>23</v>
      </c>
      <c r="X28" s="95"/>
      <c r="Y28" s="95"/>
    </row>
    <row r="29" spans="1:25" s="59" customFormat="1" ht="15" x14ac:dyDescent="0.25">
      <c r="A29" s="96">
        <f>IF(G29&lt;&gt;"",COUNTA(G$1:G29),"")</f>
        <v>10</v>
      </c>
      <c r="B29" s="97" t="s">
        <v>128</v>
      </c>
      <c r="C29" s="98" t="s">
        <v>22</v>
      </c>
      <c r="D29" s="99">
        <v>1</v>
      </c>
      <c r="E29" s="100">
        <f t="shared" si="0"/>
        <v>22098.080000000002</v>
      </c>
      <c r="F29" s="100">
        <v>22098.080000000002</v>
      </c>
      <c r="G29" s="101" t="s">
        <v>23</v>
      </c>
      <c r="X29" s="95"/>
      <c r="Y29" s="95"/>
    </row>
    <row r="30" spans="1:25" s="59" customFormat="1" ht="22.5" x14ac:dyDescent="0.25">
      <c r="A30" s="96">
        <f>IF(G30&lt;&gt;"",COUNTA(G$1:G30),"")</f>
        <v>11</v>
      </c>
      <c r="B30" s="97" t="s">
        <v>1232</v>
      </c>
      <c r="C30" s="98" t="s">
        <v>22</v>
      </c>
      <c r="D30" s="99">
        <v>1</v>
      </c>
      <c r="E30" s="100">
        <f t="shared" si="0"/>
        <v>78918.289999999994</v>
      </c>
      <c r="F30" s="100">
        <v>78918.289999999994</v>
      </c>
      <c r="G30" s="101" t="s">
        <v>23</v>
      </c>
      <c r="X30" s="95"/>
      <c r="Y30" s="95"/>
    </row>
    <row r="31" spans="1:25" s="59" customFormat="1" ht="22.5" x14ac:dyDescent="0.25">
      <c r="A31" s="96">
        <f>IF(G31&lt;&gt;"",COUNTA(G$1:G31),"")</f>
        <v>12</v>
      </c>
      <c r="B31" s="97" t="s">
        <v>1215</v>
      </c>
      <c r="C31" s="98" t="s">
        <v>22</v>
      </c>
      <c r="D31" s="99">
        <v>1</v>
      </c>
      <c r="E31" s="100">
        <f t="shared" si="0"/>
        <v>100602.89</v>
      </c>
      <c r="F31" s="100">
        <v>100602.89</v>
      </c>
      <c r="G31" s="101" t="s">
        <v>23</v>
      </c>
      <c r="X31" s="95"/>
      <c r="Y31" s="95"/>
    </row>
    <row r="32" spans="1:25" s="59" customFormat="1" ht="15" x14ac:dyDescent="0.25">
      <c r="A32" s="96">
        <f>IF(G32&lt;&gt;"",COUNTA(G$1:G32),"")</f>
        <v>13</v>
      </c>
      <c r="B32" s="97" t="s">
        <v>1233</v>
      </c>
      <c r="C32" s="98" t="s">
        <v>22</v>
      </c>
      <c r="D32" s="99">
        <v>2</v>
      </c>
      <c r="E32" s="100">
        <f t="shared" si="0"/>
        <v>1388.39</v>
      </c>
      <c r="F32" s="100">
        <v>2776.78</v>
      </c>
      <c r="G32" s="101" t="s">
        <v>23</v>
      </c>
      <c r="X32" s="95"/>
      <c r="Y32" s="95"/>
    </row>
    <row r="33" spans="1:25" s="59" customFormat="1" ht="15" x14ac:dyDescent="0.25">
      <c r="A33" s="96">
        <f>IF(G33&lt;&gt;"",COUNTA(G$1:G33),"")</f>
        <v>14</v>
      </c>
      <c r="B33" s="97" t="s">
        <v>132</v>
      </c>
      <c r="C33" s="98" t="s">
        <v>22</v>
      </c>
      <c r="D33" s="99">
        <v>18</v>
      </c>
      <c r="E33" s="100">
        <f t="shared" si="0"/>
        <v>50.05</v>
      </c>
      <c r="F33" s="102">
        <v>900.9</v>
      </c>
      <c r="G33" s="101" t="s">
        <v>23</v>
      </c>
      <c r="X33" s="95"/>
      <c r="Y33" s="95"/>
    </row>
    <row r="34" spans="1:25" s="59" customFormat="1" ht="15" x14ac:dyDescent="0.25">
      <c r="A34" s="96">
        <f>IF(G34&lt;&gt;"",COUNTA(G$1:G34),"")</f>
        <v>15</v>
      </c>
      <c r="B34" s="97" t="s">
        <v>145</v>
      </c>
      <c r="C34" s="98" t="s">
        <v>22</v>
      </c>
      <c r="D34" s="99">
        <v>4</v>
      </c>
      <c r="E34" s="100">
        <f t="shared" si="0"/>
        <v>1115.3900000000001</v>
      </c>
      <c r="F34" s="100">
        <v>4461.5600000000004</v>
      </c>
      <c r="G34" s="101" t="s">
        <v>23</v>
      </c>
      <c r="X34" s="95"/>
      <c r="Y34" s="95"/>
    </row>
    <row r="35" spans="1:25" s="59" customFormat="1" ht="15" x14ac:dyDescent="0.25">
      <c r="A35" s="96">
        <f>IF(G35&lt;&gt;"",COUNTA(G$1:G35),"")</f>
        <v>16</v>
      </c>
      <c r="B35" s="97" t="s">
        <v>147</v>
      </c>
      <c r="C35" s="98" t="s">
        <v>22</v>
      </c>
      <c r="D35" s="99">
        <v>4</v>
      </c>
      <c r="E35" s="100">
        <f t="shared" si="0"/>
        <v>2388.75</v>
      </c>
      <c r="F35" s="100">
        <v>9555</v>
      </c>
      <c r="G35" s="101" t="s">
        <v>23</v>
      </c>
      <c r="X35" s="95"/>
      <c r="Y35" s="95"/>
    </row>
    <row r="36" spans="1:25" s="59" customFormat="1" ht="15" x14ac:dyDescent="0.25">
      <c r="A36" s="96">
        <f>IF(G36&lt;&gt;"",COUNTA(G$1:G36),"")</f>
        <v>17</v>
      </c>
      <c r="B36" s="97" t="s">
        <v>1234</v>
      </c>
      <c r="C36" s="98" t="s">
        <v>22</v>
      </c>
      <c r="D36" s="99">
        <v>2</v>
      </c>
      <c r="E36" s="100">
        <f t="shared" si="0"/>
        <v>3847.66</v>
      </c>
      <c r="F36" s="100">
        <v>7695.32</v>
      </c>
      <c r="G36" s="101" t="s">
        <v>23</v>
      </c>
      <c r="X36" s="95"/>
      <c r="Y36" s="95"/>
    </row>
    <row r="37" spans="1:25" s="59" customFormat="1" ht="15" x14ac:dyDescent="0.25">
      <c r="A37" s="96">
        <f>IF(G37&lt;&gt;"",COUNTA(G$1:G37),"")</f>
        <v>18</v>
      </c>
      <c r="B37" s="97" t="s">
        <v>149</v>
      </c>
      <c r="C37" s="98" t="s">
        <v>22</v>
      </c>
      <c r="D37" s="99">
        <v>6</v>
      </c>
      <c r="E37" s="100">
        <f t="shared" si="0"/>
        <v>17552.079999999998</v>
      </c>
      <c r="F37" s="100">
        <v>105312.48</v>
      </c>
      <c r="G37" s="101" t="s">
        <v>23</v>
      </c>
      <c r="X37" s="95"/>
      <c r="Y37" s="95"/>
    </row>
    <row r="38" spans="1:25" s="59" customFormat="1" ht="15" x14ac:dyDescent="0.25">
      <c r="A38" s="96">
        <f>IF(G38&lt;&gt;"",COUNTA(G$1:G38),"")</f>
        <v>19</v>
      </c>
      <c r="B38" s="97" t="s">
        <v>150</v>
      </c>
      <c r="C38" s="98" t="s">
        <v>22</v>
      </c>
      <c r="D38" s="99">
        <v>3</v>
      </c>
      <c r="E38" s="100">
        <f t="shared" si="0"/>
        <v>143.04999999999998</v>
      </c>
      <c r="F38" s="102">
        <v>429.15</v>
      </c>
      <c r="G38" s="101" t="s">
        <v>23</v>
      </c>
      <c r="X38" s="95"/>
      <c r="Y38" s="95"/>
    </row>
    <row r="39" spans="1:25" s="59" customFormat="1" ht="15" x14ac:dyDescent="0.25">
      <c r="A39" s="96">
        <f>IF(G39&lt;&gt;"",COUNTA(G$1:G39),"")</f>
        <v>20</v>
      </c>
      <c r="B39" s="97" t="s">
        <v>151</v>
      </c>
      <c r="C39" s="98" t="s">
        <v>98</v>
      </c>
      <c r="D39" s="105">
        <v>0.41670000000000001</v>
      </c>
      <c r="E39" s="100">
        <f t="shared" si="0"/>
        <v>350.41996640268781</v>
      </c>
      <c r="F39" s="102">
        <v>146.02000000000001</v>
      </c>
      <c r="G39" s="101" t="s">
        <v>23</v>
      </c>
      <c r="X39" s="95"/>
      <c r="Y39" s="95"/>
    </row>
    <row r="40" spans="1:25" s="59" customFormat="1" ht="22.5" x14ac:dyDescent="0.25">
      <c r="A40" s="96">
        <f>IF(G40&lt;&gt;"",COUNTA(G$1:G40),"")</f>
        <v>21</v>
      </c>
      <c r="B40" s="97" t="s">
        <v>154</v>
      </c>
      <c r="C40" s="98" t="s">
        <v>62</v>
      </c>
      <c r="D40" s="103">
        <v>1.128E-2</v>
      </c>
      <c r="E40" s="100">
        <f t="shared" si="0"/>
        <v>139439.71631205676</v>
      </c>
      <c r="F40" s="100">
        <v>1572.88</v>
      </c>
      <c r="G40" s="101" t="s">
        <v>23</v>
      </c>
      <c r="X40" s="95"/>
      <c r="Y40" s="95"/>
    </row>
    <row r="41" spans="1:25" s="59" customFormat="1" ht="22.5" x14ac:dyDescent="0.25">
      <c r="A41" s="96">
        <f>IF(G41&lt;&gt;"",COUNTA(G$1:G41),"")</f>
        <v>22</v>
      </c>
      <c r="B41" s="97" t="s">
        <v>155</v>
      </c>
      <c r="C41" s="98" t="s">
        <v>62</v>
      </c>
      <c r="D41" s="103">
        <v>3.2219999999999999E-2</v>
      </c>
      <c r="E41" s="100">
        <f t="shared" si="0"/>
        <v>134953.13469894475</v>
      </c>
      <c r="F41" s="100">
        <v>4348.1899999999996</v>
      </c>
      <c r="G41" s="101" t="s">
        <v>23</v>
      </c>
      <c r="X41" s="95"/>
      <c r="Y41" s="95"/>
    </row>
    <row r="42" spans="1:25" s="59" customFormat="1" ht="22.5" x14ac:dyDescent="0.25">
      <c r="A42" s="96">
        <f>IF(G42&lt;&gt;"",COUNTA(G$1:G42),"")</f>
        <v>23</v>
      </c>
      <c r="B42" s="97" t="s">
        <v>156</v>
      </c>
      <c r="C42" s="98" t="s">
        <v>64</v>
      </c>
      <c r="D42" s="106">
        <v>1.6459999999999999</v>
      </c>
      <c r="E42" s="100">
        <f t="shared" si="0"/>
        <v>234.42284325637911</v>
      </c>
      <c r="F42" s="102">
        <v>385.86</v>
      </c>
      <c r="G42" s="101" t="s">
        <v>23</v>
      </c>
      <c r="X42" s="95"/>
      <c r="Y42" s="95"/>
    </row>
    <row r="43" spans="1:25" s="59" customFormat="1" ht="15" x14ac:dyDescent="0.25">
      <c r="A43" s="96">
        <f>IF(G43&lt;&gt;"",COUNTA(G$1:G43),"")</f>
        <v>24</v>
      </c>
      <c r="B43" s="97" t="s">
        <v>63</v>
      </c>
      <c r="C43" s="98" t="s">
        <v>64</v>
      </c>
      <c r="D43" s="103">
        <v>1.068E-2</v>
      </c>
      <c r="E43" s="100">
        <f t="shared" si="0"/>
        <v>82.397003745318344</v>
      </c>
      <c r="F43" s="102">
        <v>0.88</v>
      </c>
      <c r="G43" s="101" t="s">
        <v>23</v>
      </c>
      <c r="X43" s="95"/>
      <c r="Y43" s="95"/>
    </row>
    <row r="44" spans="1:25" s="59" customFormat="1" ht="22.5" x14ac:dyDescent="0.25">
      <c r="A44" s="96">
        <f>IF(G44&lt;&gt;"",COUNTA(G$1:G44),"")</f>
        <v>25</v>
      </c>
      <c r="B44" s="97" t="s">
        <v>157</v>
      </c>
      <c r="C44" s="98" t="s">
        <v>98</v>
      </c>
      <c r="D44" s="107">
        <v>2.2000000000000001E-6</v>
      </c>
      <c r="E44" s="100">
        <f t="shared" si="0"/>
        <v>13636.363636363636</v>
      </c>
      <c r="F44" s="102">
        <v>0.03</v>
      </c>
      <c r="G44" s="101" t="s">
        <v>23</v>
      </c>
      <c r="X44" s="95"/>
      <c r="Y44" s="95"/>
    </row>
    <row r="45" spans="1:25" s="59" customFormat="1" ht="22.5" x14ac:dyDescent="0.25">
      <c r="A45" s="96">
        <f>IF(G45&lt;&gt;"",COUNTA(G$1:G45),"")</f>
        <v>26</v>
      </c>
      <c r="B45" s="97" t="s">
        <v>66</v>
      </c>
      <c r="C45" s="98" t="s">
        <v>62</v>
      </c>
      <c r="D45" s="110">
        <v>3.8999999999999999E-5</v>
      </c>
      <c r="E45" s="100">
        <f t="shared" si="0"/>
        <v>302051.28205128206</v>
      </c>
      <c r="F45" s="102">
        <v>11.78</v>
      </c>
      <c r="G45" s="101" t="s">
        <v>23</v>
      </c>
      <c r="X45" s="95"/>
      <c r="Y45" s="95"/>
    </row>
    <row r="46" spans="1:25" s="59" customFormat="1" ht="15" x14ac:dyDescent="0.25">
      <c r="A46" s="96">
        <f>IF(G46&lt;&gt;"",COUNTA(G$1:G46),"")</f>
        <v>27</v>
      </c>
      <c r="B46" s="97" t="s">
        <v>158</v>
      </c>
      <c r="C46" s="98" t="s">
        <v>98</v>
      </c>
      <c r="D46" s="105">
        <v>3.7545000000000002</v>
      </c>
      <c r="E46" s="100">
        <f t="shared" si="0"/>
        <v>22.202690105207083</v>
      </c>
      <c r="F46" s="102">
        <v>83.36</v>
      </c>
      <c r="G46" s="101" t="s">
        <v>23</v>
      </c>
      <c r="X46" s="95"/>
      <c r="Y46" s="95"/>
    </row>
    <row r="47" spans="1:25" s="59" customFormat="1" ht="22.5" x14ac:dyDescent="0.25">
      <c r="A47" s="96">
        <f>IF(G47&lt;&gt;"",COUNTA(G$1:G47),"")</f>
        <v>28</v>
      </c>
      <c r="B47" s="97" t="s">
        <v>74</v>
      </c>
      <c r="C47" s="98" t="s">
        <v>75</v>
      </c>
      <c r="D47" s="108">
        <v>5.56</v>
      </c>
      <c r="E47" s="100">
        <f t="shared" si="0"/>
        <v>9.1007194244604328</v>
      </c>
      <c r="F47" s="102">
        <v>50.6</v>
      </c>
      <c r="G47" s="101" t="s">
        <v>23</v>
      </c>
      <c r="X47" s="95"/>
      <c r="Y47" s="95"/>
    </row>
    <row r="48" spans="1:25" s="59" customFormat="1" ht="15" x14ac:dyDescent="0.25">
      <c r="A48" s="96">
        <f>IF(G48&lt;&gt;"",COUNTA(G$1:G48),"")</f>
        <v>29</v>
      </c>
      <c r="B48" s="97" t="s">
        <v>159</v>
      </c>
      <c r="C48" s="98" t="s">
        <v>62</v>
      </c>
      <c r="D48" s="98"/>
      <c r="E48" s="100" t="e">
        <f t="shared" si="0"/>
        <v>#DIV/0!</v>
      </c>
      <c r="F48" s="109"/>
      <c r="G48" s="101" t="s">
        <v>23</v>
      </c>
      <c r="X48" s="95"/>
      <c r="Y48" s="95"/>
    </row>
    <row r="49" spans="1:25" s="59" customFormat="1" ht="15" x14ac:dyDescent="0.25">
      <c r="A49" s="96">
        <f>IF(G49&lt;&gt;"",COUNTA(G$1:G49),"")</f>
        <v>30</v>
      </c>
      <c r="B49" s="97" t="s">
        <v>160</v>
      </c>
      <c r="C49" s="98" t="s">
        <v>62</v>
      </c>
      <c r="D49" s="107">
        <v>6.9999999999999997E-7</v>
      </c>
      <c r="E49" s="100">
        <f t="shared" si="0"/>
        <v>142857.14285714287</v>
      </c>
      <c r="F49" s="102">
        <v>0.1</v>
      </c>
      <c r="G49" s="101" t="s">
        <v>23</v>
      </c>
      <c r="X49" s="95"/>
      <c r="Y49" s="95"/>
    </row>
    <row r="50" spans="1:25" s="59" customFormat="1" ht="33.75" x14ac:dyDescent="0.25">
      <c r="A50" s="96">
        <f>IF(G50&lt;&gt;"",COUNTA(G$1:G50),"")</f>
        <v>31</v>
      </c>
      <c r="B50" s="97" t="s">
        <v>161</v>
      </c>
      <c r="C50" s="98" t="s">
        <v>22</v>
      </c>
      <c r="D50" s="99">
        <v>2</v>
      </c>
      <c r="E50" s="100">
        <f t="shared" si="0"/>
        <v>3822</v>
      </c>
      <c r="F50" s="100">
        <v>7644</v>
      </c>
      <c r="G50" s="101" t="s">
        <v>23</v>
      </c>
      <c r="X50" s="95"/>
      <c r="Y50" s="95"/>
    </row>
    <row r="51" spans="1:25" s="59" customFormat="1" ht="22.5" x14ac:dyDescent="0.25">
      <c r="A51" s="96">
        <f>IF(G51&lt;&gt;"",COUNTA(G$1:G51),"")</f>
        <v>32</v>
      </c>
      <c r="B51" s="97" t="s">
        <v>162</v>
      </c>
      <c r="C51" s="98" t="s">
        <v>62</v>
      </c>
      <c r="D51" s="110">
        <v>3.8499999999999998E-4</v>
      </c>
      <c r="E51" s="100">
        <f t="shared" si="0"/>
        <v>231376.62337662338</v>
      </c>
      <c r="F51" s="102">
        <v>89.08</v>
      </c>
      <c r="G51" s="101" t="s">
        <v>23</v>
      </c>
      <c r="X51" s="95"/>
      <c r="Y51" s="95"/>
    </row>
    <row r="52" spans="1:25" s="59" customFormat="1" ht="15" x14ac:dyDescent="0.25">
      <c r="A52" s="96">
        <f>IF(G52&lt;&gt;"",COUNTA(G$1:G52),"")</f>
        <v>33</v>
      </c>
      <c r="B52" s="97" t="s">
        <v>163</v>
      </c>
      <c r="C52" s="98" t="s">
        <v>64</v>
      </c>
      <c r="D52" s="110">
        <v>1.3435000000000001E-2</v>
      </c>
      <c r="E52" s="100">
        <f t="shared" si="0"/>
        <v>20.096762188314106</v>
      </c>
      <c r="F52" s="102">
        <v>0.27</v>
      </c>
      <c r="G52" s="101" t="s">
        <v>23</v>
      </c>
      <c r="X52" s="95"/>
      <c r="Y52" s="95"/>
    </row>
    <row r="53" spans="1:25" s="59" customFormat="1" ht="33.75" x14ac:dyDescent="0.25">
      <c r="A53" s="96">
        <f>IF(G53&lt;&gt;"",COUNTA(G$1:G53),"")</f>
        <v>34</v>
      </c>
      <c r="B53" s="97" t="s">
        <v>164</v>
      </c>
      <c r="C53" s="98" t="s">
        <v>165</v>
      </c>
      <c r="D53" s="107">
        <v>3.9900000000000001E-5</v>
      </c>
      <c r="E53" s="100">
        <f t="shared" si="0"/>
        <v>501.25313283208021</v>
      </c>
      <c r="F53" s="102">
        <v>0.02</v>
      </c>
      <c r="G53" s="101" t="s">
        <v>23</v>
      </c>
      <c r="X53" s="95"/>
      <c r="Y53" s="95"/>
    </row>
    <row r="54" spans="1:25" s="59" customFormat="1" ht="15" x14ac:dyDescent="0.25">
      <c r="A54" s="96">
        <f>IF(G54&lt;&gt;"",COUNTA(G$1:G54),"")</f>
        <v>35</v>
      </c>
      <c r="B54" s="97" t="s">
        <v>166</v>
      </c>
      <c r="C54" s="98" t="s">
        <v>62</v>
      </c>
      <c r="D54" s="107">
        <v>1.9999999999999999E-7</v>
      </c>
      <c r="E54" s="100">
        <f t="shared" si="0"/>
        <v>350000.00000000006</v>
      </c>
      <c r="F54" s="102">
        <v>7.0000000000000007E-2</v>
      </c>
      <c r="G54" s="101" t="s">
        <v>23</v>
      </c>
      <c r="X54" s="95"/>
      <c r="Y54" s="95"/>
    </row>
    <row r="55" spans="1:25" s="59" customFormat="1" ht="22.5" x14ac:dyDescent="0.25">
      <c r="A55" s="96">
        <f>IF(G55&lt;&gt;"",COUNTA(G$1:G55),"")</f>
        <v>36</v>
      </c>
      <c r="B55" s="97" t="s">
        <v>167</v>
      </c>
      <c r="C55" s="98" t="s">
        <v>62</v>
      </c>
      <c r="D55" s="106">
        <v>6.0000000000000001E-3</v>
      </c>
      <c r="E55" s="100">
        <f t="shared" si="0"/>
        <v>80916.666666666672</v>
      </c>
      <c r="F55" s="102">
        <v>485.5</v>
      </c>
      <c r="G55" s="101" t="s">
        <v>23</v>
      </c>
      <c r="X55" s="95"/>
      <c r="Y55" s="95"/>
    </row>
    <row r="56" spans="1:25" s="59" customFormat="1" ht="15" x14ac:dyDescent="0.25">
      <c r="A56" s="96">
        <f>IF(G56&lt;&gt;"",COUNTA(G$1:G56),"")</f>
        <v>37</v>
      </c>
      <c r="B56" s="97" t="s">
        <v>168</v>
      </c>
      <c r="C56" s="98" t="s">
        <v>98</v>
      </c>
      <c r="D56" s="107">
        <v>0.48316520000000002</v>
      </c>
      <c r="E56" s="100">
        <f t="shared" si="0"/>
        <v>56.585201086502089</v>
      </c>
      <c r="F56" s="102">
        <v>27.34</v>
      </c>
      <c r="G56" s="101" t="s">
        <v>23</v>
      </c>
      <c r="X56" s="95"/>
      <c r="Y56" s="95"/>
    </row>
    <row r="57" spans="1:25" s="59" customFormat="1" ht="22.5" x14ac:dyDescent="0.25">
      <c r="A57" s="96">
        <f>IF(G57&lt;&gt;"",COUNTA(G$1:G57),"")</f>
        <v>38</v>
      </c>
      <c r="B57" s="97" t="s">
        <v>1235</v>
      </c>
      <c r="C57" s="98" t="s">
        <v>22</v>
      </c>
      <c r="D57" s="99">
        <v>1</v>
      </c>
      <c r="E57" s="100">
        <f t="shared" si="0"/>
        <v>1099.3699999999999</v>
      </c>
      <c r="F57" s="100">
        <v>1099.3699999999999</v>
      </c>
      <c r="G57" s="101" t="s">
        <v>23</v>
      </c>
      <c r="X57" s="95"/>
      <c r="Y57" s="95"/>
    </row>
    <row r="58" spans="1:25" s="59" customFormat="1" ht="22.5" x14ac:dyDescent="0.25">
      <c r="A58" s="96">
        <f>IF(G58&lt;&gt;"",COUNTA(G$1:G58),"")</f>
        <v>39</v>
      </c>
      <c r="B58" s="97" t="s">
        <v>79</v>
      </c>
      <c r="C58" s="98" t="s">
        <v>64</v>
      </c>
      <c r="D58" s="105">
        <v>3.78E-2</v>
      </c>
      <c r="E58" s="100">
        <f t="shared" si="0"/>
        <v>137.56613756613757</v>
      </c>
      <c r="F58" s="102">
        <v>5.2</v>
      </c>
      <c r="G58" s="101" t="s">
        <v>23</v>
      </c>
      <c r="X58" s="95"/>
      <c r="Y58" s="95"/>
    </row>
    <row r="59" spans="1:25" s="59" customFormat="1" ht="22.5" x14ac:dyDescent="0.25">
      <c r="A59" s="96">
        <f>IF(G59&lt;&gt;"",COUNTA(G$1:G59),"")</f>
        <v>40</v>
      </c>
      <c r="B59" s="97" t="s">
        <v>169</v>
      </c>
      <c r="C59" s="98" t="s">
        <v>170</v>
      </c>
      <c r="D59" s="105">
        <v>4.6899999999999997E-2</v>
      </c>
      <c r="E59" s="100">
        <f t="shared" si="0"/>
        <v>1644.349680170576</v>
      </c>
      <c r="F59" s="102">
        <v>77.12</v>
      </c>
      <c r="G59" s="101" t="s">
        <v>23</v>
      </c>
      <c r="X59" s="95"/>
      <c r="Y59" s="95"/>
    </row>
    <row r="60" spans="1:25" s="59" customFormat="1" ht="22.5" x14ac:dyDescent="0.25">
      <c r="A60" s="96">
        <f>IF(G60&lt;&gt;"",COUNTA(G$1:G60),"")</f>
        <v>41</v>
      </c>
      <c r="B60" s="97" t="s">
        <v>171</v>
      </c>
      <c r="C60" s="98" t="s">
        <v>170</v>
      </c>
      <c r="D60" s="105">
        <v>4.6899999999999997E-2</v>
      </c>
      <c r="E60" s="100">
        <f t="shared" si="0"/>
        <v>1705.9701492537315</v>
      </c>
      <c r="F60" s="102">
        <v>80.010000000000005</v>
      </c>
      <c r="G60" s="101" t="s">
        <v>23</v>
      </c>
      <c r="X60" s="95"/>
      <c r="Y60" s="95"/>
    </row>
    <row r="61" spans="1:25" s="59" customFormat="1" ht="22.5" x14ac:dyDescent="0.25">
      <c r="A61" s="96">
        <f>IF(G61&lt;&gt;"",COUNTA(G$1:G61),"")</f>
        <v>42</v>
      </c>
      <c r="B61" s="97" t="s">
        <v>82</v>
      </c>
      <c r="C61" s="98" t="s">
        <v>62</v>
      </c>
      <c r="D61" s="107">
        <v>1.03456E-2</v>
      </c>
      <c r="E61" s="100">
        <f t="shared" si="0"/>
        <v>69068.976183111663</v>
      </c>
      <c r="F61" s="102">
        <v>714.56</v>
      </c>
      <c r="G61" s="101" t="s">
        <v>23</v>
      </c>
      <c r="X61" s="95"/>
      <c r="Y61" s="95"/>
    </row>
    <row r="62" spans="1:25" s="59" customFormat="1" ht="15" x14ac:dyDescent="0.25">
      <c r="A62" s="96">
        <f>IF(G62&lt;&gt;"",COUNTA(G$1:G62),"")</f>
        <v>43</v>
      </c>
      <c r="B62" s="97" t="s">
        <v>83</v>
      </c>
      <c r="C62" s="98" t="s">
        <v>64</v>
      </c>
      <c r="D62" s="103">
        <v>0.76127999999999996</v>
      </c>
      <c r="E62" s="100">
        <f t="shared" si="0"/>
        <v>481.03194619588061</v>
      </c>
      <c r="F62" s="102">
        <v>366.2</v>
      </c>
      <c r="G62" s="101" t="s">
        <v>23</v>
      </c>
      <c r="X62" s="95"/>
      <c r="Y62" s="95"/>
    </row>
    <row r="63" spans="1:25" s="59" customFormat="1" ht="33.75" x14ac:dyDescent="0.25">
      <c r="A63" s="96">
        <f>IF(G63&lt;&gt;"",COUNTA(G$1:G63),"")</f>
        <v>44</v>
      </c>
      <c r="B63" s="97" t="s">
        <v>87</v>
      </c>
      <c r="C63" s="98" t="s">
        <v>62</v>
      </c>
      <c r="D63" s="107">
        <v>1.8199999999999999E-5</v>
      </c>
      <c r="E63" s="100">
        <f t="shared" si="0"/>
        <v>154395.6043956044</v>
      </c>
      <c r="F63" s="102">
        <v>2.81</v>
      </c>
      <c r="G63" s="101" t="s">
        <v>23</v>
      </c>
      <c r="X63" s="95"/>
      <c r="Y63" s="95"/>
    </row>
    <row r="64" spans="1:25" s="59" customFormat="1" ht="15" x14ac:dyDescent="0.25">
      <c r="A64" s="96">
        <f>IF(G64&lt;&gt;"",COUNTA(G$1:G64),"")</f>
        <v>45</v>
      </c>
      <c r="B64" s="97" t="s">
        <v>89</v>
      </c>
      <c r="C64" s="98" t="s">
        <v>64</v>
      </c>
      <c r="D64" s="105">
        <v>1.54E-2</v>
      </c>
      <c r="E64" s="100">
        <f t="shared" si="0"/>
        <v>339.61038961038963</v>
      </c>
      <c r="F64" s="102">
        <v>5.23</v>
      </c>
      <c r="G64" s="101" t="s">
        <v>23</v>
      </c>
      <c r="X64" s="95"/>
      <c r="Y64" s="95"/>
    </row>
    <row r="65" spans="1:25" s="59" customFormat="1" ht="15" x14ac:dyDescent="0.25">
      <c r="A65" s="96">
        <f>IF(G65&lt;&gt;"",COUNTA(G$1:G65),"")</f>
        <v>46</v>
      </c>
      <c r="B65" s="97" t="s">
        <v>176</v>
      </c>
      <c r="C65" s="98" t="s">
        <v>62</v>
      </c>
      <c r="D65" s="107">
        <v>9.9999999999999995E-8</v>
      </c>
      <c r="E65" s="100">
        <f t="shared" si="0"/>
        <v>0</v>
      </c>
      <c r="F65" s="109"/>
      <c r="G65" s="101" t="s">
        <v>23</v>
      </c>
      <c r="X65" s="95"/>
      <c r="Y65" s="95"/>
    </row>
    <row r="66" spans="1:25" s="59" customFormat="1" ht="15" x14ac:dyDescent="0.25">
      <c r="A66" s="96">
        <f>IF(G66&lt;&gt;"",COUNTA(G$1:G66),"")</f>
        <v>47</v>
      </c>
      <c r="B66" s="97" t="s">
        <v>177</v>
      </c>
      <c r="C66" s="98" t="s">
        <v>62</v>
      </c>
      <c r="D66" s="103">
        <v>6.7000000000000002E-4</v>
      </c>
      <c r="E66" s="100">
        <f t="shared" si="0"/>
        <v>146835.82089552237</v>
      </c>
      <c r="F66" s="102">
        <v>98.38</v>
      </c>
      <c r="G66" s="101" t="s">
        <v>23</v>
      </c>
      <c r="X66" s="95"/>
      <c r="Y66" s="95"/>
    </row>
    <row r="67" spans="1:25" s="59" customFormat="1" ht="15" x14ac:dyDescent="0.25">
      <c r="A67" s="96">
        <f>IF(G67&lt;&gt;"",COUNTA(G$1:G67),"")</f>
        <v>48</v>
      </c>
      <c r="B67" s="97" t="s">
        <v>178</v>
      </c>
      <c r="C67" s="98" t="s">
        <v>62</v>
      </c>
      <c r="D67" s="110">
        <v>2.7099999999999997E-4</v>
      </c>
      <c r="E67" s="100">
        <f t="shared" si="0"/>
        <v>123394.83394833948</v>
      </c>
      <c r="F67" s="102">
        <v>33.44</v>
      </c>
      <c r="G67" s="101" t="s">
        <v>23</v>
      </c>
      <c r="X67" s="95"/>
      <c r="Y67" s="95"/>
    </row>
    <row r="68" spans="1:25" s="59" customFormat="1" ht="22.5" x14ac:dyDescent="0.25">
      <c r="A68" s="96">
        <f>IF(G68&lt;&gt;"",COUNTA(G$1:G68),"")</f>
        <v>49</v>
      </c>
      <c r="B68" s="97" t="s">
        <v>90</v>
      </c>
      <c r="C68" s="98" t="s">
        <v>62</v>
      </c>
      <c r="D68" s="107">
        <v>5.1730000000000005E-4</v>
      </c>
      <c r="E68" s="100">
        <f t="shared" si="0"/>
        <v>133674.85018364585</v>
      </c>
      <c r="F68" s="102">
        <v>69.150000000000006</v>
      </c>
      <c r="G68" s="101" t="s">
        <v>23</v>
      </c>
      <c r="X68" s="95"/>
      <c r="Y68" s="95"/>
    </row>
    <row r="69" spans="1:25" s="59" customFormat="1" ht="22.5" x14ac:dyDescent="0.25">
      <c r="A69" s="96">
        <f>IF(G69&lt;&gt;"",COUNTA(G$1:G69),"")</f>
        <v>50</v>
      </c>
      <c r="B69" s="97" t="s">
        <v>91</v>
      </c>
      <c r="C69" s="98" t="s">
        <v>62</v>
      </c>
      <c r="D69" s="107">
        <v>9.858E-4</v>
      </c>
      <c r="E69" s="100">
        <f t="shared" si="0"/>
        <v>133678.23087847434</v>
      </c>
      <c r="F69" s="102">
        <v>131.78</v>
      </c>
      <c r="G69" s="101" t="s">
        <v>23</v>
      </c>
      <c r="X69" s="95"/>
      <c r="Y69" s="95"/>
    </row>
    <row r="70" spans="1:25" s="59" customFormat="1" ht="22.5" x14ac:dyDescent="0.25">
      <c r="A70" s="96">
        <f>IF(G70&lt;&gt;"",COUNTA(G$1:G70),"")</f>
        <v>51</v>
      </c>
      <c r="B70" s="97" t="s">
        <v>179</v>
      </c>
      <c r="C70" s="98" t="s">
        <v>62</v>
      </c>
      <c r="D70" s="106">
        <v>1E-3</v>
      </c>
      <c r="E70" s="100">
        <f t="shared" si="0"/>
        <v>54070</v>
      </c>
      <c r="F70" s="102">
        <v>54.07</v>
      </c>
      <c r="G70" s="101" t="s">
        <v>23</v>
      </c>
      <c r="X70" s="95"/>
      <c r="Y70" s="95"/>
    </row>
    <row r="71" spans="1:25" s="59" customFormat="1" ht="22.5" x14ac:dyDescent="0.25">
      <c r="A71" s="96">
        <f>IF(G71&lt;&gt;"",COUNTA(G$1:G71),"")</f>
        <v>52</v>
      </c>
      <c r="B71" s="97" t="s">
        <v>93</v>
      </c>
      <c r="C71" s="98" t="s">
        <v>94</v>
      </c>
      <c r="D71" s="108">
        <v>0.04</v>
      </c>
      <c r="E71" s="100">
        <f t="shared" si="0"/>
        <v>51415</v>
      </c>
      <c r="F71" s="100">
        <v>2056.6</v>
      </c>
      <c r="G71" s="101" t="s">
        <v>23</v>
      </c>
      <c r="X71" s="95"/>
      <c r="Y71" s="95"/>
    </row>
    <row r="72" spans="1:25" s="59" customFormat="1" ht="22.5" x14ac:dyDescent="0.25">
      <c r="A72" s="96">
        <f>IF(G72&lt;&gt;"",COUNTA(G$1:G72),"")</f>
        <v>53</v>
      </c>
      <c r="B72" s="97" t="s">
        <v>180</v>
      </c>
      <c r="C72" s="98" t="s">
        <v>94</v>
      </c>
      <c r="D72" s="106">
        <v>3.2000000000000001E-2</v>
      </c>
      <c r="E72" s="100">
        <f t="shared" si="0"/>
        <v>31395</v>
      </c>
      <c r="F72" s="100">
        <v>1004.64</v>
      </c>
      <c r="G72" s="101" t="s">
        <v>23</v>
      </c>
      <c r="X72" s="95"/>
      <c r="Y72" s="95"/>
    </row>
    <row r="73" spans="1:25" s="59" customFormat="1" ht="15" x14ac:dyDescent="0.25">
      <c r="A73" s="96">
        <f>IF(G73&lt;&gt;"",COUNTA(G$1:G73),"")</f>
        <v>54</v>
      </c>
      <c r="B73" s="97" t="s">
        <v>95</v>
      </c>
      <c r="C73" s="98" t="s">
        <v>64</v>
      </c>
      <c r="D73" s="106">
        <v>0.67600000000000005</v>
      </c>
      <c r="E73" s="100">
        <f t="shared" si="0"/>
        <v>240.60650887573965</v>
      </c>
      <c r="F73" s="102">
        <v>162.65</v>
      </c>
      <c r="G73" s="101" t="s">
        <v>23</v>
      </c>
      <c r="X73" s="95"/>
      <c r="Y73" s="95"/>
    </row>
    <row r="74" spans="1:25" s="59" customFormat="1" ht="22.5" x14ac:dyDescent="0.25">
      <c r="A74" s="96">
        <f>IF(G74&lt;&gt;"",COUNTA(G$1:G74),"")</f>
        <v>55</v>
      </c>
      <c r="B74" s="97" t="s">
        <v>96</v>
      </c>
      <c r="C74" s="98" t="s">
        <v>64</v>
      </c>
      <c r="D74" s="108">
        <v>0.08</v>
      </c>
      <c r="E74" s="100">
        <f t="shared" si="0"/>
        <v>210.12499999999997</v>
      </c>
      <c r="F74" s="102">
        <v>16.809999999999999</v>
      </c>
      <c r="G74" s="101" t="s">
        <v>23</v>
      </c>
      <c r="X74" s="95"/>
      <c r="Y74" s="95"/>
    </row>
    <row r="75" spans="1:25" s="59" customFormat="1" ht="15" x14ac:dyDescent="0.25">
      <c r="A75" s="96">
        <f>IF(G75&lt;&gt;"",COUNTA(G$1:G75),"")</f>
        <v>56</v>
      </c>
      <c r="B75" s="97" t="s">
        <v>181</v>
      </c>
      <c r="C75" s="98" t="s">
        <v>64</v>
      </c>
      <c r="D75" s="107">
        <v>7.2601999999999996E-3</v>
      </c>
      <c r="E75" s="100">
        <f t="shared" si="0"/>
        <v>55.094900966915517</v>
      </c>
      <c r="F75" s="102">
        <v>0.4</v>
      </c>
      <c r="G75" s="101" t="s">
        <v>23</v>
      </c>
      <c r="X75" s="95"/>
      <c r="Y75" s="95"/>
    </row>
    <row r="76" spans="1:25" s="59" customFormat="1" ht="15" x14ac:dyDescent="0.25">
      <c r="A76" s="96">
        <f>IF(G76&lt;&gt;"",COUNTA(G$1:G76),"")</f>
        <v>57</v>
      </c>
      <c r="B76" s="97" t="s">
        <v>182</v>
      </c>
      <c r="C76" s="98" t="s">
        <v>98</v>
      </c>
      <c r="D76" s="103">
        <v>1.0840000000000001E-2</v>
      </c>
      <c r="E76" s="100">
        <f t="shared" si="0"/>
        <v>5460.3321033210323</v>
      </c>
      <c r="F76" s="102">
        <v>59.19</v>
      </c>
      <c r="G76" s="101" t="s">
        <v>23</v>
      </c>
      <c r="X76" s="95"/>
      <c r="Y76" s="95"/>
    </row>
    <row r="77" spans="1:25" s="59" customFormat="1" ht="15" x14ac:dyDescent="0.25">
      <c r="A77" s="96">
        <f>IF(G77&lt;&gt;"",COUNTA(G$1:G77),"")</f>
        <v>58</v>
      </c>
      <c r="B77" s="97" t="s">
        <v>183</v>
      </c>
      <c r="C77" s="98" t="s">
        <v>98</v>
      </c>
      <c r="D77" s="110">
        <v>9.3800000000000003E-4</v>
      </c>
      <c r="E77" s="100">
        <f t="shared" si="0"/>
        <v>4424.3070362473354</v>
      </c>
      <c r="F77" s="102">
        <v>4.1500000000000004</v>
      </c>
      <c r="G77" s="101" t="s">
        <v>23</v>
      </c>
      <c r="X77" s="95"/>
      <c r="Y77" s="95"/>
    </row>
    <row r="78" spans="1:25" s="59" customFormat="1" ht="15" x14ac:dyDescent="0.25">
      <c r="A78" s="96">
        <f>IF(G78&lt;&gt;"",COUNTA(G$1:G78),"")</f>
        <v>59</v>
      </c>
      <c r="B78" s="97" t="s">
        <v>184</v>
      </c>
      <c r="C78" s="98" t="s">
        <v>64</v>
      </c>
      <c r="D78" s="107">
        <v>1.2815999999999999E-3</v>
      </c>
      <c r="E78" s="100">
        <f t="shared" si="0"/>
        <v>85.830212234706622</v>
      </c>
      <c r="F78" s="102">
        <v>0.11</v>
      </c>
      <c r="G78" s="101" t="s">
        <v>23</v>
      </c>
      <c r="X78" s="95"/>
      <c r="Y78" s="95"/>
    </row>
    <row r="79" spans="1:25" s="59" customFormat="1" ht="15" x14ac:dyDescent="0.25">
      <c r="A79" s="96">
        <f>IF(G79&lt;&gt;"",COUNTA(G$1:G79),"")</f>
        <v>60</v>
      </c>
      <c r="B79" s="97" t="s">
        <v>394</v>
      </c>
      <c r="C79" s="98" t="s">
        <v>62</v>
      </c>
      <c r="D79" s="103">
        <v>1.0499999999999999E-3</v>
      </c>
      <c r="E79" s="100">
        <f t="shared" si="0"/>
        <v>80961.904761904778</v>
      </c>
      <c r="F79" s="102">
        <v>85.01</v>
      </c>
      <c r="G79" s="101" t="s">
        <v>23</v>
      </c>
      <c r="X79" s="95"/>
      <c r="Y79" s="95"/>
    </row>
    <row r="80" spans="1:25" s="59" customFormat="1" ht="15" x14ac:dyDescent="0.25">
      <c r="A80" s="96">
        <f>IF(G80&lt;&gt;"",COUNTA(G$1:G80),"")</f>
        <v>61</v>
      </c>
      <c r="B80" s="97" t="s">
        <v>103</v>
      </c>
      <c r="C80" s="98" t="s">
        <v>62</v>
      </c>
      <c r="D80" s="110">
        <v>1.3176E-2</v>
      </c>
      <c r="E80" s="100">
        <f t="shared" si="0"/>
        <v>100100.18214936249</v>
      </c>
      <c r="F80" s="100">
        <v>1318.92</v>
      </c>
      <c r="G80" s="101" t="s">
        <v>23</v>
      </c>
      <c r="X80" s="95"/>
      <c r="Y80" s="95"/>
    </row>
    <row r="81" spans="1:25" s="59" customFormat="1" ht="22.5" x14ac:dyDescent="0.25">
      <c r="A81" s="96">
        <f>IF(G81&lt;&gt;"",COUNTA(G$1:G81),"")</f>
        <v>62</v>
      </c>
      <c r="B81" s="97" t="s">
        <v>104</v>
      </c>
      <c r="C81" s="98" t="s">
        <v>58</v>
      </c>
      <c r="D81" s="106">
        <v>0.48799999999999999</v>
      </c>
      <c r="E81" s="100">
        <f t="shared" si="0"/>
        <v>85.184426229508205</v>
      </c>
      <c r="F81" s="102">
        <v>41.57</v>
      </c>
      <c r="G81" s="101" t="s">
        <v>23</v>
      </c>
      <c r="X81" s="95"/>
      <c r="Y81" s="95"/>
    </row>
    <row r="82" spans="1:25" s="59" customFormat="1" ht="33.75" x14ac:dyDescent="0.25">
      <c r="A82" s="96">
        <f>IF(G82&lt;&gt;"",COUNTA(G$1:G82),"")</f>
        <v>63</v>
      </c>
      <c r="B82" s="97" t="s">
        <v>185</v>
      </c>
      <c r="C82" s="98" t="s">
        <v>186</v>
      </c>
      <c r="D82" s="108">
        <v>1.32</v>
      </c>
      <c r="E82" s="100">
        <f t="shared" si="0"/>
        <v>848.66666666666663</v>
      </c>
      <c r="F82" s="100">
        <v>1120.24</v>
      </c>
      <c r="G82" s="101" t="s">
        <v>23</v>
      </c>
      <c r="X82" s="95"/>
      <c r="Y82" s="95"/>
    </row>
    <row r="83" spans="1:25" s="59" customFormat="1" ht="33.75" x14ac:dyDescent="0.25">
      <c r="A83" s="96">
        <f>IF(G83&lt;&gt;"",COUNTA(G$1:G83),"")</f>
        <v>64</v>
      </c>
      <c r="B83" s="97" t="s">
        <v>1236</v>
      </c>
      <c r="C83" s="98" t="s">
        <v>186</v>
      </c>
      <c r="D83" s="99">
        <v>67</v>
      </c>
      <c r="E83" s="100">
        <f t="shared" si="0"/>
        <v>424.70000000000005</v>
      </c>
      <c r="F83" s="100">
        <v>28454.9</v>
      </c>
      <c r="G83" s="101" t="s">
        <v>23</v>
      </c>
      <c r="X83" s="95"/>
      <c r="Y83" s="95"/>
    </row>
    <row r="84" spans="1:25" s="59" customFormat="1" ht="45" x14ac:dyDescent="0.25">
      <c r="A84" s="96">
        <f>IF(G84&lt;&gt;"",COUNTA(G$1:G84),"")</f>
        <v>65</v>
      </c>
      <c r="B84" s="97" t="s">
        <v>1237</v>
      </c>
      <c r="C84" s="98" t="s">
        <v>186</v>
      </c>
      <c r="D84" s="99">
        <v>2</v>
      </c>
      <c r="E84" s="100">
        <f t="shared" si="0"/>
        <v>178.72</v>
      </c>
      <c r="F84" s="102">
        <v>357.44</v>
      </c>
      <c r="G84" s="101" t="s">
        <v>23</v>
      </c>
      <c r="X84" s="95"/>
      <c r="Y84" s="95"/>
    </row>
    <row r="85" spans="1:25" s="59" customFormat="1" ht="45" x14ac:dyDescent="0.25">
      <c r="A85" s="96">
        <f>IF(G85&lt;&gt;"",COUNTA(G$1:G85),"")</f>
        <v>66</v>
      </c>
      <c r="B85" s="97" t="s">
        <v>1238</v>
      </c>
      <c r="C85" s="98" t="s">
        <v>186</v>
      </c>
      <c r="D85" s="99">
        <v>7</v>
      </c>
      <c r="E85" s="100">
        <f t="shared" ref="E85:E96" si="1">F85/D85</f>
        <v>231.69</v>
      </c>
      <c r="F85" s="100">
        <v>1621.83</v>
      </c>
      <c r="G85" s="101" t="s">
        <v>23</v>
      </c>
      <c r="X85" s="95"/>
      <c r="Y85" s="95"/>
    </row>
    <row r="86" spans="1:25" s="59" customFormat="1" ht="45" x14ac:dyDescent="0.25">
      <c r="A86" s="96">
        <f>IF(G86&lt;&gt;"",COUNTA(G$1:G86),"")</f>
        <v>67</v>
      </c>
      <c r="B86" s="97" t="s">
        <v>1239</v>
      </c>
      <c r="C86" s="98" t="s">
        <v>186</v>
      </c>
      <c r="D86" s="99">
        <v>3</v>
      </c>
      <c r="E86" s="100">
        <f t="shared" si="1"/>
        <v>360.45</v>
      </c>
      <c r="F86" s="100">
        <v>1081.3499999999999</v>
      </c>
      <c r="G86" s="101" t="s">
        <v>23</v>
      </c>
      <c r="X86" s="95"/>
      <c r="Y86" s="95"/>
    </row>
    <row r="87" spans="1:25" s="59" customFormat="1" ht="33.75" x14ac:dyDescent="0.25">
      <c r="A87" s="96">
        <f>IF(G87&lt;&gt;"",COUNTA(G$1:G87),"")</f>
        <v>68</v>
      </c>
      <c r="B87" s="97" t="s">
        <v>194</v>
      </c>
      <c r="C87" s="98" t="s">
        <v>186</v>
      </c>
      <c r="D87" s="99">
        <v>6</v>
      </c>
      <c r="E87" s="100">
        <f t="shared" si="1"/>
        <v>286.56</v>
      </c>
      <c r="F87" s="100">
        <v>1719.36</v>
      </c>
      <c r="G87" s="101" t="s">
        <v>23</v>
      </c>
      <c r="X87" s="95"/>
      <c r="Y87" s="95"/>
    </row>
    <row r="88" spans="1:25" s="59" customFormat="1" ht="33.75" x14ac:dyDescent="0.25">
      <c r="A88" s="96">
        <f>IF(G88&lt;&gt;"",COUNTA(G$1:G88),"")</f>
        <v>69</v>
      </c>
      <c r="B88" s="97" t="s">
        <v>195</v>
      </c>
      <c r="C88" s="98" t="s">
        <v>186</v>
      </c>
      <c r="D88" s="99">
        <v>17</v>
      </c>
      <c r="E88" s="100">
        <f t="shared" si="1"/>
        <v>365.37</v>
      </c>
      <c r="F88" s="100">
        <v>6211.29</v>
      </c>
      <c r="G88" s="101" t="s">
        <v>23</v>
      </c>
      <c r="X88" s="95"/>
      <c r="Y88" s="95"/>
    </row>
    <row r="89" spans="1:25" s="59" customFormat="1" ht="45" x14ac:dyDescent="0.25">
      <c r="A89" s="96">
        <f>IF(G89&lt;&gt;"",COUNTA(G$1:G89),"")</f>
        <v>70</v>
      </c>
      <c r="B89" s="97" t="s">
        <v>196</v>
      </c>
      <c r="C89" s="98" t="s">
        <v>22</v>
      </c>
      <c r="D89" s="99">
        <v>2</v>
      </c>
      <c r="E89" s="100">
        <f t="shared" si="1"/>
        <v>16595.759999999998</v>
      </c>
      <c r="F89" s="100">
        <v>33191.519999999997</v>
      </c>
      <c r="G89" s="101" t="s">
        <v>23</v>
      </c>
      <c r="X89" s="95"/>
      <c r="Y89" s="95"/>
    </row>
    <row r="90" spans="1:25" s="59" customFormat="1" ht="33.75" x14ac:dyDescent="0.25">
      <c r="A90" s="96">
        <f>IF(G90&lt;&gt;"",COUNTA(G$1:G90),"")</f>
        <v>71</v>
      </c>
      <c r="B90" s="97" t="s">
        <v>197</v>
      </c>
      <c r="C90" s="98" t="s">
        <v>198</v>
      </c>
      <c r="D90" s="99">
        <v>8</v>
      </c>
      <c r="E90" s="100">
        <f t="shared" si="1"/>
        <v>1072.44</v>
      </c>
      <c r="F90" s="100">
        <v>8579.52</v>
      </c>
      <c r="G90" s="101" t="s">
        <v>23</v>
      </c>
      <c r="X90" s="95"/>
      <c r="Y90" s="95"/>
    </row>
    <row r="91" spans="1:25" s="59" customFormat="1" ht="33.75" x14ac:dyDescent="0.25">
      <c r="A91" s="96">
        <f>IF(G91&lt;&gt;"",COUNTA(G$1:G91),"")</f>
        <v>72</v>
      </c>
      <c r="B91" s="97" t="s">
        <v>142</v>
      </c>
      <c r="C91" s="98" t="s">
        <v>186</v>
      </c>
      <c r="D91" s="99">
        <v>67</v>
      </c>
      <c r="E91" s="100">
        <f t="shared" si="1"/>
        <v>910.64</v>
      </c>
      <c r="F91" s="100">
        <v>61012.88</v>
      </c>
      <c r="G91" s="101" t="s">
        <v>23</v>
      </c>
      <c r="X91" s="95"/>
      <c r="Y91" s="95"/>
    </row>
    <row r="92" spans="1:25" s="59" customFormat="1" ht="33.75" x14ac:dyDescent="0.25">
      <c r="A92" s="96">
        <f>IF(G92&lt;&gt;"",COUNTA(G$1:G92),"")</f>
        <v>73</v>
      </c>
      <c r="B92" s="97" t="s">
        <v>1240</v>
      </c>
      <c r="C92" s="98" t="s">
        <v>186</v>
      </c>
      <c r="D92" s="99">
        <v>7</v>
      </c>
      <c r="E92" s="100">
        <f t="shared" si="1"/>
        <v>644.55000000000007</v>
      </c>
      <c r="F92" s="100">
        <v>4511.8500000000004</v>
      </c>
      <c r="G92" s="101" t="s">
        <v>23</v>
      </c>
      <c r="X92" s="95"/>
      <c r="Y92" s="95"/>
    </row>
    <row r="93" spans="1:25" s="59" customFormat="1" ht="15" x14ac:dyDescent="0.25">
      <c r="A93" s="96">
        <f>IF(G93&lt;&gt;"",COUNTA(G$1:G93),"")</f>
        <v>74</v>
      </c>
      <c r="B93" s="97" t="s">
        <v>200</v>
      </c>
      <c r="C93" s="98" t="s">
        <v>62</v>
      </c>
      <c r="D93" s="107">
        <v>4.0999999999999997E-6</v>
      </c>
      <c r="E93" s="100">
        <f t="shared" si="1"/>
        <v>43902.439024390245</v>
      </c>
      <c r="F93" s="102">
        <v>0.18</v>
      </c>
      <c r="G93" s="101" t="s">
        <v>23</v>
      </c>
      <c r="X93" s="95"/>
      <c r="Y93" s="95"/>
    </row>
    <row r="94" spans="1:25" s="59" customFormat="1" ht="15" x14ac:dyDescent="0.25">
      <c r="A94" s="96">
        <f>IF(G94&lt;&gt;"",COUNTA(G$1:G94),"")</f>
        <v>75</v>
      </c>
      <c r="B94" s="97" t="s">
        <v>109</v>
      </c>
      <c r="C94" s="98" t="s">
        <v>62</v>
      </c>
      <c r="D94" s="105">
        <v>6.6E-3</v>
      </c>
      <c r="E94" s="100">
        <f t="shared" si="1"/>
        <v>94292.424242424255</v>
      </c>
      <c r="F94" s="102">
        <v>622.33000000000004</v>
      </c>
      <c r="G94" s="101" t="s">
        <v>23</v>
      </c>
      <c r="X94" s="95"/>
      <c r="Y94" s="95"/>
    </row>
    <row r="95" spans="1:25" s="59" customFormat="1" ht="15" x14ac:dyDescent="0.25">
      <c r="A95" s="96">
        <f>IF(G95&lt;&gt;"",COUNTA(G$1:G95),"")</f>
        <v>76</v>
      </c>
      <c r="B95" s="97" t="s">
        <v>202</v>
      </c>
      <c r="C95" s="98" t="s">
        <v>64</v>
      </c>
      <c r="D95" s="110">
        <v>2.9904E-2</v>
      </c>
      <c r="E95" s="100">
        <f t="shared" si="1"/>
        <v>97.980203317281976</v>
      </c>
      <c r="F95" s="102">
        <v>2.93</v>
      </c>
      <c r="G95" s="101" t="s">
        <v>23</v>
      </c>
      <c r="X95" s="95"/>
      <c r="Y95" s="95"/>
    </row>
    <row r="96" spans="1:25" s="59" customFormat="1" ht="22.5" x14ac:dyDescent="0.25">
      <c r="A96" s="96">
        <f>IF(G96&lt;&gt;"",COUNTA(G$1:G96),"")</f>
        <v>77</v>
      </c>
      <c r="B96" s="97" t="s">
        <v>403</v>
      </c>
      <c r="C96" s="98" t="s">
        <v>62</v>
      </c>
      <c r="D96" s="103">
        <v>5.2500000000000003E-3</v>
      </c>
      <c r="E96" s="100">
        <f t="shared" si="1"/>
        <v>679220.95238095231</v>
      </c>
      <c r="F96" s="100">
        <v>3565.91</v>
      </c>
      <c r="G96" s="101" t="s">
        <v>23</v>
      </c>
      <c r="X96" s="95"/>
      <c r="Y96" s="95"/>
    </row>
    <row r="97" spans="1:25" s="59" customFormat="1" ht="15" x14ac:dyDescent="0.25">
      <c r="A97" s="94" t="s">
        <v>112</v>
      </c>
      <c r="B97" s="94"/>
      <c r="C97" s="94"/>
      <c r="D97" s="94"/>
      <c r="E97" s="94"/>
      <c r="F97" s="94"/>
      <c r="X97" s="95" t="s">
        <v>112</v>
      </c>
      <c r="Y97" s="95"/>
    </row>
    <row r="98" spans="1:25" s="59" customFormat="1" ht="15" x14ac:dyDescent="0.25">
      <c r="A98" s="96">
        <f>IF(G98&lt;&gt;"",COUNTA(G$1:G98),"")</f>
        <v>78</v>
      </c>
      <c r="B98" s="97" t="s">
        <v>122</v>
      </c>
      <c r="C98" s="98" t="s">
        <v>22</v>
      </c>
      <c r="D98" s="99">
        <v>4</v>
      </c>
      <c r="E98" s="100"/>
      <c r="F98" s="109"/>
      <c r="G98" s="101" t="s">
        <v>23</v>
      </c>
      <c r="X98" s="95"/>
      <c r="Y98" s="95"/>
    </row>
    <row r="99" spans="1:25" s="59" customFormat="1" ht="15" x14ac:dyDescent="0.25">
      <c r="A99" s="96">
        <f>IF(G99&lt;&gt;"",COUNTA(G$1:G99),"")</f>
        <v>79</v>
      </c>
      <c r="B99" s="97" t="s">
        <v>1221</v>
      </c>
      <c r="C99" s="98" t="s">
        <v>22</v>
      </c>
      <c r="D99" s="99">
        <v>1</v>
      </c>
      <c r="E99" s="100"/>
      <c r="F99" s="109"/>
      <c r="G99" s="101" t="s">
        <v>23</v>
      </c>
      <c r="X99" s="95"/>
      <c r="Y99" s="95"/>
    </row>
    <row r="100" spans="1:25" s="59" customFormat="1" ht="15" x14ac:dyDescent="0.25">
      <c r="A100" s="96">
        <f>IF(G100&lt;&gt;"",COUNTA(G$1:G100),"")</f>
        <v>80</v>
      </c>
      <c r="B100" s="97" t="s">
        <v>1222</v>
      </c>
      <c r="C100" s="98" t="s">
        <v>22</v>
      </c>
      <c r="D100" s="99">
        <v>1</v>
      </c>
      <c r="E100" s="100"/>
      <c r="F100" s="109"/>
      <c r="G100" s="101" t="s">
        <v>23</v>
      </c>
      <c r="X100" s="95"/>
      <c r="Y100" s="95"/>
    </row>
    <row r="101" spans="1:25" s="59" customFormat="1" ht="15" x14ac:dyDescent="0.25">
      <c r="A101" s="96">
        <f>IF(G101&lt;&gt;"",COUNTA(G$1:G101),"")</f>
        <v>81</v>
      </c>
      <c r="B101" s="97" t="s">
        <v>1223</v>
      </c>
      <c r="C101" s="98" t="s">
        <v>22</v>
      </c>
      <c r="D101" s="99">
        <v>2</v>
      </c>
      <c r="E101" s="100"/>
      <c r="F101" s="109"/>
      <c r="G101" s="101" t="s">
        <v>23</v>
      </c>
      <c r="X101" s="95"/>
      <c r="Y101" s="95"/>
    </row>
    <row r="102" spans="1:25" s="59" customFormat="1" ht="15" x14ac:dyDescent="0.25">
      <c r="A102" s="96">
        <f>IF(G102&lt;&gt;"",COUNTA(G$1:G102),"")</f>
        <v>82</v>
      </c>
      <c r="B102" s="97" t="s">
        <v>1224</v>
      </c>
      <c r="C102" s="98" t="s">
        <v>22</v>
      </c>
      <c r="D102" s="99">
        <v>1</v>
      </c>
      <c r="E102" s="100"/>
      <c r="F102" s="109"/>
      <c r="G102" s="101" t="s">
        <v>23</v>
      </c>
      <c r="X102" s="95"/>
      <c r="Y102" s="95"/>
    </row>
    <row r="103" spans="1:25" s="59" customFormat="1" ht="15" x14ac:dyDescent="0.25">
      <c r="A103" s="96">
        <f>IF(G103&lt;&gt;"",COUNTA(G$1:G103),"")</f>
        <v>83</v>
      </c>
      <c r="B103" s="97" t="s">
        <v>1241</v>
      </c>
      <c r="C103" s="98" t="s">
        <v>22</v>
      </c>
      <c r="D103" s="99">
        <v>4</v>
      </c>
      <c r="E103" s="100"/>
      <c r="F103" s="109"/>
      <c r="G103" s="101" t="s">
        <v>23</v>
      </c>
      <c r="X103" s="95"/>
      <c r="Y103" s="95"/>
    </row>
    <row r="104" spans="1:25" s="59" customFormat="1" ht="15" x14ac:dyDescent="0.25">
      <c r="A104" s="96">
        <f>IF(G104&lt;&gt;"",COUNTA(G$1:G104),"")</f>
        <v>84</v>
      </c>
      <c r="B104" s="97" t="s">
        <v>145</v>
      </c>
      <c r="C104" s="98" t="s">
        <v>22</v>
      </c>
      <c r="D104" s="99">
        <v>2</v>
      </c>
      <c r="E104" s="100"/>
      <c r="F104" s="109"/>
      <c r="G104" s="101" t="s">
        <v>23</v>
      </c>
      <c r="X104" s="95"/>
      <c r="Y104" s="95"/>
    </row>
    <row r="105" spans="1:25" s="59" customFormat="1" ht="15" x14ac:dyDescent="0.25">
      <c r="A105" s="96">
        <f>IF(G105&lt;&gt;"",COUNTA(G$1:G105),"")</f>
        <v>85</v>
      </c>
      <c r="B105" s="97" t="s">
        <v>149</v>
      </c>
      <c r="C105" s="98" t="s">
        <v>22</v>
      </c>
      <c r="D105" s="99">
        <v>6</v>
      </c>
      <c r="E105" s="100"/>
      <c r="F105" s="109"/>
      <c r="G105" s="101" t="s">
        <v>23</v>
      </c>
      <c r="X105" s="95"/>
      <c r="Y105" s="95"/>
    </row>
    <row r="106" spans="1:25" s="59" customFormat="1" ht="15" x14ac:dyDescent="0.25">
      <c r="A106" s="96">
        <f>IF(G106&lt;&gt;"",COUNTA(G$1:G106),"")</f>
        <v>86</v>
      </c>
      <c r="B106" s="97" t="s">
        <v>1225</v>
      </c>
      <c r="C106" s="98" t="s">
        <v>22</v>
      </c>
      <c r="D106" s="99">
        <v>1</v>
      </c>
      <c r="E106" s="100"/>
      <c r="F106" s="109"/>
      <c r="G106" s="101" t="s">
        <v>23</v>
      </c>
      <c r="X106" s="95"/>
      <c r="Y106" s="95"/>
    </row>
  </sheetData>
  <autoFilter ref="A17:AB106" xr:uid="{1305E527-61B6-49F9-8D31-87BB601D31FC}"/>
  <mergeCells count="14">
    <mergeCell ref="A18:F18"/>
    <mergeCell ref="A19:F19"/>
    <mergeCell ref="A97:F97"/>
    <mergeCell ref="A15:A16"/>
    <mergeCell ref="B15:B16"/>
    <mergeCell ref="C15:C16"/>
    <mergeCell ref="D15:D16"/>
    <mergeCell ref="E15:F15"/>
    <mergeCell ref="B1:D1"/>
    <mergeCell ref="B7:E7"/>
    <mergeCell ref="B10:F10"/>
    <mergeCell ref="E11:F11"/>
    <mergeCell ref="E12:F12"/>
    <mergeCell ref="E13:F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B4D1C-AC8D-4523-9202-A61DA320C7BD}">
  <sheetPr>
    <pageSetUpPr fitToPage="1"/>
  </sheetPr>
  <dimension ref="A1:AE130"/>
  <sheetViews>
    <sheetView topLeftCell="A4" workbookViewId="0">
      <selection activeCell="H4" sqref="H1:I1048576"/>
    </sheetView>
  </sheetViews>
  <sheetFormatPr defaultColWidth="9.140625" defaultRowHeight="11.25" customHeight="1" x14ac:dyDescent="0.2"/>
  <cols>
    <col min="1" max="1" width="11" style="120" customWidth="1"/>
    <col min="2" max="2" width="43.42578125" style="120" customWidth="1"/>
    <col min="3" max="3" width="11" style="120" customWidth="1"/>
    <col min="4" max="4" width="13.42578125" style="120" customWidth="1"/>
    <col min="5" max="6" width="16.42578125" style="120" customWidth="1"/>
    <col min="7" max="7" width="0.28515625" style="120" customWidth="1"/>
    <col min="8" max="8" width="14.42578125" style="120" customWidth="1"/>
    <col min="9" max="12" width="9.140625" style="120"/>
    <col min="13" max="15" width="67.85546875" style="119" hidden="1" customWidth="1"/>
    <col min="16" max="20" width="101.85546875" style="119" hidden="1" customWidth="1"/>
    <col min="21" max="25" width="100.7109375" style="119" hidden="1" customWidth="1"/>
    <col min="26" max="27" width="129.28515625" style="119" hidden="1" customWidth="1"/>
    <col min="28" max="28" width="72" style="119" hidden="1" customWidth="1"/>
    <col min="29" max="30" width="61" style="119" hidden="1" customWidth="1"/>
    <col min="31" max="16384" width="9.140625" style="120"/>
  </cols>
  <sheetData>
    <row r="1" spans="1:25" s="59" customFormat="1" ht="15" x14ac:dyDescent="0.25">
      <c r="A1" s="58"/>
      <c r="B1" s="60" t="s">
        <v>0</v>
      </c>
      <c r="C1" s="60"/>
      <c r="D1" s="60"/>
      <c r="E1" s="61"/>
      <c r="F1" s="61"/>
      <c r="M1" s="62" t="s">
        <v>0</v>
      </c>
      <c r="N1" s="62" t="s">
        <v>1</v>
      </c>
      <c r="O1" s="62" t="s">
        <v>1</v>
      </c>
    </row>
    <row r="2" spans="1:25" s="59" customFormat="1" ht="13.5" customHeight="1" x14ac:dyDescent="0.25">
      <c r="A2" s="58"/>
      <c r="C2" s="63" t="s">
        <v>2</v>
      </c>
    </row>
    <row r="3" spans="1:25" s="59" customFormat="1" ht="13.5" customHeight="1" x14ac:dyDescent="0.25">
      <c r="A3" s="64"/>
      <c r="B3" s="61"/>
      <c r="C3" s="61"/>
      <c r="D3" s="61"/>
      <c r="E3" s="61"/>
      <c r="F3" s="61"/>
    </row>
    <row r="4" spans="1:25" s="59" customFormat="1" ht="15.75" x14ac:dyDescent="0.25">
      <c r="B4" s="65"/>
      <c r="C4" s="66" t="s">
        <v>3</v>
      </c>
      <c r="D4" s="67" t="s">
        <v>119</v>
      </c>
      <c r="E4" s="65"/>
      <c r="F4" s="68"/>
    </row>
    <row r="5" spans="1:25" s="59" customFormat="1" ht="13.5" customHeight="1" x14ac:dyDescent="0.25">
      <c r="B5" s="69"/>
      <c r="C5" s="70" t="s">
        <v>5</v>
      </c>
      <c r="D5" s="67"/>
      <c r="E5" s="67"/>
      <c r="F5" s="68"/>
    </row>
    <row r="6" spans="1:25" s="59" customFormat="1" ht="13.5" customHeight="1" x14ac:dyDescent="0.25">
      <c r="B6" s="71"/>
      <c r="C6" s="72"/>
      <c r="D6" s="68"/>
      <c r="E6" s="68"/>
      <c r="F6" s="68"/>
    </row>
    <row r="7" spans="1:25" s="59" customFormat="1" ht="26.25" x14ac:dyDescent="0.25">
      <c r="A7" s="73" t="s">
        <v>6</v>
      </c>
      <c r="B7" s="74"/>
      <c r="C7" s="74"/>
      <c r="D7" s="74"/>
      <c r="E7" s="74"/>
      <c r="F7" s="75"/>
      <c r="P7" s="62" t="s">
        <v>120</v>
      </c>
      <c r="Q7" s="62" t="s">
        <v>1</v>
      </c>
      <c r="R7" s="62" t="s">
        <v>1</v>
      </c>
      <c r="S7" s="62" t="s">
        <v>1</v>
      </c>
      <c r="T7" s="62" t="s">
        <v>1</v>
      </c>
    </row>
    <row r="8" spans="1:25" s="59" customFormat="1" ht="13.5" customHeight="1" x14ac:dyDescent="0.25">
      <c r="A8" s="68"/>
      <c r="B8" s="76"/>
      <c r="C8" s="63" t="s">
        <v>8</v>
      </c>
      <c r="D8" s="68"/>
      <c r="E8" s="68"/>
      <c r="F8" s="68"/>
    </row>
    <row r="9" spans="1:25" s="59" customFormat="1" ht="13.5" customHeight="1" x14ac:dyDescent="0.25">
      <c r="A9" s="68"/>
      <c r="B9" s="68"/>
      <c r="C9" s="77"/>
      <c r="D9" s="68"/>
      <c r="E9" s="68"/>
      <c r="F9" s="68"/>
    </row>
    <row r="10" spans="1:25" s="59" customFormat="1" ht="26.25" x14ac:dyDescent="0.25">
      <c r="B10" s="79" t="s">
        <v>121</v>
      </c>
      <c r="C10" s="79"/>
      <c r="D10" s="79"/>
      <c r="E10" s="79"/>
      <c r="F10" s="79"/>
      <c r="U10" s="62" t="s">
        <v>121</v>
      </c>
      <c r="V10" s="62" t="s">
        <v>1</v>
      </c>
      <c r="W10" s="62" t="s">
        <v>1</v>
      </c>
      <c r="X10" s="62" t="s">
        <v>1</v>
      </c>
      <c r="Y10" s="62" t="s">
        <v>1</v>
      </c>
    </row>
    <row r="11" spans="1:25" s="59" customFormat="1" ht="21.75" customHeight="1" x14ac:dyDescent="0.25">
      <c r="B11" s="58"/>
      <c r="C11" s="58"/>
      <c r="D11" s="80" t="s">
        <v>10</v>
      </c>
      <c r="E11" s="81">
        <v>2937707.5</v>
      </c>
      <c r="F11" s="82"/>
    </row>
    <row r="12" spans="1:25" s="59" customFormat="1" ht="13.5" customHeight="1" x14ac:dyDescent="0.25">
      <c r="B12" s="58"/>
      <c r="C12" s="78"/>
      <c r="D12" s="83" t="s">
        <v>11</v>
      </c>
      <c r="E12" s="84">
        <v>474.84</v>
      </c>
      <c r="F12" s="85"/>
    </row>
    <row r="13" spans="1:25" s="59" customFormat="1" ht="13.5" customHeight="1" x14ac:dyDescent="0.25">
      <c r="A13" s="64"/>
      <c r="C13" s="86"/>
      <c r="D13" s="83" t="s">
        <v>12</v>
      </c>
      <c r="E13" s="87">
        <v>0</v>
      </c>
      <c r="F13" s="85"/>
    </row>
    <row r="14" spans="1:25" s="59" customFormat="1" ht="15" x14ac:dyDescent="0.25">
      <c r="B14" s="88"/>
      <c r="C14" s="88"/>
      <c r="D14" s="88"/>
      <c r="E14" s="88"/>
      <c r="F14" s="88"/>
    </row>
    <row r="15" spans="1:25" s="59" customFormat="1" ht="32.25" customHeight="1" x14ac:dyDescent="0.25">
      <c r="A15" s="89" t="s">
        <v>13</v>
      </c>
      <c r="B15" s="89" t="s">
        <v>14</v>
      </c>
      <c r="C15" s="89" t="s">
        <v>15</v>
      </c>
      <c r="D15" s="89" t="s">
        <v>16</v>
      </c>
      <c r="E15" s="90" t="s">
        <v>17</v>
      </c>
      <c r="F15" s="91"/>
    </row>
    <row r="16" spans="1:25" s="59" customFormat="1" ht="20.25" customHeight="1" x14ac:dyDescent="0.25">
      <c r="A16" s="89"/>
      <c r="B16" s="89"/>
      <c r="C16" s="89"/>
      <c r="D16" s="89"/>
      <c r="E16" s="92" t="s">
        <v>18</v>
      </c>
      <c r="F16" s="92" t="s">
        <v>19</v>
      </c>
    </row>
    <row r="17" spans="1:27" s="59" customFormat="1" ht="12" customHeight="1" x14ac:dyDescent="0.25">
      <c r="A17" s="93">
        <v>1</v>
      </c>
      <c r="B17" s="93">
        <v>3</v>
      </c>
      <c r="C17" s="93">
        <v>4</v>
      </c>
      <c r="D17" s="93">
        <v>5</v>
      </c>
      <c r="E17" s="93">
        <v>6</v>
      </c>
      <c r="F17" s="93">
        <v>7</v>
      </c>
    </row>
    <row r="18" spans="1:27" s="59" customFormat="1" ht="15" x14ac:dyDescent="0.25">
      <c r="A18" s="94" t="s">
        <v>20</v>
      </c>
      <c r="B18" s="94"/>
      <c r="C18" s="94"/>
      <c r="D18" s="94"/>
      <c r="E18" s="94"/>
      <c r="F18" s="94"/>
      <c r="Z18" s="95" t="s">
        <v>20</v>
      </c>
    </row>
    <row r="19" spans="1:27" s="59" customFormat="1" ht="15" x14ac:dyDescent="0.25">
      <c r="A19" s="94" t="s">
        <v>21</v>
      </c>
      <c r="B19" s="94"/>
      <c r="C19" s="94"/>
      <c r="D19" s="94"/>
      <c r="E19" s="94"/>
      <c r="F19" s="94"/>
      <c r="Z19" s="95"/>
      <c r="AA19" s="95" t="s">
        <v>21</v>
      </c>
    </row>
    <row r="20" spans="1:27" s="59" customFormat="1" ht="15" x14ac:dyDescent="0.25">
      <c r="A20" s="96">
        <f>IF(G20&lt;&gt;"",COUNTA(G$1:G20),"")</f>
        <v>1</v>
      </c>
      <c r="B20" s="97" t="s">
        <v>122</v>
      </c>
      <c r="C20" s="98" t="s">
        <v>22</v>
      </c>
      <c r="D20" s="99">
        <v>16</v>
      </c>
      <c r="E20" s="100">
        <f>F20/D20</f>
        <v>1223.1969143940003</v>
      </c>
      <c r="F20" s="100">
        <v>19571.150630304004</v>
      </c>
      <c r="G20" s="101" t="s">
        <v>23</v>
      </c>
      <c r="Z20" s="95"/>
      <c r="AA20" s="95"/>
    </row>
    <row r="21" spans="1:27" s="59" customFormat="1" ht="15" x14ac:dyDescent="0.25">
      <c r="A21" s="96">
        <f>IF(G21&lt;&gt;"",COUNTA(G$1:G21),"")</f>
        <v>2</v>
      </c>
      <c r="B21" s="97" t="s">
        <v>122</v>
      </c>
      <c r="C21" s="98" t="s">
        <v>22</v>
      </c>
      <c r="D21" s="99">
        <v>2</v>
      </c>
      <c r="E21" s="100">
        <f t="shared" ref="E21:E84" si="0">F21/D21</f>
        <v>11284.421615147601</v>
      </c>
      <c r="F21" s="100">
        <v>22568.843230295202</v>
      </c>
      <c r="G21" s="101" t="s">
        <v>23</v>
      </c>
      <c r="Z21" s="95"/>
      <c r="AA21" s="95"/>
    </row>
    <row r="22" spans="1:27" s="59" customFormat="1" ht="15" x14ac:dyDescent="0.25">
      <c r="A22" s="96">
        <f>IF(G22&lt;&gt;"",COUNTA(G$1:G22),"")</f>
        <v>3</v>
      </c>
      <c r="B22" s="97" t="s">
        <v>123</v>
      </c>
      <c r="C22" s="98" t="s">
        <v>22</v>
      </c>
      <c r="D22" s="99">
        <v>1</v>
      </c>
      <c r="E22" s="100">
        <f t="shared" si="0"/>
        <v>3273.4415539212</v>
      </c>
      <c r="F22" s="100">
        <v>3273.4415539212</v>
      </c>
      <c r="G22" s="101" t="s">
        <v>23</v>
      </c>
      <c r="Z22" s="95"/>
      <c r="AA22" s="95"/>
    </row>
    <row r="23" spans="1:27" s="59" customFormat="1" ht="15" x14ac:dyDescent="0.25">
      <c r="A23" s="96">
        <f>IF(G23&lt;&gt;"",COUNTA(G$1:G23),"")</f>
        <v>4</v>
      </c>
      <c r="B23" s="97" t="s">
        <v>124</v>
      </c>
      <c r="C23" s="98" t="s">
        <v>22</v>
      </c>
      <c r="D23" s="99">
        <v>1</v>
      </c>
      <c r="E23" s="100">
        <f t="shared" si="0"/>
        <v>120820.24772943401</v>
      </c>
      <c r="F23" s="100">
        <v>120820.24772943401</v>
      </c>
      <c r="G23" s="101" t="s">
        <v>23</v>
      </c>
      <c r="Z23" s="95"/>
      <c r="AA23" s="95"/>
    </row>
    <row r="24" spans="1:27" s="59" customFormat="1" ht="15" x14ac:dyDescent="0.25">
      <c r="A24" s="96">
        <f>IF(G24&lt;&gt;"",COUNTA(G$1:G24),"")</f>
        <v>5</v>
      </c>
      <c r="B24" s="97" t="s">
        <v>125</v>
      </c>
      <c r="C24" s="98" t="s">
        <v>22</v>
      </c>
      <c r="D24" s="99">
        <v>14</v>
      </c>
      <c r="E24" s="100">
        <f t="shared" si="0"/>
        <v>11284.421615147601</v>
      </c>
      <c r="F24" s="100">
        <v>157981.90261206642</v>
      </c>
      <c r="G24" s="101" t="s">
        <v>23</v>
      </c>
      <c r="Z24" s="95"/>
      <c r="AA24" s="95"/>
    </row>
    <row r="25" spans="1:27" s="59" customFormat="1" ht="15" x14ac:dyDescent="0.25">
      <c r="A25" s="96">
        <f>IF(G25&lt;&gt;"",COUNTA(G$1:G25),"")</f>
        <v>6</v>
      </c>
      <c r="B25" s="97" t="s">
        <v>126</v>
      </c>
      <c r="C25" s="98" t="s">
        <v>22</v>
      </c>
      <c r="D25" s="99">
        <v>4</v>
      </c>
      <c r="E25" s="100">
        <f t="shared" si="0"/>
        <v>2040.7745851816003</v>
      </c>
      <c r="F25" s="100">
        <v>8163.0983407264011</v>
      </c>
      <c r="G25" s="101" t="s">
        <v>23</v>
      </c>
      <c r="Z25" s="95"/>
      <c r="AA25" s="95"/>
    </row>
    <row r="26" spans="1:27" s="59" customFormat="1" ht="15" x14ac:dyDescent="0.25">
      <c r="A26" s="96">
        <f>IF(G26&lt;&gt;"",COUNTA(G$1:G26),"")</f>
        <v>7</v>
      </c>
      <c r="B26" s="97" t="s">
        <v>127</v>
      </c>
      <c r="C26" s="98" t="s">
        <v>22</v>
      </c>
      <c r="D26" s="99">
        <v>6</v>
      </c>
      <c r="E26" s="100">
        <f t="shared" si="0"/>
        <v>617.23513089920004</v>
      </c>
      <c r="F26" s="100">
        <v>3703.4107853952</v>
      </c>
      <c r="G26" s="101" t="s">
        <v>23</v>
      </c>
      <c r="Z26" s="95"/>
      <c r="AA26" s="95"/>
    </row>
    <row r="27" spans="1:27" s="59" customFormat="1" ht="15" x14ac:dyDescent="0.25">
      <c r="A27" s="96">
        <f>IF(G27&lt;&gt;"",COUNTA(G$1:G27),"")</f>
        <v>8</v>
      </c>
      <c r="B27" s="97" t="s">
        <v>128</v>
      </c>
      <c r="C27" s="98" t="s">
        <v>22</v>
      </c>
      <c r="D27" s="99">
        <v>1</v>
      </c>
      <c r="E27" s="100">
        <f t="shared" si="0"/>
        <v>11284.421615147601</v>
      </c>
      <c r="F27" s="100">
        <v>11284.421615147601</v>
      </c>
      <c r="G27" s="101" t="s">
        <v>23</v>
      </c>
      <c r="Z27" s="95"/>
      <c r="AA27" s="95"/>
    </row>
    <row r="28" spans="1:27" s="59" customFormat="1" ht="22.5" x14ac:dyDescent="0.25">
      <c r="A28" s="96">
        <f>IF(G28&lt;&gt;"",COUNTA(G$1:G28),"")</f>
        <v>9</v>
      </c>
      <c r="B28" s="97" t="s">
        <v>129</v>
      </c>
      <c r="C28" s="98" t="s">
        <v>22</v>
      </c>
      <c r="D28" s="99">
        <v>2</v>
      </c>
      <c r="E28" s="100">
        <f t="shared" si="0"/>
        <v>40296.840280996403</v>
      </c>
      <c r="F28" s="100">
        <v>80593.680561992805</v>
      </c>
      <c r="G28" s="101" t="s">
        <v>23</v>
      </c>
      <c r="Z28" s="95"/>
      <c r="AA28" s="95"/>
    </row>
    <row r="29" spans="1:27" s="59" customFormat="1" ht="15" x14ac:dyDescent="0.25">
      <c r="A29" s="96">
        <f>IF(G29&lt;&gt;"",COUNTA(G$1:G29),"")</f>
        <v>10</v>
      </c>
      <c r="B29" s="97" t="s">
        <v>130</v>
      </c>
      <c r="C29" s="98" t="s">
        <v>22</v>
      </c>
      <c r="D29" s="99">
        <v>4</v>
      </c>
      <c r="E29" s="100">
        <f t="shared" si="0"/>
        <v>26674.653883345203</v>
      </c>
      <c r="F29" s="100">
        <v>106698.61553338081</v>
      </c>
      <c r="G29" s="101" t="s">
        <v>23</v>
      </c>
      <c r="Z29" s="95"/>
      <c r="AA29" s="95"/>
    </row>
    <row r="30" spans="1:27" s="59" customFormat="1" ht="15" x14ac:dyDescent="0.25">
      <c r="A30" s="96">
        <f>IF(G30&lt;&gt;"",COUNTA(G$1:G30),"")</f>
        <v>11</v>
      </c>
      <c r="B30" s="97" t="s">
        <v>131</v>
      </c>
      <c r="C30" s="98" t="s">
        <v>22</v>
      </c>
      <c r="D30" s="99">
        <v>6</v>
      </c>
      <c r="E30" s="100">
        <f t="shared" si="0"/>
        <v>33.222632242800003</v>
      </c>
      <c r="F30" s="102">
        <v>199.33579345680002</v>
      </c>
      <c r="G30" s="101" t="s">
        <v>23</v>
      </c>
      <c r="Z30" s="95"/>
      <c r="AA30" s="95"/>
    </row>
    <row r="31" spans="1:27" s="59" customFormat="1" ht="15" x14ac:dyDescent="0.25">
      <c r="A31" s="96">
        <f>IF(G31&lt;&gt;"",COUNTA(G$1:G31),"")</f>
        <v>12</v>
      </c>
      <c r="B31" s="97" t="s">
        <v>132</v>
      </c>
      <c r="C31" s="98" t="s">
        <v>22</v>
      </c>
      <c r="D31" s="99">
        <v>34</v>
      </c>
      <c r="E31" s="100">
        <f t="shared" si="0"/>
        <v>28.487605070000001</v>
      </c>
      <c r="F31" s="102">
        <v>968.57857238000008</v>
      </c>
      <c r="G31" s="101" t="s">
        <v>23</v>
      </c>
      <c r="Z31" s="95"/>
      <c r="AA31" s="95"/>
    </row>
    <row r="32" spans="1:27" s="59" customFormat="1" ht="15" x14ac:dyDescent="0.25">
      <c r="A32" s="96">
        <f>IF(G32&lt;&gt;"",COUNTA(G$1:G32),"")</f>
        <v>13</v>
      </c>
      <c r="B32" s="97" t="s">
        <v>133</v>
      </c>
      <c r="C32" s="98" t="s">
        <v>22</v>
      </c>
      <c r="D32" s="99">
        <v>23</v>
      </c>
      <c r="E32" s="100">
        <f t="shared" si="0"/>
        <v>56.9862732876</v>
      </c>
      <c r="F32" s="100">
        <v>1310.6842856148</v>
      </c>
      <c r="G32" s="101" t="s">
        <v>23</v>
      </c>
      <c r="Z32" s="95"/>
      <c r="AA32" s="95"/>
    </row>
    <row r="33" spans="1:27" s="59" customFormat="1" ht="15" x14ac:dyDescent="0.25">
      <c r="A33" s="96">
        <f>IF(G33&lt;&gt;"",COUNTA(G$1:G33),"")</f>
        <v>14</v>
      </c>
      <c r="B33" s="97" t="s">
        <v>134</v>
      </c>
      <c r="C33" s="98" t="s">
        <v>22</v>
      </c>
      <c r="D33" s="99">
        <v>11</v>
      </c>
      <c r="E33" s="100">
        <f t="shared" si="0"/>
        <v>42.681623440800003</v>
      </c>
      <c r="F33" s="102">
        <v>469.49785784880004</v>
      </c>
      <c r="G33" s="101" t="s">
        <v>23</v>
      </c>
      <c r="Z33" s="95"/>
      <c r="AA33" s="95"/>
    </row>
    <row r="34" spans="1:27" s="59" customFormat="1" ht="15" x14ac:dyDescent="0.25">
      <c r="A34" s="96">
        <f>IF(G34&lt;&gt;"",COUNTA(G$1:G34),"")</f>
        <v>15</v>
      </c>
      <c r="B34" s="97" t="s">
        <v>135</v>
      </c>
      <c r="C34" s="98" t="s">
        <v>22</v>
      </c>
      <c r="D34" s="99">
        <v>46</v>
      </c>
      <c r="E34" s="100">
        <f t="shared" si="0"/>
        <v>25.677565579600003</v>
      </c>
      <c r="F34" s="100">
        <v>1181.1680166616002</v>
      </c>
      <c r="G34" s="101" t="s">
        <v>23</v>
      </c>
      <c r="Z34" s="95"/>
      <c r="AA34" s="95"/>
    </row>
    <row r="35" spans="1:27" s="59" customFormat="1" ht="15" x14ac:dyDescent="0.25">
      <c r="A35" s="96">
        <f>IF(G35&lt;&gt;"",COUNTA(G$1:G35),"")</f>
        <v>16</v>
      </c>
      <c r="B35" s="97" t="s">
        <v>136</v>
      </c>
      <c r="C35" s="98" t="s">
        <v>22</v>
      </c>
      <c r="D35" s="99">
        <v>2</v>
      </c>
      <c r="E35" s="100">
        <f t="shared" si="0"/>
        <v>66.445264485600006</v>
      </c>
      <c r="F35" s="102">
        <v>132.89052897120001</v>
      </c>
      <c r="G35" s="101" t="s">
        <v>23</v>
      </c>
      <c r="Z35" s="95"/>
      <c r="AA35" s="95"/>
    </row>
    <row r="36" spans="1:27" s="59" customFormat="1" ht="33.75" x14ac:dyDescent="0.25">
      <c r="A36" s="96">
        <f>IF(G36&lt;&gt;"",COUNTA(G$1:G36),"")</f>
        <v>17</v>
      </c>
      <c r="B36" s="97" t="s">
        <v>137</v>
      </c>
      <c r="C36" s="98" t="s">
        <v>22</v>
      </c>
      <c r="D36" s="99">
        <v>28</v>
      </c>
      <c r="E36" s="100">
        <f t="shared" si="0"/>
        <v>616.32795279600009</v>
      </c>
      <c r="F36" s="100">
        <v>17257.182678288002</v>
      </c>
      <c r="G36" s="101" t="s">
        <v>23</v>
      </c>
      <c r="Z36" s="95"/>
      <c r="AA36" s="95"/>
    </row>
    <row r="37" spans="1:27" s="59" customFormat="1" ht="33.75" x14ac:dyDescent="0.25">
      <c r="A37" s="96">
        <f>IF(G37&lt;&gt;"",COUNTA(G$1:G37),"")</f>
        <v>18</v>
      </c>
      <c r="B37" s="97" t="s">
        <v>138</v>
      </c>
      <c r="C37" s="98" t="s">
        <v>22</v>
      </c>
      <c r="D37" s="99">
        <v>101</v>
      </c>
      <c r="E37" s="100">
        <f t="shared" si="0"/>
        <v>11284.421615147601</v>
      </c>
      <c r="F37" s="100">
        <v>1139726.5831299077</v>
      </c>
      <c r="G37" s="101" t="s">
        <v>23</v>
      </c>
      <c r="Z37" s="95"/>
      <c r="AA37" s="95"/>
    </row>
    <row r="38" spans="1:27" s="59" customFormat="1" ht="33.75" x14ac:dyDescent="0.25">
      <c r="A38" s="96">
        <f>IF(G38&lt;&gt;"",COUNTA(G$1:G38),"")</f>
        <v>19</v>
      </c>
      <c r="B38" s="97" t="s">
        <v>139</v>
      </c>
      <c r="C38" s="98" t="s">
        <v>22</v>
      </c>
      <c r="D38" s="99">
        <v>75</v>
      </c>
      <c r="E38" s="100">
        <f t="shared" si="0"/>
        <v>713.07517855799995</v>
      </c>
      <c r="F38" s="100">
        <v>53480.63839185</v>
      </c>
      <c r="G38" s="101" t="s">
        <v>23</v>
      </c>
      <c r="Z38" s="95"/>
      <c r="AA38" s="95"/>
    </row>
    <row r="39" spans="1:27" s="59" customFormat="1" ht="33.75" x14ac:dyDescent="0.25">
      <c r="A39" s="96">
        <f>IF(G39&lt;&gt;"",COUNTA(G$1:G39),"")</f>
        <v>20</v>
      </c>
      <c r="B39" s="97" t="s">
        <v>140</v>
      </c>
      <c r="C39" s="98" t="s">
        <v>22</v>
      </c>
      <c r="D39" s="99">
        <v>21</v>
      </c>
      <c r="E39" s="100">
        <f t="shared" si="0"/>
        <v>795.03097597880003</v>
      </c>
      <c r="F39" s="100">
        <v>16695.650495554801</v>
      </c>
      <c r="G39" s="101" t="s">
        <v>23</v>
      </c>
      <c r="Z39" s="95"/>
      <c r="AA39" s="95"/>
    </row>
    <row r="40" spans="1:27" s="59" customFormat="1" ht="33.75" x14ac:dyDescent="0.25">
      <c r="A40" s="96">
        <f>IF(G40&lt;&gt;"",COUNTA(G$1:G40),"")</f>
        <v>21</v>
      </c>
      <c r="B40" s="97" t="s">
        <v>141</v>
      </c>
      <c r="C40" s="98" t="s">
        <v>22</v>
      </c>
      <c r="D40" s="99">
        <v>39</v>
      </c>
      <c r="E40" s="100">
        <f t="shared" si="0"/>
        <v>1003.1177191872001</v>
      </c>
      <c r="F40" s="100">
        <v>39121.591048300805</v>
      </c>
      <c r="G40" s="101" t="s">
        <v>23</v>
      </c>
      <c r="Z40" s="95"/>
      <c r="AA40" s="95"/>
    </row>
    <row r="41" spans="1:27" s="59" customFormat="1" ht="33.75" x14ac:dyDescent="0.25">
      <c r="A41" s="96">
        <f>IF(G41&lt;&gt;"",COUNTA(G$1:G41),"")</f>
        <v>22</v>
      </c>
      <c r="B41" s="97" t="s">
        <v>142</v>
      </c>
      <c r="C41" s="98" t="s">
        <v>22</v>
      </c>
      <c r="D41" s="99">
        <v>102</v>
      </c>
      <c r="E41" s="100">
        <f t="shared" si="0"/>
        <v>1007.4544730464</v>
      </c>
      <c r="F41" s="100">
        <v>102760.3562507328</v>
      </c>
      <c r="G41" s="101" t="s">
        <v>23</v>
      </c>
      <c r="Z41" s="95"/>
      <c r="AA41" s="95"/>
    </row>
    <row r="42" spans="1:27" s="59" customFormat="1" ht="33.75" x14ac:dyDescent="0.25">
      <c r="A42" s="96">
        <f>IF(G42&lt;&gt;"",COUNTA(G$1:G42),"")</f>
        <v>23</v>
      </c>
      <c r="B42" s="97" t="s">
        <v>143</v>
      </c>
      <c r="C42" s="98" t="s">
        <v>22</v>
      </c>
      <c r="D42" s="99">
        <v>2</v>
      </c>
      <c r="E42" s="100">
        <f t="shared" si="0"/>
        <v>1262.9689300160001</v>
      </c>
      <c r="F42" s="100">
        <v>2525.9378600320001</v>
      </c>
      <c r="G42" s="101" t="s">
        <v>23</v>
      </c>
      <c r="Z42" s="95"/>
      <c r="AA42" s="95"/>
    </row>
    <row r="43" spans="1:27" s="59" customFormat="1" ht="15" x14ac:dyDescent="0.25">
      <c r="A43" s="96">
        <f>IF(G43&lt;&gt;"",COUNTA(G$1:G43),"")</f>
        <v>24</v>
      </c>
      <c r="B43" s="97" t="s">
        <v>144</v>
      </c>
      <c r="C43" s="98" t="s">
        <v>22</v>
      </c>
      <c r="D43" s="99">
        <v>24</v>
      </c>
      <c r="E43" s="100">
        <f t="shared" si="0"/>
        <v>1233.9724201564002</v>
      </c>
      <c r="F43" s="100">
        <v>29615.338083753602</v>
      </c>
      <c r="G43" s="101" t="s">
        <v>23</v>
      </c>
      <c r="Z43" s="95"/>
      <c r="AA43" s="95"/>
    </row>
    <row r="44" spans="1:27" s="59" customFormat="1" ht="15" x14ac:dyDescent="0.25">
      <c r="A44" s="96">
        <f>IF(G44&lt;&gt;"",COUNTA(G$1:G44),"")</f>
        <v>25</v>
      </c>
      <c r="B44" s="97" t="s">
        <v>145</v>
      </c>
      <c r="C44" s="98" t="s">
        <v>22</v>
      </c>
      <c r="D44" s="99">
        <v>5</v>
      </c>
      <c r="E44" s="100">
        <f t="shared" si="0"/>
        <v>11284.421615147601</v>
      </c>
      <c r="F44" s="100">
        <v>56422.108075738004</v>
      </c>
      <c r="G44" s="101" t="s">
        <v>23</v>
      </c>
      <c r="Z44" s="95"/>
      <c r="AA44" s="95"/>
    </row>
    <row r="45" spans="1:27" s="59" customFormat="1" ht="15" x14ac:dyDescent="0.25">
      <c r="A45" s="96">
        <f>IF(G45&lt;&gt;"",COUNTA(G$1:G45),"")</f>
        <v>26</v>
      </c>
      <c r="B45" s="97" t="s">
        <v>146</v>
      </c>
      <c r="C45" s="98" t="s">
        <v>22</v>
      </c>
      <c r="D45" s="99">
        <v>6</v>
      </c>
      <c r="E45" s="100">
        <f t="shared" si="0"/>
        <v>2642.7093829500004</v>
      </c>
      <c r="F45" s="100">
        <v>15856.256297700002</v>
      </c>
      <c r="G45" s="101" t="s">
        <v>23</v>
      </c>
      <c r="Z45" s="95"/>
      <c r="AA45" s="95"/>
    </row>
    <row r="46" spans="1:27" s="59" customFormat="1" ht="15" x14ac:dyDescent="0.25">
      <c r="A46" s="96">
        <f>IF(G46&lt;&gt;"",COUNTA(G$1:G46),"")</f>
        <v>27</v>
      </c>
      <c r="B46" s="97" t="s">
        <v>147</v>
      </c>
      <c r="C46" s="98" t="s">
        <v>22</v>
      </c>
      <c r="D46" s="99">
        <v>7</v>
      </c>
      <c r="E46" s="100">
        <f t="shared" si="0"/>
        <v>11284.421615147601</v>
      </c>
      <c r="F46" s="100">
        <v>78990.95130603321</v>
      </c>
      <c r="G46" s="101" t="s">
        <v>23</v>
      </c>
      <c r="Z46" s="95"/>
      <c r="AA46" s="95"/>
    </row>
    <row r="47" spans="1:27" s="59" customFormat="1" ht="15" x14ac:dyDescent="0.25">
      <c r="A47" s="96">
        <f>IF(G47&lt;&gt;"",COUNTA(G$1:G47),"")</f>
        <v>28</v>
      </c>
      <c r="B47" s="97" t="s">
        <v>148</v>
      </c>
      <c r="C47" s="98" t="s">
        <v>22</v>
      </c>
      <c r="D47" s="99">
        <v>2</v>
      </c>
      <c r="E47" s="100">
        <f t="shared" si="0"/>
        <v>4256.9221861184005</v>
      </c>
      <c r="F47" s="100">
        <v>8513.8443722368011</v>
      </c>
      <c r="G47" s="101" t="s">
        <v>23</v>
      </c>
      <c r="Z47" s="95"/>
      <c r="AA47" s="95"/>
    </row>
    <row r="48" spans="1:27" s="59" customFormat="1" ht="15" x14ac:dyDescent="0.25">
      <c r="A48" s="96">
        <f>IF(G48&lt;&gt;"",COUNTA(G$1:G48),"")</f>
        <v>29</v>
      </c>
      <c r="B48" s="97" t="s">
        <v>149</v>
      </c>
      <c r="C48" s="98" t="s">
        <v>22</v>
      </c>
      <c r="D48" s="99">
        <v>4</v>
      </c>
      <c r="E48" s="100">
        <f t="shared" si="0"/>
        <v>11284.421615147601</v>
      </c>
      <c r="F48" s="100">
        <v>45137.686460590405</v>
      </c>
      <c r="G48" s="101" t="s">
        <v>23</v>
      </c>
      <c r="Z48" s="95"/>
      <c r="AA48" s="95"/>
    </row>
    <row r="49" spans="1:27" s="59" customFormat="1" ht="15" x14ac:dyDescent="0.25">
      <c r="A49" s="96">
        <f>IF(G49&lt;&gt;"",COUNTA(G$1:G49),"")</f>
        <v>30</v>
      </c>
      <c r="B49" s="97" t="s">
        <v>150</v>
      </c>
      <c r="C49" s="98" t="s">
        <v>22</v>
      </c>
      <c r="D49" s="99">
        <v>53</v>
      </c>
      <c r="E49" s="100">
        <f t="shared" si="0"/>
        <v>189.56703412599998</v>
      </c>
      <c r="F49" s="100">
        <v>10047.052808678</v>
      </c>
      <c r="G49" s="101" t="s">
        <v>23</v>
      </c>
      <c r="Z49" s="95"/>
      <c r="AA49" s="95"/>
    </row>
    <row r="50" spans="1:27" s="59" customFormat="1" ht="15" x14ac:dyDescent="0.25">
      <c r="A50" s="96">
        <f>IF(G50&lt;&gt;"",COUNTA(G$1:G50),"")</f>
        <v>31</v>
      </c>
      <c r="B50" s="97" t="s">
        <v>151</v>
      </c>
      <c r="C50" s="98" t="s">
        <v>98</v>
      </c>
      <c r="D50" s="103">
        <v>1.40828</v>
      </c>
      <c r="E50" s="100">
        <f t="shared" si="0"/>
        <v>387.69094015934331</v>
      </c>
      <c r="F50" s="102">
        <v>545.97739720760001</v>
      </c>
      <c r="G50" s="101" t="s">
        <v>23</v>
      </c>
      <c r="Z50" s="95"/>
      <c r="AA50" s="95"/>
    </row>
    <row r="51" spans="1:27" s="59" customFormat="1" ht="15" x14ac:dyDescent="0.25">
      <c r="A51" s="96">
        <f>IF(G51&lt;&gt;"",COUNTA(G$1:G51),"")</f>
        <v>32</v>
      </c>
      <c r="B51" s="97" t="s">
        <v>152</v>
      </c>
      <c r="C51" s="98" t="s">
        <v>64</v>
      </c>
      <c r="D51" s="104">
        <v>7.6</v>
      </c>
      <c r="E51" s="100">
        <f t="shared" si="0"/>
        <v>61.920145981736844</v>
      </c>
      <c r="F51" s="102">
        <v>470.59310946120002</v>
      </c>
      <c r="G51" s="101" t="s">
        <v>23</v>
      </c>
      <c r="Z51" s="95"/>
      <c r="AA51" s="95"/>
    </row>
    <row r="52" spans="1:27" s="59" customFormat="1" ht="15" x14ac:dyDescent="0.25">
      <c r="A52" s="96">
        <f>IF(G52&lt;&gt;"",COUNTA(G$1:G52),"")</f>
        <v>33</v>
      </c>
      <c r="B52" s="97" t="s">
        <v>153</v>
      </c>
      <c r="C52" s="98" t="s">
        <v>62</v>
      </c>
      <c r="D52" s="105">
        <v>3.3999999999999998E-3</v>
      </c>
      <c r="E52" s="100">
        <f t="shared" si="0"/>
        <v>13923.29664129412</v>
      </c>
      <c r="F52" s="102">
        <v>47.339208580400005</v>
      </c>
      <c r="G52" s="101" t="s">
        <v>23</v>
      </c>
      <c r="Z52" s="95"/>
      <c r="AA52" s="95"/>
    </row>
    <row r="53" spans="1:27" s="59" customFormat="1" ht="22.5" x14ac:dyDescent="0.25">
      <c r="A53" s="96">
        <f>IF(G53&lt;&gt;"",COUNTA(G$1:G53),"")</f>
        <v>34</v>
      </c>
      <c r="B53" s="97" t="s">
        <v>154</v>
      </c>
      <c r="C53" s="98" t="s">
        <v>62</v>
      </c>
      <c r="D53" s="103">
        <v>5.7480000000000003E-2</v>
      </c>
      <c r="E53" s="100">
        <f t="shared" si="0"/>
        <v>154263.73716000695</v>
      </c>
      <c r="F53" s="100">
        <v>8867.0796119572005</v>
      </c>
      <c r="G53" s="101" t="s">
        <v>23</v>
      </c>
      <c r="Z53" s="95"/>
      <c r="AA53" s="95"/>
    </row>
    <row r="54" spans="1:27" s="59" customFormat="1" ht="22.5" x14ac:dyDescent="0.25">
      <c r="A54" s="96">
        <f>IF(G54&lt;&gt;"",COUNTA(G$1:G54),"")</f>
        <v>35</v>
      </c>
      <c r="B54" s="97" t="s">
        <v>155</v>
      </c>
      <c r="C54" s="98" t="s">
        <v>62</v>
      </c>
      <c r="D54" s="105">
        <v>2.86E-2</v>
      </c>
      <c r="E54" s="100">
        <f t="shared" si="0"/>
        <v>149300.27144874126</v>
      </c>
      <c r="F54" s="100">
        <v>4269.987763434</v>
      </c>
      <c r="G54" s="101" t="s">
        <v>23</v>
      </c>
      <c r="Z54" s="95"/>
      <c r="AA54" s="95"/>
    </row>
    <row r="55" spans="1:27" s="59" customFormat="1" ht="22.5" x14ac:dyDescent="0.25">
      <c r="A55" s="96">
        <f>IF(G55&lt;&gt;"",COUNTA(G$1:G55),"")</f>
        <v>36</v>
      </c>
      <c r="B55" s="97" t="s">
        <v>156</v>
      </c>
      <c r="C55" s="98" t="s">
        <v>64</v>
      </c>
      <c r="D55" s="106">
        <v>1.6459999999999999</v>
      </c>
      <c r="E55" s="100">
        <f t="shared" si="0"/>
        <v>259.34545157569869</v>
      </c>
      <c r="F55" s="102">
        <v>426.88261329360006</v>
      </c>
      <c r="G55" s="101" t="s">
        <v>23</v>
      </c>
      <c r="Z55" s="95"/>
      <c r="AA55" s="95"/>
    </row>
    <row r="56" spans="1:27" s="59" customFormat="1" ht="15" x14ac:dyDescent="0.25">
      <c r="A56" s="96">
        <f>IF(G56&lt;&gt;"",COUNTA(G$1:G56),"")</f>
        <v>37</v>
      </c>
      <c r="B56" s="97" t="s">
        <v>63</v>
      </c>
      <c r="C56" s="98" t="s">
        <v>64</v>
      </c>
      <c r="D56" s="103">
        <v>3.6106799999999999</v>
      </c>
      <c r="E56" s="100">
        <f t="shared" si="0"/>
        <v>91.007126085723471</v>
      </c>
      <c r="F56" s="102">
        <v>328.59761001520002</v>
      </c>
      <c r="G56" s="101" t="s">
        <v>23</v>
      </c>
      <c r="Z56" s="95"/>
      <c r="AA56" s="95"/>
    </row>
    <row r="57" spans="1:27" s="59" customFormat="1" ht="22.5" x14ac:dyDescent="0.25">
      <c r="A57" s="96">
        <f>IF(G57&lt;&gt;"",COUNTA(G$1:G57),"")</f>
        <v>38</v>
      </c>
      <c r="B57" s="97" t="s">
        <v>157</v>
      </c>
      <c r="C57" s="98" t="s">
        <v>98</v>
      </c>
      <c r="D57" s="107">
        <v>2.2000000000000001E-6</v>
      </c>
      <c r="E57" s="100">
        <f t="shared" si="0"/>
        <v>15086.110363636364</v>
      </c>
      <c r="F57" s="102">
        <v>3.3189442800000003E-2</v>
      </c>
      <c r="G57" s="101" t="s">
        <v>23</v>
      </c>
      <c r="Z57" s="95"/>
      <c r="AA57" s="95"/>
    </row>
    <row r="58" spans="1:27" s="59" customFormat="1" ht="22.5" x14ac:dyDescent="0.25">
      <c r="A58" s="96">
        <f>IF(G58&lt;&gt;"",COUNTA(G$1:G58),"")</f>
        <v>39</v>
      </c>
      <c r="B58" s="97" t="s">
        <v>66</v>
      </c>
      <c r="C58" s="98" t="s">
        <v>62</v>
      </c>
      <c r="D58" s="107">
        <v>1.4420000000000001E-4</v>
      </c>
      <c r="E58" s="100">
        <f t="shared" si="0"/>
        <v>334042.61199999996</v>
      </c>
      <c r="F58" s="102">
        <v>48.1689446504</v>
      </c>
      <c r="G58" s="101" t="s">
        <v>23</v>
      </c>
      <c r="Z58" s="95"/>
      <c r="AA58" s="95"/>
    </row>
    <row r="59" spans="1:27" s="59" customFormat="1" ht="15" x14ac:dyDescent="0.25">
      <c r="A59" s="96">
        <f>IF(G59&lt;&gt;"",COUNTA(G$1:G59),"")</f>
        <v>40</v>
      </c>
      <c r="B59" s="97" t="s">
        <v>158</v>
      </c>
      <c r="C59" s="98" t="s">
        <v>98</v>
      </c>
      <c r="D59" s="103">
        <v>11.42084</v>
      </c>
      <c r="E59" s="100">
        <f t="shared" si="0"/>
        <v>24.560899846070871</v>
      </c>
      <c r="F59" s="102">
        <v>280.50610739800004</v>
      </c>
      <c r="G59" s="101" t="s">
        <v>23</v>
      </c>
      <c r="Z59" s="95"/>
      <c r="AA59" s="95"/>
    </row>
    <row r="60" spans="1:27" s="59" customFormat="1" ht="22.5" x14ac:dyDescent="0.25">
      <c r="A60" s="96">
        <f>IF(G60&lt;&gt;"",COUNTA(G$1:G60),"")</f>
        <v>41</v>
      </c>
      <c r="B60" s="97" t="s">
        <v>74</v>
      </c>
      <c r="C60" s="98" t="s">
        <v>75</v>
      </c>
      <c r="D60" s="108">
        <v>9.24</v>
      </c>
      <c r="E60" s="100">
        <f t="shared" si="0"/>
        <v>10.068182702207794</v>
      </c>
      <c r="F60" s="102">
        <v>93.030008168400016</v>
      </c>
      <c r="G60" s="101" t="s">
        <v>23</v>
      </c>
      <c r="Z60" s="95"/>
      <c r="AA60" s="95"/>
    </row>
    <row r="61" spans="1:27" s="59" customFormat="1" ht="15" x14ac:dyDescent="0.25">
      <c r="A61" s="96">
        <f>IF(G61&lt;&gt;"",COUNTA(G$1:G61),"")</f>
        <v>42</v>
      </c>
      <c r="B61" s="97" t="s">
        <v>159</v>
      </c>
      <c r="C61" s="98" t="s">
        <v>62</v>
      </c>
      <c r="D61" s="98"/>
      <c r="E61" s="100" t="e">
        <f t="shared" si="0"/>
        <v>#DIV/0!</v>
      </c>
      <c r="F61" s="109">
        <v>0</v>
      </c>
      <c r="G61" s="101" t="s">
        <v>23</v>
      </c>
      <c r="Z61" s="95"/>
      <c r="AA61" s="95"/>
    </row>
    <row r="62" spans="1:27" s="59" customFormat="1" ht="15" x14ac:dyDescent="0.25">
      <c r="A62" s="96">
        <f>IF(G62&lt;&gt;"",COUNTA(G$1:G62),"")</f>
        <v>43</v>
      </c>
      <c r="B62" s="97" t="s">
        <v>160</v>
      </c>
      <c r="C62" s="98" t="s">
        <v>62</v>
      </c>
      <c r="D62" s="107">
        <v>6.9999999999999997E-7</v>
      </c>
      <c r="E62" s="100">
        <f t="shared" si="0"/>
        <v>158044.96571428573</v>
      </c>
      <c r="F62" s="102">
        <v>0.11063147600000001</v>
      </c>
      <c r="G62" s="101" t="s">
        <v>23</v>
      </c>
      <c r="Z62" s="95"/>
      <c r="AA62" s="95"/>
    </row>
    <row r="63" spans="1:27" s="59" customFormat="1" ht="33.75" x14ac:dyDescent="0.25">
      <c r="A63" s="96">
        <f>IF(G63&lt;&gt;"",COUNTA(G$1:G63),"")</f>
        <v>44</v>
      </c>
      <c r="B63" s="97" t="s">
        <v>161</v>
      </c>
      <c r="C63" s="98" t="s">
        <v>22</v>
      </c>
      <c r="D63" s="99">
        <v>2</v>
      </c>
      <c r="E63" s="100">
        <f t="shared" si="0"/>
        <v>4228.3350127200001</v>
      </c>
      <c r="F63" s="100">
        <v>8456.6700254400002</v>
      </c>
      <c r="G63" s="101" t="s">
        <v>23</v>
      </c>
      <c r="Z63" s="95"/>
      <c r="AA63" s="95"/>
    </row>
    <row r="64" spans="1:27" s="59" customFormat="1" ht="22.5" x14ac:dyDescent="0.25">
      <c r="A64" s="96">
        <f>IF(G64&lt;&gt;"",COUNTA(G$1:G64),"")</f>
        <v>45</v>
      </c>
      <c r="B64" s="97" t="s">
        <v>162</v>
      </c>
      <c r="C64" s="98" t="s">
        <v>62</v>
      </c>
      <c r="D64" s="103">
        <v>6.6E-4</v>
      </c>
      <c r="E64" s="100">
        <f t="shared" si="0"/>
        <v>255961.00583636362</v>
      </c>
      <c r="F64" s="102">
        <v>168.93426385199999</v>
      </c>
      <c r="G64" s="101" t="s">
        <v>23</v>
      </c>
      <c r="Z64" s="95"/>
      <c r="AA64" s="95"/>
    </row>
    <row r="65" spans="1:27" s="59" customFormat="1" ht="15" x14ac:dyDescent="0.25">
      <c r="A65" s="96">
        <f>IF(G65&lt;&gt;"",COUNTA(G$1:G65),"")</f>
        <v>46</v>
      </c>
      <c r="B65" s="97" t="s">
        <v>163</v>
      </c>
      <c r="C65" s="98" t="s">
        <v>64</v>
      </c>
      <c r="D65" s="107">
        <v>4.0840799999999997E-2</v>
      </c>
      <c r="E65" s="100">
        <f t="shared" si="0"/>
        <v>21.670775499010798</v>
      </c>
      <c r="F65" s="102">
        <v>0.88505180800000005</v>
      </c>
      <c r="G65" s="101" t="s">
        <v>23</v>
      </c>
      <c r="Z65" s="95"/>
      <c r="AA65" s="95"/>
    </row>
    <row r="66" spans="1:27" s="59" customFormat="1" ht="33.75" x14ac:dyDescent="0.25">
      <c r="A66" s="96">
        <f>IF(G66&lt;&gt;"",COUNTA(G$1:G66),"")</f>
        <v>47</v>
      </c>
      <c r="B66" s="97" t="s">
        <v>164</v>
      </c>
      <c r="C66" s="98" t="s">
        <v>165</v>
      </c>
      <c r="D66" s="107">
        <v>3.9900000000000001E-5</v>
      </c>
      <c r="E66" s="100">
        <f t="shared" si="0"/>
        <v>554.54373934837099</v>
      </c>
      <c r="F66" s="102">
        <v>2.2126295200000003E-2</v>
      </c>
      <c r="G66" s="101" t="s">
        <v>23</v>
      </c>
      <c r="Z66" s="95"/>
      <c r="AA66" s="95"/>
    </row>
    <row r="67" spans="1:27" s="59" customFormat="1" ht="15" x14ac:dyDescent="0.25">
      <c r="A67" s="96">
        <f>IF(G67&lt;&gt;"",COUNTA(G$1:G67),"")</f>
        <v>48</v>
      </c>
      <c r="B67" s="97" t="s">
        <v>166</v>
      </c>
      <c r="C67" s="98" t="s">
        <v>62</v>
      </c>
      <c r="D67" s="107">
        <v>1.9999999999999999E-7</v>
      </c>
      <c r="E67" s="100">
        <f t="shared" si="0"/>
        <v>387210.16600000008</v>
      </c>
      <c r="F67" s="102">
        <v>7.744203320000001E-2</v>
      </c>
      <c r="G67" s="101" t="s">
        <v>23</v>
      </c>
      <c r="Z67" s="95"/>
      <c r="AA67" s="95"/>
    </row>
    <row r="68" spans="1:27" s="59" customFormat="1" ht="22.5" x14ac:dyDescent="0.25">
      <c r="A68" s="96">
        <f>IF(G68&lt;&gt;"",COUNTA(G$1:G68),"")</f>
        <v>49</v>
      </c>
      <c r="B68" s="97" t="s">
        <v>167</v>
      </c>
      <c r="C68" s="98" t="s">
        <v>62</v>
      </c>
      <c r="D68" s="106">
        <v>6.0000000000000001E-3</v>
      </c>
      <c r="E68" s="100">
        <f t="shared" si="0"/>
        <v>89519.302663333321</v>
      </c>
      <c r="F68" s="102">
        <v>537.11581597999998</v>
      </c>
      <c r="G68" s="101" t="s">
        <v>23</v>
      </c>
      <c r="Z68" s="95"/>
      <c r="AA68" s="95"/>
    </row>
    <row r="69" spans="1:27" s="59" customFormat="1" ht="15" x14ac:dyDescent="0.25">
      <c r="A69" s="96">
        <f>IF(G69&lt;&gt;"",COUNTA(G$1:G69),"")</f>
        <v>50</v>
      </c>
      <c r="B69" s="97" t="s">
        <v>168</v>
      </c>
      <c r="C69" s="98" t="s">
        <v>98</v>
      </c>
      <c r="D69" s="107">
        <v>1.5693252</v>
      </c>
      <c r="E69" s="100">
        <f t="shared" si="0"/>
        <v>62.614732104728837</v>
      </c>
      <c r="F69" s="102">
        <v>98.262876983200002</v>
      </c>
      <c r="G69" s="101" t="s">
        <v>23</v>
      </c>
      <c r="Z69" s="95"/>
      <c r="AA69" s="95"/>
    </row>
    <row r="70" spans="1:27" s="59" customFormat="1" ht="22.5" x14ac:dyDescent="0.25">
      <c r="A70" s="96">
        <f>IF(G70&lt;&gt;"",COUNTA(G$1:G70),"")</f>
        <v>51</v>
      </c>
      <c r="B70" s="97" t="s">
        <v>79</v>
      </c>
      <c r="C70" s="98" t="s">
        <v>64</v>
      </c>
      <c r="D70" s="105">
        <v>6.4799999999999996E-2</v>
      </c>
      <c r="E70" s="100">
        <f t="shared" si="0"/>
        <v>152.28900708641976</v>
      </c>
      <c r="F70" s="102">
        <v>9.8683276592000002</v>
      </c>
      <c r="G70" s="101" t="s">
        <v>23</v>
      </c>
      <c r="Z70" s="95"/>
      <c r="AA70" s="95"/>
    </row>
    <row r="71" spans="1:27" s="59" customFormat="1" ht="22.5" x14ac:dyDescent="0.25">
      <c r="A71" s="96">
        <f>IF(G71&lt;&gt;"",COUNTA(G$1:G71),"")</f>
        <v>52</v>
      </c>
      <c r="B71" s="97" t="s">
        <v>169</v>
      </c>
      <c r="C71" s="98" t="s">
        <v>170</v>
      </c>
      <c r="D71" s="105">
        <v>8.0399999999999999E-2</v>
      </c>
      <c r="E71" s="100">
        <f t="shared" si="0"/>
        <v>1819.0896924378108</v>
      </c>
      <c r="F71" s="102">
        <v>146.25481127199998</v>
      </c>
      <c r="G71" s="101" t="s">
        <v>23</v>
      </c>
      <c r="Z71" s="95"/>
      <c r="AA71" s="95"/>
    </row>
    <row r="72" spans="1:27" s="59" customFormat="1" ht="22.5" x14ac:dyDescent="0.25">
      <c r="A72" s="96">
        <f>IF(G72&lt;&gt;"",COUNTA(G$1:G72),"")</f>
        <v>53</v>
      </c>
      <c r="B72" s="97" t="s">
        <v>171</v>
      </c>
      <c r="C72" s="98" t="s">
        <v>170</v>
      </c>
      <c r="D72" s="105">
        <v>8.0399999999999999E-2</v>
      </c>
      <c r="E72" s="100">
        <f t="shared" si="0"/>
        <v>1887.3399562388061</v>
      </c>
      <c r="F72" s="102">
        <v>151.74213248160001</v>
      </c>
      <c r="G72" s="101" t="s">
        <v>23</v>
      </c>
      <c r="Z72" s="95"/>
      <c r="AA72" s="95"/>
    </row>
    <row r="73" spans="1:27" s="59" customFormat="1" ht="22.5" x14ac:dyDescent="0.25">
      <c r="A73" s="96">
        <f>IF(G73&lt;&gt;"",COUNTA(G$1:G73),"")</f>
        <v>54</v>
      </c>
      <c r="B73" s="97" t="s">
        <v>82</v>
      </c>
      <c r="C73" s="98" t="s">
        <v>62</v>
      </c>
      <c r="D73" s="107">
        <v>3.8223600000000003E-2</v>
      </c>
      <c r="E73" s="100">
        <f t="shared" si="0"/>
        <v>76412.174898052515</v>
      </c>
      <c r="F73" s="100">
        <v>2920.7484084332004</v>
      </c>
      <c r="G73" s="101" t="s">
        <v>23</v>
      </c>
      <c r="Z73" s="95"/>
      <c r="AA73" s="95"/>
    </row>
    <row r="74" spans="1:27" s="59" customFormat="1" ht="15" x14ac:dyDescent="0.25">
      <c r="A74" s="96">
        <f>IF(G74&lt;&gt;"",COUNTA(G$1:G74),"")</f>
        <v>55</v>
      </c>
      <c r="B74" s="97" t="s">
        <v>83</v>
      </c>
      <c r="C74" s="98" t="s">
        <v>64</v>
      </c>
      <c r="D74" s="103">
        <v>2.8126799999999998</v>
      </c>
      <c r="E74" s="100">
        <f t="shared" si="0"/>
        <v>532.16922791956438</v>
      </c>
      <c r="F74" s="100">
        <v>1496.8217439848002</v>
      </c>
      <c r="G74" s="101" t="s">
        <v>23</v>
      </c>
      <c r="Z74" s="95"/>
      <c r="AA74" s="95"/>
    </row>
    <row r="75" spans="1:27" s="59" customFormat="1" ht="15" x14ac:dyDescent="0.25">
      <c r="A75" s="96">
        <f>IF(G75&lt;&gt;"",COUNTA(G$1:G75),"")</f>
        <v>56</v>
      </c>
      <c r="B75" s="97" t="s">
        <v>172</v>
      </c>
      <c r="C75" s="98" t="s">
        <v>64</v>
      </c>
      <c r="D75" s="99">
        <v>70</v>
      </c>
      <c r="E75" s="100">
        <f t="shared" si="0"/>
        <v>414.75866788372576</v>
      </c>
      <c r="F75" s="100">
        <v>29033.106751860803</v>
      </c>
      <c r="G75" s="101" t="s">
        <v>23</v>
      </c>
      <c r="Z75" s="95"/>
      <c r="AA75" s="95"/>
    </row>
    <row r="76" spans="1:27" s="59" customFormat="1" ht="15" x14ac:dyDescent="0.25">
      <c r="A76" s="96">
        <f>IF(G76&lt;&gt;"",COUNTA(G$1:G76),"")</f>
        <v>57</v>
      </c>
      <c r="B76" s="97" t="s">
        <v>173</v>
      </c>
      <c r="C76" s="98" t="s">
        <v>64</v>
      </c>
      <c r="D76" s="99">
        <v>4</v>
      </c>
      <c r="E76" s="100">
        <f t="shared" si="0"/>
        <v>1846.2733872260001</v>
      </c>
      <c r="F76" s="100">
        <v>7385.0935489040003</v>
      </c>
      <c r="G76" s="101" t="s">
        <v>23</v>
      </c>
      <c r="Z76" s="95"/>
      <c r="AA76" s="95"/>
    </row>
    <row r="77" spans="1:27" s="59" customFormat="1" ht="15" x14ac:dyDescent="0.25">
      <c r="A77" s="96">
        <f>IF(G77&lt;&gt;"",COUNTA(G$1:G77),"")</f>
        <v>58</v>
      </c>
      <c r="B77" s="97" t="s">
        <v>174</v>
      </c>
      <c r="C77" s="98" t="s">
        <v>64</v>
      </c>
      <c r="D77" s="99">
        <v>66</v>
      </c>
      <c r="E77" s="100">
        <f t="shared" si="0"/>
        <v>328.00020004480001</v>
      </c>
      <c r="F77" s="100">
        <v>21648.013202956801</v>
      </c>
      <c r="G77" s="101" t="s">
        <v>23</v>
      </c>
      <c r="Z77" s="95"/>
      <c r="AA77" s="95"/>
    </row>
    <row r="78" spans="1:27" s="59" customFormat="1" ht="15" x14ac:dyDescent="0.25">
      <c r="A78" s="96">
        <f>IF(G78&lt;&gt;"",COUNTA(G$1:G78),"")</f>
        <v>59</v>
      </c>
      <c r="B78" s="97" t="s">
        <v>84</v>
      </c>
      <c r="C78" s="98" t="s">
        <v>62</v>
      </c>
      <c r="D78" s="106">
        <v>4.3999999999999997E-2</v>
      </c>
      <c r="E78" s="100">
        <f t="shared" si="0"/>
        <v>0</v>
      </c>
      <c r="F78" s="109">
        <v>0</v>
      </c>
      <c r="G78" s="101" t="s">
        <v>23</v>
      </c>
      <c r="Z78" s="95"/>
      <c r="AA78" s="95"/>
    </row>
    <row r="79" spans="1:27" s="59" customFormat="1" ht="15" x14ac:dyDescent="0.25">
      <c r="A79" s="96">
        <f>IF(G79&lt;&gt;"",COUNTA(G$1:G79),"")</f>
        <v>60</v>
      </c>
      <c r="B79" s="97" t="s">
        <v>175</v>
      </c>
      <c r="C79" s="98" t="s">
        <v>62</v>
      </c>
      <c r="D79" s="106">
        <v>5.3999999999999999E-2</v>
      </c>
      <c r="E79" s="100">
        <f t="shared" si="0"/>
        <v>15101.196474000002</v>
      </c>
      <c r="F79" s="102">
        <v>815.46460959600006</v>
      </c>
      <c r="G79" s="101" t="s">
        <v>23</v>
      </c>
      <c r="Z79" s="95"/>
      <c r="AA79" s="95"/>
    </row>
    <row r="80" spans="1:27" s="59" customFormat="1" ht="33.75" x14ac:dyDescent="0.25">
      <c r="A80" s="96">
        <f>IF(G80&lt;&gt;"",COUNTA(G$1:G80),"")</f>
        <v>61</v>
      </c>
      <c r="B80" s="97" t="s">
        <v>87</v>
      </c>
      <c r="C80" s="98" t="s">
        <v>62</v>
      </c>
      <c r="D80" s="107">
        <v>3.1199999999999999E-5</v>
      </c>
      <c r="E80" s="100">
        <f t="shared" si="0"/>
        <v>170556.85883333333</v>
      </c>
      <c r="F80" s="102">
        <v>5.3213739956000001</v>
      </c>
      <c r="G80" s="101" t="s">
        <v>23</v>
      </c>
      <c r="Z80" s="95"/>
      <c r="AA80" s="95"/>
    </row>
    <row r="81" spans="1:27" s="59" customFormat="1" ht="15" x14ac:dyDescent="0.25">
      <c r="A81" s="96">
        <f>IF(G81&lt;&gt;"",COUNTA(G$1:G81),"")</f>
        <v>62</v>
      </c>
      <c r="B81" s="97" t="s">
        <v>89</v>
      </c>
      <c r="C81" s="98" t="s">
        <v>64</v>
      </c>
      <c r="D81" s="105">
        <v>2.64E-2</v>
      </c>
      <c r="E81" s="100">
        <f t="shared" si="0"/>
        <v>375.47652460606065</v>
      </c>
      <c r="F81" s="102">
        <v>9.9125802496000013</v>
      </c>
      <c r="G81" s="101" t="s">
        <v>23</v>
      </c>
      <c r="Z81" s="95"/>
      <c r="AA81" s="95"/>
    </row>
    <row r="82" spans="1:27" s="59" customFormat="1" ht="15" x14ac:dyDescent="0.25">
      <c r="A82" s="96">
        <f>IF(G82&lt;&gt;"",COUNTA(G$1:G82),"")</f>
        <v>63</v>
      </c>
      <c r="B82" s="97" t="s">
        <v>176</v>
      </c>
      <c r="C82" s="98" t="s">
        <v>62</v>
      </c>
      <c r="D82" s="107">
        <v>9.9999999999999995E-8</v>
      </c>
      <c r="E82" s="100">
        <f t="shared" si="0"/>
        <v>0</v>
      </c>
      <c r="F82" s="109">
        <v>0</v>
      </c>
      <c r="G82" s="101" t="s">
        <v>23</v>
      </c>
      <c r="Z82" s="95"/>
      <c r="AA82" s="95"/>
    </row>
    <row r="83" spans="1:27" s="59" customFormat="1" ht="15" x14ac:dyDescent="0.25">
      <c r="A83" s="96">
        <f>IF(G83&lt;&gt;"",COUNTA(G$1:G83),"")</f>
        <v>64</v>
      </c>
      <c r="B83" s="97" t="s">
        <v>177</v>
      </c>
      <c r="C83" s="98" t="s">
        <v>62</v>
      </c>
      <c r="D83" s="103">
        <v>6.7000000000000002E-4</v>
      </c>
      <c r="E83" s="100">
        <f t="shared" si="0"/>
        <v>162446.63595343282</v>
      </c>
      <c r="F83" s="102">
        <v>108.8392460888</v>
      </c>
      <c r="G83" s="101" t="s">
        <v>23</v>
      </c>
      <c r="Z83" s="95"/>
      <c r="AA83" s="95"/>
    </row>
    <row r="84" spans="1:27" s="59" customFormat="1" ht="15" x14ac:dyDescent="0.25">
      <c r="A84" s="96">
        <f>IF(G84&lt;&gt;"",COUNTA(G$1:G84),"")</f>
        <v>65</v>
      </c>
      <c r="B84" s="97" t="s">
        <v>178</v>
      </c>
      <c r="C84" s="98" t="s">
        <v>62</v>
      </c>
      <c r="D84" s="110">
        <v>9.7400000000000004E-4</v>
      </c>
      <c r="E84" s="100">
        <f t="shared" si="0"/>
        <v>136517.42402915811</v>
      </c>
      <c r="F84" s="102">
        <v>132.9679710044</v>
      </c>
      <c r="G84" s="101" t="s">
        <v>23</v>
      </c>
      <c r="Z84" s="95"/>
      <c r="AA84" s="95"/>
    </row>
    <row r="85" spans="1:27" s="59" customFormat="1" ht="22.5" x14ac:dyDescent="0.25">
      <c r="A85" s="96">
        <f>IF(G85&lt;&gt;"",COUNTA(G$1:G85),"")</f>
        <v>66</v>
      </c>
      <c r="B85" s="97" t="s">
        <v>90</v>
      </c>
      <c r="C85" s="98" t="s">
        <v>62</v>
      </c>
      <c r="D85" s="107">
        <v>1.9112000000000001E-3</v>
      </c>
      <c r="E85" s="100">
        <f t="shared" ref="E85:E114" si="1">F85/D85</f>
        <v>147892.61094202596</v>
      </c>
      <c r="F85" s="102">
        <v>282.6523580324</v>
      </c>
      <c r="G85" s="101" t="s">
        <v>23</v>
      </c>
      <c r="Z85" s="95"/>
      <c r="AA85" s="95"/>
    </row>
    <row r="86" spans="1:27" s="59" customFormat="1" ht="22.5" x14ac:dyDescent="0.25">
      <c r="A86" s="96">
        <f>IF(G86&lt;&gt;"",COUNTA(G$1:G86),"")</f>
        <v>67</v>
      </c>
      <c r="B86" s="97" t="s">
        <v>91</v>
      </c>
      <c r="C86" s="98" t="s">
        <v>62</v>
      </c>
      <c r="D86" s="107">
        <v>3.6421000000000001E-3</v>
      </c>
      <c r="E86" s="100">
        <f t="shared" si="1"/>
        <v>147890.35644304112</v>
      </c>
      <c r="F86" s="102">
        <v>538.63146720120005</v>
      </c>
      <c r="G86" s="101" t="s">
        <v>23</v>
      </c>
      <c r="Z86" s="95"/>
      <c r="AA86" s="95"/>
    </row>
    <row r="87" spans="1:27" s="59" customFormat="1" ht="22.5" x14ac:dyDescent="0.25">
      <c r="A87" s="96">
        <f>IF(G87&lt;&gt;"",COUNTA(G$1:G87),"")</f>
        <v>68</v>
      </c>
      <c r="B87" s="97" t="s">
        <v>179</v>
      </c>
      <c r="C87" s="98" t="s">
        <v>62</v>
      </c>
      <c r="D87" s="106">
        <v>1E-3</v>
      </c>
      <c r="E87" s="100">
        <f t="shared" si="1"/>
        <v>59818.439073200003</v>
      </c>
      <c r="F87" s="102">
        <v>59.818439073200004</v>
      </c>
      <c r="G87" s="101" t="s">
        <v>23</v>
      </c>
      <c r="Z87" s="95"/>
      <c r="AA87" s="95"/>
    </row>
    <row r="88" spans="1:27" s="59" customFormat="1" ht="22.5" x14ac:dyDescent="0.25">
      <c r="A88" s="96">
        <f>IF(G88&lt;&gt;"",COUNTA(G$1:G88),"")</f>
        <v>69</v>
      </c>
      <c r="B88" s="97" t="s">
        <v>93</v>
      </c>
      <c r="C88" s="98" t="s">
        <v>94</v>
      </c>
      <c r="D88" s="106">
        <v>3.2000000000000001E-2</v>
      </c>
      <c r="E88" s="100">
        <f t="shared" si="1"/>
        <v>56881.173385400005</v>
      </c>
      <c r="F88" s="100">
        <v>1820.1975483328001</v>
      </c>
      <c r="G88" s="101" t="s">
        <v>23</v>
      </c>
      <c r="Z88" s="95"/>
      <c r="AA88" s="95"/>
    </row>
    <row r="89" spans="1:27" s="59" customFormat="1" ht="22.5" x14ac:dyDescent="0.25">
      <c r="A89" s="96">
        <f>IF(G89&lt;&gt;"",COUNTA(G$1:G89),"")</f>
        <v>70</v>
      </c>
      <c r="B89" s="97" t="s">
        <v>180</v>
      </c>
      <c r="C89" s="98" t="s">
        <v>94</v>
      </c>
      <c r="D89" s="106">
        <v>0.128</v>
      </c>
      <c r="E89" s="100">
        <f t="shared" si="1"/>
        <v>34732.751890200001</v>
      </c>
      <c r="F89" s="100">
        <v>4445.7922419455999</v>
      </c>
      <c r="G89" s="101" t="s">
        <v>23</v>
      </c>
      <c r="Z89" s="95"/>
      <c r="AA89" s="95"/>
    </row>
    <row r="90" spans="1:27" s="59" customFormat="1" ht="15" x14ac:dyDescent="0.25">
      <c r="A90" s="96">
        <f>IF(G90&lt;&gt;"",COUNTA(G$1:G90),"")</f>
        <v>71</v>
      </c>
      <c r="B90" s="97" t="s">
        <v>95</v>
      </c>
      <c r="C90" s="98" t="s">
        <v>64</v>
      </c>
      <c r="D90" s="106">
        <v>1.264</v>
      </c>
      <c r="E90" s="100">
        <f t="shared" si="1"/>
        <v>266.18073165443042</v>
      </c>
      <c r="F90" s="102">
        <v>336.45244481120005</v>
      </c>
      <c r="G90" s="101" t="s">
        <v>23</v>
      </c>
      <c r="Z90" s="95"/>
      <c r="AA90" s="95"/>
    </row>
    <row r="91" spans="1:27" s="59" customFormat="1" ht="22.5" x14ac:dyDescent="0.25">
      <c r="A91" s="96">
        <f>IF(G91&lt;&gt;"",COUNTA(G$1:G91),"")</f>
        <v>72</v>
      </c>
      <c r="B91" s="97" t="s">
        <v>96</v>
      </c>
      <c r="C91" s="98" t="s">
        <v>64</v>
      </c>
      <c r="D91" s="108">
        <v>0.88</v>
      </c>
      <c r="E91" s="100">
        <f t="shared" si="1"/>
        <v>232.464388945</v>
      </c>
      <c r="F91" s="102">
        <v>204.5686622716</v>
      </c>
      <c r="G91" s="101" t="s">
        <v>23</v>
      </c>
      <c r="Z91" s="95"/>
      <c r="AA91" s="95"/>
    </row>
    <row r="92" spans="1:27" s="59" customFormat="1" ht="15" x14ac:dyDescent="0.25">
      <c r="A92" s="96">
        <f>IF(G92&lt;&gt;"",COUNTA(G$1:G92),"")</f>
        <v>73</v>
      </c>
      <c r="B92" s="97" t="s">
        <v>181</v>
      </c>
      <c r="C92" s="98" t="s">
        <v>64</v>
      </c>
      <c r="D92" s="107">
        <v>7.2601999999999996E-3</v>
      </c>
      <c r="E92" s="100">
        <f t="shared" si="1"/>
        <v>60.952302140436906</v>
      </c>
      <c r="F92" s="102">
        <v>0.44252590400000003</v>
      </c>
      <c r="G92" s="101" t="s">
        <v>23</v>
      </c>
      <c r="Z92" s="95"/>
      <c r="AA92" s="95"/>
    </row>
    <row r="93" spans="1:27" s="59" customFormat="1" ht="15" x14ac:dyDescent="0.25">
      <c r="A93" s="96">
        <f>IF(G93&lt;&gt;"",COUNTA(G$1:G93),"")</f>
        <v>74</v>
      </c>
      <c r="B93" s="97" t="s">
        <v>182</v>
      </c>
      <c r="C93" s="98" t="s">
        <v>98</v>
      </c>
      <c r="D93" s="110">
        <v>3.9907999999999999E-2</v>
      </c>
      <c r="E93" s="100">
        <f t="shared" si="1"/>
        <v>6040.5429037786917</v>
      </c>
      <c r="F93" s="102">
        <v>241.06598620400001</v>
      </c>
      <c r="G93" s="101" t="s">
        <v>23</v>
      </c>
      <c r="Z93" s="95"/>
      <c r="AA93" s="95"/>
    </row>
    <row r="94" spans="1:27" s="59" customFormat="1" ht="15" x14ac:dyDescent="0.25">
      <c r="A94" s="96">
        <f>IF(G94&lt;&gt;"",COUNTA(G$1:G94),"")</f>
        <v>75</v>
      </c>
      <c r="B94" s="97" t="s">
        <v>183</v>
      </c>
      <c r="C94" s="98" t="s">
        <v>98</v>
      </c>
      <c r="D94" s="110">
        <v>1.6080000000000001E-3</v>
      </c>
      <c r="E94" s="100">
        <f t="shared" si="1"/>
        <v>4891.7275768656718</v>
      </c>
      <c r="F94" s="102">
        <v>7.8658979436000012</v>
      </c>
      <c r="G94" s="101" t="s">
        <v>23</v>
      </c>
      <c r="Z94" s="95"/>
      <c r="AA94" s="95"/>
    </row>
    <row r="95" spans="1:27" s="59" customFormat="1" ht="15" x14ac:dyDescent="0.25">
      <c r="A95" s="96">
        <f>IF(G95&lt;&gt;"",COUNTA(G$1:G95),"")</f>
        <v>76</v>
      </c>
      <c r="B95" s="97" t="s">
        <v>184</v>
      </c>
      <c r="C95" s="98" t="s">
        <v>64</v>
      </c>
      <c r="D95" s="107">
        <v>1.2815999999999999E-3</v>
      </c>
      <c r="E95" s="100">
        <f t="shared" si="1"/>
        <v>94.955230649188522</v>
      </c>
      <c r="F95" s="102">
        <v>0.12169462360000001</v>
      </c>
      <c r="G95" s="101" t="s">
        <v>23</v>
      </c>
      <c r="Z95" s="95"/>
      <c r="AA95" s="95"/>
    </row>
    <row r="96" spans="1:27" s="59" customFormat="1" ht="15" x14ac:dyDescent="0.25">
      <c r="A96" s="96">
        <f>IF(G96&lt;&gt;"",COUNTA(G$1:G96),"")</f>
        <v>77</v>
      </c>
      <c r="B96" s="97" t="s">
        <v>103</v>
      </c>
      <c r="C96" s="98" t="s">
        <v>62</v>
      </c>
      <c r="D96" s="110">
        <v>4.8681000000000002E-2</v>
      </c>
      <c r="E96" s="100">
        <f t="shared" si="1"/>
        <v>110742.15065502352</v>
      </c>
      <c r="F96" s="100">
        <v>5391.0386360372004</v>
      </c>
      <c r="G96" s="101" t="s">
        <v>23</v>
      </c>
      <c r="Z96" s="95"/>
      <c r="AA96" s="95"/>
    </row>
    <row r="97" spans="1:27" s="59" customFormat="1" ht="22.5" x14ac:dyDescent="0.25">
      <c r="A97" s="96">
        <f>IF(G97&lt;&gt;"",COUNTA(G$1:G97),"")</f>
        <v>78</v>
      </c>
      <c r="B97" s="97" t="s">
        <v>104</v>
      </c>
      <c r="C97" s="98" t="s">
        <v>58</v>
      </c>
      <c r="D97" s="106">
        <v>1.8029999999999999</v>
      </c>
      <c r="E97" s="100">
        <f t="shared" si="1"/>
        <v>94.236173511259025</v>
      </c>
      <c r="F97" s="102">
        <v>169.90782084080001</v>
      </c>
      <c r="G97" s="101" t="s">
        <v>23</v>
      </c>
      <c r="Z97" s="95"/>
      <c r="AA97" s="95"/>
    </row>
    <row r="98" spans="1:27" s="59" customFormat="1" ht="33.75" x14ac:dyDescent="0.25">
      <c r="A98" s="96">
        <f>IF(G98&lt;&gt;"",COUNTA(G$1:G98),"")</f>
        <v>79</v>
      </c>
      <c r="B98" s="97" t="s">
        <v>185</v>
      </c>
      <c r="C98" s="98" t="s">
        <v>186</v>
      </c>
      <c r="D98" s="108">
        <v>1.32</v>
      </c>
      <c r="E98" s="100">
        <f t="shared" si="1"/>
        <v>938.89245965333339</v>
      </c>
      <c r="F98" s="100">
        <v>1239.3380467424001</v>
      </c>
      <c r="G98" s="101" t="s">
        <v>23</v>
      </c>
      <c r="Z98" s="95"/>
      <c r="AA98" s="95"/>
    </row>
    <row r="99" spans="1:27" s="59" customFormat="1" ht="33.75" x14ac:dyDescent="0.25">
      <c r="A99" s="96">
        <f>IF(G99&lt;&gt;"",COUNTA(G$1:G99),"")</f>
        <v>80</v>
      </c>
      <c r="B99" s="97" t="s">
        <v>187</v>
      </c>
      <c r="C99" s="98" t="s">
        <v>186</v>
      </c>
      <c r="D99" s="99">
        <v>25</v>
      </c>
      <c r="E99" s="100">
        <f t="shared" si="1"/>
        <v>576.15766386040002</v>
      </c>
      <c r="F99" s="100">
        <v>14403.941596510002</v>
      </c>
      <c r="G99" s="101" t="s">
        <v>23</v>
      </c>
      <c r="Z99" s="95"/>
      <c r="AA99" s="95"/>
    </row>
    <row r="100" spans="1:27" s="59" customFormat="1" ht="33.75" x14ac:dyDescent="0.25">
      <c r="A100" s="96">
        <f>IF(G100&lt;&gt;"",COUNTA(G$1:G100),"")</f>
        <v>81</v>
      </c>
      <c r="B100" s="97" t="s">
        <v>188</v>
      </c>
      <c r="C100" s="98" t="s">
        <v>186</v>
      </c>
      <c r="D100" s="99">
        <v>92</v>
      </c>
      <c r="E100" s="100">
        <f t="shared" si="1"/>
        <v>933.96198353960017</v>
      </c>
      <c r="F100" s="100">
        <v>85924.502485643214</v>
      </c>
      <c r="G100" s="101" t="s">
        <v>23</v>
      </c>
      <c r="Z100" s="95"/>
      <c r="AA100" s="95"/>
    </row>
    <row r="101" spans="1:27" s="59" customFormat="1" ht="33.75" x14ac:dyDescent="0.25">
      <c r="A101" s="96">
        <f>IF(G101&lt;&gt;"",COUNTA(G$1:G101),"")</f>
        <v>82</v>
      </c>
      <c r="B101" s="97" t="s">
        <v>189</v>
      </c>
      <c r="C101" s="98" t="s">
        <v>186</v>
      </c>
      <c r="D101" s="99">
        <v>68</v>
      </c>
      <c r="E101" s="100">
        <f t="shared" si="1"/>
        <v>1208.09571792</v>
      </c>
      <c r="F101" s="100">
        <v>82150.508818560003</v>
      </c>
      <c r="G101" s="101" t="s">
        <v>23</v>
      </c>
      <c r="Z101" s="95"/>
      <c r="AA101" s="95"/>
    </row>
    <row r="102" spans="1:27" s="59" customFormat="1" ht="33.75" x14ac:dyDescent="0.25">
      <c r="A102" s="96">
        <f>IF(G102&lt;&gt;"",COUNTA(G$1:G102),"")</f>
        <v>83</v>
      </c>
      <c r="B102" s="97" t="s">
        <v>190</v>
      </c>
      <c r="C102" s="98" t="s">
        <v>186</v>
      </c>
      <c r="D102" s="99">
        <v>19</v>
      </c>
      <c r="E102" s="100">
        <f t="shared" si="1"/>
        <v>1513.4385916800002</v>
      </c>
      <c r="F102" s="100">
        <v>28755.333241920001</v>
      </c>
      <c r="G102" s="101" t="s">
        <v>23</v>
      </c>
      <c r="Z102" s="95"/>
      <c r="AA102" s="95"/>
    </row>
    <row r="103" spans="1:27" s="59" customFormat="1" ht="33.75" x14ac:dyDescent="0.25">
      <c r="A103" s="96">
        <f>IF(G103&lt;&gt;"",COUNTA(G$1:G103),"")</f>
        <v>84</v>
      </c>
      <c r="B103" s="97" t="s">
        <v>191</v>
      </c>
      <c r="C103" s="98" t="s">
        <v>186</v>
      </c>
      <c r="D103" s="99">
        <v>36</v>
      </c>
      <c r="E103" s="100">
        <f t="shared" si="1"/>
        <v>2757.6776128092001</v>
      </c>
      <c r="F103" s="100">
        <v>99276.394061131199</v>
      </c>
      <c r="G103" s="101" t="s">
        <v>23</v>
      </c>
      <c r="Z103" s="95"/>
      <c r="AA103" s="95"/>
    </row>
    <row r="104" spans="1:27" s="59" customFormat="1" ht="33.75" x14ac:dyDescent="0.25">
      <c r="A104" s="96">
        <f>IF(G104&lt;&gt;"",COUNTA(G$1:G104),"")</f>
        <v>85</v>
      </c>
      <c r="B104" s="97" t="s">
        <v>192</v>
      </c>
      <c r="C104" s="98" t="s">
        <v>186</v>
      </c>
      <c r="D104" s="99">
        <v>93</v>
      </c>
      <c r="E104" s="100">
        <f t="shared" si="1"/>
        <v>3263.9714995756008</v>
      </c>
      <c r="F104" s="100">
        <v>303549.34946053085</v>
      </c>
      <c r="G104" s="101" t="s">
        <v>23</v>
      </c>
      <c r="Z104" s="95"/>
      <c r="AA104" s="95"/>
    </row>
    <row r="105" spans="1:27" s="59" customFormat="1" ht="33.75" x14ac:dyDescent="0.25">
      <c r="A105" s="96">
        <f>IF(G105&lt;&gt;"",COUNTA(G$1:G105),"")</f>
        <v>86</v>
      </c>
      <c r="B105" s="97" t="s">
        <v>193</v>
      </c>
      <c r="C105" s="98" t="s">
        <v>186</v>
      </c>
      <c r="D105" s="104">
        <v>1.8</v>
      </c>
      <c r="E105" s="100">
        <f t="shared" si="1"/>
        <v>3849.2992835577775</v>
      </c>
      <c r="F105" s="100">
        <v>6928.7387104039999</v>
      </c>
      <c r="G105" s="101" t="s">
        <v>23</v>
      </c>
      <c r="Z105" s="95"/>
      <c r="AA105" s="95"/>
    </row>
    <row r="106" spans="1:27" s="59" customFormat="1" ht="33.75" x14ac:dyDescent="0.25">
      <c r="A106" s="96">
        <f>IF(G106&lt;&gt;"",COUNTA(G$1:G106),"")</f>
        <v>87</v>
      </c>
      <c r="B106" s="97" t="s">
        <v>194</v>
      </c>
      <c r="C106" s="98" t="s">
        <v>186</v>
      </c>
      <c r="D106" s="99">
        <v>4</v>
      </c>
      <c r="E106" s="100">
        <f t="shared" si="1"/>
        <v>317.02555762560002</v>
      </c>
      <c r="F106" s="100">
        <v>1268.1022305024001</v>
      </c>
      <c r="G106" s="101" t="s">
        <v>23</v>
      </c>
      <c r="Z106" s="95"/>
      <c r="AA106" s="95"/>
    </row>
    <row r="107" spans="1:27" s="59" customFormat="1" ht="33.75" x14ac:dyDescent="0.25">
      <c r="A107" s="96">
        <f>IF(G107&lt;&gt;"",COUNTA(G$1:G107),"")</f>
        <v>88</v>
      </c>
      <c r="B107" s="97" t="s">
        <v>195</v>
      </c>
      <c r="C107" s="98" t="s">
        <v>186</v>
      </c>
      <c r="D107" s="99">
        <v>6</v>
      </c>
      <c r="E107" s="100">
        <f t="shared" si="1"/>
        <v>404.21422386119997</v>
      </c>
      <c r="F107" s="100">
        <v>2425.2853431671997</v>
      </c>
      <c r="G107" s="101" t="s">
        <v>23</v>
      </c>
      <c r="Z107" s="95"/>
      <c r="AA107" s="95"/>
    </row>
    <row r="108" spans="1:27" s="59" customFormat="1" ht="45" x14ac:dyDescent="0.25">
      <c r="A108" s="96">
        <f>IF(G108&lt;&gt;"",COUNTA(G$1:G108),"")</f>
        <v>89</v>
      </c>
      <c r="B108" s="97" t="s">
        <v>196</v>
      </c>
      <c r="C108" s="98" t="s">
        <v>22</v>
      </c>
      <c r="D108" s="99">
        <v>2</v>
      </c>
      <c r="E108" s="100">
        <f t="shared" si="1"/>
        <v>18360.1342414176</v>
      </c>
      <c r="F108" s="100">
        <v>36720.268482835199</v>
      </c>
      <c r="G108" s="101" t="s">
        <v>23</v>
      </c>
      <c r="Z108" s="95"/>
      <c r="AA108" s="95"/>
    </row>
    <row r="109" spans="1:27" s="59" customFormat="1" ht="33.75" x14ac:dyDescent="0.25">
      <c r="A109" s="96">
        <f>IF(G109&lt;&gt;"",COUNTA(G$1:G109),"")</f>
        <v>90</v>
      </c>
      <c r="B109" s="97" t="s">
        <v>197</v>
      </c>
      <c r="C109" s="98" t="s">
        <v>198</v>
      </c>
      <c r="D109" s="99">
        <v>8</v>
      </c>
      <c r="E109" s="100">
        <f t="shared" si="1"/>
        <v>1186.4562012144002</v>
      </c>
      <c r="F109" s="100">
        <v>9491.6496097152012</v>
      </c>
      <c r="G109" s="101" t="s">
        <v>23</v>
      </c>
      <c r="Z109" s="95"/>
      <c r="AA109" s="95"/>
    </row>
    <row r="110" spans="1:27" s="59" customFormat="1" ht="33.75" x14ac:dyDescent="0.25">
      <c r="A110" s="96">
        <f>IF(G110&lt;&gt;"",COUNTA(G$1:G110),"")</f>
        <v>91</v>
      </c>
      <c r="B110" s="97" t="s">
        <v>199</v>
      </c>
      <c r="C110" s="98" t="s">
        <v>22</v>
      </c>
      <c r="D110" s="99">
        <v>8</v>
      </c>
      <c r="E110" s="100">
        <f t="shared" si="1"/>
        <v>231.55167926800002</v>
      </c>
      <c r="F110" s="100">
        <v>1852.4134341440001</v>
      </c>
      <c r="G110" s="101" t="s">
        <v>23</v>
      </c>
      <c r="Z110" s="95"/>
      <c r="AA110" s="95"/>
    </row>
    <row r="111" spans="1:27" s="59" customFormat="1" ht="15" x14ac:dyDescent="0.25">
      <c r="A111" s="96">
        <f>IF(G111&lt;&gt;"",COUNTA(G$1:G111),"")</f>
        <v>92</v>
      </c>
      <c r="B111" s="97" t="s">
        <v>200</v>
      </c>
      <c r="C111" s="98" t="s">
        <v>62</v>
      </c>
      <c r="D111" s="107">
        <v>4.0999999999999997E-6</v>
      </c>
      <c r="E111" s="100">
        <f t="shared" si="1"/>
        <v>48569.91629268293</v>
      </c>
      <c r="F111" s="102">
        <v>0.19913665680000001</v>
      </c>
      <c r="G111" s="101" t="s">
        <v>23</v>
      </c>
      <c r="Z111" s="95"/>
      <c r="AA111" s="95"/>
    </row>
    <row r="112" spans="1:27" s="59" customFormat="1" ht="15" x14ac:dyDescent="0.25">
      <c r="A112" s="96">
        <f>IF(G112&lt;&gt;"",COUNTA(G$1:G112),"")</f>
        <v>93</v>
      </c>
      <c r="B112" s="97" t="s">
        <v>201</v>
      </c>
      <c r="C112" s="98" t="s">
        <v>62</v>
      </c>
      <c r="D112" s="103">
        <v>2.4000000000000001E-4</v>
      </c>
      <c r="E112" s="100">
        <f t="shared" si="1"/>
        <v>103855.29809500002</v>
      </c>
      <c r="F112" s="102">
        <v>24.925271542800004</v>
      </c>
      <c r="G112" s="101" t="s">
        <v>23</v>
      </c>
      <c r="Z112" s="95"/>
      <c r="AA112" s="95"/>
    </row>
    <row r="113" spans="1:27" s="59" customFormat="1" ht="15" x14ac:dyDescent="0.25">
      <c r="A113" s="96">
        <f>IF(G113&lt;&gt;"",COUNTA(G$1:G113),"")</f>
        <v>94</v>
      </c>
      <c r="B113" s="97" t="s">
        <v>109</v>
      </c>
      <c r="C113" s="98" t="s">
        <v>62</v>
      </c>
      <c r="D113" s="103">
        <v>1.242E-2</v>
      </c>
      <c r="E113" s="100">
        <f t="shared" si="1"/>
        <v>104319.60290067634</v>
      </c>
      <c r="F113" s="100">
        <v>1295.6494680264002</v>
      </c>
      <c r="G113" s="101" t="s">
        <v>23</v>
      </c>
      <c r="Z113" s="95"/>
      <c r="AA113" s="95"/>
    </row>
    <row r="114" spans="1:27" s="59" customFormat="1" ht="15" x14ac:dyDescent="0.25">
      <c r="A114" s="96">
        <f>IF(G114&lt;&gt;"",COUNTA(G$1:G114),"")</f>
        <v>95</v>
      </c>
      <c r="B114" s="97" t="s">
        <v>202</v>
      </c>
      <c r="C114" s="98" t="s">
        <v>64</v>
      </c>
      <c r="D114" s="110">
        <v>2.9904E-2</v>
      </c>
      <c r="E114" s="100">
        <f t="shared" si="1"/>
        <v>108.39694511771002</v>
      </c>
      <c r="F114" s="102">
        <v>3.2415022468000005</v>
      </c>
      <c r="G114" s="101" t="s">
        <v>23</v>
      </c>
      <c r="Z114" s="95"/>
      <c r="AA114" s="95"/>
    </row>
    <row r="115" spans="1:27" s="59" customFormat="1" ht="15" x14ac:dyDescent="0.25">
      <c r="A115" s="96">
        <f>IF(G115&lt;&gt;"",COUNTA(G$1:G115),"")</f>
        <v>96</v>
      </c>
      <c r="B115" s="97" t="s">
        <v>203</v>
      </c>
      <c r="C115" s="98" t="s">
        <v>22</v>
      </c>
      <c r="D115" s="99">
        <v>1</v>
      </c>
      <c r="E115" s="100">
        <f>F115/D115</f>
        <v>29457.168262516399</v>
      </c>
      <c r="F115" s="100">
        <v>29457.168262516399</v>
      </c>
      <c r="G115" s="101" t="s">
        <v>23</v>
      </c>
      <c r="Z115" s="95"/>
      <c r="AA115" s="95"/>
    </row>
    <row r="116" spans="1:27" s="59" customFormat="1" ht="33.75" x14ac:dyDescent="0.25">
      <c r="A116" s="96">
        <f>IF(G116&lt;&gt;"",COUNTA(G$1:G116),"")</f>
        <v>97</v>
      </c>
      <c r="B116" s="97" t="s">
        <v>204</v>
      </c>
      <c r="C116" s="98" t="s">
        <v>22</v>
      </c>
      <c r="D116" s="99">
        <v>7</v>
      </c>
      <c r="E116" s="100">
        <f t="shared" ref="E116:E117" si="2">F116/D116</f>
        <v>407.85399942160001</v>
      </c>
      <c r="F116" s="100">
        <v>2854.9779959512002</v>
      </c>
      <c r="G116" s="101" t="s">
        <v>23</v>
      </c>
      <c r="Z116" s="95"/>
      <c r="AA116" s="95"/>
    </row>
    <row r="117" spans="1:27" s="59" customFormat="1" ht="33.75" x14ac:dyDescent="0.25">
      <c r="A117" s="96">
        <f>IF(G117&lt;&gt;"",COUNTA(G$1:G117),"")</f>
        <v>98</v>
      </c>
      <c r="B117" s="97" t="s">
        <v>205</v>
      </c>
      <c r="C117" s="98" t="s">
        <v>198</v>
      </c>
      <c r="D117" s="99">
        <v>3</v>
      </c>
      <c r="E117" s="100">
        <f t="shared" si="2"/>
        <v>1529.6571660616</v>
      </c>
      <c r="F117" s="100">
        <v>4588.9714981848001</v>
      </c>
      <c r="G117" s="101" t="s">
        <v>23</v>
      </c>
      <c r="Z117" s="95"/>
      <c r="AA117" s="95"/>
    </row>
    <row r="118" spans="1:27" s="59" customFormat="1" ht="15" x14ac:dyDescent="0.25">
      <c r="A118" s="96">
        <f>IF(G118&lt;&gt;"",COUNTA(G$1:G118),"")</f>
        <v>99</v>
      </c>
      <c r="B118" s="97" t="s">
        <v>206</v>
      </c>
      <c r="C118" s="98" t="s">
        <v>22</v>
      </c>
      <c r="D118" s="99">
        <v>2</v>
      </c>
      <c r="E118" s="100">
        <f>265.2*7.69</f>
        <v>2039.3879999999999</v>
      </c>
      <c r="F118" s="109">
        <f>D118*E118</f>
        <v>4078.7759999999998</v>
      </c>
      <c r="G118" s="101" t="s">
        <v>23</v>
      </c>
      <c r="Z118" s="95"/>
      <c r="AA118" s="95"/>
    </row>
    <row r="119" spans="1:27" s="59" customFormat="1" ht="15" x14ac:dyDescent="0.25">
      <c r="A119" s="94" t="s">
        <v>112</v>
      </c>
      <c r="B119" s="94"/>
      <c r="C119" s="94"/>
      <c r="D119" s="94"/>
      <c r="E119" s="94"/>
      <c r="F119" s="94"/>
      <c r="Z119" s="95" t="s">
        <v>112</v>
      </c>
      <c r="AA119" s="95"/>
    </row>
    <row r="120" spans="1:27" s="59" customFormat="1" ht="15" x14ac:dyDescent="0.25">
      <c r="A120" s="94" t="s">
        <v>21</v>
      </c>
      <c r="B120" s="94"/>
      <c r="C120" s="94"/>
      <c r="D120" s="94"/>
      <c r="E120" s="94"/>
      <c r="F120" s="94"/>
      <c r="Z120" s="95"/>
      <c r="AA120" s="95" t="s">
        <v>21</v>
      </c>
    </row>
    <row r="121" spans="1:27" s="59" customFormat="1" ht="15" x14ac:dyDescent="0.25">
      <c r="A121" s="96">
        <f>IF(G121&lt;&gt;"",COUNTA(G$1:G121),"")</f>
        <v>100</v>
      </c>
      <c r="B121" s="97" t="s">
        <v>122</v>
      </c>
      <c r="C121" s="98" t="s">
        <v>22</v>
      </c>
      <c r="D121" s="99">
        <v>1</v>
      </c>
      <c r="E121" s="100"/>
      <c r="F121" s="109"/>
      <c r="G121" s="101" t="s">
        <v>23</v>
      </c>
      <c r="Z121" s="95"/>
      <c r="AA121" s="95"/>
    </row>
    <row r="122" spans="1:27" s="59" customFormat="1" ht="15" x14ac:dyDescent="0.25">
      <c r="A122" s="96">
        <f>IF(G122&lt;&gt;"",COUNTA(G$1:G122),"")</f>
        <v>101</v>
      </c>
      <c r="B122" s="97" t="s">
        <v>123</v>
      </c>
      <c r="C122" s="98" t="s">
        <v>22</v>
      </c>
      <c r="D122" s="99">
        <v>1</v>
      </c>
      <c r="E122" s="100"/>
      <c r="F122" s="109"/>
      <c r="G122" s="101" t="s">
        <v>23</v>
      </c>
      <c r="Z122" s="95"/>
      <c r="AA122" s="95"/>
    </row>
    <row r="123" spans="1:27" s="59" customFormat="1" ht="22.5" x14ac:dyDescent="0.25">
      <c r="A123" s="96">
        <f>IF(G123&lt;&gt;"",COUNTA(G$1:G123),"")</f>
        <v>102</v>
      </c>
      <c r="B123" s="97" t="s">
        <v>208</v>
      </c>
      <c r="C123" s="98" t="s">
        <v>22</v>
      </c>
      <c r="D123" s="99">
        <v>1</v>
      </c>
      <c r="E123" s="100"/>
      <c r="F123" s="109"/>
      <c r="G123" s="101" t="s">
        <v>23</v>
      </c>
      <c r="Z123" s="95"/>
      <c r="AA123" s="95"/>
    </row>
    <row r="124" spans="1:27" s="59" customFormat="1" ht="15" x14ac:dyDescent="0.25">
      <c r="A124" s="96">
        <f>IF(G124&lt;&gt;"",COUNTA(G$1:G124),"")</f>
        <v>103</v>
      </c>
      <c r="B124" s="97" t="s">
        <v>209</v>
      </c>
      <c r="C124" s="98" t="s">
        <v>22</v>
      </c>
      <c r="D124" s="99">
        <v>1</v>
      </c>
      <c r="E124" s="100"/>
      <c r="F124" s="109"/>
      <c r="G124" s="101" t="s">
        <v>23</v>
      </c>
      <c r="Z124" s="95"/>
      <c r="AA124" s="95"/>
    </row>
    <row r="125" spans="1:27" s="59" customFormat="1" ht="15" x14ac:dyDescent="0.25">
      <c r="A125" s="96">
        <f>IF(G125&lt;&gt;"",COUNTA(G$1:G125),"")</f>
        <v>104</v>
      </c>
      <c r="B125" s="97" t="s">
        <v>144</v>
      </c>
      <c r="C125" s="98" t="s">
        <v>22</v>
      </c>
      <c r="D125" s="99">
        <v>1</v>
      </c>
      <c r="E125" s="100"/>
      <c r="F125" s="109"/>
      <c r="G125" s="101" t="s">
        <v>23</v>
      </c>
      <c r="Z125" s="95"/>
      <c r="AA125" s="95"/>
    </row>
    <row r="126" spans="1:27" s="59" customFormat="1" ht="15" x14ac:dyDescent="0.25">
      <c r="A126" s="96">
        <f>IF(G126&lt;&gt;"",COUNTA(G$1:G126),"")</f>
        <v>105</v>
      </c>
      <c r="B126" s="97" t="s">
        <v>210</v>
      </c>
      <c r="C126" s="98" t="s">
        <v>22</v>
      </c>
      <c r="D126" s="99">
        <v>6</v>
      </c>
      <c r="E126" s="100"/>
      <c r="F126" s="109"/>
      <c r="G126" s="101" t="s">
        <v>23</v>
      </c>
      <c r="Z126" s="95"/>
      <c r="AA126" s="95"/>
    </row>
    <row r="127" spans="1:27" s="59" customFormat="1" ht="15" x14ac:dyDescent="0.25">
      <c r="A127" s="96">
        <f>IF(G127&lt;&gt;"",COUNTA(G$1:G127),"")</f>
        <v>106</v>
      </c>
      <c r="B127" s="97" t="s">
        <v>211</v>
      </c>
      <c r="C127" s="98" t="s">
        <v>22</v>
      </c>
      <c r="D127" s="99">
        <v>1</v>
      </c>
      <c r="E127" s="100"/>
      <c r="F127" s="109"/>
      <c r="G127" s="101" t="s">
        <v>23</v>
      </c>
      <c r="Z127" s="95"/>
      <c r="AA127" s="95"/>
    </row>
    <row r="128" spans="1:27" s="59" customFormat="1" ht="15" x14ac:dyDescent="0.25">
      <c r="A128" s="94" t="s">
        <v>113</v>
      </c>
      <c r="B128" s="94"/>
      <c r="C128" s="94"/>
      <c r="D128" s="94"/>
      <c r="E128" s="94"/>
      <c r="F128" s="94"/>
      <c r="Z128" s="95"/>
      <c r="AA128" s="95" t="s">
        <v>113</v>
      </c>
    </row>
    <row r="129" spans="1:27" s="59" customFormat="1" ht="15" x14ac:dyDescent="0.25">
      <c r="A129" s="96">
        <f>IF(G129&lt;&gt;"",COUNTA(G$1:G129),"")</f>
        <v>107</v>
      </c>
      <c r="B129" s="97" t="s">
        <v>212</v>
      </c>
      <c r="C129" s="98" t="s">
        <v>22</v>
      </c>
      <c r="D129" s="99">
        <v>2</v>
      </c>
      <c r="E129" s="100"/>
      <c r="F129" s="109"/>
      <c r="G129" s="101" t="s">
        <v>23</v>
      </c>
      <c r="Z129" s="95"/>
      <c r="AA129" s="95"/>
    </row>
    <row r="130" spans="1:27" s="59" customFormat="1" ht="15" x14ac:dyDescent="0.25">
      <c r="A130" s="96">
        <f>IF(G130&lt;&gt;"",COUNTA(G$1:G130),"")</f>
        <v>108</v>
      </c>
      <c r="B130" s="97" t="s">
        <v>213</v>
      </c>
      <c r="C130" s="98" t="s">
        <v>22</v>
      </c>
      <c r="D130" s="99">
        <v>4</v>
      </c>
      <c r="E130" s="100"/>
      <c r="F130" s="109"/>
      <c r="G130" s="101" t="s">
        <v>23</v>
      </c>
      <c r="Z130" s="95"/>
      <c r="AA130" s="95"/>
    </row>
  </sheetData>
  <autoFilter ref="A17:AD130" xr:uid="{3E7B4D1C-AC8D-4523-9202-A61DA320C7BD}"/>
  <mergeCells count="16">
    <mergeCell ref="A18:F18"/>
    <mergeCell ref="A19:F19"/>
    <mergeCell ref="A119:F119"/>
    <mergeCell ref="A120:F120"/>
    <mergeCell ref="A128:F128"/>
    <mergeCell ref="A15:A16"/>
    <mergeCell ref="B15:B16"/>
    <mergeCell ref="C15:C16"/>
    <mergeCell ref="D15:D16"/>
    <mergeCell ref="E15:F15"/>
    <mergeCell ref="B1:D1"/>
    <mergeCell ref="B7:E7"/>
    <mergeCell ref="B10:F10"/>
    <mergeCell ref="E11:F11"/>
    <mergeCell ref="E12:F12"/>
    <mergeCell ref="E13:F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7CB82-AAC4-43F2-AF19-73942E4E6F52}">
  <sheetPr>
    <pageSetUpPr fitToPage="1"/>
  </sheetPr>
  <dimension ref="A1:AE281"/>
  <sheetViews>
    <sheetView topLeftCell="A4" workbookViewId="0">
      <selection activeCell="H4" sqref="H1:I1048576"/>
    </sheetView>
  </sheetViews>
  <sheetFormatPr defaultColWidth="9.140625" defaultRowHeight="11.25" customHeight="1" x14ac:dyDescent="0.2"/>
  <cols>
    <col min="1" max="1" width="11" style="120" customWidth="1"/>
    <col min="2" max="2" width="43.42578125" style="120" customWidth="1"/>
    <col min="3" max="3" width="11" style="120" customWidth="1"/>
    <col min="4" max="4" width="13.42578125" style="120" customWidth="1"/>
    <col min="5" max="6" width="16.42578125" style="120" customWidth="1"/>
    <col min="7" max="7" width="0.28515625" style="120" customWidth="1"/>
    <col min="8" max="8" width="14.42578125" style="120" customWidth="1"/>
    <col min="9" max="9" width="12.42578125" style="133" bestFit="1" customWidth="1"/>
    <col min="10" max="12" width="9.140625" style="120"/>
    <col min="13" max="15" width="67.85546875" style="119" hidden="1" customWidth="1"/>
    <col min="16" max="20" width="101.85546875" style="119" hidden="1" customWidth="1"/>
    <col min="21" max="25" width="100.7109375" style="119" hidden="1" customWidth="1"/>
    <col min="26" max="27" width="129.28515625" style="119" hidden="1" customWidth="1"/>
    <col min="28" max="28" width="72" style="119" hidden="1" customWidth="1"/>
    <col min="29" max="30" width="61" style="119" hidden="1" customWidth="1"/>
    <col min="31" max="16384" width="9.140625" style="120"/>
  </cols>
  <sheetData>
    <row r="1" spans="1:25" s="59" customFormat="1" ht="15" x14ac:dyDescent="0.25">
      <c r="A1" s="58"/>
      <c r="B1" s="60" t="s">
        <v>216</v>
      </c>
      <c r="C1" s="60"/>
      <c r="D1" s="60"/>
      <c r="E1" s="61"/>
      <c r="F1" s="61"/>
      <c r="I1" s="132"/>
      <c r="M1" s="62" t="s">
        <v>216</v>
      </c>
      <c r="N1" s="62" t="s">
        <v>1</v>
      </c>
      <c r="O1" s="62" t="s">
        <v>1</v>
      </c>
    </row>
    <row r="2" spans="1:25" s="59" customFormat="1" ht="13.5" customHeight="1" x14ac:dyDescent="0.25">
      <c r="A2" s="58"/>
      <c r="C2" s="63" t="s">
        <v>2</v>
      </c>
      <c r="I2" s="132"/>
    </row>
    <row r="3" spans="1:25" s="59" customFormat="1" ht="13.5" customHeight="1" x14ac:dyDescent="0.25">
      <c r="A3" s="64"/>
      <c r="B3" s="61"/>
      <c r="C3" s="61"/>
      <c r="D3" s="61"/>
      <c r="E3" s="61"/>
      <c r="F3" s="61"/>
      <c r="I3" s="132"/>
    </row>
    <row r="4" spans="1:25" s="59" customFormat="1" ht="15.75" x14ac:dyDescent="0.25">
      <c r="B4" s="65"/>
      <c r="C4" s="66" t="s">
        <v>3</v>
      </c>
      <c r="D4" s="67" t="s">
        <v>217</v>
      </c>
      <c r="E4" s="65"/>
      <c r="F4" s="68"/>
      <c r="I4" s="132"/>
    </row>
    <row r="5" spans="1:25" s="59" customFormat="1" ht="13.5" customHeight="1" x14ac:dyDescent="0.25">
      <c r="B5" s="69"/>
      <c r="C5" s="70" t="s">
        <v>5</v>
      </c>
      <c r="D5" s="67"/>
      <c r="E5" s="67"/>
      <c r="F5" s="68"/>
      <c r="I5" s="132"/>
    </row>
    <row r="6" spans="1:25" s="59" customFormat="1" ht="13.5" customHeight="1" x14ac:dyDescent="0.25">
      <c r="B6" s="71"/>
      <c r="C6" s="72"/>
      <c r="D6" s="68"/>
      <c r="E6" s="68"/>
      <c r="F6" s="68"/>
      <c r="I6" s="132"/>
    </row>
    <row r="7" spans="1:25" s="59" customFormat="1" ht="26.25" x14ac:dyDescent="0.25">
      <c r="A7" s="73" t="s">
        <v>6</v>
      </c>
      <c r="B7" s="74"/>
      <c r="C7" s="74"/>
      <c r="D7" s="74"/>
      <c r="E7" s="74"/>
      <c r="F7" s="75"/>
      <c r="I7" s="132"/>
      <c r="P7" s="62" t="s">
        <v>218</v>
      </c>
      <c r="Q7" s="62" t="s">
        <v>1</v>
      </c>
      <c r="R7" s="62" t="s">
        <v>1</v>
      </c>
      <c r="S7" s="62" t="s">
        <v>1</v>
      </c>
      <c r="T7" s="62" t="s">
        <v>1</v>
      </c>
    </row>
    <row r="8" spans="1:25" s="59" customFormat="1" ht="13.5" customHeight="1" x14ac:dyDescent="0.25">
      <c r="A8" s="68"/>
      <c r="B8" s="76"/>
      <c r="C8" s="63" t="s">
        <v>8</v>
      </c>
      <c r="D8" s="68"/>
      <c r="E8" s="68"/>
      <c r="F8" s="68"/>
      <c r="I8" s="132"/>
    </row>
    <row r="9" spans="1:25" s="59" customFormat="1" ht="13.5" customHeight="1" x14ac:dyDescent="0.25">
      <c r="A9" s="68"/>
      <c r="B9" s="68"/>
      <c r="C9" s="77"/>
      <c r="D9" s="68"/>
      <c r="E9" s="68"/>
      <c r="F9" s="68"/>
      <c r="I9" s="132"/>
    </row>
    <row r="10" spans="1:25" s="59" customFormat="1" ht="26.25" x14ac:dyDescent="0.25">
      <c r="B10" s="79" t="s">
        <v>219</v>
      </c>
      <c r="C10" s="79"/>
      <c r="D10" s="79"/>
      <c r="E10" s="79"/>
      <c r="F10" s="79"/>
      <c r="I10" s="132"/>
      <c r="U10" s="62" t="s">
        <v>219</v>
      </c>
      <c r="V10" s="62" t="s">
        <v>1</v>
      </c>
      <c r="W10" s="62" t="s">
        <v>1</v>
      </c>
      <c r="X10" s="62" t="s">
        <v>1</v>
      </c>
      <c r="Y10" s="62" t="s">
        <v>1</v>
      </c>
    </row>
    <row r="11" spans="1:25" s="59" customFormat="1" ht="21.75" customHeight="1" x14ac:dyDescent="0.25">
      <c r="B11" s="58"/>
      <c r="C11" s="58"/>
      <c r="D11" s="80" t="s">
        <v>10</v>
      </c>
      <c r="E11" s="81">
        <v>79808995.390000001</v>
      </c>
      <c r="F11" s="82"/>
      <c r="I11" s="132"/>
    </row>
    <row r="12" spans="1:25" s="59" customFormat="1" ht="13.5" customHeight="1" x14ac:dyDescent="0.25">
      <c r="B12" s="58"/>
      <c r="C12" s="78"/>
      <c r="D12" s="83" t="s">
        <v>11</v>
      </c>
      <c r="E12" s="123">
        <v>1953.7</v>
      </c>
      <c r="F12" s="85"/>
      <c r="I12" s="132"/>
    </row>
    <row r="13" spans="1:25" s="59" customFormat="1" ht="13.5" customHeight="1" x14ac:dyDescent="0.25">
      <c r="A13" s="64"/>
      <c r="C13" s="86"/>
      <c r="D13" s="83" t="s">
        <v>12</v>
      </c>
      <c r="E13" s="87">
        <v>0</v>
      </c>
      <c r="F13" s="85"/>
      <c r="I13" s="132"/>
    </row>
    <row r="14" spans="1:25" s="59" customFormat="1" ht="15" x14ac:dyDescent="0.25">
      <c r="B14" s="88"/>
      <c r="C14" s="88"/>
      <c r="D14" s="88"/>
      <c r="E14" s="88"/>
      <c r="F14" s="88"/>
      <c r="I14" s="132"/>
    </row>
    <row r="15" spans="1:25" s="59" customFormat="1" ht="32.25" customHeight="1" x14ac:dyDescent="0.25">
      <c r="A15" s="89" t="s">
        <v>13</v>
      </c>
      <c r="B15" s="89" t="s">
        <v>14</v>
      </c>
      <c r="C15" s="89" t="s">
        <v>15</v>
      </c>
      <c r="D15" s="89" t="s">
        <v>16</v>
      </c>
      <c r="E15" s="90" t="s">
        <v>17</v>
      </c>
      <c r="F15" s="91"/>
      <c r="I15" s="132"/>
    </row>
    <row r="16" spans="1:25" s="59" customFormat="1" ht="20.25" customHeight="1" x14ac:dyDescent="0.25">
      <c r="A16" s="89"/>
      <c r="B16" s="89"/>
      <c r="C16" s="89"/>
      <c r="D16" s="89"/>
      <c r="E16" s="92" t="s">
        <v>18</v>
      </c>
      <c r="F16" s="92" t="s">
        <v>19</v>
      </c>
      <c r="I16" s="132"/>
    </row>
    <row r="17" spans="1:27" s="59" customFormat="1" ht="12" customHeight="1" x14ac:dyDescent="0.25">
      <c r="A17" s="93">
        <v>1</v>
      </c>
      <c r="B17" s="93">
        <v>3</v>
      </c>
      <c r="C17" s="93">
        <v>4</v>
      </c>
      <c r="D17" s="93">
        <v>5</v>
      </c>
      <c r="E17" s="93">
        <v>6</v>
      </c>
      <c r="F17" s="93">
        <v>7</v>
      </c>
      <c r="I17" s="132"/>
    </row>
    <row r="18" spans="1:27" s="59" customFormat="1" ht="15" x14ac:dyDescent="0.25">
      <c r="A18" s="94" t="s">
        <v>20</v>
      </c>
      <c r="B18" s="94"/>
      <c r="C18" s="94"/>
      <c r="D18" s="94"/>
      <c r="E18" s="94"/>
      <c r="F18" s="94"/>
      <c r="I18" s="132"/>
      <c r="Z18" s="95" t="s">
        <v>20</v>
      </c>
    </row>
    <row r="19" spans="1:27" s="59" customFormat="1" ht="15" x14ac:dyDescent="0.25">
      <c r="A19" s="94" t="s">
        <v>21</v>
      </c>
      <c r="B19" s="94"/>
      <c r="C19" s="94"/>
      <c r="D19" s="94"/>
      <c r="E19" s="94"/>
      <c r="F19" s="94"/>
      <c r="I19" s="132"/>
      <c r="Z19" s="95"/>
      <c r="AA19" s="95" t="s">
        <v>21</v>
      </c>
    </row>
    <row r="20" spans="1:27" s="59" customFormat="1" ht="22.5" x14ac:dyDescent="0.25">
      <c r="A20" s="96">
        <f>IF(G20&lt;&gt;"",COUNTA(G$1:G20),"")</f>
        <v>1</v>
      </c>
      <c r="B20" s="97" t="s">
        <v>220</v>
      </c>
      <c r="C20" s="98" t="s">
        <v>221</v>
      </c>
      <c r="D20" s="99">
        <v>1</v>
      </c>
      <c r="E20" s="100">
        <f>F20/D20</f>
        <v>5172.0546924427999</v>
      </c>
      <c r="F20" s="100">
        <v>5172.0546924427999</v>
      </c>
      <c r="G20" s="101" t="s">
        <v>23</v>
      </c>
      <c r="I20" s="132"/>
      <c r="Z20" s="95"/>
      <c r="AA20" s="95"/>
    </row>
    <row r="21" spans="1:27" s="59" customFormat="1" ht="22.5" x14ac:dyDescent="0.25">
      <c r="A21" s="96">
        <f>IF(G21&lt;&gt;"",COUNTA(G$1:G21),"")</f>
        <v>2</v>
      </c>
      <c r="B21" s="97" t="s">
        <v>222</v>
      </c>
      <c r="C21" s="98" t="s">
        <v>221</v>
      </c>
      <c r="D21" s="99">
        <v>1</v>
      </c>
      <c r="E21" s="100">
        <f t="shared" ref="E21:E84" si="0">F21/D21</f>
        <v>19787.899818083202</v>
      </c>
      <c r="F21" s="100">
        <v>19787.899818083202</v>
      </c>
      <c r="G21" s="101" t="s">
        <v>23</v>
      </c>
      <c r="I21" s="132"/>
      <c r="Z21" s="95"/>
      <c r="AA21" s="95"/>
    </row>
    <row r="22" spans="1:27" s="59" customFormat="1" ht="22.5" x14ac:dyDescent="0.25">
      <c r="A22" s="96">
        <f>IF(G22&lt;&gt;"",COUNTA(G$1:G22),"")</f>
        <v>3</v>
      </c>
      <c r="B22" s="97" t="s">
        <v>222</v>
      </c>
      <c r="C22" s="98" t="s">
        <v>221</v>
      </c>
      <c r="D22" s="99">
        <v>2</v>
      </c>
      <c r="E22" s="100">
        <f t="shared" si="0"/>
        <v>77954.688396636397</v>
      </c>
      <c r="F22" s="100">
        <v>155909.37679327279</v>
      </c>
      <c r="G22" s="101" t="s">
        <v>23</v>
      </c>
      <c r="I22" s="132"/>
      <c r="Z22" s="95"/>
      <c r="AA22" s="95"/>
    </row>
    <row r="23" spans="1:27" s="59" customFormat="1" ht="22.5" x14ac:dyDescent="0.25">
      <c r="A23" s="96">
        <f>IF(G23&lt;&gt;"",COUNTA(G$1:G23),"")</f>
        <v>4</v>
      </c>
      <c r="B23" s="97" t="s">
        <v>223</v>
      </c>
      <c r="C23" s="98" t="s">
        <v>221</v>
      </c>
      <c r="D23" s="99">
        <v>3</v>
      </c>
      <c r="E23" s="100">
        <f t="shared" si="0"/>
        <v>77954.688396636411</v>
      </c>
      <c r="F23" s="100">
        <v>233864.06518990922</v>
      </c>
      <c r="G23" s="101" t="s">
        <v>23</v>
      </c>
      <c r="I23" s="132"/>
      <c r="Z23" s="95"/>
      <c r="AA23" s="95"/>
    </row>
    <row r="24" spans="1:27" s="59" customFormat="1" ht="22.5" x14ac:dyDescent="0.25">
      <c r="A24" s="96">
        <f>IF(G24&lt;&gt;"",COUNTA(G$1:G24),"")</f>
        <v>5</v>
      </c>
      <c r="B24" s="97" t="s">
        <v>224</v>
      </c>
      <c r="C24" s="98" t="s">
        <v>221</v>
      </c>
      <c r="D24" s="99">
        <v>4</v>
      </c>
      <c r="E24" s="100">
        <f t="shared" si="0"/>
        <v>15208.918342181201</v>
      </c>
      <c r="F24" s="100">
        <v>60835.673368724805</v>
      </c>
      <c r="G24" s="101" t="s">
        <v>23</v>
      </c>
      <c r="I24" s="132"/>
      <c r="Z24" s="95"/>
      <c r="AA24" s="95"/>
    </row>
    <row r="25" spans="1:27" s="59" customFormat="1" ht="22.5" x14ac:dyDescent="0.25">
      <c r="A25" s="96">
        <f>IF(G25&lt;&gt;"",COUNTA(G$1:G25),"")</f>
        <v>6</v>
      </c>
      <c r="B25" s="97" t="s">
        <v>224</v>
      </c>
      <c r="C25" s="98" t="s">
        <v>221</v>
      </c>
      <c r="D25" s="99">
        <v>2</v>
      </c>
      <c r="E25" s="100">
        <f t="shared" si="0"/>
        <v>145972.70100820001</v>
      </c>
      <c r="F25" s="100">
        <v>291945.40201640001</v>
      </c>
      <c r="G25" s="101" t="s">
        <v>23</v>
      </c>
      <c r="I25" s="132"/>
      <c r="Z25" s="95"/>
      <c r="AA25" s="95"/>
    </row>
    <row r="26" spans="1:27" s="59" customFormat="1" ht="22.5" x14ac:dyDescent="0.25">
      <c r="A26" s="96">
        <f>IF(G26&lt;&gt;"",COUNTA(G$1:G26),"")</f>
        <v>7</v>
      </c>
      <c r="B26" s="97" t="s">
        <v>224</v>
      </c>
      <c r="C26" s="98" t="s">
        <v>221</v>
      </c>
      <c r="D26" s="99">
        <v>2</v>
      </c>
      <c r="E26" s="100">
        <f t="shared" si="0"/>
        <v>19361.747372531201</v>
      </c>
      <c r="F26" s="100">
        <v>38723.494745062402</v>
      </c>
      <c r="G26" s="101" t="s">
        <v>23</v>
      </c>
      <c r="I26" s="132"/>
      <c r="Z26" s="95"/>
      <c r="AA26" s="95"/>
    </row>
    <row r="27" spans="1:27" s="59" customFormat="1" ht="22.5" x14ac:dyDescent="0.25">
      <c r="A27" s="96">
        <f>IF(G27&lt;&gt;"",COUNTA(G$1:G27),"")</f>
        <v>8</v>
      </c>
      <c r="B27" s="97" t="s">
        <v>225</v>
      </c>
      <c r="C27" s="98" t="s">
        <v>221</v>
      </c>
      <c r="D27" s="99">
        <v>1</v>
      </c>
      <c r="E27" s="100">
        <f t="shared" si="0"/>
        <v>235964.54758268801</v>
      </c>
      <c r="F27" s="100">
        <v>235964.54758268801</v>
      </c>
      <c r="G27" s="101" t="s">
        <v>23</v>
      </c>
      <c r="I27" s="132"/>
      <c r="Z27" s="95"/>
      <c r="AA27" s="95"/>
    </row>
    <row r="28" spans="1:27" s="59" customFormat="1" ht="22.5" x14ac:dyDescent="0.25">
      <c r="A28" s="96">
        <f>IF(G28&lt;&gt;"",COUNTA(G$1:G28),"")</f>
        <v>9</v>
      </c>
      <c r="B28" s="97" t="s">
        <v>225</v>
      </c>
      <c r="C28" s="98" t="s">
        <v>221</v>
      </c>
      <c r="D28" s="99">
        <v>20</v>
      </c>
      <c r="E28" s="100">
        <f t="shared" si="0"/>
        <v>130817.14022689362</v>
      </c>
      <c r="F28" s="100">
        <v>2616342.8045378723</v>
      </c>
      <c r="G28" s="101" t="s">
        <v>23</v>
      </c>
      <c r="I28" s="132"/>
      <c r="Z28" s="95"/>
      <c r="AA28" s="95"/>
    </row>
    <row r="29" spans="1:27" s="59" customFormat="1" ht="22.5" x14ac:dyDescent="0.25">
      <c r="A29" s="96">
        <f>IF(G29&lt;&gt;"",COUNTA(G$1:G29),"")</f>
        <v>10</v>
      </c>
      <c r="B29" s="97" t="s">
        <v>225</v>
      </c>
      <c r="C29" s="98" t="s">
        <v>221</v>
      </c>
      <c r="D29" s="99">
        <v>1</v>
      </c>
      <c r="E29" s="100">
        <f t="shared" si="0"/>
        <v>77954.688396636397</v>
      </c>
      <c r="F29" s="100">
        <v>77954.688396636397</v>
      </c>
      <c r="G29" s="101" t="s">
        <v>23</v>
      </c>
      <c r="I29" s="132"/>
      <c r="Z29" s="95"/>
      <c r="AA29" s="95"/>
    </row>
    <row r="30" spans="1:27" s="59" customFormat="1" ht="22.5" x14ac:dyDescent="0.25">
      <c r="A30" s="96">
        <f>IF(G30&lt;&gt;"",COUNTA(G$1:G30),"")</f>
        <v>11</v>
      </c>
      <c r="B30" s="97" t="s">
        <v>225</v>
      </c>
      <c r="C30" s="98" t="s">
        <v>221</v>
      </c>
      <c r="D30" s="99">
        <v>1</v>
      </c>
      <c r="E30" s="100">
        <f t="shared" si="0"/>
        <v>19787.899818083202</v>
      </c>
      <c r="F30" s="100">
        <v>19787.899818083202</v>
      </c>
      <c r="G30" s="101" t="s">
        <v>23</v>
      </c>
      <c r="I30" s="132"/>
      <c r="Z30" s="95"/>
      <c r="AA30" s="95"/>
    </row>
    <row r="31" spans="1:27" s="59" customFormat="1" ht="22.5" x14ac:dyDescent="0.25">
      <c r="A31" s="96">
        <f>IF(G31&lt;&gt;"",COUNTA(G$1:G31),"")</f>
        <v>12</v>
      </c>
      <c r="B31" s="97" t="s">
        <v>226</v>
      </c>
      <c r="C31" s="98" t="s">
        <v>221</v>
      </c>
      <c r="D31" s="99">
        <v>1</v>
      </c>
      <c r="E31" s="100">
        <f t="shared" si="0"/>
        <v>235964.54758268801</v>
      </c>
      <c r="F31" s="100">
        <v>235964.54758268801</v>
      </c>
      <c r="G31" s="101" t="s">
        <v>23</v>
      </c>
      <c r="I31" s="132"/>
      <c r="Z31" s="95"/>
      <c r="AA31" s="95"/>
    </row>
    <row r="32" spans="1:27" s="59" customFormat="1" ht="22.5" x14ac:dyDescent="0.25">
      <c r="A32" s="96">
        <f>IF(G32&lt;&gt;"",COUNTA(G$1:G32),"")</f>
        <v>13</v>
      </c>
      <c r="B32" s="97" t="s">
        <v>227</v>
      </c>
      <c r="C32" s="98" t="s">
        <v>221</v>
      </c>
      <c r="D32" s="99">
        <v>1</v>
      </c>
      <c r="E32" s="100">
        <f t="shared" si="0"/>
        <v>31298.341538698802</v>
      </c>
      <c r="F32" s="100">
        <v>31298.341538698802</v>
      </c>
      <c r="G32" s="101" t="s">
        <v>23</v>
      </c>
      <c r="I32" s="132"/>
      <c r="Z32" s="95"/>
      <c r="AA32" s="95"/>
    </row>
    <row r="33" spans="1:27" s="59" customFormat="1" ht="22.5" x14ac:dyDescent="0.25">
      <c r="A33" s="96">
        <f>IF(G33&lt;&gt;"",COUNTA(G$1:G33),"")</f>
        <v>14</v>
      </c>
      <c r="B33" s="97" t="s">
        <v>228</v>
      </c>
      <c r="C33" s="98" t="s">
        <v>22</v>
      </c>
      <c r="D33" s="99">
        <v>1</v>
      </c>
      <c r="E33" s="100">
        <f t="shared" si="0"/>
        <v>18183.455774245602</v>
      </c>
      <c r="F33" s="100">
        <v>18183.455774245602</v>
      </c>
      <c r="G33" s="101" t="s">
        <v>23</v>
      </c>
      <c r="I33" s="132"/>
      <c r="Z33" s="95"/>
      <c r="AA33" s="95"/>
    </row>
    <row r="34" spans="1:27" s="59" customFormat="1" ht="15" x14ac:dyDescent="0.25">
      <c r="A34" s="96">
        <f>IF(G34&lt;&gt;"",COUNTA(G$1:G34),"")</f>
        <v>15</v>
      </c>
      <c r="B34" s="97" t="s">
        <v>229</v>
      </c>
      <c r="C34" s="98" t="s">
        <v>221</v>
      </c>
      <c r="D34" s="99">
        <v>4</v>
      </c>
      <c r="E34" s="100">
        <f t="shared" si="0"/>
        <v>30905.710430374802</v>
      </c>
      <c r="F34" s="100">
        <v>123622.84172149921</v>
      </c>
      <c r="G34" s="101" t="s">
        <v>23</v>
      </c>
      <c r="I34" s="132"/>
      <c r="Z34" s="95"/>
      <c r="AA34" s="95"/>
    </row>
    <row r="35" spans="1:27" s="59" customFormat="1" ht="15" x14ac:dyDescent="0.25">
      <c r="A35" s="96">
        <f>IF(G35&lt;&gt;"",COUNTA(G$1:G35),"")</f>
        <v>16</v>
      </c>
      <c r="B35" s="97" t="s">
        <v>229</v>
      </c>
      <c r="C35" s="98" t="s">
        <v>221</v>
      </c>
      <c r="D35" s="99">
        <v>2</v>
      </c>
      <c r="E35" s="100">
        <f t="shared" si="0"/>
        <v>78642.506409223599</v>
      </c>
      <c r="F35" s="100">
        <v>157285.0128184472</v>
      </c>
      <c r="G35" s="101" t="s">
        <v>23</v>
      </c>
      <c r="I35" s="132"/>
      <c r="Z35" s="95"/>
      <c r="AA35" s="95"/>
    </row>
    <row r="36" spans="1:27" s="59" customFormat="1" ht="15" x14ac:dyDescent="0.25">
      <c r="A36" s="96">
        <f>IF(G36&lt;&gt;"",COUNTA(G$1:G36),"")</f>
        <v>17</v>
      </c>
      <c r="B36" s="97" t="s">
        <v>229</v>
      </c>
      <c r="C36" s="98" t="s">
        <v>221</v>
      </c>
      <c r="D36" s="99">
        <v>4</v>
      </c>
      <c r="E36" s="100">
        <f t="shared" si="0"/>
        <v>233004.61350545561</v>
      </c>
      <c r="F36" s="100">
        <v>932018.45402182243</v>
      </c>
      <c r="G36" s="101" t="s">
        <v>23</v>
      </c>
      <c r="I36" s="132"/>
      <c r="Z36" s="95"/>
      <c r="AA36" s="95"/>
    </row>
    <row r="37" spans="1:27" s="59" customFormat="1" ht="22.5" x14ac:dyDescent="0.25">
      <c r="A37" s="96">
        <f>IF(G37&lt;&gt;"",COUNTA(G$1:G37),"")</f>
        <v>18</v>
      </c>
      <c r="B37" s="97" t="s">
        <v>230</v>
      </c>
      <c r="C37" s="98" t="s">
        <v>22</v>
      </c>
      <c r="D37" s="99">
        <v>2</v>
      </c>
      <c r="E37" s="100">
        <f t="shared" si="0"/>
        <v>77795.124618801608</v>
      </c>
      <c r="F37" s="100">
        <v>155590.24923760322</v>
      </c>
      <c r="G37" s="101" t="s">
        <v>23</v>
      </c>
      <c r="I37" s="132"/>
      <c r="Z37" s="95"/>
      <c r="AA37" s="95"/>
    </row>
    <row r="38" spans="1:27" s="59" customFormat="1" ht="22.5" x14ac:dyDescent="0.25">
      <c r="A38" s="96">
        <f>IF(G38&lt;&gt;"",COUNTA(G$1:G38),"")</f>
        <v>19</v>
      </c>
      <c r="B38" s="97" t="s">
        <v>231</v>
      </c>
      <c r="C38" s="98" t="s">
        <v>22</v>
      </c>
      <c r="D38" s="99">
        <v>2</v>
      </c>
      <c r="E38" s="100">
        <f t="shared" si="0"/>
        <v>77795.124618801608</v>
      </c>
      <c r="F38" s="100">
        <v>155590.24923760322</v>
      </c>
      <c r="G38" s="101" t="s">
        <v>23</v>
      </c>
      <c r="I38" s="132"/>
      <c r="Z38" s="95"/>
      <c r="AA38" s="95"/>
    </row>
    <row r="39" spans="1:27" s="59" customFormat="1" ht="15" x14ac:dyDescent="0.25">
      <c r="A39" s="96">
        <f>IF(G39&lt;&gt;"",COUNTA(G$1:G39),"")</f>
        <v>20</v>
      </c>
      <c r="B39" s="97" t="s">
        <v>232</v>
      </c>
      <c r="C39" s="98" t="s">
        <v>221</v>
      </c>
      <c r="D39" s="99">
        <v>1</v>
      </c>
      <c r="E39" s="100">
        <f t="shared" si="0"/>
        <v>2386.6970843384001</v>
      </c>
      <c r="F39" s="100">
        <v>2386.6970843384001</v>
      </c>
      <c r="G39" s="101" t="s">
        <v>23</v>
      </c>
      <c r="I39" s="132"/>
      <c r="Z39" s="95"/>
      <c r="AA39" s="95"/>
    </row>
    <row r="40" spans="1:27" s="59" customFormat="1" ht="15" x14ac:dyDescent="0.25">
      <c r="A40" s="96">
        <f>IF(G40&lt;&gt;"",COUNTA(G$1:G40),"")</f>
        <v>21</v>
      </c>
      <c r="B40" s="97" t="s">
        <v>232</v>
      </c>
      <c r="C40" s="98" t="s">
        <v>221</v>
      </c>
      <c r="D40" s="99">
        <v>1</v>
      </c>
      <c r="E40" s="100">
        <f t="shared" si="0"/>
        <v>21293.395069786402</v>
      </c>
      <c r="F40" s="100">
        <v>21293.395069786402</v>
      </c>
      <c r="G40" s="101" t="s">
        <v>23</v>
      </c>
      <c r="I40" s="132"/>
      <c r="Z40" s="95"/>
      <c r="AA40" s="95"/>
    </row>
    <row r="41" spans="1:27" s="59" customFormat="1" ht="15" x14ac:dyDescent="0.25">
      <c r="A41" s="96">
        <f>IF(G41&lt;&gt;"",COUNTA(G$1:G41),"")</f>
        <v>22</v>
      </c>
      <c r="B41" s="97" t="s">
        <v>233</v>
      </c>
      <c r="C41" s="98" t="s">
        <v>22</v>
      </c>
      <c r="D41" s="99">
        <v>1</v>
      </c>
      <c r="E41" s="100">
        <f t="shared" si="0"/>
        <v>10659.530786109201</v>
      </c>
      <c r="F41" s="100">
        <v>10659.530786109201</v>
      </c>
      <c r="G41" s="101" t="s">
        <v>23</v>
      </c>
      <c r="I41" s="132"/>
      <c r="Z41" s="95"/>
      <c r="AA41" s="95"/>
    </row>
    <row r="42" spans="1:27" s="59" customFormat="1" ht="22.5" x14ac:dyDescent="0.25">
      <c r="A42" s="96">
        <f>IF(G42&lt;&gt;"",COUNTA(G$1:G42),"")</f>
        <v>23</v>
      </c>
      <c r="B42" s="97" t="s">
        <v>234</v>
      </c>
      <c r="C42" s="98" t="s">
        <v>221</v>
      </c>
      <c r="D42" s="99">
        <v>1</v>
      </c>
      <c r="E42" s="100">
        <f t="shared" si="0"/>
        <v>3027.6847931348002</v>
      </c>
      <c r="F42" s="100">
        <v>3027.6847931348002</v>
      </c>
      <c r="G42" s="101" t="s">
        <v>23</v>
      </c>
      <c r="I42" s="132"/>
      <c r="Z42" s="95"/>
      <c r="AA42" s="95"/>
    </row>
    <row r="43" spans="1:27" s="59" customFormat="1" ht="22.5" x14ac:dyDescent="0.25">
      <c r="A43" s="96">
        <f>IF(G43&lt;&gt;"",COUNTA(G$1:G43),"")</f>
        <v>24</v>
      </c>
      <c r="B43" s="97" t="s">
        <v>235</v>
      </c>
      <c r="C43" s="98" t="s">
        <v>221</v>
      </c>
      <c r="D43" s="99">
        <v>1</v>
      </c>
      <c r="E43" s="100">
        <f t="shared" si="0"/>
        <v>24718.744703403201</v>
      </c>
      <c r="F43" s="100">
        <v>24718.744703403201</v>
      </c>
      <c r="G43" s="101" t="s">
        <v>23</v>
      </c>
      <c r="I43" s="132"/>
      <c r="Z43" s="95"/>
      <c r="AA43" s="95"/>
    </row>
    <row r="44" spans="1:27" s="59" customFormat="1" ht="22.5" x14ac:dyDescent="0.25">
      <c r="A44" s="96">
        <f>IF(G44&lt;&gt;"",COUNTA(G$1:G44),"")</f>
        <v>25</v>
      </c>
      <c r="B44" s="97" t="s">
        <v>236</v>
      </c>
      <c r="C44" s="98" t="s">
        <v>221</v>
      </c>
      <c r="D44" s="99">
        <v>2</v>
      </c>
      <c r="E44" s="100">
        <f t="shared" si="0"/>
        <v>5461.5993914300007</v>
      </c>
      <c r="F44" s="100">
        <v>10923.198782860001</v>
      </c>
      <c r="G44" s="101" t="s">
        <v>23</v>
      </c>
      <c r="I44" s="132"/>
      <c r="Z44" s="95"/>
      <c r="AA44" s="95"/>
    </row>
    <row r="45" spans="1:27" s="59" customFormat="1" ht="22.5" x14ac:dyDescent="0.25">
      <c r="A45" s="96">
        <f>IF(G45&lt;&gt;"",COUNTA(G$1:G45),"")</f>
        <v>26</v>
      </c>
      <c r="B45" s="97" t="s">
        <v>237</v>
      </c>
      <c r="C45" s="98" t="s">
        <v>221</v>
      </c>
      <c r="D45" s="99">
        <v>1</v>
      </c>
      <c r="E45" s="100">
        <f t="shared" si="0"/>
        <v>220530.42780796121</v>
      </c>
      <c r="F45" s="100">
        <v>220530.42780796121</v>
      </c>
      <c r="G45" s="101" t="s">
        <v>23</v>
      </c>
      <c r="I45" s="132"/>
      <c r="Z45" s="95"/>
      <c r="AA45" s="95"/>
    </row>
    <row r="46" spans="1:27" s="59" customFormat="1" ht="22.5" x14ac:dyDescent="0.25">
      <c r="A46" s="96">
        <f>IF(G46&lt;&gt;"",COUNTA(G$1:G46),"")</f>
        <v>27</v>
      </c>
      <c r="B46" s="97" t="s">
        <v>238</v>
      </c>
      <c r="C46" s="98" t="s">
        <v>221</v>
      </c>
      <c r="D46" s="99">
        <v>2</v>
      </c>
      <c r="E46" s="100">
        <f t="shared" si="0"/>
        <v>5461.5993914300007</v>
      </c>
      <c r="F46" s="100">
        <v>10923.198782860001</v>
      </c>
      <c r="G46" s="101" t="s">
        <v>23</v>
      </c>
      <c r="I46" s="132"/>
      <c r="Z46" s="95"/>
      <c r="AA46" s="95"/>
    </row>
    <row r="47" spans="1:27" s="59" customFormat="1" ht="22.5" x14ac:dyDescent="0.25">
      <c r="A47" s="96">
        <f>IF(G47&lt;&gt;"",COUNTA(G$1:G47),"")</f>
        <v>28</v>
      </c>
      <c r="B47" s="97" t="s">
        <v>239</v>
      </c>
      <c r="C47" s="98" t="s">
        <v>221</v>
      </c>
      <c r="D47" s="99">
        <v>2</v>
      </c>
      <c r="E47" s="100">
        <f t="shared" si="0"/>
        <v>47949.717317558396</v>
      </c>
      <c r="F47" s="100">
        <v>95899.434635116791</v>
      </c>
      <c r="G47" s="101" t="s">
        <v>23</v>
      </c>
      <c r="I47" s="132"/>
      <c r="Z47" s="95"/>
      <c r="AA47" s="95"/>
    </row>
    <row r="48" spans="1:27" s="59" customFormat="1" ht="22.5" x14ac:dyDescent="0.25">
      <c r="A48" s="96">
        <f>IF(G48&lt;&gt;"",COUNTA(G$1:G48),"")</f>
        <v>29</v>
      </c>
      <c r="B48" s="97" t="s">
        <v>240</v>
      </c>
      <c r="C48" s="98" t="s">
        <v>221</v>
      </c>
      <c r="D48" s="99">
        <v>1</v>
      </c>
      <c r="E48" s="100">
        <f t="shared" si="0"/>
        <v>9765.9492913096001</v>
      </c>
      <c r="F48" s="100">
        <v>9765.9492913096001</v>
      </c>
      <c r="G48" s="101" t="s">
        <v>23</v>
      </c>
      <c r="I48" s="132"/>
      <c r="Z48" s="95"/>
      <c r="AA48" s="95"/>
    </row>
    <row r="49" spans="1:27" s="59" customFormat="1" ht="22.5" x14ac:dyDescent="0.25">
      <c r="A49" s="96">
        <f>IF(G49&lt;&gt;"",COUNTA(G$1:G49),"")</f>
        <v>30</v>
      </c>
      <c r="B49" s="97" t="s">
        <v>241</v>
      </c>
      <c r="C49" s="98" t="s">
        <v>221</v>
      </c>
      <c r="D49" s="99">
        <v>1</v>
      </c>
      <c r="E49" s="100">
        <f t="shared" si="0"/>
        <v>24718.744703403201</v>
      </c>
      <c r="F49" s="100">
        <v>24718.744703403201</v>
      </c>
      <c r="G49" s="101" t="s">
        <v>23</v>
      </c>
      <c r="I49" s="132"/>
      <c r="Z49" s="95"/>
      <c r="AA49" s="95"/>
    </row>
    <row r="50" spans="1:27" s="59" customFormat="1" ht="22.5" x14ac:dyDescent="0.25">
      <c r="A50" s="96">
        <f>IF(G50&lt;&gt;"",COUNTA(G$1:G50),"")</f>
        <v>31</v>
      </c>
      <c r="B50" s="97" t="s">
        <v>242</v>
      </c>
      <c r="C50" s="98" t="s">
        <v>22</v>
      </c>
      <c r="D50" s="99">
        <v>4</v>
      </c>
      <c r="E50" s="100">
        <f t="shared" si="0"/>
        <v>617084.11893445998</v>
      </c>
      <c r="F50" s="100">
        <v>2468336.4757378399</v>
      </c>
      <c r="G50" s="101" t="s">
        <v>23</v>
      </c>
      <c r="I50" s="132"/>
      <c r="Z50" s="95"/>
      <c r="AA50" s="95"/>
    </row>
    <row r="51" spans="1:27" s="59" customFormat="1" ht="15" x14ac:dyDescent="0.25">
      <c r="A51" s="96">
        <f>IF(G51&lt;&gt;"",COUNTA(G$1:G51),"")</f>
        <v>32</v>
      </c>
      <c r="B51" s="97" t="s">
        <v>243</v>
      </c>
      <c r="C51" s="98" t="s">
        <v>221</v>
      </c>
      <c r="D51" s="99">
        <v>1</v>
      </c>
      <c r="E51" s="100">
        <f t="shared" si="0"/>
        <v>241191.07721391323</v>
      </c>
      <c r="F51" s="100">
        <v>241191.07721391323</v>
      </c>
      <c r="G51" s="101" t="s">
        <v>23</v>
      </c>
      <c r="I51" s="132"/>
      <c r="Z51" s="95"/>
      <c r="AA51" s="95"/>
    </row>
    <row r="52" spans="1:27" s="59" customFormat="1" ht="15" x14ac:dyDescent="0.25">
      <c r="A52" s="96">
        <f>IF(G52&lt;&gt;"",COUNTA(G$1:G52),"")</f>
        <v>33</v>
      </c>
      <c r="B52" s="97" t="s">
        <v>243</v>
      </c>
      <c r="C52" s="98" t="s">
        <v>221</v>
      </c>
      <c r="D52" s="99">
        <v>1</v>
      </c>
      <c r="E52" s="100">
        <f t="shared" si="0"/>
        <v>160794.0219742152</v>
      </c>
      <c r="F52" s="100">
        <v>160794.0219742152</v>
      </c>
      <c r="G52" s="101" t="s">
        <v>23</v>
      </c>
      <c r="I52" s="132"/>
      <c r="Z52" s="95"/>
      <c r="AA52" s="95"/>
    </row>
    <row r="53" spans="1:27" s="59" customFormat="1" ht="15" x14ac:dyDescent="0.25">
      <c r="A53" s="96">
        <f>IF(G53&lt;&gt;"",COUNTA(G$1:G53),"")</f>
        <v>34</v>
      </c>
      <c r="B53" s="97" t="s">
        <v>243</v>
      </c>
      <c r="C53" s="98" t="s">
        <v>221</v>
      </c>
      <c r="D53" s="99">
        <v>1</v>
      </c>
      <c r="E53" s="100">
        <f t="shared" si="0"/>
        <v>12366.474892460801</v>
      </c>
      <c r="F53" s="100">
        <v>12366.474892460801</v>
      </c>
      <c r="G53" s="101" t="s">
        <v>23</v>
      </c>
      <c r="I53" s="132"/>
      <c r="Z53" s="95"/>
      <c r="AA53" s="95"/>
    </row>
    <row r="54" spans="1:27" s="59" customFormat="1" ht="15" x14ac:dyDescent="0.25">
      <c r="A54" s="96">
        <f>IF(G54&lt;&gt;"",COUNTA(G$1:G54),"")</f>
        <v>35</v>
      </c>
      <c r="B54" s="97" t="s">
        <v>243</v>
      </c>
      <c r="C54" s="98" t="s">
        <v>221</v>
      </c>
      <c r="D54" s="99">
        <v>1</v>
      </c>
      <c r="E54" s="100">
        <f t="shared" si="0"/>
        <v>21327.724016789198</v>
      </c>
      <c r="F54" s="100">
        <v>21327.724016789198</v>
      </c>
      <c r="G54" s="101" t="s">
        <v>23</v>
      </c>
      <c r="I54" s="132"/>
      <c r="Z54" s="95"/>
      <c r="AA54" s="95"/>
    </row>
    <row r="55" spans="1:27" s="59" customFormat="1" ht="15" x14ac:dyDescent="0.25">
      <c r="A55" s="96">
        <f>IF(G55&lt;&gt;"",COUNTA(G$1:G55),"")</f>
        <v>36</v>
      </c>
      <c r="B55" s="97" t="s">
        <v>243</v>
      </c>
      <c r="C55" s="98" t="s">
        <v>221</v>
      </c>
      <c r="D55" s="99">
        <v>1</v>
      </c>
      <c r="E55" s="100">
        <f t="shared" si="0"/>
        <v>28699.2209572928</v>
      </c>
      <c r="F55" s="100">
        <v>28699.2209572928</v>
      </c>
      <c r="G55" s="101" t="s">
        <v>23</v>
      </c>
      <c r="I55" s="132"/>
      <c r="Z55" s="95"/>
      <c r="AA55" s="95"/>
    </row>
    <row r="56" spans="1:27" s="59" customFormat="1" ht="22.5" x14ac:dyDescent="0.25">
      <c r="A56" s="96">
        <f>IF(G56&lt;&gt;"",COUNTA(G$1:G56),"")</f>
        <v>37</v>
      </c>
      <c r="B56" s="97" t="s">
        <v>244</v>
      </c>
      <c r="C56" s="98" t="s">
        <v>22</v>
      </c>
      <c r="D56" s="99">
        <v>2</v>
      </c>
      <c r="E56" s="100">
        <f t="shared" si="0"/>
        <v>14476.2060766332</v>
      </c>
      <c r="F56" s="100">
        <v>28952.412153266399</v>
      </c>
      <c r="G56" s="101" t="s">
        <v>23</v>
      </c>
      <c r="I56" s="132"/>
      <c r="Z56" s="95"/>
      <c r="AA56" s="95"/>
    </row>
    <row r="57" spans="1:27" s="59" customFormat="1" ht="22.5" x14ac:dyDescent="0.25">
      <c r="A57" s="96">
        <f>IF(G57&lt;&gt;"",COUNTA(G$1:G57),"")</f>
        <v>38</v>
      </c>
      <c r="B57" s="97" t="s">
        <v>245</v>
      </c>
      <c r="C57" s="98" t="s">
        <v>22</v>
      </c>
      <c r="D57" s="99">
        <v>3</v>
      </c>
      <c r="E57" s="100">
        <f t="shared" si="0"/>
        <v>14476.2060766332</v>
      </c>
      <c r="F57" s="100">
        <v>43428.618229899599</v>
      </c>
      <c r="G57" s="101" t="s">
        <v>23</v>
      </c>
      <c r="I57" s="132"/>
      <c r="Z57" s="95"/>
      <c r="AA57" s="95"/>
    </row>
    <row r="58" spans="1:27" s="59" customFormat="1" ht="22.5" x14ac:dyDescent="0.25">
      <c r="A58" s="96">
        <f>IF(G58&lt;&gt;"",COUNTA(G$1:G58),"")</f>
        <v>39</v>
      </c>
      <c r="B58" s="97" t="s">
        <v>246</v>
      </c>
      <c r="C58" s="98" t="s">
        <v>22</v>
      </c>
      <c r="D58" s="99">
        <v>1</v>
      </c>
      <c r="E58" s="100">
        <f t="shared" si="0"/>
        <v>17228.252547314001</v>
      </c>
      <c r="F58" s="100">
        <v>17228.252547314001</v>
      </c>
      <c r="G58" s="101" t="s">
        <v>23</v>
      </c>
      <c r="I58" s="132"/>
      <c r="Z58" s="95"/>
      <c r="AA58" s="95"/>
    </row>
    <row r="59" spans="1:27" s="59" customFormat="1" ht="22.5" x14ac:dyDescent="0.25">
      <c r="A59" s="96">
        <f>IF(G59&lt;&gt;"",COUNTA(G$1:G59),"")</f>
        <v>40</v>
      </c>
      <c r="B59" s="97" t="s">
        <v>247</v>
      </c>
      <c r="C59" s="98" t="s">
        <v>22</v>
      </c>
      <c r="D59" s="99">
        <v>2</v>
      </c>
      <c r="E59" s="100">
        <f t="shared" si="0"/>
        <v>19008.7776483532</v>
      </c>
      <c r="F59" s="100">
        <v>38017.5552967064</v>
      </c>
      <c r="G59" s="101" t="s">
        <v>23</v>
      </c>
      <c r="I59" s="132"/>
      <c r="Z59" s="95"/>
      <c r="AA59" s="95"/>
    </row>
    <row r="60" spans="1:27" s="59" customFormat="1" ht="22.5" x14ac:dyDescent="0.25">
      <c r="A60" s="96">
        <f>IF(G60&lt;&gt;"",COUNTA(G$1:G60),"")</f>
        <v>41</v>
      </c>
      <c r="B60" s="97" t="s">
        <v>248</v>
      </c>
      <c r="C60" s="98" t="s">
        <v>22</v>
      </c>
      <c r="D60" s="99">
        <v>2</v>
      </c>
      <c r="E60" s="100">
        <f t="shared" si="0"/>
        <v>21645.446552713602</v>
      </c>
      <c r="F60" s="100">
        <v>43290.893105427203</v>
      </c>
      <c r="G60" s="101" t="s">
        <v>23</v>
      </c>
      <c r="I60" s="132"/>
      <c r="Z60" s="95"/>
      <c r="AA60" s="95"/>
    </row>
    <row r="61" spans="1:27" s="59" customFormat="1" ht="22.5" x14ac:dyDescent="0.25">
      <c r="A61" s="96">
        <f>IF(G61&lt;&gt;"",COUNTA(G$1:G61),"")</f>
        <v>42</v>
      </c>
      <c r="B61" s="97" t="s">
        <v>249</v>
      </c>
      <c r="C61" s="98" t="s">
        <v>22</v>
      </c>
      <c r="D61" s="99">
        <v>1</v>
      </c>
      <c r="E61" s="100">
        <f t="shared" si="0"/>
        <v>33795.570530708806</v>
      </c>
      <c r="F61" s="100">
        <v>33795.570530708806</v>
      </c>
      <c r="G61" s="101" t="s">
        <v>23</v>
      </c>
      <c r="I61" s="132"/>
      <c r="Z61" s="95"/>
      <c r="AA61" s="95"/>
    </row>
    <row r="62" spans="1:27" s="59" customFormat="1" ht="22.5" x14ac:dyDescent="0.25">
      <c r="A62" s="96">
        <f>IF(G62&lt;&gt;"",COUNTA(G$1:G62),"")</f>
        <v>43</v>
      </c>
      <c r="B62" s="97" t="s">
        <v>250</v>
      </c>
      <c r="C62" s="98" t="s">
        <v>22</v>
      </c>
      <c r="D62" s="99">
        <v>1</v>
      </c>
      <c r="E62" s="100">
        <f t="shared" si="0"/>
        <v>63764.497874906003</v>
      </c>
      <c r="F62" s="100">
        <v>63764.497874906003</v>
      </c>
      <c r="G62" s="101" t="s">
        <v>23</v>
      </c>
      <c r="I62" s="132"/>
      <c r="Z62" s="95"/>
      <c r="AA62" s="95"/>
    </row>
    <row r="63" spans="1:27" s="59" customFormat="1" ht="22.5" x14ac:dyDescent="0.25">
      <c r="A63" s="96">
        <f>IF(G63&lt;&gt;"",COUNTA(G$1:G63),"")</f>
        <v>44</v>
      </c>
      <c r="B63" s="97" t="s">
        <v>251</v>
      </c>
      <c r="C63" s="98" t="s">
        <v>22</v>
      </c>
      <c r="D63" s="99">
        <v>1</v>
      </c>
      <c r="E63" s="100">
        <f t="shared" si="0"/>
        <v>28389.950666134802</v>
      </c>
      <c r="F63" s="100">
        <v>28389.950666134802</v>
      </c>
      <c r="G63" s="101" t="s">
        <v>23</v>
      </c>
      <c r="I63" s="132"/>
      <c r="Z63" s="95"/>
      <c r="AA63" s="95"/>
    </row>
    <row r="64" spans="1:27" s="59" customFormat="1" ht="22.5" x14ac:dyDescent="0.25">
      <c r="A64" s="96">
        <f>IF(G64&lt;&gt;"",COUNTA(G$1:G64),"")</f>
        <v>45</v>
      </c>
      <c r="B64" s="97" t="s">
        <v>252</v>
      </c>
      <c r="C64" s="98" t="s">
        <v>221</v>
      </c>
      <c r="D64" s="99">
        <v>1</v>
      </c>
      <c r="E64" s="100">
        <f t="shared" si="0"/>
        <v>140306.12361803721</v>
      </c>
      <c r="F64" s="100">
        <v>140306.12361803721</v>
      </c>
      <c r="G64" s="101" t="s">
        <v>23</v>
      </c>
      <c r="I64" s="132"/>
      <c r="Z64" s="95"/>
      <c r="AA64" s="95"/>
    </row>
    <row r="65" spans="1:27" s="59" customFormat="1" ht="22.5" x14ac:dyDescent="0.25">
      <c r="A65" s="96">
        <f>IF(G65&lt;&gt;"",COUNTA(G$1:G65),"")</f>
        <v>46</v>
      </c>
      <c r="B65" s="97" t="s">
        <v>252</v>
      </c>
      <c r="C65" s="98" t="s">
        <v>221</v>
      </c>
      <c r="D65" s="99">
        <v>3</v>
      </c>
      <c r="E65" s="100">
        <f t="shared" si="0"/>
        <v>106648.2782118008</v>
      </c>
      <c r="F65" s="100">
        <v>319944.83463540243</v>
      </c>
      <c r="G65" s="101" t="s">
        <v>23</v>
      </c>
      <c r="I65" s="132"/>
      <c r="Z65" s="95"/>
      <c r="AA65" s="95"/>
    </row>
    <row r="66" spans="1:27" s="59" customFormat="1" ht="22.5" x14ac:dyDescent="0.25">
      <c r="A66" s="96">
        <f>IF(G66&lt;&gt;"",COUNTA(G$1:G66),"")</f>
        <v>47</v>
      </c>
      <c r="B66" s="97" t="s">
        <v>252</v>
      </c>
      <c r="C66" s="98" t="s">
        <v>221</v>
      </c>
      <c r="D66" s="99">
        <v>1</v>
      </c>
      <c r="E66" s="100">
        <f t="shared" si="0"/>
        <v>1057798.4435781077</v>
      </c>
      <c r="F66" s="100">
        <v>1057798.4435781077</v>
      </c>
      <c r="G66" s="101" t="s">
        <v>23</v>
      </c>
      <c r="I66" s="132"/>
      <c r="Z66" s="95"/>
      <c r="AA66" s="95"/>
    </row>
    <row r="67" spans="1:27" s="59" customFormat="1" ht="22.5" x14ac:dyDescent="0.25">
      <c r="A67" s="96">
        <f>IF(G67&lt;&gt;"",COUNTA(G$1:G67),"")</f>
        <v>48</v>
      </c>
      <c r="B67" s="97" t="s">
        <v>253</v>
      </c>
      <c r="C67" s="98" t="s">
        <v>221</v>
      </c>
      <c r="D67" s="99">
        <v>1</v>
      </c>
      <c r="E67" s="100">
        <f t="shared" si="0"/>
        <v>60247.434747685198</v>
      </c>
      <c r="F67" s="100">
        <v>60247.434747685198</v>
      </c>
      <c r="G67" s="101" t="s">
        <v>23</v>
      </c>
      <c r="I67" s="132"/>
      <c r="Z67" s="95"/>
      <c r="AA67" s="95"/>
    </row>
    <row r="68" spans="1:27" s="59" customFormat="1" ht="33.75" x14ac:dyDescent="0.25">
      <c r="A68" s="96">
        <f>IF(G68&lt;&gt;"",COUNTA(G$1:G68),"")</f>
        <v>49</v>
      </c>
      <c r="B68" s="97" t="s">
        <v>254</v>
      </c>
      <c r="C68" s="98" t="s">
        <v>22</v>
      </c>
      <c r="D68" s="99">
        <v>1</v>
      </c>
      <c r="E68" s="100">
        <f t="shared" si="0"/>
        <v>74414.868374802405</v>
      </c>
      <c r="F68" s="100">
        <v>74414.868374802405</v>
      </c>
      <c r="G68" s="101" t="s">
        <v>23</v>
      </c>
      <c r="I68" s="132"/>
      <c r="Z68" s="95"/>
      <c r="AA68" s="95"/>
    </row>
    <row r="69" spans="1:27" s="59" customFormat="1" ht="33.75" x14ac:dyDescent="0.25">
      <c r="A69" s="96">
        <f>IF(G69&lt;&gt;"",COUNTA(G$1:G69),"")</f>
        <v>50</v>
      </c>
      <c r="B69" s="97" t="s">
        <v>255</v>
      </c>
      <c r="C69" s="98" t="s">
        <v>22</v>
      </c>
      <c r="D69" s="99">
        <v>1</v>
      </c>
      <c r="E69" s="100">
        <f t="shared" si="0"/>
        <v>105499.0716285556</v>
      </c>
      <c r="F69" s="100">
        <v>105499.0716285556</v>
      </c>
      <c r="G69" s="101" t="s">
        <v>23</v>
      </c>
      <c r="I69" s="132"/>
      <c r="Z69" s="95"/>
      <c r="AA69" s="95"/>
    </row>
    <row r="70" spans="1:27" s="59" customFormat="1" ht="22.5" x14ac:dyDescent="0.25">
      <c r="A70" s="96">
        <f>IF(G70&lt;&gt;"",COUNTA(G$1:G70),"")</f>
        <v>51</v>
      </c>
      <c r="B70" s="97" t="s">
        <v>256</v>
      </c>
      <c r="C70" s="98" t="s">
        <v>221</v>
      </c>
      <c r="D70" s="99">
        <v>1</v>
      </c>
      <c r="E70" s="100">
        <f t="shared" si="0"/>
        <v>15854.541509822002</v>
      </c>
      <c r="F70" s="100">
        <v>15854.541509822002</v>
      </c>
      <c r="G70" s="101" t="s">
        <v>23</v>
      </c>
      <c r="I70" s="132"/>
      <c r="Z70" s="95"/>
      <c r="AA70" s="95"/>
    </row>
    <row r="71" spans="1:27" s="59" customFormat="1" ht="22.5" x14ac:dyDescent="0.25">
      <c r="A71" s="96">
        <f>IF(G71&lt;&gt;"",COUNTA(G$1:G71),"")</f>
        <v>52</v>
      </c>
      <c r="B71" s="97" t="s">
        <v>257</v>
      </c>
      <c r="C71" s="98" t="s">
        <v>22</v>
      </c>
      <c r="D71" s="99">
        <v>3</v>
      </c>
      <c r="E71" s="100">
        <f t="shared" si="0"/>
        <v>38902.795178215601</v>
      </c>
      <c r="F71" s="100">
        <v>116708.3855346468</v>
      </c>
      <c r="G71" s="101" t="s">
        <v>23</v>
      </c>
      <c r="I71" s="132"/>
      <c r="Z71" s="95"/>
      <c r="AA71" s="95"/>
    </row>
    <row r="72" spans="1:27" s="59" customFormat="1" ht="33.75" x14ac:dyDescent="0.25">
      <c r="A72" s="96">
        <f>IF(G72&lt;&gt;"",COUNTA(G$1:G72),"")</f>
        <v>53</v>
      </c>
      <c r="B72" s="97" t="s">
        <v>258</v>
      </c>
      <c r="C72" s="98" t="s">
        <v>22</v>
      </c>
      <c r="D72" s="99">
        <v>2</v>
      </c>
      <c r="E72" s="100">
        <f t="shared" si="0"/>
        <v>19466.050728104005</v>
      </c>
      <c r="F72" s="100">
        <v>38932.101456208009</v>
      </c>
      <c r="G72" s="101" t="s">
        <v>23</v>
      </c>
      <c r="I72" s="132"/>
      <c r="Z72" s="95"/>
      <c r="AA72" s="95"/>
    </row>
    <row r="73" spans="1:27" s="59" customFormat="1" ht="22.5" x14ac:dyDescent="0.25">
      <c r="A73" s="96">
        <f>IF(G73&lt;&gt;"",COUNTA(G$1:G73),"")</f>
        <v>54</v>
      </c>
      <c r="B73" s="97" t="s">
        <v>259</v>
      </c>
      <c r="C73" s="98" t="s">
        <v>22</v>
      </c>
      <c r="D73" s="99">
        <v>1</v>
      </c>
      <c r="E73" s="100">
        <f t="shared" si="0"/>
        <v>13550.0989278896</v>
      </c>
      <c r="F73" s="100">
        <v>13550.0989278896</v>
      </c>
      <c r="G73" s="101" t="s">
        <v>23</v>
      </c>
      <c r="I73" s="132"/>
      <c r="Z73" s="95"/>
      <c r="AA73" s="95"/>
    </row>
    <row r="74" spans="1:27" s="59" customFormat="1" ht="22.5" x14ac:dyDescent="0.25">
      <c r="A74" s="96">
        <f>IF(G74&lt;&gt;"",COUNTA(G$1:G74),"")</f>
        <v>55</v>
      </c>
      <c r="B74" s="97" t="s">
        <v>260</v>
      </c>
      <c r="C74" s="98" t="s">
        <v>221</v>
      </c>
      <c r="D74" s="99">
        <v>1</v>
      </c>
      <c r="E74" s="100">
        <f t="shared" si="0"/>
        <v>23176.608306848804</v>
      </c>
      <c r="F74" s="100">
        <v>23176.608306848804</v>
      </c>
      <c r="G74" s="101" t="s">
        <v>23</v>
      </c>
      <c r="I74" s="132"/>
      <c r="Z74" s="95"/>
      <c r="AA74" s="95"/>
    </row>
    <row r="75" spans="1:27" s="59" customFormat="1" ht="22.5" x14ac:dyDescent="0.25">
      <c r="A75" s="96">
        <f>IF(G75&lt;&gt;"",COUNTA(G$1:G75),"")</f>
        <v>56</v>
      </c>
      <c r="B75" s="97" t="s">
        <v>261</v>
      </c>
      <c r="C75" s="98" t="s">
        <v>221</v>
      </c>
      <c r="D75" s="99">
        <v>1</v>
      </c>
      <c r="E75" s="100">
        <f t="shared" si="0"/>
        <v>22465.546621154004</v>
      </c>
      <c r="F75" s="100">
        <v>22465.546621154004</v>
      </c>
      <c r="G75" s="101" t="s">
        <v>23</v>
      </c>
      <c r="I75" s="132"/>
      <c r="Z75" s="95"/>
      <c r="AA75" s="95"/>
    </row>
    <row r="76" spans="1:27" s="59" customFormat="1" ht="22.5" x14ac:dyDescent="0.25">
      <c r="A76" s="96">
        <f>IF(G76&lt;&gt;"",COUNTA(G$1:G76),"")</f>
        <v>57</v>
      </c>
      <c r="B76" s="97" t="s">
        <v>261</v>
      </c>
      <c r="C76" s="98" t="s">
        <v>221</v>
      </c>
      <c r="D76" s="99">
        <v>4</v>
      </c>
      <c r="E76" s="100">
        <f t="shared" si="0"/>
        <v>16562.085114580001</v>
      </c>
      <c r="F76" s="100">
        <v>66248.340458320003</v>
      </c>
      <c r="G76" s="101" t="s">
        <v>23</v>
      </c>
      <c r="I76" s="132"/>
      <c r="Z76" s="95"/>
      <c r="AA76" s="95"/>
    </row>
    <row r="77" spans="1:27" s="59" customFormat="1" ht="22.5" x14ac:dyDescent="0.25">
      <c r="A77" s="96">
        <f>IF(G77&lt;&gt;"",COUNTA(G$1:G77),"")</f>
        <v>58</v>
      </c>
      <c r="B77" s="97" t="s">
        <v>262</v>
      </c>
      <c r="C77" s="98" t="s">
        <v>22</v>
      </c>
      <c r="D77" s="99">
        <v>6</v>
      </c>
      <c r="E77" s="100">
        <f t="shared" si="0"/>
        <v>38902.795178215601</v>
      </c>
      <c r="F77" s="100">
        <v>233416.77106929361</v>
      </c>
      <c r="G77" s="101" t="s">
        <v>23</v>
      </c>
      <c r="I77" s="132"/>
      <c r="Z77" s="95"/>
      <c r="AA77" s="95"/>
    </row>
    <row r="78" spans="1:27" s="59" customFormat="1" ht="22.5" x14ac:dyDescent="0.25">
      <c r="A78" s="96">
        <f>IF(G78&lt;&gt;"",COUNTA(G$1:G78),"")</f>
        <v>59</v>
      </c>
      <c r="B78" s="97" t="s">
        <v>263</v>
      </c>
      <c r="C78" s="98" t="s">
        <v>221</v>
      </c>
      <c r="D78" s="99">
        <v>2</v>
      </c>
      <c r="E78" s="100">
        <f t="shared" si="0"/>
        <v>434235.30288318358</v>
      </c>
      <c r="F78" s="100">
        <v>868470.60576636717</v>
      </c>
      <c r="G78" s="101" t="s">
        <v>23</v>
      </c>
      <c r="I78" s="132"/>
      <c r="Z78" s="95"/>
      <c r="AA78" s="95"/>
    </row>
    <row r="79" spans="1:27" s="59" customFormat="1" ht="22.5" x14ac:dyDescent="0.25">
      <c r="A79" s="96">
        <f>IF(G79&lt;&gt;"",COUNTA(G$1:G79),"")</f>
        <v>60</v>
      </c>
      <c r="B79" s="97" t="s">
        <v>264</v>
      </c>
      <c r="C79" s="98" t="s">
        <v>22</v>
      </c>
      <c r="D79" s="99">
        <v>1</v>
      </c>
      <c r="E79" s="100">
        <f t="shared" si="0"/>
        <v>12732.7203937588</v>
      </c>
      <c r="F79" s="100">
        <v>12732.7203937588</v>
      </c>
      <c r="G79" s="101" t="s">
        <v>23</v>
      </c>
      <c r="I79" s="132"/>
      <c r="Z79" s="95"/>
      <c r="AA79" s="95"/>
    </row>
    <row r="80" spans="1:27" s="59" customFormat="1" ht="22.5" x14ac:dyDescent="0.25">
      <c r="A80" s="96">
        <f>IF(G80&lt;&gt;"",COUNTA(G$1:G80),"")</f>
        <v>61</v>
      </c>
      <c r="B80" s="97" t="s">
        <v>265</v>
      </c>
      <c r="C80" s="98" t="s">
        <v>221</v>
      </c>
      <c r="D80" s="99">
        <v>2</v>
      </c>
      <c r="E80" s="100">
        <f t="shared" si="0"/>
        <v>161655.48715153203</v>
      </c>
      <c r="F80" s="100">
        <v>323310.97430306405</v>
      </c>
      <c r="G80" s="101" t="s">
        <v>23</v>
      </c>
      <c r="I80" s="132"/>
      <c r="Z80" s="95"/>
      <c r="AA80" s="95"/>
    </row>
    <row r="81" spans="1:27" s="59" customFormat="1" ht="22.5" x14ac:dyDescent="0.25">
      <c r="A81" s="96">
        <f>IF(G81&lt;&gt;"",COUNTA(G$1:G81),"")</f>
        <v>62</v>
      </c>
      <c r="B81" s="97" t="s">
        <v>266</v>
      </c>
      <c r="C81" s="98" t="s">
        <v>221</v>
      </c>
      <c r="D81" s="99">
        <v>1</v>
      </c>
      <c r="E81" s="100">
        <f t="shared" si="0"/>
        <v>73839.418752388403</v>
      </c>
      <c r="F81" s="100">
        <v>73839.418752388403</v>
      </c>
      <c r="G81" s="101" t="s">
        <v>23</v>
      </c>
      <c r="I81" s="132"/>
      <c r="Z81" s="95"/>
      <c r="AA81" s="95"/>
    </row>
    <row r="82" spans="1:27" s="59" customFormat="1" ht="22.5" x14ac:dyDescent="0.25">
      <c r="A82" s="96">
        <f>IF(G82&lt;&gt;"",COUNTA(G$1:G82),"")</f>
        <v>63</v>
      </c>
      <c r="B82" s="97" t="s">
        <v>267</v>
      </c>
      <c r="C82" s="98" t="s">
        <v>221</v>
      </c>
      <c r="D82" s="99">
        <v>4</v>
      </c>
      <c r="E82" s="100">
        <f t="shared" si="0"/>
        <v>124865.45445993121</v>
      </c>
      <c r="F82" s="100">
        <v>499461.81783972483</v>
      </c>
      <c r="G82" s="101" t="s">
        <v>23</v>
      </c>
      <c r="I82" s="132"/>
      <c r="Z82" s="95"/>
      <c r="AA82" s="95"/>
    </row>
    <row r="83" spans="1:27" s="59" customFormat="1" ht="22.5" x14ac:dyDescent="0.25">
      <c r="A83" s="96">
        <f>IF(G83&lt;&gt;"",COUNTA(G$1:G83),"")</f>
        <v>64</v>
      </c>
      <c r="B83" s="97" t="s">
        <v>268</v>
      </c>
      <c r="C83" s="98" t="s">
        <v>22</v>
      </c>
      <c r="D83" s="99">
        <v>2</v>
      </c>
      <c r="E83" s="100">
        <f t="shared" si="0"/>
        <v>13550.0989278896</v>
      </c>
      <c r="F83" s="100">
        <v>27100.197855779199</v>
      </c>
      <c r="G83" s="101" t="s">
        <v>23</v>
      </c>
      <c r="I83" s="132"/>
      <c r="Z83" s="95"/>
      <c r="AA83" s="95"/>
    </row>
    <row r="84" spans="1:27" s="59" customFormat="1" ht="22.5" x14ac:dyDescent="0.25">
      <c r="A84" s="96">
        <f>IF(G84&lt;&gt;"",COUNTA(G$1:G84),"")</f>
        <v>65</v>
      </c>
      <c r="B84" s="97" t="s">
        <v>269</v>
      </c>
      <c r="C84" s="98" t="s">
        <v>221</v>
      </c>
      <c r="D84" s="99">
        <v>2</v>
      </c>
      <c r="E84" s="100">
        <f t="shared" si="0"/>
        <v>57596.870529939202</v>
      </c>
      <c r="F84" s="100">
        <v>115193.7410598784</v>
      </c>
      <c r="G84" s="101" t="s">
        <v>23</v>
      </c>
      <c r="I84" s="132"/>
      <c r="Z84" s="95"/>
      <c r="AA84" s="95"/>
    </row>
    <row r="85" spans="1:27" s="59" customFormat="1" ht="22.5" x14ac:dyDescent="0.25">
      <c r="A85" s="96">
        <f>IF(G85&lt;&gt;"",COUNTA(G$1:G85),"")</f>
        <v>66</v>
      </c>
      <c r="B85" s="97" t="s">
        <v>269</v>
      </c>
      <c r="C85" s="98" t="s">
        <v>221</v>
      </c>
      <c r="D85" s="99">
        <v>3</v>
      </c>
      <c r="E85" s="100">
        <f t="shared" ref="E85:E148" si="1">F85/D85</f>
        <v>434235.30288318364</v>
      </c>
      <c r="F85" s="100">
        <v>1302705.908649551</v>
      </c>
      <c r="G85" s="101" t="s">
        <v>23</v>
      </c>
      <c r="I85" s="132"/>
      <c r="Z85" s="95"/>
      <c r="AA85" s="95"/>
    </row>
    <row r="86" spans="1:27" s="59" customFormat="1" ht="22.5" x14ac:dyDescent="0.25">
      <c r="A86" s="96">
        <f>IF(G86&lt;&gt;"",COUNTA(G$1:G86),"")</f>
        <v>67</v>
      </c>
      <c r="B86" s="97" t="s">
        <v>269</v>
      </c>
      <c r="C86" s="98" t="s">
        <v>221</v>
      </c>
      <c r="D86" s="99">
        <v>1</v>
      </c>
      <c r="E86" s="100">
        <f t="shared" si="1"/>
        <v>664918.76845383074</v>
      </c>
      <c r="F86" s="100">
        <v>664918.76845383074</v>
      </c>
      <c r="G86" s="101" t="s">
        <v>23</v>
      </c>
      <c r="I86" s="132"/>
      <c r="Z86" s="95"/>
      <c r="AA86" s="95"/>
    </row>
    <row r="87" spans="1:27" s="59" customFormat="1" ht="22.5" x14ac:dyDescent="0.25">
      <c r="A87" s="96">
        <f>IF(G87&lt;&gt;"",COUNTA(G$1:G87),"")</f>
        <v>68</v>
      </c>
      <c r="B87" s="97" t="s">
        <v>269</v>
      </c>
      <c r="C87" s="98" t="s">
        <v>221</v>
      </c>
      <c r="D87" s="99">
        <v>1</v>
      </c>
      <c r="E87" s="100">
        <f t="shared" si="1"/>
        <v>161358.09868089642</v>
      </c>
      <c r="F87" s="100">
        <v>161358.09868089642</v>
      </c>
      <c r="G87" s="101" t="s">
        <v>23</v>
      </c>
      <c r="I87" s="132"/>
      <c r="Z87" s="95"/>
      <c r="AA87" s="95"/>
    </row>
    <row r="88" spans="1:27" s="59" customFormat="1" ht="22.5" x14ac:dyDescent="0.25">
      <c r="A88" s="96">
        <f>IF(G88&lt;&gt;"",COUNTA(G$1:G88),"")</f>
        <v>69</v>
      </c>
      <c r="B88" s="97" t="s">
        <v>269</v>
      </c>
      <c r="C88" s="98" t="s">
        <v>221</v>
      </c>
      <c r="D88" s="99">
        <v>1</v>
      </c>
      <c r="E88" s="100">
        <f t="shared" si="1"/>
        <v>73839.418752388403</v>
      </c>
      <c r="F88" s="100">
        <v>73839.418752388403</v>
      </c>
      <c r="G88" s="101" t="s">
        <v>23</v>
      </c>
      <c r="I88" s="132"/>
      <c r="Z88" s="95"/>
      <c r="AA88" s="95"/>
    </row>
    <row r="89" spans="1:27" s="59" customFormat="1" ht="22.5" x14ac:dyDescent="0.25">
      <c r="A89" s="96">
        <f>IF(G89&lt;&gt;"",COUNTA(G$1:G89),"")</f>
        <v>70</v>
      </c>
      <c r="B89" s="97" t="s">
        <v>269</v>
      </c>
      <c r="C89" s="98" t="s">
        <v>221</v>
      </c>
      <c r="D89" s="99">
        <v>1</v>
      </c>
      <c r="E89" s="100">
        <f t="shared" si="1"/>
        <v>74529.338763019608</v>
      </c>
      <c r="F89" s="100">
        <v>74529.338763019608</v>
      </c>
      <c r="G89" s="101" t="s">
        <v>23</v>
      </c>
      <c r="I89" s="132"/>
      <c r="Z89" s="95"/>
      <c r="AA89" s="95"/>
    </row>
    <row r="90" spans="1:27" s="59" customFormat="1" ht="22.5" x14ac:dyDescent="0.25">
      <c r="A90" s="96">
        <f>IF(G90&lt;&gt;"",COUNTA(G$1:G90),"")</f>
        <v>71</v>
      </c>
      <c r="B90" s="97" t="s">
        <v>270</v>
      </c>
      <c r="C90" s="98" t="s">
        <v>221</v>
      </c>
      <c r="D90" s="99">
        <v>2</v>
      </c>
      <c r="E90" s="100">
        <f t="shared" si="1"/>
        <v>17685.315427260401</v>
      </c>
      <c r="F90" s="100">
        <v>35370.630854520801</v>
      </c>
      <c r="G90" s="101" t="s">
        <v>23</v>
      </c>
      <c r="I90" s="132"/>
      <c r="Z90" s="95"/>
      <c r="AA90" s="95"/>
    </row>
    <row r="91" spans="1:27" s="59" customFormat="1" ht="22.5" x14ac:dyDescent="0.25">
      <c r="A91" s="96">
        <f>IF(G91&lt;&gt;"",COUNTA(G$1:G91),"")</f>
        <v>72</v>
      </c>
      <c r="B91" s="97" t="s">
        <v>270</v>
      </c>
      <c r="C91" s="98" t="s">
        <v>221</v>
      </c>
      <c r="D91" s="99">
        <v>3</v>
      </c>
      <c r="E91" s="100">
        <f t="shared" si="1"/>
        <v>23176.608306848804</v>
      </c>
      <c r="F91" s="100">
        <v>69529.824920546409</v>
      </c>
      <c r="G91" s="101" t="s">
        <v>23</v>
      </c>
      <c r="I91" s="132"/>
      <c r="Z91" s="95"/>
      <c r="AA91" s="95"/>
    </row>
    <row r="92" spans="1:27" s="59" customFormat="1" ht="22.5" x14ac:dyDescent="0.25">
      <c r="A92" s="96">
        <f>IF(G92&lt;&gt;"",COUNTA(G$1:G92),"")</f>
        <v>73</v>
      </c>
      <c r="B92" s="97" t="s">
        <v>270</v>
      </c>
      <c r="C92" s="98" t="s">
        <v>221</v>
      </c>
      <c r="D92" s="99">
        <v>2</v>
      </c>
      <c r="E92" s="100">
        <f t="shared" si="1"/>
        <v>21441.984205202003</v>
      </c>
      <c r="F92" s="100">
        <v>42883.968410404006</v>
      </c>
      <c r="G92" s="101" t="s">
        <v>23</v>
      </c>
      <c r="I92" s="132"/>
      <c r="Z92" s="95"/>
      <c r="AA92" s="95"/>
    </row>
    <row r="93" spans="1:27" s="59" customFormat="1" ht="22.5" x14ac:dyDescent="0.25">
      <c r="A93" s="96">
        <f>IF(G93&lt;&gt;"",COUNTA(G$1:G93),"")</f>
        <v>74</v>
      </c>
      <c r="B93" s="97" t="s">
        <v>271</v>
      </c>
      <c r="C93" s="98" t="s">
        <v>22</v>
      </c>
      <c r="D93" s="99">
        <v>4</v>
      </c>
      <c r="E93" s="100">
        <f t="shared" si="1"/>
        <v>19466.050728104005</v>
      </c>
      <c r="F93" s="100">
        <v>77864.202912416018</v>
      </c>
      <c r="G93" s="101" t="s">
        <v>23</v>
      </c>
      <c r="I93" s="132"/>
      <c r="Z93" s="95"/>
      <c r="AA93" s="95"/>
    </row>
    <row r="94" spans="1:27" s="59" customFormat="1" ht="22.5" x14ac:dyDescent="0.25">
      <c r="A94" s="96">
        <f>IF(G94&lt;&gt;"",COUNTA(G$1:G94),"")</f>
        <v>75</v>
      </c>
      <c r="B94" s="97" t="s">
        <v>272</v>
      </c>
      <c r="C94" s="98" t="s">
        <v>221</v>
      </c>
      <c r="D94" s="99">
        <v>1</v>
      </c>
      <c r="E94" s="100">
        <f t="shared" si="1"/>
        <v>161358.09868089642</v>
      </c>
      <c r="F94" s="100">
        <v>161358.09868089642</v>
      </c>
      <c r="G94" s="101" t="s">
        <v>23</v>
      </c>
      <c r="I94" s="132"/>
      <c r="Z94" s="95"/>
      <c r="AA94" s="95"/>
    </row>
    <row r="95" spans="1:27" s="59" customFormat="1" ht="22.5" x14ac:dyDescent="0.25">
      <c r="A95" s="96">
        <f>IF(G95&lt;&gt;"",COUNTA(G$1:G95),"")</f>
        <v>76</v>
      </c>
      <c r="B95" s="97" t="s">
        <v>272</v>
      </c>
      <c r="C95" s="98" t="s">
        <v>221</v>
      </c>
      <c r="D95" s="99">
        <v>1</v>
      </c>
      <c r="E95" s="100">
        <f t="shared" si="1"/>
        <v>74529.338763019608</v>
      </c>
      <c r="F95" s="100">
        <v>74529.338763019608</v>
      </c>
      <c r="G95" s="101" t="s">
        <v>23</v>
      </c>
      <c r="I95" s="132"/>
      <c r="Z95" s="95"/>
      <c r="AA95" s="95"/>
    </row>
    <row r="96" spans="1:27" s="59" customFormat="1" ht="22.5" x14ac:dyDescent="0.25">
      <c r="A96" s="96">
        <f>IF(G96&lt;&gt;"",COUNTA(G$1:G96),"")</f>
        <v>77</v>
      </c>
      <c r="B96" s="97" t="s">
        <v>273</v>
      </c>
      <c r="C96" s="98" t="s">
        <v>221</v>
      </c>
      <c r="D96" s="99">
        <v>1</v>
      </c>
      <c r="E96" s="100">
        <f t="shared" si="1"/>
        <v>2737.9520206384004</v>
      </c>
      <c r="F96" s="100">
        <v>2737.9520206384004</v>
      </c>
      <c r="G96" s="101" t="s">
        <v>23</v>
      </c>
      <c r="I96" s="132"/>
      <c r="Z96" s="95"/>
      <c r="AA96" s="95"/>
    </row>
    <row r="97" spans="1:27" s="59" customFormat="1" ht="22.5" x14ac:dyDescent="0.25">
      <c r="A97" s="96">
        <f>IF(G97&lt;&gt;"",COUNTA(G$1:G97),"")</f>
        <v>78</v>
      </c>
      <c r="B97" s="97" t="s">
        <v>274</v>
      </c>
      <c r="C97" s="98" t="s">
        <v>22</v>
      </c>
      <c r="D97" s="99">
        <v>2</v>
      </c>
      <c r="E97" s="100">
        <f t="shared" si="1"/>
        <v>13550.0989278896</v>
      </c>
      <c r="F97" s="100">
        <v>27100.197855779199</v>
      </c>
      <c r="G97" s="101" t="s">
        <v>23</v>
      </c>
      <c r="I97" s="132"/>
      <c r="Z97" s="95"/>
      <c r="AA97" s="95"/>
    </row>
    <row r="98" spans="1:27" s="59" customFormat="1" ht="22.5" x14ac:dyDescent="0.25">
      <c r="A98" s="96">
        <f>IF(G98&lt;&gt;"",COUNTA(G$1:G98),"")</f>
        <v>79</v>
      </c>
      <c r="B98" s="97" t="s">
        <v>275</v>
      </c>
      <c r="C98" s="98" t="s">
        <v>221</v>
      </c>
      <c r="D98" s="99">
        <v>2</v>
      </c>
      <c r="E98" s="100">
        <f t="shared" si="1"/>
        <v>15422.6472906656</v>
      </c>
      <c r="F98" s="100">
        <v>30845.2945813312</v>
      </c>
      <c r="G98" s="101" t="s">
        <v>23</v>
      </c>
      <c r="I98" s="132"/>
      <c r="Z98" s="95"/>
      <c r="AA98" s="95"/>
    </row>
    <row r="99" spans="1:27" s="59" customFormat="1" ht="22.5" x14ac:dyDescent="0.25">
      <c r="A99" s="96">
        <f>IF(G99&lt;&gt;"",COUNTA(G$1:G99),"")</f>
        <v>80</v>
      </c>
      <c r="B99" s="97" t="s">
        <v>275</v>
      </c>
      <c r="C99" s="98" t="s">
        <v>221</v>
      </c>
      <c r="D99" s="99">
        <v>2</v>
      </c>
      <c r="E99" s="100">
        <f t="shared" si="1"/>
        <v>138993.127134574</v>
      </c>
      <c r="F99" s="100">
        <v>277986.25426914799</v>
      </c>
      <c r="G99" s="101" t="s">
        <v>23</v>
      </c>
      <c r="I99" s="132"/>
      <c r="Z99" s="95"/>
      <c r="AA99" s="95"/>
    </row>
    <row r="100" spans="1:27" s="59" customFormat="1" ht="22.5" x14ac:dyDescent="0.25">
      <c r="A100" s="96">
        <f>IF(G100&lt;&gt;"",COUNTA(G$1:G100),"")</f>
        <v>81</v>
      </c>
      <c r="B100" s="97" t="s">
        <v>275</v>
      </c>
      <c r="C100" s="98" t="s">
        <v>221</v>
      </c>
      <c r="D100" s="99">
        <v>1</v>
      </c>
      <c r="E100" s="100">
        <f t="shared" si="1"/>
        <v>15164.3227942056</v>
      </c>
      <c r="F100" s="100">
        <v>15164.3227942056</v>
      </c>
      <c r="G100" s="101" t="s">
        <v>23</v>
      </c>
      <c r="I100" s="132"/>
      <c r="Z100" s="95"/>
      <c r="AA100" s="95"/>
    </row>
    <row r="101" spans="1:27" s="59" customFormat="1" ht="22.5" x14ac:dyDescent="0.25">
      <c r="A101" s="96">
        <f>IF(G101&lt;&gt;"",COUNTA(G$1:G101),"")</f>
        <v>82</v>
      </c>
      <c r="B101" s="97" t="s">
        <v>276</v>
      </c>
      <c r="C101" s="98" t="s">
        <v>221</v>
      </c>
      <c r="D101" s="99">
        <v>2</v>
      </c>
      <c r="E101" s="100">
        <f t="shared" si="1"/>
        <v>69656.177129286007</v>
      </c>
      <c r="F101" s="100">
        <v>139312.35425857201</v>
      </c>
      <c r="G101" s="101" t="s">
        <v>23</v>
      </c>
      <c r="I101" s="132"/>
      <c r="Z101" s="95"/>
      <c r="AA101" s="95"/>
    </row>
    <row r="102" spans="1:27" s="59" customFormat="1" ht="22.5" x14ac:dyDescent="0.25">
      <c r="A102" s="96">
        <f>IF(G102&lt;&gt;"",COUNTA(G$1:G102),"")</f>
        <v>83</v>
      </c>
      <c r="B102" s="97" t="s">
        <v>276</v>
      </c>
      <c r="C102" s="98" t="s">
        <v>221</v>
      </c>
      <c r="D102" s="99">
        <v>2</v>
      </c>
      <c r="E102" s="100">
        <f t="shared" si="1"/>
        <v>260060.72471804882</v>
      </c>
      <c r="F102" s="100">
        <v>520121.44943609764</v>
      </c>
      <c r="G102" s="101" t="s">
        <v>23</v>
      </c>
      <c r="I102" s="132"/>
      <c r="Z102" s="95"/>
      <c r="AA102" s="95"/>
    </row>
    <row r="103" spans="1:27" s="59" customFormat="1" ht="22.5" x14ac:dyDescent="0.25">
      <c r="A103" s="96">
        <f>IF(G103&lt;&gt;"",COUNTA(G$1:G103),"")</f>
        <v>84</v>
      </c>
      <c r="B103" s="97" t="s">
        <v>276</v>
      </c>
      <c r="C103" s="98" t="s">
        <v>221</v>
      </c>
      <c r="D103" s="99">
        <v>1</v>
      </c>
      <c r="E103" s="100">
        <f t="shared" si="1"/>
        <v>242711.7621672712</v>
      </c>
      <c r="F103" s="100">
        <v>242711.7621672712</v>
      </c>
      <c r="G103" s="101" t="s">
        <v>23</v>
      </c>
      <c r="I103" s="132"/>
      <c r="Z103" s="95"/>
      <c r="AA103" s="95"/>
    </row>
    <row r="104" spans="1:27" s="59" customFormat="1" ht="22.5" x14ac:dyDescent="0.25">
      <c r="A104" s="96">
        <f>IF(G104&lt;&gt;"",COUNTA(G$1:G104),"")</f>
        <v>85</v>
      </c>
      <c r="B104" s="97" t="s">
        <v>276</v>
      </c>
      <c r="C104" s="98" t="s">
        <v>221</v>
      </c>
      <c r="D104" s="99">
        <v>1</v>
      </c>
      <c r="E104" s="100">
        <f t="shared" si="1"/>
        <v>43506.049199952002</v>
      </c>
      <c r="F104" s="100">
        <v>43506.049199952002</v>
      </c>
      <c r="G104" s="101" t="s">
        <v>23</v>
      </c>
      <c r="I104" s="132"/>
      <c r="Z104" s="95"/>
      <c r="AA104" s="95"/>
    </row>
    <row r="105" spans="1:27" s="59" customFormat="1" ht="22.5" x14ac:dyDescent="0.25">
      <c r="A105" s="96">
        <f>IF(G105&lt;&gt;"",COUNTA(G$1:G105),"")</f>
        <v>86</v>
      </c>
      <c r="B105" s="97" t="s">
        <v>277</v>
      </c>
      <c r="C105" s="98" t="s">
        <v>22</v>
      </c>
      <c r="D105" s="99">
        <v>2</v>
      </c>
      <c r="E105" s="100">
        <f t="shared" si="1"/>
        <v>38142.602054029201</v>
      </c>
      <c r="F105" s="100">
        <v>76285.204108058402</v>
      </c>
      <c r="G105" s="101" t="s">
        <v>23</v>
      </c>
      <c r="I105" s="132"/>
      <c r="Z105" s="95"/>
      <c r="AA105" s="95"/>
    </row>
    <row r="106" spans="1:27" s="59" customFormat="1" ht="22.5" x14ac:dyDescent="0.25">
      <c r="A106" s="96">
        <f>IF(G106&lt;&gt;"",COUNTA(G$1:G106),"")</f>
        <v>87</v>
      </c>
      <c r="B106" s="97" t="s">
        <v>278</v>
      </c>
      <c r="C106" s="98" t="s">
        <v>221</v>
      </c>
      <c r="D106" s="99">
        <v>1</v>
      </c>
      <c r="E106" s="100">
        <f t="shared" si="1"/>
        <v>1610.9934272168002</v>
      </c>
      <c r="F106" s="100">
        <v>1610.9934272168002</v>
      </c>
      <c r="G106" s="101" t="s">
        <v>23</v>
      </c>
      <c r="I106" s="132"/>
      <c r="Z106" s="95"/>
      <c r="AA106" s="95"/>
    </row>
    <row r="107" spans="1:27" s="59" customFormat="1" ht="22.5" x14ac:dyDescent="0.25">
      <c r="A107" s="96">
        <f>IF(G107&lt;&gt;"",COUNTA(G$1:G107),"")</f>
        <v>88</v>
      </c>
      <c r="B107" s="97" t="s">
        <v>278</v>
      </c>
      <c r="C107" s="98" t="s">
        <v>221</v>
      </c>
      <c r="D107" s="99">
        <v>1</v>
      </c>
      <c r="E107" s="100">
        <f t="shared" si="1"/>
        <v>11501.469507912001</v>
      </c>
      <c r="F107" s="100">
        <v>11501.469507912001</v>
      </c>
      <c r="G107" s="101" t="s">
        <v>23</v>
      </c>
      <c r="I107" s="132"/>
      <c r="Z107" s="95"/>
      <c r="AA107" s="95"/>
    </row>
    <row r="108" spans="1:27" s="59" customFormat="1" ht="22.5" x14ac:dyDescent="0.25">
      <c r="A108" s="96">
        <f>IF(G108&lt;&gt;"",COUNTA(G$1:G108),"")</f>
        <v>89</v>
      </c>
      <c r="B108" s="97" t="s">
        <v>279</v>
      </c>
      <c r="C108" s="98" t="s">
        <v>22</v>
      </c>
      <c r="D108" s="99">
        <v>1</v>
      </c>
      <c r="E108" s="100">
        <f t="shared" si="1"/>
        <v>11686.312578012801</v>
      </c>
      <c r="F108" s="100">
        <v>11686.312578012801</v>
      </c>
      <c r="G108" s="101" t="s">
        <v>23</v>
      </c>
      <c r="I108" s="132"/>
      <c r="Z108" s="95"/>
      <c r="AA108" s="95"/>
    </row>
    <row r="109" spans="1:27" s="59" customFormat="1" ht="22.5" x14ac:dyDescent="0.25">
      <c r="A109" s="96">
        <f>IF(G109&lt;&gt;"",COUNTA(G$1:G109),"")</f>
        <v>90</v>
      </c>
      <c r="B109" s="97" t="s">
        <v>280</v>
      </c>
      <c r="C109" s="98" t="s">
        <v>221</v>
      </c>
      <c r="D109" s="99">
        <v>1</v>
      </c>
      <c r="E109" s="100">
        <f t="shared" si="1"/>
        <v>26638.9088534496</v>
      </c>
      <c r="F109" s="100">
        <v>26638.9088534496</v>
      </c>
      <c r="G109" s="101" t="s">
        <v>23</v>
      </c>
      <c r="I109" s="132"/>
      <c r="Z109" s="95"/>
      <c r="AA109" s="95"/>
    </row>
    <row r="110" spans="1:27" s="59" customFormat="1" ht="22.5" x14ac:dyDescent="0.25">
      <c r="A110" s="96">
        <f>IF(G110&lt;&gt;"",COUNTA(G$1:G110),"")</f>
        <v>91</v>
      </c>
      <c r="B110" s="97" t="s">
        <v>280</v>
      </c>
      <c r="C110" s="98" t="s">
        <v>221</v>
      </c>
      <c r="D110" s="99">
        <v>1</v>
      </c>
      <c r="E110" s="100">
        <f t="shared" si="1"/>
        <v>29144.501585045204</v>
      </c>
      <c r="F110" s="100">
        <v>29144.501585045204</v>
      </c>
      <c r="G110" s="101" t="s">
        <v>23</v>
      </c>
      <c r="I110" s="132"/>
      <c r="Z110" s="95"/>
      <c r="AA110" s="95"/>
    </row>
    <row r="111" spans="1:27" s="59" customFormat="1" ht="22.5" x14ac:dyDescent="0.25">
      <c r="A111" s="96">
        <f>IF(G111&lt;&gt;"",COUNTA(G$1:G111),"")</f>
        <v>92</v>
      </c>
      <c r="B111" s="97" t="s">
        <v>280</v>
      </c>
      <c r="C111" s="98" t="s">
        <v>221</v>
      </c>
      <c r="D111" s="99">
        <v>2</v>
      </c>
      <c r="E111" s="100">
        <f t="shared" si="1"/>
        <v>69656.177129286007</v>
      </c>
      <c r="F111" s="100">
        <v>139312.35425857201</v>
      </c>
      <c r="G111" s="101" t="s">
        <v>23</v>
      </c>
      <c r="I111" s="132"/>
      <c r="Z111" s="95"/>
      <c r="AA111" s="95"/>
    </row>
    <row r="112" spans="1:27" s="59" customFormat="1" ht="22.5" x14ac:dyDescent="0.25">
      <c r="A112" s="96">
        <f>IF(G112&lt;&gt;"",COUNTA(G$1:G112),"")</f>
        <v>93</v>
      </c>
      <c r="B112" s="97" t="s">
        <v>280</v>
      </c>
      <c r="C112" s="98" t="s">
        <v>221</v>
      </c>
      <c r="D112" s="99">
        <v>1</v>
      </c>
      <c r="E112" s="100">
        <f t="shared" si="1"/>
        <v>43506.049199952002</v>
      </c>
      <c r="F112" s="100">
        <v>43506.049199952002</v>
      </c>
      <c r="G112" s="101" t="s">
        <v>23</v>
      </c>
      <c r="I112" s="132"/>
      <c r="Z112" s="95"/>
      <c r="AA112" s="95"/>
    </row>
    <row r="113" spans="1:27" s="59" customFormat="1" ht="22.5" x14ac:dyDescent="0.25">
      <c r="A113" s="96">
        <f>IF(G113&lt;&gt;"",COUNTA(G$1:G113),"")</f>
        <v>94</v>
      </c>
      <c r="B113" s="97" t="s">
        <v>280</v>
      </c>
      <c r="C113" s="98" t="s">
        <v>221</v>
      </c>
      <c r="D113" s="99">
        <v>1</v>
      </c>
      <c r="E113" s="100">
        <f t="shared" si="1"/>
        <v>21714.513783180402</v>
      </c>
      <c r="F113" s="100">
        <v>21714.513783180402</v>
      </c>
      <c r="G113" s="101" t="s">
        <v>23</v>
      </c>
      <c r="I113" s="132"/>
      <c r="Z113" s="95"/>
      <c r="AA113" s="95"/>
    </row>
    <row r="114" spans="1:27" s="59" customFormat="1" ht="22.5" x14ac:dyDescent="0.25">
      <c r="A114" s="96">
        <f>IF(G114&lt;&gt;"",COUNTA(G$1:G114),"")</f>
        <v>95</v>
      </c>
      <c r="B114" s="97" t="s">
        <v>281</v>
      </c>
      <c r="C114" s="98" t="s">
        <v>221</v>
      </c>
      <c r="D114" s="99">
        <v>1</v>
      </c>
      <c r="E114" s="100">
        <f t="shared" si="1"/>
        <v>10202.069632849201</v>
      </c>
      <c r="F114" s="100">
        <v>10202.069632849201</v>
      </c>
      <c r="G114" s="101" t="s">
        <v>23</v>
      </c>
      <c r="I114" s="132"/>
      <c r="Z114" s="95"/>
      <c r="AA114" s="95"/>
    </row>
    <row r="115" spans="1:27" s="59" customFormat="1" ht="22.5" x14ac:dyDescent="0.25">
      <c r="A115" s="96">
        <f>IF(G115&lt;&gt;"",COUNTA(G$1:G115),"")</f>
        <v>96</v>
      </c>
      <c r="B115" s="97" t="s">
        <v>281</v>
      </c>
      <c r="C115" s="98" t="s">
        <v>221</v>
      </c>
      <c r="D115" s="99">
        <v>2</v>
      </c>
      <c r="E115" s="100">
        <f t="shared" si="1"/>
        <v>114327.3306555844</v>
      </c>
      <c r="F115" s="100">
        <v>228654.66131116881</v>
      </c>
      <c r="G115" s="101" t="s">
        <v>23</v>
      </c>
      <c r="I115" s="132"/>
      <c r="Z115" s="95"/>
      <c r="AA115" s="95"/>
    </row>
    <row r="116" spans="1:27" s="59" customFormat="1" ht="22.5" x14ac:dyDescent="0.25">
      <c r="A116" s="96">
        <f>IF(G116&lt;&gt;"",COUNTA(G$1:G116),"")</f>
        <v>97</v>
      </c>
      <c r="B116" s="97" t="s">
        <v>281</v>
      </c>
      <c r="C116" s="98" t="s">
        <v>221</v>
      </c>
      <c r="D116" s="99">
        <v>2</v>
      </c>
      <c r="E116" s="100">
        <f t="shared" si="1"/>
        <v>13118.912750179599</v>
      </c>
      <c r="F116" s="100">
        <v>26237.825500359198</v>
      </c>
      <c r="G116" s="101" t="s">
        <v>23</v>
      </c>
      <c r="I116" s="132"/>
      <c r="Z116" s="95"/>
      <c r="AA116" s="95"/>
    </row>
    <row r="117" spans="1:27" s="59" customFormat="1" ht="22.5" x14ac:dyDescent="0.25">
      <c r="A117" s="96">
        <f>IF(G117&lt;&gt;"",COUNTA(G$1:G117),"")</f>
        <v>98</v>
      </c>
      <c r="B117" s="97" t="s">
        <v>282</v>
      </c>
      <c r="C117" s="98" t="s">
        <v>22</v>
      </c>
      <c r="D117" s="99">
        <v>1</v>
      </c>
      <c r="E117" s="100">
        <f t="shared" si="1"/>
        <v>9528.1469336476002</v>
      </c>
      <c r="F117" s="100">
        <v>9528.1469336476002</v>
      </c>
      <c r="G117" s="101" t="s">
        <v>23</v>
      </c>
      <c r="I117" s="132"/>
      <c r="Z117" s="95"/>
      <c r="AA117" s="95"/>
    </row>
    <row r="118" spans="1:27" s="59" customFormat="1" ht="22.5" x14ac:dyDescent="0.25">
      <c r="A118" s="96">
        <f>IF(G118&lt;&gt;"",COUNTA(G$1:G118),"")</f>
        <v>99</v>
      </c>
      <c r="B118" s="97" t="s">
        <v>283</v>
      </c>
      <c r="C118" s="98" t="s">
        <v>22</v>
      </c>
      <c r="D118" s="99">
        <v>2</v>
      </c>
      <c r="E118" s="100">
        <f t="shared" si="1"/>
        <v>15006.960582743201</v>
      </c>
      <c r="F118" s="100">
        <v>30013.921165486401</v>
      </c>
      <c r="G118" s="101" t="s">
        <v>23</v>
      </c>
      <c r="I118" s="132"/>
      <c r="Z118" s="95"/>
      <c r="AA118" s="95"/>
    </row>
    <row r="119" spans="1:27" s="59" customFormat="1" ht="22.5" x14ac:dyDescent="0.25">
      <c r="A119" s="96">
        <f>IF(G119&lt;&gt;"",COUNTA(G$1:G119),"")</f>
        <v>100</v>
      </c>
      <c r="B119" s="97" t="s">
        <v>284</v>
      </c>
      <c r="C119" s="98" t="s">
        <v>221</v>
      </c>
      <c r="D119" s="99">
        <v>4</v>
      </c>
      <c r="E119" s="100">
        <f t="shared" si="1"/>
        <v>29997.824285728402</v>
      </c>
      <c r="F119" s="100">
        <v>119991.29714291361</v>
      </c>
      <c r="G119" s="101" t="s">
        <v>23</v>
      </c>
      <c r="I119" s="132"/>
      <c r="Z119" s="95"/>
      <c r="AA119" s="95"/>
    </row>
    <row r="120" spans="1:27" s="59" customFormat="1" ht="22.5" x14ac:dyDescent="0.25">
      <c r="A120" s="96">
        <f>IF(G120&lt;&gt;"",COUNTA(G$1:G120),"")</f>
        <v>101</v>
      </c>
      <c r="B120" s="97" t="s">
        <v>284</v>
      </c>
      <c r="C120" s="98" t="s">
        <v>221</v>
      </c>
      <c r="D120" s="99">
        <v>1</v>
      </c>
      <c r="E120" s="100">
        <f t="shared" si="1"/>
        <v>32193.2395480628</v>
      </c>
      <c r="F120" s="100">
        <v>32193.2395480628</v>
      </c>
      <c r="G120" s="101" t="s">
        <v>23</v>
      </c>
      <c r="I120" s="132"/>
      <c r="Z120" s="95"/>
      <c r="AA120" s="95"/>
    </row>
    <row r="121" spans="1:27" s="59" customFormat="1" ht="22.5" x14ac:dyDescent="0.25">
      <c r="A121" s="96">
        <f>IF(G121&lt;&gt;"",COUNTA(G$1:G121),"")</f>
        <v>102</v>
      </c>
      <c r="B121" s="97" t="s">
        <v>284</v>
      </c>
      <c r="C121" s="98" t="s">
        <v>221</v>
      </c>
      <c r="D121" s="99">
        <v>4</v>
      </c>
      <c r="E121" s="100">
        <f t="shared" si="1"/>
        <v>21885.052203434399</v>
      </c>
      <c r="F121" s="100">
        <v>87540.208813737598</v>
      </c>
      <c r="G121" s="101" t="s">
        <v>23</v>
      </c>
      <c r="I121" s="132"/>
      <c r="Z121" s="95"/>
      <c r="AA121" s="95"/>
    </row>
    <row r="122" spans="1:27" s="59" customFormat="1" ht="22.5" x14ac:dyDescent="0.25">
      <c r="A122" s="96">
        <f>IF(G122&lt;&gt;"",COUNTA(G$1:G122),"")</f>
        <v>103</v>
      </c>
      <c r="B122" s="97" t="s">
        <v>285</v>
      </c>
      <c r="C122" s="98" t="s">
        <v>221</v>
      </c>
      <c r="D122" s="99">
        <v>1</v>
      </c>
      <c r="E122" s="100">
        <f t="shared" si="1"/>
        <v>21688.637080944001</v>
      </c>
      <c r="F122" s="100">
        <v>21688.637080944001</v>
      </c>
      <c r="G122" s="101" t="s">
        <v>23</v>
      </c>
      <c r="I122" s="132"/>
      <c r="Z122" s="95"/>
      <c r="AA122" s="95"/>
    </row>
    <row r="123" spans="1:27" s="59" customFormat="1" ht="22.5" x14ac:dyDescent="0.25">
      <c r="A123" s="96">
        <f>IF(G123&lt;&gt;"",COUNTA(G$1:G123),"")</f>
        <v>104</v>
      </c>
      <c r="B123" s="97" t="s">
        <v>286</v>
      </c>
      <c r="C123" s="98" t="s">
        <v>221</v>
      </c>
      <c r="D123" s="99">
        <v>1</v>
      </c>
      <c r="E123" s="100">
        <f t="shared" si="1"/>
        <v>34494.352122567601</v>
      </c>
      <c r="F123" s="100">
        <v>34494.352122567601</v>
      </c>
      <c r="G123" s="101" t="s">
        <v>23</v>
      </c>
      <c r="I123" s="132"/>
      <c r="Z123" s="95"/>
      <c r="AA123" s="95"/>
    </row>
    <row r="124" spans="1:27" s="59" customFormat="1" ht="22.5" x14ac:dyDescent="0.25">
      <c r="A124" s="96">
        <f>IF(G124&lt;&gt;"",COUNTA(G$1:G124),"")</f>
        <v>105</v>
      </c>
      <c r="B124" s="97" t="s">
        <v>286</v>
      </c>
      <c r="C124" s="98" t="s">
        <v>221</v>
      </c>
      <c r="D124" s="99">
        <v>2</v>
      </c>
      <c r="E124" s="100">
        <f t="shared" si="1"/>
        <v>18349.9672087732</v>
      </c>
      <c r="F124" s="100">
        <v>36699.934417546399</v>
      </c>
      <c r="G124" s="101" t="s">
        <v>23</v>
      </c>
      <c r="I124" s="132"/>
      <c r="Z124" s="95"/>
      <c r="AA124" s="95"/>
    </row>
    <row r="125" spans="1:27" s="59" customFormat="1" ht="22.5" x14ac:dyDescent="0.25">
      <c r="A125" s="96">
        <f>IF(G125&lt;&gt;"",COUNTA(G$1:G125),"")</f>
        <v>106</v>
      </c>
      <c r="B125" s="97" t="s">
        <v>286</v>
      </c>
      <c r="C125" s="98" t="s">
        <v>221</v>
      </c>
      <c r="D125" s="99">
        <v>1</v>
      </c>
      <c r="E125" s="100">
        <f t="shared" si="1"/>
        <v>43506.049199952002</v>
      </c>
      <c r="F125" s="100">
        <v>43506.049199952002</v>
      </c>
      <c r="G125" s="101" t="s">
        <v>23</v>
      </c>
      <c r="I125" s="132"/>
      <c r="Z125" s="95"/>
      <c r="AA125" s="95"/>
    </row>
    <row r="126" spans="1:27" s="59" customFormat="1" ht="22.5" x14ac:dyDescent="0.25">
      <c r="A126" s="96">
        <f>IF(G126&lt;&gt;"",COUNTA(G$1:G126),"")</f>
        <v>107</v>
      </c>
      <c r="B126" s="97" t="s">
        <v>287</v>
      </c>
      <c r="C126" s="98" t="s">
        <v>221</v>
      </c>
      <c r="D126" s="99">
        <v>1</v>
      </c>
      <c r="E126" s="100">
        <f t="shared" si="1"/>
        <v>242711.7621672712</v>
      </c>
      <c r="F126" s="100">
        <v>242711.7621672712</v>
      </c>
      <c r="G126" s="101" t="s">
        <v>23</v>
      </c>
      <c r="I126" s="132"/>
      <c r="Z126" s="95"/>
      <c r="AA126" s="95"/>
    </row>
    <row r="127" spans="1:27" s="59" customFormat="1" ht="22.5" x14ac:dyDescent="0.25">
      <c r="A127" s="96">
        <f>IF(G127&lt;&gt;"",COUNTA(G$1:G127),"")</f>
        <v>108</v>
      </c>
      <c r="B127" s="97" t="s">
        <v>288</v>
      </c>
      <c r="C127" s="98" t="s">
        <v>221</v>
      </c>
      <c r="D127" s="99">
        <v>2</v>
      </c>
      <c r="E127" s="100">
        <f t="shared" si="1"/>
        <v>13118.912750179599</v>
      </c>
      <c r="F127" s="100">
        <v>26237.825500359198</v>
      </c>
      <c r="G127" s="101" t="s">
        <v>23</v>
      </c>
      <c r="I127" s="132"/>
      <c r="Z127" s="95"/>
      <c r="AA127" s="95"/>
    </row>
    <row r="128" spans="1:27" s="59" customFormat="1" ht="22.5" x14ac:dyDescent="0.25">
      <c r="A128" s="96">
        <f>IF(G128&lt;&gt;"",COUNTA(G$1:G128),"")</f>
        <v>109</v>
      </c>
      <c r="B128" s="97" t="s">
        <v>289</v>
      </c>
      <c r="C128" s="98" t="s">
        <v>22</v>
      </c>
      <c r="D128" s="99">
        <v>1</v>
      </c>
      <c r="E128" s="100">
        <f t="shared" si="1"/>
        <v>26833.111346420003</v>
      </c>
      <c r="F128" s="100">
        <v>26833.111346420003</v>
      </c>
      <c r="G128" s="101" t="s">
        <v>23</v>
      </c>
      <c r="I128" s="132"/>
      <c r="Z128" s="95"/>
      <c r="AA128" s="95"/>
    </row>
    <row r="129" spans="1:27" s="59" customFormat="1" ht="15" x14ac:dyDescent="0.25">
      <c r="A129" s="96">
        <f>IF(G129&lt;&gt;"",COUNTA(G$1:G129),"")</f>
        <v>110</v>
      </c>
      <c r="B129" s="97" t="s">
        <v>290</v>
      </c>
      <c r="C129" s="98" t="s">
        <v>22</v>
      </c>
      <c r="D129" s="99">
        <v>10</v>
      </c>
      <c r="E129" s="100">
        <f t="shared" si="1"/>
        <v>14968.0072400436</v>
      </c>
      <c r="F129" s="100">
        <v>149680.07240043601</v>
      </c>
      <c r="G129" s="101" t="s">
        <v>23</v>
      </c>
      <c r="I129" s="132"/>
      <c r="Z129" s="95"/>
      <c r="AA129" s="95"/>
    </row>
    <row r="130" spans="1:27" s="59" customFormat="1" ht="15" x14ac:dyDescent="0.25">
      <c r="A130" s="96">
        <f>IF(G130&lt;&gt;"",COUNTA(G$1:G130),"")</f>
        <v>111</v>
      </c>
      <c r="B130" s="97" t="s">
        <v>291</v>
      </c>
      <c r="C130" s="98" t="s">
        <v>22</v>
      </c>
      <c r="D130" s="99">
        <v>1</v>
      </c>
      <c r="E130" s="100">
        <f t="shared" si="1"/>
        <v>712.16800045480011</v>
      </c>
      <c r="F130" s="102">
        <v>712.16800045480011</v>
      </c>
      <c r="G130" s="101" t="s">
        <v>23</v>
      </c>
      <c r="I130" s="132"/>
      <c r="Z130" s="95"/>
      <c r="AA130" s="95"/>
    </row>
    <row r="131" spans="1:27" s="59" customFormat="1" ht="15" x14ac:dyDescent="0.25">
      <c r="A131" s="96">
        <f>IF(G131&lt;&gt;"",COUNTA(G$1:G131),"")</f>
        <v>112</v>
      </c>
      <c r="B131" s="97" t="s">
        <v>292</v>
      </c>
      <c r="C131" s="98" t="s">
        <v>221</v>
      </c>
      <c r="D131" s="99">
        <v>10</v>
      </c>
      <c r="E131" s="100">
        <f t="shared" si="1"/>
        <v>15131.100161962799</v>
      </c>
      <c r="F131" s="100">
        <v>151311.00161962799</v>
      </c>
      <c r="G131" s="101" t="s">
        <v>23</v>
      </c>
      <c r="I131" s="132"/>
      <c r="Z131" s="95"/>
      <c r="AA131" s="95"/>
    </row>
    <row r="132" spans="1:27" s="59" customFormat="1" ht="15" x14ac:dyDescent="0.25">
      <c r="A132" s="96">
        <f>IF(G132&lt;&gt;"",COUNTA(G$1:G132),"")</f>
        <v>113</v>
      </c>
      <c r="B132" s="97" t="s">
        <v>293</v>
      </c>
      <c r="C132" s="98" t="s">
        <v>221</v>
      </c>
      <c r="D132" s="99">
        <v>4</v>
      </c>
      <c r="E132" s="100">
        <f t="shared" si="1"/>
        <v>16715.519908644401</v>
      </c>
      <c r="F132" s="100">
        <v>66862.079634577603</v>
      </c>
      <c r="G132" s="101" t="s">
        <v>23</v>
      </c>
      <c r="I132" s="132"/>
      <c r="Z132" s="95"/>
      <c r="AA132" s="95"/>
    </row>
    <row r="133" spans="1:27" s="59" customFormat="1" ht="22.5" x14ac:dyDescent="0.25">
      <c r="A133" s="96">
        <f>IF(G133&lt;&gt;"",COUNTA(G$1:G133),"")</f>
        <v>114</v>
      </c>
      <c r="B133" s="97" t="s">
        <v>294</v>
      </c>
      <c r="C133" s="98" t="s">
        <v>221</v>
      </c>
      <c r="D133" s="99">
        <v>4</v>
      </c>
      <c r="E133" s="100">
        <f t="shared" si="1"/>
        <v>6084.1669594723999</v>
      </c>
      <c r="F133" s="100">
        <v>24336.667837889599</v>
      </c>
      <c r="G133" s="101" t="s">
        <v>23</v>
      </c>
      <c r="I133" s="132"/>
      <c r="Z133" s="95"/>
      <c r="AA133" s="95"/>
    </row>
    <row r="134" spans="1:27" s="59" customFormat="1" ht="15" x14ac:dyDescent="0.25">
      <c r="A134" s="96">
        <f>IF(G134&lt;&gt;"",COUNTA(G$1:G134),"")</f>
        <v>115</v>
      </c>
      <c r="B134" s="97" t="s">
        <v>295</v>
      </c>
      <c r="C134" s="98" t="s">
        <v>22</v>
      </c>
      <c r="D134" s="99">
        <v>2</v>
      </c>
      <c r="E134" s="100">
        <f t="shared" si="1"/>
        <v>24889.792028446802</v>
      </c>
      <c r="F134" s="100">
        <v>49779.584056893604</v>
      </c>
      <c r="G134" s="101" t="s">
        <v>23</v>
      </c>
      <c r="I134" s="132"/>
      <c r="Z134" s="95"/>
      <c r="AA134" s="95"/>
    </row>
    <row r="135" spans="1:27" s="59" customFormat="1" ht="15" x14ac:dyDescent="0.25">
      <c r="A135" s="96">
        <f>IF(G135&lt;&gt;"",COUNTA(G$1:G135),"")</f>
        <v>116</v>
      </c>
      <c r="B135" s="97" t="s">
        <v>296</v>
      </c>
      <c r="C135" s="98" t="s">
        <v>22</v>
      </c>
      <c r="D135" s="99">
        <v>2</v>
      </c>
      <c r="E135" s="100">
        <f t="shared" si="1"/>
        <v>1824.4236707160001</v>
      </c>
      <c r="F135" s="100">
        <v>3648.8473414320001</v>
      </c>
      <c r="G135" s="101" t="s">
        <v>23</v>
      </c>
      <c r="I135" s="132"/>
      <c r="Z135" s="95"/>
      <c r="AA135" s="95"/>
    </row>
    <row r="136" spans="1:27" s="59" customFormat="1" ht="15" x14ac:dyDescent="0.25">
      <c r="A136" s="96">
        <f>IF(G136&lt;&gt;"",COUNTA(G$1:G136),"")</f>
        <v>117</v>
      </c>
      <c r="B136" s="97" t="s">
        <v>297</v>
      </c>
      <c r="C136" s="98" t="s">
        <v>22</v>
      </c>
      <c r="D136" s="99">
        <v>2</v>
      </c>
      <c r="E136" s="100">
        <f t="shared" si="1"/>
        <v>2535.4964195584002</v>
      </c>
      <c r="F136" s="100">
        <v>5070.9928391168005</v>
      </c>
      <c r="G136" s="101" t="s">
        <v>23</v>
      </c>
      <c r="I136" s="132"/>
      <c r="Z136" s="95"/>
      <c r="AA136" s="95"/>
    </row>
    <row r="137" spans="1:27" s="59" customFormat="1" ht="15" x14ac:dyDescent="0.25">
      <c r="A137" s="96">
        <f>IF(G137&lt;&gt;"",COUNTA(G$1:G137),"")</f>
        <v>118</v>
      </c>
      <c r="B137" s="97" t="s">
        <v>298</v>
      </c>
      <c r="C137" s="98" t="s">
        <v>22</v>
      </c>
      <c r="D137" s="99">
        <v>2</v>
      </c>
      <c r="E137" s="100">
        <f t="shared" si="1"/>
        <v>3591.7725629636002</v>
      </c>
      <c r="F137" s="100">
        <v>7183.5451259272004</v>
      </c>
      <c r="G137" s="101" t="s">
        <v>23</v>
      </c>
      <c r="I137" s="132"/>
      <c r="Z137" s="95"/>
      <c r="AA137" s="95"/>
    </row>
    <row r="138" spans="1:27" s="59" customFormat="1" ht="15" x14ac:dyDescent="0.25">
      <c r="A138" s="96">
        <f>IF(G138&lt;&gt;"",COUNTA(G$1:G138),"")</f>
        <v>119</v>
      </c>
      <c r="B138" s="97" t="s">
        <v>299</v>
      </c>
      <c r="C138" s="98" t="s">
        <v>22</v>
      </c>
      <c r="D138" s="99">
        <v>3</v>
      </c>
      <c r="E138" s="100">
        <f t="shared" si="1"/>
        <v>9513.654210291601</v>
      </c>
      <c r="F138" s="100">
        <v>28540.962630874801</v>
      </c>
      <c r="G138" s="101" t="s">
        <v>23</v>
      </c>
      <c r="I138" s="132"/>
      <c r="Z138" s="95"/>
      <c r="AA138" s="95"/>
    </row>
    <row r="139" spans="1:27" s="59" customFormat="1" ht="15" x14ac:dyDescent="0.25">
      <c r="A139" s="96">
        <f>IF(G139&lt;&gt;"",COUNTA(G$1:G139),"")</f>
        <v>120</v>
      </c>
      <c r="B139" s="97" t="s">
        <v>300</v>
      </c>
      <c r="C139" s="98" t="s">
        <v>22</v>
      </c>
      <c r="D139" s="99">
        <v>1</v>
      </c>
      <c r="E139" s="100">
        <f t="shared" si="1"/>
        <v>2535.4964195584002</v>
      </c>
      <c r="F139" s="100">
        <v>2535.4964195584002</v>
      </c>
      <c r="G139" s="101" t="s">
        <v>23</v>
      </c>
      <c r="I139" s="132"/>
      <c r="Z139" s="95"/>
      <c r="AA139" s="95"/>
    </row>
    <row r="140" spans="1:27" s="59" customFormat="1" ht="15" x14ac:dyDescent="0.25">
      <c r="A140" s="96">
        <f>IF(G140&lt;&gt;"",COUNTA(G$1:G140),"")</f>
        <v>121</v>
      </c>
      <c r="B140" s="97" t="s">
        <v>301</v>
      </c>
      <c r="C140" s="98" t="s">
        <v>22</v>
      </c>
      <c r="D140" s="99">
        <v>1</v>
      </c>
      <c r="E140" s="100">
        <f t="shared" si="1"/>
        <v>2784.7601981340003</v>
      </c>
      <c r="F140" s="100">
        <v>2784.7601981340003</v>
      </c>
      <c r="G140" s="101" t="s">
        <v>23</v>
      </c>
      <c r="I140" s="132"/>
      <c r="Z140" s="95"/>
      <c r="AA140" s="95"/>
    </row>
    <row r="141" spans="1:27" s="59" customFormat="1" ht="15" x14ac:dyDescent="0.25">
      <c r="A141" s="96">
        <f>IF(G141&lt;&gt;"",COUNTA(G$1:G141),"")</f>
        <v>122</v>
      </c>
      <c r="B141" s="97" t="s">
        <v>302</v>
      </c>
      <c r="C141" s="98" t="s">
        <v>22</v>
      </c>
      <c r="D141" s="99">
        <v>2</v>
      </c>
      <c r="E141" s="100">
        <f t="shared" si="1"/>
        <v>3746.0039036552002</v>
      </c>
      <c r="F141" s="100">
        <v>7492.0078073104005</v>
      </c>
      <c r="G141" s="101" t="s">
        <v>23</v>
      </c>
      <c r="I141" s="132"/>
      <c r="Z141" s="95"/>
      <c r="AA141" s="95"/>
    </row>
    <row r="142" spans="1:27" s="59" customFormat="1" ht="15" x14ac:dyDescent="0.25">
      <c r="A142" s="96">
        <f>IF(G142&lt;&gt;"",COUNTA(G$1:G142),"")</f>
        <v>123</v>
      </c>
      <c r="B142" s="97" t="s">
        <v>303</v>
      </c>
      <c r="C142" s="98" t="s">
        <v>221</v>
      </c>
      <c r="D142" s="99">
        <v>1</v>
      </c>
      <c r="E142" s="100">
        <f t="shared" si="1"/>
        <v>457.26201660320004</v>
      </c>
      <c r="F142" s="102">
        <v>457.26201660320004</v>
      </c>
      <c r="G142" s="101" t="s">
        <v>23</v>
      </c>
      <c r="I142" s="132"/>
      <c r="Z142" s="95"/>
      <c r="AA142" s="95"/>
    </row>
    <row r="143" spans="1:27" s="59" customFormat="1" ht="15" x14ac:dyDescent="0.25">
      <c r="A143" s="96">
        <f>IF(G143&lt;&gt;"",COUNTA(G$1:G143),"")</f>
        <v>124</v>
      </c>
      <c r="B143" s="97" t="s">
        <v>303</v>
      </c>
      <c r="C143" s="98" t="s">
        <v>221</v>
      </c>
      <c r="D143" s="99">
        <v>1</v>
      </c>
      <c r="E143" s="100">
        <f t="shared" si="1"/>
        <v>4079.6352458284005</v>
      </c>
      <c r="F143" s="100">
        <v>4079.6352458284005</v>
      </c>
      <c r="G143" s="101" t="s">
        <v>23</v>
      </c>
      <c r="I143" s="132"/>
      <c r="Z143" s="95"/>
      <c r="AA143" s="95"/>
    </row>
    <row r="144" spans="1:27" s="59" customFormat="1" ht="15" x14ac:dyDescent="0.25">
      <c r="A144" s="96">
        <f>IF(G144&lt;&gt;"",COUNTA(G$1:G144),"")</f>
        <v>125</v>
      </c>
      <c r="B144" s="97" t="s">
        <v>304</v>
      </c>
      <c r="C144" s="98" t="s">
        <v>22</v>
      </c>
      <c r="D144" s="99">
        <v>1</v>
      </c>
      <c r="E144" s="100">
        <f t="shared" si="1"/>
        <v>681.36819753639998</v>
      </c>
      <c r="F144" s="102">
        <v>681.36819753639998</v>
      </c>
      <c r="G144" s="101" t="s">
        <v>23</v>
      </c>
      <c r="I144" s="132"/>
      <c r="Z144" s="95"/>
      <c r="AA144" s="95"/>
    </row>
    <row r="145" spans="1:27" s="59" customFormat="1" ht="15" x14ac:dyDescent="0.25">
      <c r="A145" s="96">
        <f>IF(G145&lt;&gt;"",COUNTA(G$1:G145),"")</f>
        <v>126</v>
      </c>
      <c r="B145" s="97" t="s">
        <v>305</v>
      </c>
      <c r="C145" s="98" t="s">
        <v>221</v>
      </c>
      <c r="D145" s="99">
        <v>2</v>
      </c>
      <c r="E145" s="100">
        <f t="shared" si="1"/>
        <v>30893.928178180802</v>
      </c>
      <c r="F145" s="100">
        <v>61787.856356361604</v>
      </c>
      <c r="G145" s="101" t="s">
        <v>23</v>
      </c>
      <c r="I145" s="132"/>
      <c r="Z145" s="95"/>
      <c r="AA145" s="95"/>
    </row>
    <row r="146" spans="1:27" s="59" customFormat="1" ht="15" x14ac:dyDescent="0.25">
      <c r="A146" s="96">
        <f>IF(G146&lt;&gt;"",COUNTA(G$1:G146),"")</f>
        <v>127</v>
      </c>
      <c r="B146" s="97" t="s">
        <v>305</v>
      </c>
      <c r="C146" s="98" t="s">
        <v>221</v>
      </c>
      <c r="D146" s="99">
        <v>1</v>
      </c>
      <c r="E146" s="100">
        <f t="shared" si="1"/>
        <v>45538.968950337607</v>
      </c>
      <c r="F146" s="100">
        <v>45538.968950337607</v>
      </c>
      <c r="G146" s="101" t="s">
        <v>23</v>
      </c>
      <c r="I146" s="132"/>
      <c r="Z146" s="95"/>
      <c r="AA146" s="95"/>
    </row>
    <row r="147" spans="1:27" s="59" customFormat="1" ht="15" x14ac:dyDescent="0.25">
      <c r="A147" s="96">
        <f>IF(G147&lt;&gt;"",COUNTA(G$1:G147),"")</f>
        <v>128</v>
      </c>
      <c r="B147" s="97" t="s">
        <v>306</v>
      </c>
      <c r="C147" s="98" t="s">
        <v>22</v>
      </c>
      <c r="D147" s="99">
        <v>4</v>
      </c>
      <c r="E147" s="100">
        <f t="shared" si="1"/>
        <v>70369.761212633603</v>
      </c>
      <c r="F147" s="100">
        <v>281479.04485053441</v>
      </c>
      <c r="G147" s="101" t="s">
        <v>23</v>
      </c>
      <c r="I147" s="132"/>
      <c r="Z147" s="95"/>
      <c r="AA147" s="95"/>
    </row>
    <row r="148" spans="1:27" s="59" customFormat="1" ht="15" x14ac:dyDescent="0.25">
      <c r="A148" s="96">
        <f>IF(G148&lt;&gt;"",COUNTA(G$1:G148),"")</f>
        <v>129</v>
      </c>
      <c r="B148" s="97" t="s">
        <v>307</v>
      </c>
      <c r="C148" s="98" t="s">
        <v>22</v>
      </c>
      <c r="D148" s="99">
        <v>2</v>
      </c>
      <c r="E148" s="100">
        <f t="shared" si="1"/>
        <v>7405.1289092076004</v>
      </c>
      <c r="F148" s="100">
        <v>14810.257818415201</v>
      </c>
      <c r="G148" s="101" t="s">
        <v>23</v>
      </c>
      <c r="I148" s="132"/>
      <c r="Z148" s="95"/>
      <c r="AA148" s="95"/>
    </row>
    <row r="149" spans="1:27" s="59" customFormat="1" ht="15" x14ac:dyDescent="0.25">
      <c r="A149" s="96">
        <f>IF(G149&lt;&gt;"",COUNTA(G$1:G149),"")</f>
        <v>130</v>
      </c>
      <c r="B149" s="97" t="s">
        <v>308</v>
      </c>
      <c r="C149" s="98" t="s">
        <v>22</v>
      </c>
      <c r="D149" s="99">
        <v>2</v>
      </c>
      <c r="E149" s="100">
        <f t="shared" ref="E149:E212" si="2">F149/D149</f>
        <v>30560.993814306403</v>
      </c>
      <c r="F149" s="100">
        <v>61121.987628612806</v>
      </c>
      <c r="G149" s="101" t="s">
        <v>23</v>
      </c>
      <c r="I149" s="132"/>
      <c r="Z149" s="95"/>
      <c r="AA149" s="95"/>
    </row>
    <row r="150" spans="1:27" s="59" customFormat="1" ht="15" x14ac:dyDescent="0.25">
      <c r="A150" s="96">
        <f>IF(G150&lt;&gt;"",COUNTA(G$1:G150),"")</f>
        <v>131</v>
      </c>
      <c r="B150" s="97" t="s">
        <v>309</v>
      </c>
      <c r="C150" s="98" t="s">
        <v>22</v>
      </c>
      <c r="D150" s="99">
        <v>1</v>
      </c>
      <c r="E150" s="100">
        <f t="shared" si="2"/>
        <v>45048.174533358797</v>
      </c>
      <c r="F150" s="100">
        <v>45048.174533358797</v>
      </c>
      <c r="G150" s="101" t="s">
        <v>23</v>
      </c>
      <c r="I150" s="132"/>
      <c r="Z150" s="95"/>
      <c r="AA150" s="95"/>
    </row>
    <row r="151" spans="1:27" s="59" customFormat="1" ht="15" x14ac:dyDescent="0.25">
      <c r="A151" s="96">
        <f>IF(G151&lt;&gt;"",COUNTA(G$1:G151),"")</f>
        <v>132</v>
      </c>
      <c r="B151" s="97" t="s">
        <v>310</v>
      </c>
      <c r="C151" s="98" t="s">
        <v>22</v>
      </c>
      <c r="D151" s="99">
        <v>1</v>
      </c>
      <c r="E151" s="100">
        <f t="shared" si="2"/>
        <v>23612.9388481928</v>
      </c>
      <c r="F151" s="100">
        <v>23612.9388481928</v>
      </c>
      <c r="G151" s="101" t="s">
        <v>23</v>
      </c>
      <c r="I151" s="132"/>
      <c r="Z151" s="95"/>
      <c r="AA151" s="95"/>
    </row>
    <row r="152" spans="1:27" s="59" customFormat="1" ht="15" x14ac:dyDescent="0.25">
      <c r="A152" s="96">
        <f>IF(G152&lt;&gt;"",COUNTA(G$1:G152),"")</f>
        <v>133</v>
      </c>
      <c r="B152" s="97" t="s">
        <v>311</v>
      </c>
      <c r="C152" s="98" t="s">
        <v>22</v>
      </c>
      <c r="D152" s="99">
        <v>1</v>
      </c>
      <c r="E152" s="100">
        <f t="shared" si="2"/>
        <v>12182.837705448401</v>
      </c>
      <c r="F152" s="100">
        <v>12182.837705448401</v>
      </c>
      <c r="G152" s="101" t="s">
        <v>23</v>
      </c>
      <c r="I152" s="132"/>
      <c r="Z152" s="95"/>
      <c r="AA152" s="95"/>
    </row>
    <row r="153" spans="1:27" s="59" customFormat="1" ht="15" x14ac:dyDescent="0.25">
      <c r="A153" s="96">
        <f>IF(G153&lt;&gt;"",COUNTA(G$1:G153),"")</f>
        <v>134</v>
      </c>
      <c r="B153" s="97" t="s">
        <v>312</v>
      </c>
      <c r="C153" s="98" t="s">
        <v>221</v>
      </c>
      <c r="D153" s="99">
        <v>4</v>
      </c>
      <c r="E153" s="100">
        <f t="shared" si="2"/>
        <v>2217.1543473684001</v>
      </c>
      <c r="F153" s="100">
        <v>8868.6173894736003</v>
      </c>
      <c r="G153" s="101" t="s">
        <v>23</v>
      </c>
      <c r="I153" s="132"/>
      <c r="Z153" s="95"/>
      <c r="AA153" s="95"/>
    </row>
    <row r="154" spans="1:27" s="59" customFormat="1" ht="22.5" x14ac:dyDescent="0.25">
      <c r="A154" s="96">
        <f>IF(G154&lt;&gt;"",COUNTA(G$1:G154),"")</f>
        <v>135</v>
      </c>
      <c r="B154" s="97" t="s">
        <v>313</v>
      </c>
      <c r="C154" s="98" t="s">
        <v>22</v>
      </c>
      <c r="D154" s="99">
        <v>1</v>
      </c>
      <c r="E154" s="100">
        <f t="shared" si="2"/>
        <v>1634.4583632764002</v>
      </c>
      <c r="F154" s="100">
        <v>1634.4583632764002</v>
      </c>
      <c r="G154" s="101" t="s">
        <v>23</v>
      </c>
      <c r="I154" s="132"/>
      <c r="Z154" s="95"/>
      <c r="AA154" s="95"/>
    </row>
    <row r="155" spans="1:27" s="59" customFormat="1" ht="22.5" x14ac:dyDescent="0.25">
      <c r="A155" s="96">
        <f>IF(G155&lt;&gt;"",COUNTA(G$1:G155),"")</f>
        <v>136</v>
      </c>
      <c r="B155" s="97" t="s">
        <v>314</v>
      </c>
      <c r="C155" s="98" t="s">
        <v>186</v>
      </c>
      <c r="D155" s="99">
        <v>8</v>
      </c>
      <c r="E155" s="100">
        <f t="shared" si="2"/>
        <v>18736.358701850804</v>
      </c>
      <c r="F155" s="100">
        <v>149890.86961480643</v>
      </c>
      <c r="G155" s="101" t="s">
        <v>23</v>
      </c>
      <c r="I155" s="132"/>
      <c r="Z155" s="95"/>
      <c r="AA155" s="95"/>
    </row>
    <row r="156" spans="1:27" s="59" customFormat="1" ht="22.5" x14ac:dyDescent="0.25">
      <c r="A156" s="96">
        <f>IF(G156&lt;&gt;"",COUNTA(G$1:G156),"")</f>
        <v>137</v>
      </c>
      <c r="B156" s="97" t="s">
        <v>314</v>
      </c>
      <c r="C156" s="98" t="s">
        <v>186</v>
      </c>
      <c r="D156" s="104">
        <v>1.5</v>
      </c>
      <c r="E156" s="100">
        <f t="shared" si="2"/>
        <v>20161.502312535198</v>
      </c>
      <c r="F156" s="100">
        <v>30242.253468802799</v>
      </c>
      <c r="G156" s="101" t="s">
        <v>23</v>
      </c>
      <c r="I156" s="132"/>
      <c r="Z156" s="95"/>
      <c r="AA156" s="95"/>
    </row>
    <row r="157" spans="1:27" s="59" customFormat="1" ht="22.5" x14ac:dyDescent="0.25">
      <c r="A157" s="96">
        <f>IF(G157&lt;&gt;"",COUNTA(G$1:G157),"")</f>
        <v>138</v>
      </c>
      <c r="B157" s="97" t="s">
        <v>314</v>
      </c>
      <c r="C157" s="98" t="s">
        <v>186</v>
      </c>
      <c r="D157" s="99">
        <v>59</v>
      </c>
      <c r="E157" s="100">
        <f t="shared" si="2"/>
        <v>18667.999512830404</v>
      </c>
      <c r="F157" s="100">
        <v>1101411.9712569937</v>
      </c>
      <c r="G157" s="101" t="s">
        <v>23</v>
      </c>
      <c r="I157" s="132"/>
      <c r="Z157" s="95"/>
      <c r="AA157" s="95"/>
    </row>
    <row r="158" spans="1:27" s="59" customFormat="1" ht="22.5" x14ac:dyDescent="0.25">
      <c r="A158" s="96">
        <f>IF(G158&lt;&gt;"",COUNTA(G$1:G158),"")</f>
        <v>139</v>
      </c>
      <c r="B158" s="97" t="s">
        <v>314</v>
      </c>
      <c r="C158" s="98" t="s">
        <v>186</v>
      </c>
      <c r="D158" s="104">
        <v>23.5</v>
      </c>
      <c r="E158" s="100">
        <f t="shared" si="2"/>
        <v>27177.518429741725</v>
      </c>
      <c r="F158" s="100">
        <v>638671.68309893052</v>
      </c>
      <c r="G158" s="101" t="s">
        <v>23</v>
      </c>
      <c r="I158" s="132"/>
      <c r="Z158" s="95"/>
      <c r="AA158" s="95"/>
    </row>
    <row r="159" spans="1:27" s="59" customFormat="1" ht="22.5" x14ac:dyDescent="0.25">
      <c r="A159" s="96">
        <f>IF(G159&lt;&gt;"",COUNTA(G$1:G159),"")</f>
        <v>140</v>
      </c>
      <c r="B159" s="97" t="s">
        <v>314</v>
      </c>
      <c r="C159" s="98" t="s">
        <v>186</v>
      </c>
      <c r="D159" s="99">
        <v>19</v>
      </c>
      <c r="E159" s="100">
        <f t="shared" si="2"/>
        <v>25385.509546107602</v>
      </c>
      <c r="F159" s="100">
        <v>482324.68137604441</v>
      </c>
      <c r="G159" s="101" t="s">
        <v>23</v>
      </c>
      <c r="I159" s="132"/>
      <c r="Z159" s="95"/>
      <c r="AA159" s="95"/>
    </row>
    <row r="160" spans="1:27" s="59" customFormat="1" ht="22.5" x14ac:dyDescent="0.25">
      <c r="A160" s="96">
        <f>IF(G160&lt;&gt;"",COUNTA(G$1:G160),"")</f>
        <v>141</v>
      </c>
      <c r="B160" s="97" t="s">
        <v>314</v>
      </c>
      <c r="C160" s="98" t="s">
        <v>186</v>
      </c>
      <c r="D160" s="99">
        <v>5</v>
      </c>
      <c r="E160" s="100">
        <f t="shared" si="2"/>
        <v>7605.3608176200014</v>
      </c>
      <c r="F160" s="100">
        <v>38026.804088100005</v>
      </c>
      <c r="G160" s="101" t="s">
        <v>23</v>
      </c>
      <c r="I160" s="132"/>
      <c r="Z160" s="95"/>
      <c r="AA160" s="95"/>
    </row>
    <row r="161" spans="1:27" s="59" customFormat="1" ht="22.5" x14ac:dyDescent="0.25">
      <c r="A161" s="96">
        <f>IF(G161&lt;&gt;"",COUNTA(G$1:G161),"")</f>
        <v>142</v>
      </c>
      <c r="B161" s="97" t="s">
        <v>315</v>
      </c>
      <c r="C161" s="98" t="s">
        <v>186</v>
      </c>
      <c r="D161" s="99">
        <v>12</v>
      </c>
      <c r="E161" s="100">
        <f t="shared" si="2"/>
        <v>8902.8578312955997</v>
      </c>
      <c r="F161" s="100">
        <v>106834.2939755472</v>
      </c>
      <c r="G161" s="101" t="s">
        <v>23</v>
      </c>
      <c r="I161" s="132"/>
      <c r="Z161" s="95"/>
      <c r="AA161" s="95"/>
    </row>
    <row r="162" spans="1:27" s="59" customFormat="1" ht="22.5" x14ac:dyDescent="0.25">
      <c r="A162" s="96">
        <f>IF(G162&lt;&gt;"",COUNTA(G$1:G162),"")</f>
        <v>143</v>
      </c>
      <c r="B162" s="97" t="s">
        <v>316</v>
      </c>
      <c r="C162" s="98" t="s">
        <v>186</v>
      </c>
      <c r="D162" s="99">
        <v>10</v>
      </c>
      <c r="E162" s="100">
        <f t="shared" si="2"/>
        <v>14034.443529817601</v>
      </c>
      <c r="F162" s="100">
        <v>140344.43529817602</v>
      </c>
      <c r="G162" s="101" t="s">
        <v>23</v>
      </c>
      <c r="I162" s="132"/>
      <c r="Z162" s="95"/>
      <c r="AA162" s="95"/>
    </row>
    <row r="163" spans="1:27" s="59" customFormat="1" ht="22.5" x14ac:dyDescent="0.25">
      <c r="A163" s="96">
        <f>IF(G163&lt;&gt;"",COUNTA(G$1:G163),"")</f>
        <v>144</v>
      </c>
      <c r="B163" s="97" t="s">
        <v>317</v>
      </c>
      <c r="C163" s="98" t="s">
        <v>186</v>
      </c>
      <c r="D163" s="104">
        <v>0.5</v>
      </c>
      <c r="E163" s="100">
        <f t="shared" si="2"/>
        <v>19623.103171433602</v>
      </c>
      <c r="F163" s="100">
        <v>9811.5515857168011</v>
      </c>
      <c r="G163" s="101" t="s">
        <v>23</v>
      </c>
      <c r="I163" s="132"/>
      <c r="Z163" s="95"/>
      <c r="AA163" s="95"/>
    </row>
    <row r="164" spans="1:27" s="59" customFormat="1" ht="22.5" x14ac:dyDescent="0.25">
      <c r="A164" s="96">
        <f>IF(G164&lt;&gt;"",COUNTA(G$1:G164),"")</f>
        <v>145</v>
      </c>
      <c r="B164" s="97" t="s">
        <v>318</v>
      </c>
      <c r="C164" s="98" t="s">
        <v>186</v>
      </c>
      <c r="D164" s="104">
        <v>17.5</v>
      </c>
      <c r="E164" s="100">
        <f t="shared" si="2"/>
        <v>489662.03744305449</v>
      </c>
      <c r="F164" s="100">
        <v>8569085.6552534532</v>
      </c>
      <c r="G164" s="101" t="s">
        <v>23</v>
      </c>
      <c r="I164" s="132"/>
      <c r="Z164" s="95"/>
      <c r="AA164" s="95"/>
    </row>
    <row r="165" spans="1:27" s="59" customFormat="1" ht="22.5" x14ac:dyDescent="0.25">
      <c r="A165" s="96">
        <f>IF(G165&lt;&gt;"",COUNTA(G$1:G165),"")</f>
        <v>146</v>
      </c>
      <c r="B165" s="97" t="s">
        <v>318</v>
      </c>
      <c r="C165" s="98" t="s">
        <v>186</v>
      </c>
      <c r="D165" s="104">
        <v>49.5</v>
      </c>
      <c r="E165" s="100">
        <f t="shared" si="2"/>
        <v>329725.66397198295</v>
      </c>
      <c r="F165" s="100">
        <v>16321420.366613157</v>
      </c>
      <c r="G165" s="101" t="s">
        <v>23</v>
      </c>
      <c r="I165" s="132"/>
      <c r="Z165" s="95"/>
      <c r="AA165" s="95"/>
    </row>
    <row r="166" spans="1:27" s="59" customFormat="1" ht="22.5" x14ac:dyDescent="0.25">
      <c r="A166" s="96">
        <f>IF(G166&lt;&gt;"",COUNTA(G$1:G166),"")</f>
        <v>147</v>
      </c>
      <c r="B166" s="97" t="s">
        <v>318</v>
      </c>
      <c r="C166" s="98" t="s">
        <v>186</v>
      </c>
      <c r="D166" s="99">
        <v>8</v>
      </c>
      <c r="E166" s="100">
        <f t="shared" si="2"/>
        <v>43734.779776582</v>
      </c>
      <c r="F166" s="100">
        <v>349878.238212656</v>
      </c>
      <c r="G166" s="101" t="s">
        <v>23</v>
      </c>
      <c r="I166" s="132"/>
      <c r="Z166" s="95"/>
      <c r="AA166" s="95"/>
    </row>
    <row r="167" spans="1:27" s="59" customFormat="1" ht="22.5" x14ac:dyDescent="0.25">
      <c r="A167" s="96">
        <f>IF(G167&lt;&gt;"",COUNTA(G$1:G167),"")</f>
        <v>148</v>
      </c>
      <c r="B167" s="97" t="s">
        <v>318</v>
      </c>
      <c r="C167" s="98" t="s">
        <v>186</v>
      </c>
      <c r="D167" s="104">
        <v>1.5</v>
      </c>
      <c r="E167" s="100">
        <f t="shared" si="2"/>
        <v>41113.311637024002</v>
      </c>
      <c r="F167" s="100">
        <v>61669.967455536003</v>
      </c>
      <c r="G167" s="101" t="s">
        <v>23</v>
      </c>
      <c r="I167" s="132"/>
      <c r="Z167" s="95"/>
      <c r="AA167" s="95"/>
    </row>
    <row r="168" spans="1:27" s="59" customFormat="1" ht="22.5" x14ac:dyDescent="0.25">
      <c r="A168" s="96">
        <f>IF(G168&lt;&gt;"",COUNTA(G$1:G168),"")</f>
        <v>149</v>
      </c>
      <c r="B168" s="97" t="s">
        <v>318</v>
      </c>
      <c r="C168" s="98" t="s">
        <v>186</v>
      </c>
      <c r="D168" s="99">
        <v>3</v>
      </c>
      <c r="E168" s="100">
        <f t="shared" si="2"/>
        <v>47471.114489234802</v>
      </c>
      <c r="F168" s="100">
        <v>142413.3434677044</v>
      </c>
      <c r="G168" s="101" t="s">
        <v>23</v>
      </c>
      <c r="I168" s="132"/>
      <c r="Z168" s="95"/>
      <c r="AA168" s="95"/>
    </row>
    <row r="169" spans="1:27" s="59" customFormat="1" ht="22.5" x14ac:dyDescent="0.25">
      <c r="A169" s="96">
        <f>IF(G169&lt;&gt;"",COUNTA(G$1:G169),"")</f>
        <v>150</v>
      </c>
      <c r="B169" s="97" t="s">
        <v>318</v>
      </c>
      <c r="C169" s="98" t="s">
        <v>186</v>
      </c>
      <c r="D169" s="99">
        <v>15</v>
      </c>
      <c r="E169" s="100">
        <f t="shared" si="2"/>
        <v>36958.269977153999</v>
      </c>
      <c r="F169" s="100">
        <v>554374.04965731001</v>
      </c>
      <c r="G169" s="101" t="s">
        <v>23</v>
      </c>
      <c r="I169" s="132"/>
      <c r="Z169" s="95"/>
      <c r="AA169" s="95"/>
    </row>
    <row r="170" spans="1:27" s="59" customFormat="1" ht="22.5" x14ac:dyDescent="0.25">
      <c r="A170" s="96">
        <f>IF(G170&lt;&gt;"",COUNTA(G$1:G170),"")</f>
        <v>151</v>
      </c>
      <c r="B170" s="97" t="s">
        <v>318</v>
      </c>
      <c r="C170" s="98" t="s">
        <v>186</v>
      </c>
      <c r="D170" s="99">
        <v>6</v>
      </c>
      <c r="E170" s="100">
        <f t="shared" si="2"/>
        <v>29873.087296538404</v>
      </c>
      <c r="F170" s="100">
        <v>179238.52377923043</v>
      </c>
      <c r="G170" s="101" t="s">
        <v>23</v>
      </c>
      <c r="I170" s="132"/>
      <c r="Z170" s="95"/>
      <c r="AA170" s="95"/>
    </row>
    <row r="171" spans="1:27" s="59" customFormat="1" ht="22.5" x14ac:dyDescent="0.25">
      <c r="A171" s="96">
        <f>IF(G171&lt;&gt;"",COUNTA(G$1:G171),"")</f>
        <v>152</v>
      </c>
      <c r="B171" s="97" t="s">
        <v>318</v>
      </c>
      <c r="C171" s="98" t="s">
        <v>186</v>
      </c>
      <c r="D171" s="99">
        <v>40</v>
      </c>
      <c r="E171" s="100">
        <f t="shared" si="2"/>
        <v>41732.8589657716</v>
      </c>
      <c r="F171" s="100">
        <v>1669314.3586308639</v>
      </c>
      <c r="G171" s="101" t="s">
        <v>23</v>
      </c>
      <c r="I171" s="132"/>
      <c r="Z171" s="95"/>
      <c r="AA171" s="95"/>
    </row>
    <row r="172" spans="1:27" s="59" customFormat="1" ht="22.5" x14ac:dyDescent="0.25">
      <c r="A172" s="96">
        <f>IF(G172&lt;&gt;"",COUNTA(G$1:G172),"")</f>
        <v>153</v>
      </c>
      <c r="B172" s="97" t="s">
        <v>318</v>
      </c>
      <c r="C172" s="98" t="s">
        <v>186</v>
      </c>
      <c r="D172" s="99">
        <v>7</v>
      </c>
      <c r="E172" s="100">
        <f t="shared" si="2"/>
        <v>73076.504093892407</v>
      </c>
      <c r="F172" s="100">
        <v>511535.52865724685</v>
      </c>
      <c r="G172" s="101" t="s">
        <v>23</v>
      </c>
      <c r="I172" s="132"/>
      <c r="Z172" s="95"/>
      <c r="AA172" s="95"/>
    </row>
    <row r="173" spans="1:27" s="59" customFormat="1" ht="22.5" x14ac:dyDescent="0.25">
      <c r="A173" s="96">
        <f>IF(G173&lt;&gt;"",COUNTA(G$1:G173),"")</f>
        <v>154</v>
      </c>
      <c r="B173" s="97" t="s">
        <v>318</v>
      </c>
      <c r="C173" s="98" t="s">
        <v>186</v>
      </c>
      <c r="D173" s="99">
        <v>18</v>
      </c>
      <c r="E173" s="100">
        <f t="shared" si="2"/>
        <v>54885.193484850795</v>
      </c>
      <c r="F173" s="100">
        <v>987933.48272731435</v>
      </c>
      <c r="G173" s="101" t="s">
        <v>23</v>
      </c>
      <c r="I173" s="132"/>
      <c r="Z173" s="95"/>
      <c r="AA173" s="95"/>
    </row>
    <row r="174" spans="1:27" s="59" customFormat="1" ht="22.5" x14ac:dyDescent="0.25">
      <c r="A174" s="96">
        <f>IF(G174&lt;&gt;"",COUNTA(G$1:G174),"")</f>
        <v>155</v>
      </c>
      <c r="B174" s="97" t="s">
        <v>319</v>
      </c>
      <c r="C174" s="98" t="s">
        <v>186</v>
      </c>
      <c r="D174" s="104">
        <v>0.5</v>
      </c>
      <c r="E174" s="100">
        <f t="shared" si="2"/>
        <v>65654.780463284813</v>
      </c>
      <c r="F174" s="100">
        <v>32827.390231642406</v>
      </c>
      <c r="G174" s="101" t="s">
        <v>23</v>
      </c>
      <c r="I174" s="132"/>
      <c r="Z174" s="95"/>
      <c r="AA174" s="95"/>
    </row>
    <row r="175" spans="1:27" s="59" customFormat="1" ht="22.5" x14ac:dyDescent="0.25">
      <c r="A175" s="96">
        <f>IF(G175&lt;&gt;"",COUNTA(G$1:G175),"")</f>
        <v>156</v>
      </c>
      <c r="B175" s="97" t="s">
        <v>320</v>
      </c>
      <c r="C175" s="98" t="s">
        <v>186</v>
      </c>
      <c r="D175" s="99">
        <v>2</v>
      </c>
      <c r="E175" s="100">
        <f t="shared" si="2"/>
        <v>65969.582328242803</v>
      </c>
      <c r="F175" s="100">
        <v>131939.16465648561</v>
      </c>
      <c r="G175" s="101" t="s">
        <v>23</v>
      </c>
      <c r="I175" s="132"/>
      <c r="Z175" s="95"/>
      <c r="AA175" s="95"/>
    </row>
    <row r="176" spans="1:27" s="59" customFormat="1" ht="22.5" x14ac:dyDescent="0.25">
      <c r="A176" s="96">
        <f>IF(G176&lt;&gt;"",COUNTA(G$1:G176),"")</f>
        <v>157</v>
      </c>
      <c r="B176" s="97" t="s">
        <v>321</v>
      </c>
      <c r="C176" s="98" t="s">
        <v>186</v>
      </c>
      <c r="D176" s="104">
        <v>1.5</v>
      </c>
      <c r="E176" s="100">
        <f t="shared" si="2"/>
        <v>152002.20495538079</v>
      </c>
      <c r="F176" s="100">
        <v>228003.3074330712</v>
      </c>
      <c r="G176" s="101" t="s">
        <v>23</v>
      </c>
      <c r="I176" s="132"/>
      <c r="Z176" s="95"/>
      <c r="AA176" s="95"/>
    </row>
    <row r="177" spans="1:27" s="59" customFormat="1" ht="22.5" x14ac:dyDescent="0.25">
      <c r="A177" s="96">
        <f>IF(G177&lt;&gt;"",COUNTA(G$1:G177),"")</f>
        <v>158</v>
      </c>
      <c r="B177" s="97" t="s">
        <v>322</v>
      </c>
      <c r="C177" s="98" t="s">
        <v>186</v>
      </c>
      <c r="D177" s="99">
        <v>15</v>
      </c>
      <c r="E177" s="100">
        <f t="shared" si="2"/>
        <v>22966.508070777203</v>
      </c>
      <c r="F177" s="100">
        <v>344497.62106165802</v>
      </c>
      <c r="G177" s="101" t="s">
        <v>23</v>
      </c>
      <c r="I177" s="132"/>
      <c r="Z177" s="95"/>
      <c r="AA177" s="95"/>
    </row>
    <row r="178" spans="1:27" s="59" customFormat="1" ht="22.5" x14ac:dyDescent="0.25">
      <c r="A178" s="96">
        <f>IF(G178&lt;&gt;"",COUNTA(G$1:G178),"")</f>
        <v>159</v>
      </c>
      <c r="B178" s="97" t="s">
        <v>322</v>
      </c>
      <c r="C178" s="98" t="s">
        <v>186</v>
      </c>
      <c r="D178" s="99">
        <v>16</v>
      </c>
      <c r="E178" s="100">
        <f t="shared" si="2"/>
        <v>17037.568135280402</v>
      </c>
      <c r="F178" s="100">
        <v>272601.09016448644</v>
      </c>
      <c r="G178" s="101" t="s">
        <v>23</v>
      </c>
      <c r="I178" s="132"/>
      <c r="Z178" s="95"/>
      <c r="AA178" s="95"/>
    </row>
    <row r="179" spans="1:27" s="59" customFormat="1" ht="22.5" x14ac:dyDescent="0.25">
      <c r="A179" s="96">
        <f>IF(G179&lt;&gt;"",COUNTA(G$1:G179),"")</f>
        <v>160</v>
      </c>
      <c r="B179" s="97" t="s">
        <v>322</v>
      </c>
      <c r="C179" s="98" t="s">
        <v>186</v>
      </c>
      <c r="D179" s="99">
        <v>1</v>
      </c>
      <c r="E179" s="100">
        <f t="shared" si="2"/>
        <v>15464.532367479202</v>
      </c>
      <c r="F179" s="100">
        <v>15464.532367479202</v>
      </c>
      <c r="G179" s="101" t="s">
        <v>23</v>
      </c>
      <c r="I179" s="132"/>
      <c r="Z179" s="95"/>
      <c r="AA179" s="95"/>
    </row>
    <row r="180" spans="1:27" s="59" customFormat="1" ht="22.5" x14ac:dyDescent="0.25">
      <c r="A180" s="96">
        <f>IF(G180&lt;&gt;"",COUNTA(G$1:G180),"")</f>
        <v>161</v>
      </c>
      <c r="B180" s="97" t="s">
        <v>322</v>
      </c>
      <c r="C180" s="98" t="s">
        <v>186</v>
      </c>
      <c r="D180" s="99">
        <v>4</v>
      </c>
      <c r="E180" s="100">
        <f t="shared" si="2"/>
        <v>13251.194806032801</v>
      </c>
      <c r="F180" s="100">
        <v>53004.779224131205</v>
      </c>
      <c r="G180" s="101" t="s">
        <v>23</v>
      </c>
      <c r="I180" s="132"/>
      <c r="Z180" s="95"/>
      <c r="AA180" s="95"/>
    </row>
    <row r="181" spans="1:27" s="59" customFormat="1" ht="22.5" x14ac:dyDescent="0.25">
      <c r="A181" s="96">
        <f>IF(G181&lt;&gt;"",COUNTA(G$1:G181),"")</f>
        <v>162</v>
      </c>
      <c r="B181" s="97" t="s">
        <v>322</v>
      </c>
      <c r="C181" s="98" t="s">
        <v>186</v>
      </c>
      <c r="D181" s="99">
        <v>3</v>
      </c>
      <c r="E181" s="100">
        <f t="shared" si="2"/>
        <v>15775.517446515199</v>
      </c>
      <c r="F181" s="100">
        <v>47326.552339545597</v>
      </c>
      <c r="G181" s="101" t="s">
        <v>23</v>
      </c>
      <c r="I181" s="132"/>
      <c r="Z181" s="95"/>
      <c r="AA181" s="95"/>
    </row>
    <row r="182" spans="1:27" s="59" customFormat="1" ht="22.5" x14ac:dyDescent="0.25">
      <c r="A182" s="96">
        <f>IF(G182&lt;&gt;"",COUNTA(G$1:G182),"")</f>
        <v>163</v>
      </c>
      <c r="B182" s="97" t="s">
        <v>323</v>
      </c>
      <c r="C182" s="98" t="s">
        <v>186</v>
      </c>
      <c r="D182" s="104">
        <v>0.5</v>
      </c>
      <c r="E182" s="100">
        <f t="shared" si="2"/>
        <v>29518.115142644801</v>
      </c>
      <c r="F182" s="100">
        <v>14759.057571322401</v>
      </c>
      <c r="G182" s="101" t="s">
        <v>23</v>
      </c>
      <c r="I182" s="132"/>
      <c r="Z182" s="95"/>
      <c r="AA182" s="95"/>
    </row>
    <row r="183" spans="1:27" s="59" customFormat="1" ht="22.5" x14ac:dyDescent="0.25">
      <c r="A183" s="96">
        <f>IF(G183&lt;&gt;"",COUNTA(G$1:G183),"")</f>
        <v>164</v>
      </c>
      <c r="B183" s="97" t="s">
        <v>324</v>
      </c>
      <c r="C183" s="98" t="s">
        <v>186</v>
      </c>
      <c r="D183" s="104">
        <v>4.5</v>
      </c>
      <c r="E183" s="100">
        <f t="shared" si="2"/>
        <v>9913.2342045470232</v>
      </c>
      <c r="F183" s="100">
        <v>44609.553920461607</v>
      </c>
      <c r="G183" s="101" t="s">
        <v>23</v>
      </c>
      <c r="I183" s="132"/>
      <c r="Z183" s="95"/>
      <c r="AA183" s="95"/>
    </row>
    <row r="184" spans="1:27" s="59" customFormat="1" ht="22.5" x14ac:dyDescent="0.25">
      <c r="A184" s="96">
        <f>IF(G184&lt;&gt;"",COUNTA(G$1:G184),"")</f>
        <v>165</v>
      </c>
      <c r="B184" s="97" t="s">
        <v>325</v>
      </c>
      <c r="C184" s="98" t="s">
        <v>186</v>
      </c>
      <c r="D184" s="99">
        <v>7</v>
      </c>
      <c r="E184" s="100">
        <f t="shared" si="2"/>
        <v>73076.504093892407</v>
      </c>
      <c r="F184" s="100">
        <v>511535.52865724685</v>
      </c>
      <c r="G184" s="101" t="s">
        <v>23</v>
      </c>
      <c r="I184" s="132"/>
      <c r="Z184" s="95"/>
      <c r="AA184" s="95"/>
    </row>
    <row r="185" spans="1:27" s="59" customFormat="1" ht="22.5" x14ac:dyDescent="0.25">
      <c r="A185" s="96">
        <f>IF(G185&lt;&gt;"",COUNTA(G$1:G185),"")</f>
        <v>166</v>
      </c>
      <c r="B185" s="97" t="s">
        <v>326</v>
      </c>
      <c r="C185" s="98" t="s">
        <v>186</v>
      </c>
      <c r="D185" s="99">
        <v>2</v>
      </c>
      <c r="E185" s="100">
        <f t="shared" si="2"/>
        <v>11018.231220744001</v>
      </c>
      <c r="F185" s="100">
        <v>22036.462441488002</v>
      </c>
      <c r="G185" s="101" t="s">
        <v>23</v>
      </c>
      <c r="I185" s="132"/>
      <c r="Z185" s="95"/>
      <c r="AA185" s="95"/>
    </row>
    <row r="186" spans="1:27" s="59" customFormat="1" ht="22.5" x14ac:dyDescent="0.25">
      <c r="A186" s="96">
        <f>IF(G186&lt;&gt;"",COUNTA(G$1:G186),"")</f>
        <v>167</v>
      </c>
      <c r="B186" s="97" t="s">
        <v>327</v>
      </c>
      <c r="C186" s="98" t="s">
        <v>186</v>
      </c>
      <c r="D186" s="99">
        <v>1</v>
      </c>
      <c r="E186" s="100">
        <f t="shared" si="2"/>
        <v>7605.3608176200005</v>
      </c>
      <c r="F186" s="100">
        <v>7605.3608176200005</v>
      </c>
      <c r="G186" s="101" t="s">
        <v>23</v>
      </c>
      <c r="I186" s="132"/>
      <c r="Z186" s="95"/>
      <c r="AA186" s="95"/>
    </row>
    <row r="187" spans="1:27" s="59" customFormat="1" ht="22.5" x14ac:dyDescent="0.25">
      <c r="A187" s="96">
        <f>IF(G187&lt;&gt;"",COUNTA(G$1:G187),"")</f>
        <v>168</v>
      </c>
      <c r="B187" s="97" t="s">
        <v>328</v>
      </c>
      <c r="C187" s="98" t="s">
        <v>186</v>
      </c>
      <c r="D187" s="99">
        <v>15</v>
      </c>
      <c r="E187" s="100">
        <f t="shared" si="2"/>
        <v>40115.725491636797</v>
      </c>
      <c r="F187" s="100">
        <v>601735.88237455196</v>
      </c>
      <c r="G187" s="101" t="s">
        <v>23</v>
      </c>
      <c r="I187" s="132"/>
      <c r="Z187" s="95"/>
      <c r="AA187" s="95"/>
    </row>
    <row r="188" spans="1:27" s="59" customFormat="1" ht="22.5" x14ac:dyDescent="0.25">
      <c r="A188" s="96">
        <f>IF(G188&lt;&gt;"",COUNTA(G$1:G188),"")</f>
        <v>169</v>
      </c>
      <c r="B188" s="97" t="s">
        <v>328</v>
      </c>
      <c r="C188" s="98" t="s">
        <v>186</v>
      </c>
      <c r="D188" s="99">
        <v>13</v>
      </c>
      <c r="E188" s="100">
        <f t="shared" si="2"/>
        <v>54885.19348485081</v>
      </c>
      <c r="F188" s="100">
        <v>713507.51530306053</v>
      </c>
      <c r="G188" s="101" t="s">
        <v>23</v>
      </c>
      <c r="I188" s="132"/>
      <c r="Z188" s="95"/>
      <c r="AA188" s="95"/>
    </row>
    <row r="189" spans="1:27" s="59" customFormat="1" ht="22.5" x14ac:dyDescent="0.25">
      <c r="A189" s="96">
        <f>IF(G189&lt;&gt;"",COUNTA(G$1:G189),"")</f>
        <v>170</v>
      </c>
      <c r="B189" s="97" t="s">
        <v>329</v>
      </c>
      <c r="C189" s="98" t="s">
        <v>186</v>
      </c>
      <c r="D189" s="104">
        <v>4.5</v>
      </c>
      <c r="E189" s="100">
        <f t="shared" si="2"/>
        <v>28376.963760091025</v>
      </c>
      <c r="F189" s="100">
        <v>127696.33692040961</v>
      </c>
      <c r="G189" s="101" t="s">
        <v>23</v>
      </c>
      <c r="I189" s="132"/>
      <c r="Z189" s="95"/>
      <c r="AA189" s="95"/>
    </row>
    <row r="190" spans="1:27" s="59" customFormat="1" ht="22.5" x14ac:dyDescent="0.25">
      <c r="A190" s="96">
        <f>IF(G190&lt;&gt;"",COUNTA(G$1:G190),"")</f>
        <v>171</v>
      </c>
      <c r="B190" s="97" t="s">
        <v>329</v>
      </c>
      <c r="C190" s="98" t="s">
        <v>186</v>
      </c>
      <c r="D190" s="99">
        <v>2</v>
      </c>
      <c r="E190" s="100">
        <f t="shared" si="2"/>
        <v>11018.231220744001</v>
      </c>
      <c r="F190" s="100">
        <v>22036.462441488002</v>
      </c>
      <c r="G190" s="101" t="s">
        <v>23</v>
      </c>
      <c r="I190" s="132"/>
      <c r="Z190" s="95"/>
      <c r="AA190" s="95"/>
    </row>
    <row r="191" spans="1:27" s="59" customFormat="1" ht="22.5" x14ac:dyDescent="0.25">
      <c r="A191" s="96">
        <f>IF(G191&lt;&gt;"",COUNTA(G$1:G191),"")</f>
        <v>172</v>
      </c>
      <c r="B191" s="97" t="s">
        <v>329</v>
      </c>
      <c r="C191" s="98" t="s">
        <v>186</v>
      </c>
      <c r="D191" s="104">
        <v>1.5</v>
      </c>
      <c r="E191" s="100">
        <f t="shared" si="2"/>
        <v>135974.19697890666</v>
      </c>
      <c r="F191" s="100">
        <v>203961.29546836001</v>
      </c>
      <c r="G191" s="101" t="s">
        <v>23</v>
      </c>
      <c r="I191" s="132"/>
      <c r="Z191" s="95"/>
      <c r="AA191" s="95"/>
    </row>
    <row r="192" spans="1:27" s="59" customFormat="1" ht="22.5" x14ac:dyDescent="0.25">
      <c r="A192" s="96">
        <f>IF(G192&lt;&gt;"",COUNTA(G$1:G192),"")</f>
        <v>173</v>
      </c>
      <c r="B192" s="97" t="s">
        <v>329</v>
      </c>
      <c r="C192" s="98" t="s">
        <v>186</v>
      </c>
      <c r="D192" s="99">
        <v>87</v>
      </c>
      <c r="E192" s="100">
        <f t="shared" si="2"/>
        <v>140742.04482292</v>
      </c>
      <c r="F192" s="100">
        <v>12244557.899594041</v>
      </c>
      <c r="G192" s="101" t="s">
        <v>23</v>
      </c>
      <c r="I192" s="132"/>
      <c r="Z192" s="95"/>
      <c r="AA192" s="95"/>
    </row>
    <row r="193" spans="1:27" s="59" customFormat="1" ht="22.5" x14ac:dyDescent="0.25">
      <c r="A193" s="96">
        <f>IF(G193&lt;&gt;"",COUNTA(G$1:G193),"")</f>
        <v>174</v>
      </c>
      <c r="B193" s="97" t="s">
        <v>329</v>
      </c>
      <c r="C193" s="98" t="s">
        <v>186</v>
      </c>
      <c r="D193" s="104">
        <v>1.5</v>
      </c>
      <c r="E193" s="100">
        <f t="shared" si="2"/>
        <v>152002.20495538079</v>
      </c>
      <c r="F193" s="100">
        <v>228003.3074330712</v>
      </c>
      <c r="G193" s="101" t="s">
        <v>23</v>
      </c>
      <c r="I193" s="132"/>
      <c r="Z193" s="95"/>
      <c r="AA193" s="95"/>
    </row>
    <row r="194" spans="1:27" s="59" customFormat="1" ht="22.5" x14ac:dyDescent="0.25">
      <c r="A194" s="96">
        <f>IF(G194&lt;&gt;"",COUNTA(G$1:G194),"")</f>
        <v>175</v>
      </c>
      <c r="B194" s="97" t="s">
        <v>329</v>
      </c>
      <c r="C194" s="98" t="s">
        <v>186</v>
      </c>
      <c r="D194" s="99">
        <v>15</v>
      </c>
      <c r="E194" s="100">
        <f t="shared" si="2"/>
        <v>22966.508070777203</v>
      </c>
      <c r="F194" s="100">
        <v>344497.62106165802</v>
      </c>
      <c r="G194" s="101" t="s">
        <v>23</v>
      </c>
      <c r="I194" s="132"/>
      <c r="Z194" s="95"/>
      <c r="AA194" s="95"/>
    </row>
    <row r="195" spans="1:27" s="59" customFormat="1" ht="22.5" x14ac:dyDescent="0.25">
      <c r="A195" s="96">
        <f>IF(G195&lt;&gt;"",COUNTA(G$1:G195),"")</f>
        <v>176</v>
      </c>
      <c r="B195" s="97" t="s">
        <v>329</v>
      </c>
      <c r="C195" s="98" t="s">
        <v>186</v>
      </c>
      <c r="D195" s="99">
        <v>16</v>
      </c>
      <c r="E195" s="100">
        <f t="shared" si="2"/>
        <v>17037.568135280402</v>
      </c>
      <c r="F195" s="100">
        <v>272601.09016448644</v>
      </c>
      <c r="G195" s="101" t="s">
        <v>23</v>
      </c>
      <c r="I195" s="132"/>
      <c r="Z195" s="95"/>
      <c r="AA195" s="95"/>
    </row>
    <row r="196" spans="1:27" s="59" customFormat="1" ht="22.5" x14ac:dyDescent="0.25">
      <c r="A196" s="96">
        <f>IF(G196&lt;&gt;"",COUNTA(G$1:G196),"")</f>
        <v>177</v>
      </c>
      <c r="B196" s="97" t="s">
        <v>329</v>
      </c>
      <c r="C196" s="98" t="s">
        <v>186</v>
      </c>
      <c r="D196" s="99">
        <v>2</v>
      </c>
      <c r="E196" s="100">
        <f t="shared" si="2"/>
        <v>226478.48486251081</v>
      </c>
      <c r="F196" s="100">
        <v>452956.96972502163</v>
      </c>
      <c r="G196" s="101" t="s">
        <v>23</v>
      </c>
      <c r="I196" s="132"/>
      <c r="Z196" s="95"/>
      <c r="AA196" s="95"/>
    </row>
    <row r="197" spans="1:27" s="59" customFormat="1" ht="22.5" x14ac:dyDescent="0.25">
      <c r="A197" s="96">
        <f>IF(G197&lt;&gt;"",COUNTA(G$1:G197),"")</f>
        <v>178</v>
      </c>
      <c r="B197" s="97" t="s">
        <v>329</v>
      </c>
      <c r="C197" s="98" t="s">
        <v>186</v>
      </c>
      <c r="D197" s="104">
        <v>1.5</v>
      </c>
      <c r="E197" s="100">
        <f t="shared" si="2"/>
        <v>18035.563617128802</v>
      </c>
      <c r="F197" s="100">
        <v>27053.345425693202</v>
      </c>
      <c r="G197" s="101" t="s">
        <v>23</v>
      </c>
      <c r="I197" s="132"/>
      <c r="Z197" s="95"/>
      <c r="AA197" s="95"/>
    </row>
    <row r="198" spans="1:27" s="59" customFormat="1" ht="22.5" x14ac:dyDescent="0.25">
      <c r="A198" s="96">
        <f>IF(G198&lt;&gt;"",COUNTA(G$1:G198),"")</f>
        <v>179</v>
      </c>
      <c r="B198" s="97" t="s">
        <v>329</v>
      </c>
      <c r="C198" s="98" t="s">
        <v>186</v>
      </c>
      <c r="D198" s="99">
        <v>30</v>
      </c>
      <c r="E198" s="100">
        <f t="shared" si="2"/>
        <v>204897.459018272</v>
      </c>
      <c r="F198" s="100">
        <v>6146923.7705481602</v>
      </c>
      <c r="G198" s="101" t="s">
        <v>23</v>
      </c>
      <c r="I198" s="132"/>
      <c r="Z198" s="95"/>
      <c r="AA198" s="95"/>
    </row>
    <row r="199" spans="1:27" s="59" customFormat="1" ht="22.5" x14ac:dyDescent="0.25">
      <c r="A199" s="96">
        <f>IF(G199&lt;&gt;"",COUNTA(G$1:G199),"")</f>
        <v>180</v>
      </c>
      <c r="B199" s="97" t="s">
        <v>330</v>
      </c>
      <c r="C199" s="98" t="s">
        <v>186</v>
      </c>
      <c r="D199" s="99">
        <v>9</v>
      </c>
      <c r="E199" s="100">
        <f t="shared" si="2"/>
        <v>9913.2329753083995</v>
      </c>
      <c r="F199" s="100">
        <v>89219.096777775601</v>
      </c>
      <c r="G199" s="101" t="s">
        <v>23</v>
      </c>
      <c r="I199" s="132"/>
      <c r="Z199" s="95"/>
      <c r="AA199" s="95"/>
    </row>
    <row r="200" spans="1:27" s="59" customFormat="1" ht="22.5" x14ac:dyDescent="0.25">
      <c r="A200" s="96">
        <f>IF(G200&lt;&gt;"",COUNTA(G$1:G200),"")</f>
        <v>181</v>
      </c>
      <c r="B200" s="97" t="s">
        <v>331</v>
      </c>
      <c r="C200" s="98" t="s">
        <v>186</v>
      </c>
      <c r="D200" s="104">
        <v>14.5</v>
      </c>
      <c r="E200" s="100">
        <f t="shared" si="2"/>
        <v>36958.27035864185</v>
      </c>
      <c r="F200" s="100">
        <v>535894.92020030681</v>
      </c>
      <c r="G200" s="101" t="s">
        <v>23</v>
      </c>
      <c r="I200" s="132"/>
      <c r="Z200" s="95"/>
      <c r="AA200" s="95"/>
    </row>
    <row r="201" spans="1:27" s="59" customFormat="1" ht="22.5" x14ac:dyDescent="0.25">
      <c r="A201" s="96">
        <f>IF(G201&lt;&gt;"",COUNTA(G$1:G201),"")</f>
        <v>182</v>
      </c>
      <c r="B201" s="97" t="s">
        <v>332</v>
      </c>
      <c r="C201" s="98" t="s">
        <v>186</v>
      </c>
      <c r="D201" s="99">
        <v>3</v>
      </c>
      <c r="E201" s="100">
        <f t="shared" si="2"/>
        <v>3788.9952952287999</v>
      </c>
      <c r="F201" s="100">
        <v>11366.985885686399</v>
      </c>
      <c r="G201" s="101" t="s">
        <v>23</v>
      </c>
      <c r="I201" s="132"/>
      <c r="Z201" s="95"/>
      <c r="AA201" s="95"/>
    </row>
    <row r="202" spans="1:27" s="59" customFormat="1" ht="22.5" x14ac:dyDescent="0.25">
      <c r="A202" s="96">
        <f>IF(G202&lt;&gt;"",COUNTA(G$1:G202),"")</f>
        <v>183</v>
      </c>
      <c r="B202" s="97" t="s">
        <v>333</v>
      </c>
      <c r="C202" s="98" t="s">
        <v>186</v>
      </c>
      <c r="D202" s="104">
        <v>1.5</v>
      </c>
      <c r="E202" s="100">
        <f t="shared" si="2"/>
        <v>135974.19697890666</v>
      </c>
      <c r="F202" s="100">
        <v>203961.29546836001</v>
      </c>
      <c r="G202" s="101" t="s">
        <v>23</v>
      </c>
      <c r="I202" s="132"/>
      <c r="Z202" s="95"/>
      <c r="AA202" s="95"/>
    </row>
    <row r="203" spans="1:27" s="59" customFormat="1" ht="22.5" x14ac:dyDescent="0.25">
      <c r="A203" s="96">
        <f>IF(G203&lt;&gt;"",COUNTA(G$1:G203),"")</f>
        <v>184</v>
      </c>
      <c r="B203" s="97" t="s">
        <v>334</v>
      </c>
      <c r="C203" s="98" t="s">
        <v>186</v>
      </c>
      <c r="D203" s="104">
        <v>3.5</v>
      </c>
      <c r="E203" s="100">
        <f t="shared" si="2"/>
        <v>8902.8594117452576</v>
      </c>
      <c r="F203" s="100">
        <v>31160.007941108401</v>
      </c>
      <c r="G203" s="101" t="s">
        <v>23</v>
      </c>
      <c r="I203" s="132"/>
      <c r="Z203" s="95"/>
      <c r="AA203" s="95"/>
    </row>
    <row r="204" spans="1:27" s="59" customFormat="1" ht="22.5" x14ac:dyDescent="0.25">
      <c r="A204" s="96">
        <f>IF(G204&lt;&gt;"",COUNTA(G$1:G204),"")</f>
        <v>185</v>
      </c>
      <c r="B204" s="97" t="s">
        <v>335</v>
      </c>
      <c r="C204" s="98" t="s">
        <v>186</v>
      </c>
      <c r="D204" s="99">
        <v>8</v>
      </c>
      <c r="E204" s="100">
        <f t="shared" si="2"/>
        <v>12257.13780473</v>
      </c>
      <c r="F204" s="100">
        <v>98057.102437840003</v>
      </c>
      <c r="G204" s="101" t="s">
        <v>23</v>
      </c>
      <c r="I204" s="132"/>
      <c r="Z204" s="95"/>
      <c r="AA204" s="95"/>
    </row>
    <row r="205" spans="1:27" s="59" customFormat="1" ht="22.5" x14ac:dyDescent="0.25">
      <c r="A205" s="96">
        <f>IF(G205&lt;&gt;"",COUNTA(G$1:G205),"")</f>
        <v>186</v>
      </c>
      <c r="B205" s="97" t="s">
        <v>336</v>
      </c>
      <c r="C205" s="98" t="s">
        <v>186</v>
      </c>
      <c r="D205" s="99">
        <v>4</v>
      </c>
      <c r="E205" s="100">
        <f t="shared" si="2"/>
        <v>13702.427407194</v>
      </c>
      <c r="F205" s="100">
        <v>54809.709628776</v>
      </c>
      <c r="G205" s="101" t="s">
        <v>23</v>
      </c>
      <c r="I205" s="132"/>
      <c r="Z205" s="95"/>
      <c r="AA205" s="95"/>
    </row>
    <row r="206" spans="1:27" s="59" customFormat="1" ht="22.5" x14ac:dyDescent="0.25">
      <c r="A206" s="96">
        <f>IF(G206&lt;&gt;"",COUNTA(G$1:G206),"")</f>
        <v>187</v>
      </c>
      <c r="B206" s="97" t="s">
        <v>337</v>
      </c>
      <c r="C206" s="98" t="s">
        <v>186</v>
      </c>
      <c r="D206" s="99">
        <v>18</v>
      </c>
      <c r="E206" s="100">
        <f t="shared" si="2"/>
        <v>17841.261555830002</v>
      </c>
      <c r="F206" s="100">
        <v>321142.70800494001</v>
      </c>
      <c r="G206" s="101" t="s">
        <v>23</v>
      </c>
      <c r="I206" s="132"/>
      <c r="Z206" s="95"/>
      <c r="AA206" s="95"/>
    </row>
    <row r="207" spans="1:27" s="59" customFormat="1" ht="22.5" x14ac:dyDescent="0.25">
      <c r="A207" s="96">
        <f>IF(G207&lt;&gt;"",COUNTA(G$1:G207),"")</f>
        <v>188</v>
      </c>
      <c r="B207" s="97" t="s">
        <v>338</v>
      </c>
      <c r="C207" s="98" t="s">
        <v>186</v>
      </c>
      <c r="D207" s="104">
        <v>7.5</v>
      </c>
      <c r="E207" s="100">
        <f t="shared" si="2"/>
        <v>33803.724808033177</v>
      </c>
      <c r="F207" s="100">
        <v>253527.93606024882</v>
      </c>
      <c r="G207" s="101" t="s">
        <v>23</v>
      </c>
      <c r="I207" s="132"/>
      <c r="Z207" s="95"/>
      <c r="AA207" s="95"/>
    </row>
    <row r="208" spans="1:27" s="59" customFormat="1" ht="15" x14ac:dyDescent="0.25">
      <c r="A208" s="96">
        <f>IF(G208&lt;&gt;"",COUNTA(G$1:G208),"")</f>
        <v>189</v>
      </c>
      <c r="B208" s="97" t="s">
        <v>339</v>
      </c>
      <c r="C208" s="98" t="s">
        <v>186</v>
      </c>
      <c r="D208" s="99">
        <v>2</v>
      </c>
      <c r="E208" s="100">
        <f t="shared" si="2"/>
        <v>14731.620965274402</v>
      </c>
      <c r="F208" s="100">
        <v>29463.241930548804</v>
      </c>
      <c r="G208" s="101" t="s">
        <v>23</v>
      </c>
      <c r="I208" s="132"/>
      <c r="Z208" s="95"/>
      <c r="AA208" s="95"/>
    </row>
    <row r="209" spans="1:27" s="59" customFormat="1" ht="33.75" x14ac:dyDescent="0.25">
      <c r="A209" s="96">
        <f>IF(G209&lt;&gt;"",COUNTA(G$1:G209),"")</f>
        <v>190</v>
      </c>
      <c r="B209" s="97" t="s">
        <v>59</v>
      </c>
      <c r="C209" s="98" t="s">
        <v>58</v>
      </c>
      <c r="D209" s="99">
        <v>90</v>
      </c>
      <c r="E209" s="100">
        <f t="shared" si="2"/>
        <v>793.31618810079999</v>
      </c>
      <c r="F209" s="100">
        <v>71398.456929071996</v>
      </c>
      <c r="G209" s="101" t="s">
        <v>23</v>
      </c>
      <c r="I209" s="132"/>
      <c r="Z209" s="95"/>
      <c r="AA209" s="95"/>
    </row>
    <row r="210" spans="1:27" s="59" customFormat="1" ht="33.75" x14ac:dyDescent="0.25">
      <c r="A210" s="96">
        <f>IF(G210&lt;&gt;"",COUNTA(G$1:G210),"")</f>
        <v>191</v>
      </c>
      <c r="B210" s="97" t="s">
        <v>59</v>
      </c>
      <c r="C210" s="98" t="s">
        <v>58</v>
      </c>
      <c r="D210" s="99">
        <v>130</v>
      </c>
      <c r="E210" s="100">
        <f t="shared" si="2"/>
        <v>793.31618810079999</v>
      </c>
      <c r="F210" s="100">
        <v>103131.104453104</v>
      </c>
      <c r="G210" s="101" t="s">
        <v>23</v>
      </c>
      <c r="I210" s="132"/>
      <c r="Z210" s="95"/>
      <c r="AA210" s="95"/>
    </row>
    <row r="211" spans="1:27" s="59" customFormat="1" ht="22.5" x14ac:dyDescent="0.25">
      <c r="A211" s="96">
        <f>IF(G211&lt;&gt;"",COUNTA(G$1:G211),"")</f>
        <v>192</v>
      </c>
      <c r="B211" s="97" t="s">
        <v>60</v>
      </c>
      <c r="C211" s="98" t="s">
        <v>58</v>
      </c>
      <c r="D211" s="99">
        <v>300</v>
      </c>
      <c r="E211" s="100">
        <f t="shared" si="2"/>
        <v>719.11565714760002</v>
      </c>
      <c r="F211" s="100">
        <v>215734.69714428001</v>
      </c>
      <c r="G211" s="101" t="s">
        <v>23</v>
      </c>
      <c r="I211" s="132"/>
      <c r="Z211" s="95"/>
      <c r="AA211" s="95"/>
    </row>
    <row r="212" spans="1:27" s="59" customFormat="1" ht="15" x14ac:dyDescent="0.25">
      <c r="A212" s="96">
        <f>IF(G212&lt;&gt;"",COUNTA(G$1:G212),"")</f>
        <v>193</v>
      </c>
      <c r="B212" s="97" t="s">
        <v>61</v>
      </c>
      <c r="C212" s="98" t="s">
        <v>62</v>
      </c>
      <c r="D212" s="103">
        <v>4.2779999999999999E-2</v>
      </c>
      <c r="E212" s="100">
        <f t="shared" si="2"/>
        <v>101359.17218518</v>
      </c>
      <c r="F212" s="100">
        <v>4336.1453860820002</v>
      </c>
      <c r="G212" s="101" t="s">
        <v>23</v>
      </c>
      <c r="I212" s="132"/>
      <c r="Z212" s="95"/>
      <c r="AA212" s="95"/>
    </row>
    <row r="213" spans="1:27" s="59" customFormat="1" ht="15" x14ac:dyDescent="0.25">
      <c r="A213" s="96">
        <f>IF(G213&lt;&gt;"",COUNTA(G$1:G213),"")</f>
        <v>194</v>
      </c>
      <c r="B213" s="97" t="s">
        <v>63</v>
      </c>
      <c r="C213" s="98" t="s">
        <v>64</v>
      </c>
      <c r="D213" s="103">
        <v>348.48146000000003</v>
      </c>
      <c r="E213" s="100">
        <f t="shared" ref="E213:E238" si="3">F213/D213</f>
        <v>91.005563589900007</v>
      </c>
      <c r="F213" s="100">
        <v>31713.751667931199</v>
      </c>
      <c r="G213" s="101" t="s">
        <v>23</v>
      </c>
      <c r="I213" s="132"/>
      <c r="Z213" s="95"/>
      <c r="AA213" s="95"/>
    </row>
    <row r="214" spans="1:27" s="59" customFormat="1" ht="22.5" x14ac:dyDescent="0.25">
      <c r="A214" s="96">
        <f>IF(G214&lt;&gt;"",COUNTA(G$1:G214),"")</f>
        <v>195</v>
      </c>
      <c r="B214" s="97" t="s">
        <v>66</v>
      </c>
      <c r="C214" s="98" t="s">
        <v>62</v>
      </c>
      <c r="D214" s="110">
        <v>2.6400000000000002E-4</v>
      </c>
      <c r="E214" s="100">
        <f t="shared" si="3"/>
        <v>334031.62696818181</v>
      </c>
      <c r="F214" s="102">
        <v>88.184349519600005</v>
      </c>
      <c r="G214" s="101" t="s">
        <v>23</v>
      </c>
      <c r="I214" s="132"/>
      <c r="Z214" s="95"/>
      <c r="AA214" s="95"/>
    </row>
    <row r="215" spans="1:27" s="59" customFormat="1" ht="22.5" x14ac:dyDescent="0.25">
      <c r="A215" s="96">
        <f>IF(G215&lt;&gt;"",COUNTA(G$1:G215),"")</f>
        <v>196</v>
      </c>
      <c r="B215" s="97" t="s">
        <v>74</v>
      </c>
      <c r="C215" s="98" t="s">
        <v>75</v>
      </c>
      <c r="D215" s="108">
        <v>1.23</v>
      </c>
      <c r="E215" s="100">
        <f t="shared" si="3"/>
        <v>10.064765987317074</v>
      </c>
      <c r="F215" s="102">
        <v>12.379662164400001</v>
      </c>
      <c r="G215" s="101" t="s">
        <v>23</v>
      </c>
      <c r="I215" s="132"/>
      <c r="Z215" s="95"/>
      <c r="AA215" s="95"/>
    </row>
    <row r="216" spans="1:27" s="59" customFormat="1" ht="15" x14ac:dyDescent="0.25">
      <c r="A216" s="96">
        <f>IF(G216&lt;&gt;"",COUNTA(G$1:G216),"")</f>
        <v>197</v>
      </c>
      <c r="B216" s="97" t="s">
        <v>77</v>
      </c>
      <c r="C216" s="98" t="s">
        <v>62</v>
      </c>
      <c r="D216" s="103">
        <v>1.14E-3</v>
      </c>
      <c r="E216" s="100">
        <f t="shared" si="3"/>
        <v>199340.45162421055</v>
      </c>
      <c r="F216" s="102">
        <v>227.24811485160001</v>
      </c>
      <c r="G216" s="101" t="s">
        <v>23</v>
      </c>
      <c r="I216" s="132"/>
      <c r="Z216" s="95"/>
      <c r="AA216" s="95"/>
    </row>
    <row r="217" spans="1:27" s="59" customFormat="1" ht="15" x14ac:dyDescent="0.25">
      <c r="A217" s="96">
        <f>IF(G217&lt;&gt;"",COUNTA(G$1:G217),"")</f>
        <v>198</v>
      </c>
      <c r="B217" s="97" t="s">
        <v>78</v>
      </c>
      <c r="C217" s="98" t="s">
        <v>64</v>
      </c>
      <c r="D217" s="108">
        <v>0.06</v>
      </c>
      <c r="E217" s="100">
        <f t="shared" si="3"/>
        <v>288.19499498000005</v>
      </c>
      <c r="F217" s="102">
        <v>17.291699698800002</v>
      </c>
      <c r="G217" s="101" t="s">
        <v>23</v>
      </c>
      <c r="I217" s="132"/>
      <c r="Z217" s="95"/>
      <c r="AA217" s="95"/>
    </row>
    <row r="218" spans="1:27" s="59" customFormat="1" ht="22.5" x14ac:dyDescent="0.25">
      <c r="A218" s="96">
        <f>IF(G218&lt;&gt;"",COUNTA(G$1:G218),"")</f>
        <v>199</v>
      </c>
      <c r="B218" s="97" t="s">
        <v>79</v>
      </c>
      <c r="C218" s="98" t="s">
        <v>64</v>
      </c>
      <c r="D218" s="108">
        <v>0.87</v>
      </c>
      <c r="E218" s="100">
        <f t="shared" si="3"/>
        <v>152.21365146206898</v>
      </c>
      <c r="F218" s="102">
        <v>132.42587677200001</v>
      </c>
      <c r="G218" s="101" t="s">
        <v>23</v>
      </c>
      <c r="I218" s="132"/>
      <c r="Z218" s="95"/>
      <c r="AA218" s="95"/>
    </row>
    <row r="219" spans="1:27" s="59" customFormat="1" ht="22.5" x14ac:dyDescent="0.25">
      <c r="A219" s="96">
        <f>IF(G219&lt;&gt;"",COUNTA(G$1:G219),"")</f>
        <v>200</v>
      </c>
      <c r="B219" s="97" t="s">
        <v>82</v>
      </c>
      <c r="C219" s="98" t="s">
        <v>62</v>
      </c>
      <c r="D219" s="103">
        <v>6.9959999999999994E-2</v>
      </c>
      <c r="E219" s="100">
        <f t="shared" si="3"/>
        <v>76411.939668462001</v>
      </c>
      <c r="F219" s="100">
        <v>5345.7792992056011</v>
      </c>
      <c r="G219" s="101" t="s">
        <v>23</v>
      </c>
      <c r="I219" s="132"/>
      <c r="Z219" s="95"/>
      <c r="AA219" s="95"/>
    </row>
    <row r="220" spans="1:27" s="59" customFormat="1" ht="15" x14ac:dyDescent="0.25">
      <c r="A220" s="96">
        <f>IF(G220&lt;&gt;"",COUNTA(G$1:G220),"")</f>
        <v>201</v>
      </c>
      <c r="B220" s="97" t="s">
        <v>83</v>
      </c>
      <c r="C220" s="98" t="s">
        <v>64</v>
      </c>
      <c r="D220" s="106">
        <v>5.1479999999999997</v>
      </c>
      <c r="E220" s="100">
        <f t="shared" si="3"/>
        <v>532.17006464226893</v>
      </c>
      <c r="F220" s="100">
        <v>2739.6114927784001</v>
      </c>
      <c r="G220" s="101" t="s">
        <v>23</v>
      </c>
      <c r="I220" s="132"/>
      <c r="Z220" s="95"/>
      <c r="AA220" s="95"/>
    </row>
    <row r="221" spans="1:27" s="59" customFormat="1" ht="33.75" x14ac:dyDescent="0.25">
      <c r="A221" s="96">
        <f>IF(G221&lt;&gt;"",COUNTA(G$1:G221),"")</f>
        <v>202</v>
      </c>
      <c r="B221" s="97" t="s">
        <v>85</v>
      </c>
      <c r="C221" s="98" t="s">
        <v>62</v>
      </c>
      <c r="D221" s="107">
        <v>6.6299300000000005E-2</v>
      </c>
      <c r="E221" s="100">
        <f t="shared" si="3"/>
        <v>172989.24043830932</v>
      </c>
      <c r="F221" s="100">
        <v>11469.065548591601</v>
      </c>
      <c r="G221" s="101" t="s">
        <v>23</v>
      </c>
      <c r="I221" s="132"/>
      <c r="Z221" s="95"/>
      <c r="AA221" s="95"/>
    </row>
    <row r="222" spans="1:27" s="59" customFormat="1" ht="15" x14ac:dyDescent="0.25">
      <c r="A222" s="96">
        <f>IF(G222&lt;&gt;"",COUNTA(G$1:G222),"")</f>
        <v>203</v>
      </c>
      <c r="B222" s="97" t="s">
        <v>86</v>
      </c>
      <c r="C222" s="98" t="s">
        <v>64</v>
      </c>
      <c r="D222" s="99">
        <f>120+120+120+110</f>
        <v>470</v>
      </c>
      <c r="E222" s="100">
        <f t="shared" si="3"/>
        <v>2693.3454095151997</v>
      </c>
      <c r="F222" s="100">
        <v>1265872.3424721439</v>
      </c>
      <c r="G222" s="101" t="s">
        <v>23</v>
      </c>
      <c r="I222" s="132"/>
      <c r="J222" s="59">
        <f>140+45+30+25+30+35+40+75</f>
        <v>420</v>
      </c>
      <c r="Z222" s="95"/>
      <c r="AA222" s="95"/>
    </row>
    <row r="223" spans="1:27" s="59" customFormat="1" ht="15" x14ac:dyDescent="0.25">
      <c r="A223" s="96">
        <f>IF(G223&lt;&gt;"",COUNTA(G$1:G223),"")</f>
        <v>204</v>
      </c>
      <c r="B223" s="97" t="s">
        <v>86</v>
      </c>
      <c r="C223" s="98" t="s">
        <v>64</v>
      </c>
      <c r="D223" s="99">
        <v>420</v>
      </c>
      <c r="E223" s="100">
        <f t="shared" si="3"/>
        <v>3187.1600657888007</v>
      </c>
      <c r="F223" s="100">
        <v>1338607.2276312963</v>
      </c>
      <c r="G223" s="101" t="s">
        <v>23</v>
      </c>
      <c r="I223" s="132"/>
      <c r="Z223" s="95"/>
      <c r="AA223" s="95"/>
    </row>
    <row r="224" spans="1:27" s="59" customFormat="1" ht="33.75" x14ac:dyDescent="0.25">
      <c r="A224" s="96">
        <f>IF(G224&lt;&gt;"",COUNTA(G$1:G224),"")</f>
        <v>205</v>
      </c>
      <c r="B224" s="97" t="s">
        <v>87</v>
      </c>
      <c r="C224" s="98" t="s">
        <v>62</v>
      </c>
      <c r="D224" s="103">
        <v>4.2000000000000002E-4</v>
      </c>
      <c r="E224" s="100">
        <f t="shared" si="3"/>
        <v>170609.54048857142</v>
      </c>
      <c r="F224" s="102">
        <v>71.656007005199996</v>
      </c>
      <c r="G224" s="101" t="s">
        <v>23</v>
      </c>
      <c r="I224" s="132"/>
      <c r="Z224" s="95"/>
      <c r="AA224" s="95"/>
    </row>
    <row r="225" spans="1:27" s="59" customFormat="1" ht="15" x14ac:dyDescent="0.25">
      <c r="A225" s="96">
        <f>IF(G225&lt;&gt;"",COUNTA(G$1:G225),"")</f>
        <v>206</v>
      </c>
      <c r="B225" s="97" t="s">
        <v>89</v>
      </c>
      <c r="C225" s="98" t="s">
        <v>64</v>
      </c>
      <c r="D225" s="108">
        <v>0.45</v>
      </c>
      <c r="E225" s="100">
        <f t="shared" si="3"/>
        <v>375.40947522666664</v>
      </c>
      <c r="F225" s="102">
        <v>168.93426385199999</v>
      </c>
      <c r="G225" s="101" t="s">
        <v>23</v>
      </c>
      <c r="I225" s="132"/>
      <c r="Z225" s="95"/>
      <c r="AA225" s="95"/>
    </row>
    <row r="226" spans="1:27" s="59" customFormat="1" ht="22.5" x14ac:dyDescent="0.25">
      <c r="A226" s="96">
        <f>IF(G226&lt;&gt;"",COUNTA(G$1:G226),"")</f>
        <v>207</v>
      </c>
      <c r="B226" s="97" t="s">
        <v>90</v>
      </c>
      <c r="C226" s="98" t="s">
        <v>62</v>
      </c>
      <c r="D226" s="110">
        <v>3.4979999999999998E-3</v>
      </c>
      <c r="E226" s="100">
        <f t="shared" si="3"/>
        <v>147888.15945568899</v>
      </c>
      <c r="F226" s="102">
        <v>517.31278177600007</v>
      </c>
      <c r="G226" s="101" t="s">
        <v>23</v>
      </c>
      <c r="I226" s="132"/>
      <c r="Z226" s="95"/>
      <c r="AA226" s="95"/>
    </row>
    <row r="227" spans="1:27" s="59" customFormat="1" ht="22.5" x14ac:dyDescent="0.25">
      <c r="A227" s="96">
        <f>IF(G227&lt;&gt;"",COUNTA(G$1:G227),"")</f>
        <v>208</v>
      </c>
      <c r="B227" s="97" t="s">
        <v>91</v>
      </c>
      <c r="C227" s="98" t="s">
        <v>62</v>
      </c>
      <c r="D227" s="110">
        <v>6.6660000000000001E-3</v>
      </c>
      <c r="E227" s="100">
        <f t="shared" si="3"/>
        <v>147890.35143054306</v>
      </c>
      <c r="F227" s="102">
        <v>985.8370826360001</v>
      </c>
      <c r="G227" s="101" t="s">
        <v>23</v>
      </c>
      <c r="I227" s="132"/>
      <c r="Z227" s="95"/>
      <c r="AA227" s="95"/>
    </row>
    <row r="228" spans="1:27" s="59" customFormat="1" ht="22.5" x14ac:dyDescent="0.25">
      <c r="A228" s="96">
        <f>IF(G228&lt;&gt;"",COUNTA(G$1:G228),"")</f>
        <v>209</v>
      </c>
      <c r="B228" s="97" t="s">
        <v>93</v>
      </c>
      <c r="C228" s="98" t="s">
        <v>94</v>
      </c>
      <c r="D228" s="106">
        <v>1.4999999999999999E-2</v>
      </c>
      <c r="E228" s="100">
        <f t="shared" si="3"/>
        <v>56882.279700160012</v>
      </c>
      <c r="F228" s="102">
        <v>853.2341955024001</v>
      </c>
      <c r="G228" s="101" t="s">
        <v>23</v>
      </c>
      <c r="I228" s="132"/>
      <c r="Z228" s="95"/>
      <c r="AA228" s="95"/>
    </row>
    <row r="229" spans="1:27" s="59" customFormat="1" ht="22.5" x14ac:dyDescent="0.25">
      <c r="A229" s="96">
        <f>IF(G229&lt;&gt;"",COUNTA(G$1:G229),"")</f>
        <v>210</v>
      </c>
      <c r="B229" s="97" t="s">
        <v>96</v>
      </c>
      <c r="C229" s="98" t="s">
        <v>64</v>
      </c>
      <c r="D229" s="107">
        <v>298.49100959999998</v>
      </c>
      <c r="E229" s="100">
        <f t="shared" si="3"/>
        <v>232.45900215212782</v>
      </c>
      <c r="F229" s="100">
        <v>69386.9222429972</v>
      </c>
      <c r="G229" s="101" t="s">
        <v>23</v>
      </c>
      <c r="I229" s="132"/>
      <c r="Z229" s="95"/>
      <c r="AA229" s="95"/>
    </row>
    <row r="230" spans="1:27" s="59" customFormat="1" ht="15" x14ac:dyDescent="0.25">
      <c r="A230" s="96">
        <f>IF(G230&lt;&gt;"",COUNTA(G$1:G230),"")</f>
        <v>211</v>
      </c>
      <c r="B230" s="97" t="s">
        <v>97</v>
      </c>
      <c r="C230" s="98" t="s">
        <v>98</v>
      </c>
      <c r="D230" s="105">
        <v>5.1299999999999998E-2</v>
      </c>
      <c r="E230" s="100">
        <f t="shared" si="3"/>
        <v>5233.753003984406</v>
      </c>
      <c r="F230" s="102">
        <v>268.4915291044</v>
      </c>
      <c r="G230" s="101" t="s">
        <v>23</v>
      </c>
      <c r="I230" s="132"/>
      <c r="Z230" s="95"/>
      <c r="AA230" s="95"/>
    </row>
    <row r="231" spans="1:27" s="59" customFormat="1" ht="22.5" x14ac:dyDescent="0.25">
      <c r="A231" s="96">
        <f>IF(G231&lt;&gt;"",COUNTA(G$1:G231),"")</f>
        <v>212</v>
      </c>
      <c r="B231" s="97" t="s">
        <v>100</v>
      </c>
      <c r="C231" s="98" t="s">
        <v>22</v>
      </c>
      <c r="D231" s="99">
        <v>9</v>
      </c>
      <c r="E231" s="100">
        <f t="shared" si="3"/>
        <v>190.07593891560001</v>
      </c>
      <c r="F231" s="100">
        <v>1710.6834502404001</v>
      </c>
      <c r="G231" s="101" t="s">
        <v>23</v>
      </c>
      <c r="I231" s="132"/>
      <c r="Z231" s="95"/>
      <c r="AA231" s="95"/>
    </row>
    <row r="232" spans="1:27" s="59" customFormat="1" ht="22.5" x14ac:dyDescent="0.25">
      <c r="A232" s="96">
        <f>IF(G232&lt;&gt;"",COUNTA(G$1:G232),"")</f>
        <v>213</v>
      </c>
      <c r="B232" s="97" t="s">
        <v>101</v>
      </c>
      <c r="C232" s="98" t="s">
        <v>62</v>
      </c>
      <c r="D232" s="105">
        <v>3.8399999999999997E-2</v>
      </c>
      <c r="E232" s="100">
        <f t="shared" si="3"/>
        <v>65526.677511437505</v>
      </c>
      <c r="F232" s="100">
        <v>2516.2244164392</v>
      </c>
      <c r="G232" s="101" t="s">
        <v>23</v>
      </c>
      <c r="I232" s="132"/>
      <c r="Z232" s="95"/>
      <c r="AA232" s="95"/>
    </row>
    <row r="233" spans="1:27" s="59" customFormat="1" ht="15" x14ac:dyDescent="0.25">
      <c r="A233" s="96">
        <f>IF(G233&lt;&gt;"",COUNTA(G$1:G233),"")</f>
        <v>214</v>
      </c>
      <c r="B233" s="97" t="s">
        <v>103</v>
      </c>
      <c r="C233" s="98" t="s">
        <v>62</v>
      </c>
      <c r="D233" s="105">
        <v>8.9099999999999999E-2</v>
      </c>
      <c r="E233" s="100">
        <f t="shared" si="3"/>
        <v>110742.2316415174</v>
      </c>
      <c r="F233" s="100">
        <v>9867.1328392592004</v>
      </c>
      <c r="G233" s="101" t="s">
        <v>23</v>
      </c>
      <c r="I233" s="132"/>
      <c r="Z233" s="95"/>
      <c r="AA233" s="95"/>
    </row>
    <row r="234" spans="1:27" s="59" customFormat="1" ht="22.5" x14ac:dyDescent="0.25">
      <c r="A234" s="96">
        <f>IF(G234&lt;&gt;"",COUNTA(G$1:G234),"")</f>
        <v>215</v>
      </c>
      <c r="B234" s="97" t="s">
        <v>104</v>
      </c>
      <c r="C234" s="98" t="s">
        <v>58</v>
      </c>
      <c r="D234" s="104">
        <v>3.3</v>
      </c>
      <c r="E234" s="100">
        <f t="shared" si="3"/>
        <v>94.234550269212122</v>
      </c>
      <c r="F234" s="102">
        <v>310.9740158884</v>
      </c>
      <c r="G234" s="101" t="s">
        <v>23</v>
      </c>
      <c r="I234" s="132"/>
      <c r="Z234" s="95"/>
      <c r="AA234" s="95"/>
    </row>
    <row r="235" spans="1:27" s="59" customFormat="1" ht="15" x14ac:dyDescent="0.25">
      <c r="A235" s="96">
        <f>IF(G235&lt;&gt;"",COUNTA(G$1:G235),"")</f>
        <v>216</v>
      </c>
      <c r="B235" s="97" t="s">
        <v>105</v>
      </c>
      <c r="C235" s="98" t="s">
        <v>62</v>
      </c>
      <c r="D235" s="106">
        <v>3.0000000000000001E-3</v>
      </c>
      <c r="E235" s="100">
        <f t="shared" si="3"/>
        <v>102765.5780564</v>
      </c>
      <c r="F235" s="102">
        <v>308.29673416920002</v>
      </c>
      <c r="G235" s="101" t="s">
        <v>23</v>
      </c>
      <c r="I235" s="132"/>
      <c r="Z235" s="95"/>
      <c r="AA235" s="95"/>
    </row>
    <row r="236" spans="1:27" s="59" customFormat="1" ht="22.5" x14ac:dyDescent="0.25">
      <c r="A236" s="96">
        <f>IF(G236&lt;&gt;"",COUNTA(G$1:G236),"")</f>
        <v>217</v>
      </c>
      <c r="B236" s="97" t="s">
        <v>106</v>
      </c>
      <c r="C236" s="98" t="s">
        <v>62</v>
      </c>
      <c r="D236" s="107">
        <v>2.96581E-2</v>
      </c>
      <c r="E236" s="100">
        <f t="shared" si="3"/>
        <v>266777.70235695475</v>
      </c>
      <c r="F236" s="100">
        <v>7912.1197742728</v>
      </c>
      <c r="G236" s="101" t="s">
        <v>23</v>
      </c>
      <c r="I236" s="132"/>
      <c r="Z236" s="95"/>
      <c r="AA236" s="95"/>
    </row>
    <row r="237" spans="1:27" s="59" customFormat="1" ht="15" x14ac:dyDescent="0.25">
      <c r="A237" s="96">
        <f>IF(G237&lt;&gt;"",COUNTA(G$1:G237),"")</f>
        <v>218</v>
      </c>
      <c r="B237" s="97" t="s">
        <v>108</v>
      </c>
      <c r="C237" s="98" t="s">
        <v>64</v>
      </c>
      <c r="D237" s="104">
        <v>0.3</v>
      </c>
      <c r="E237" s="100">
        <f t="shared" si="3"/>
        <v>106.42747991200001</v>
      </c>
      <c r="F237" s="102">
        <v>31.928243973600001</v>
      </c>
      <c r="G237" s="101" t="s">
        <v>23</v>
      </c>
      <c r="I237" s="132"/>
      <c r="Z237" s="95"/>
      <c r="AA237" s="95"/>
    </row>
    <row r="238" spans="1:27" s="59" customFormat="1" ht="15" x14ac:dyDescent="0.25">
      <c r="A238" s="96">
        <f>IF(G238&lt;&gt;"",COUNTA(G$1:G238),"")</f>
        <v>219</v>
      </c>
      <c r="B238" s="97" t="s">
        <v>109</v>
      </c>
      <c r="C238" s="98" t="s">
        <v>62</v>
      </c>
      <c r="D238" s="107">
        <v>1.91851E-2</v>
      </c>
      <c r="E238" s="100">
        <f t="shared" si="3"/>
        <v>104317.12443446217</v>
      </c>
      <c r="F238" s="100">
        <v>2001.3344639876002</v>
      </c>
      <c r="G238" s="101" t="s">
        <v>23</v>
      </c>
      <c r="I238" s="132"/>
      <c r="Z238" s="95"/>
      <c r="AA238" s="95"/>
    </row>
    <row r="239" spans="1:27" s="59" customFormat="1" ht="15" x14ac:dyDescent="0.25">
      <c r="A239" s="98"/>
      <c r="B239" s="111" t="s">
        <v>110</v>
      </c>
      <c r="C239" s="96" t="s">
        <v>75</v>
      </c>
      <c r="D239" s="112"/>
      <c r="E239" s="113"/>
      <c r="F239" s="113">
        <v>72139501.590000004</v>
      </c>
      <c r="G239" s="101"/>
      <c r="I239" s="132"/>
      <c r="Z239" s="95"/>
      <c r="AA239" s="95"/>
    </row>
    <row r="240" spans="1:27" s="59" customFormat="1" ht="15" x14ac:dyDescent="0.25">
      <c r="A240" s="98"/>
      <c r="B240" s="111" t="s">
        <v>111</v>
      </c>
      <c r="C240" s="96" t="s">
        <v>75</v>
      </c>
      <c r="D240" s="112"/>
      <c r="E240" s="113"/>
      <c r="F240" s="113">
        <v>72139501.590000004</v>
      </c>
      <c r="G240" s="101"/>
      <c r="I240" s="132"/>
      <c r="Z240" s="95"/>
      <c r="AA240" s="95"/>
    </row>
    <row r="241" spans="1:27" s="59" customFormat="1" ht="15" x14ac:dyDescent="0.25">
      <c r="A241" s="94" t="s">
        <v>112</v>
      </c>
      <c r="B241" s="94"/>
      <c r="C241" s="94"/>
      <c r="D241" s="94"/>
      <c r="E241" s="94"/>
      <c r="F241" s="94"/>
      <c r="I241" s="132"/>
      <c r="Z241" s="95" t="s">
        <v>112</v>
      </c>
      <c r="AA241" s="95"/>
    </row>
    <row r="242" spans="1:27" s="59" customFormat="1" ht="15" x14ac:dyDescent="0.25">
      <c r="A242" s="94" t="s">
        <v>21</v>
      </c>
      <c r="B242" s="94"/>
      <c r="C242" s="94"/>
      <c r="D242" s="94"/>
      <c r="E242" s="94"/>
      <c r="F242" s="94"/>
      <c r="I242" s="132"/>
      <c r="Z242" s="95"/>
      <c r="AA242" s="95" t="s">
        <v>21</v>
      </c>
    </row>
    <row r="243" spans="1:27" s="59" customFormat="1" ht="15" x14ac:dyDescent="0.25">
      <c r="A243" s="96">
        <f>IF(G243&lt;&gt;"",COUNTA(G$1:G243),"")</f>
        <v>220</v>
      </c>
      <c r="B243" s="97" t="s">
        <v>340</v>
      </c>
      <c r="C243" s="98" t="s">
        <v>221</v>
      </c>
      <c r="D243" s="99">
        <v>1</v>
      </c>
      <c r="E243" s="100"/>
      <c r="F243" s="109"/>
      <c r="G243" s="101" t="s">
        <v>23</v>
      </c>
      <c r="I243" s="132"/>
      <c r="Z243" s="95"/>
      <c r="AA243" s="95"/>
    </row>
    <row r="244" spans="1:27" s="59" customFormat="1" ht="15" x14ac:dyDescent="0.25">
      <c r="A244" s="96">
        <f>IF(G244&lt;&gt;"",COUNTA(G$1:G244),"")</f>
        <v>221</v>
      </c>
      <c r="B244" s="97" t="s">
        <v>341</v>
      </c>
      <c r="C244" s="98" t="s">
        <v>22</v>
      </c>
      <c r="D244" s="99">
        <v>4</v>
      </c>
      <c r="E244" s="100"/>
      <c r="F244" s="109"/>
      <c r="G244" s="101" t="s">
        <v>23</v>
      </c>
      <c r="I244" s="132"/>
      <c r="Z244" s="95"/>
      <c r="AA244" s="95"/>
    </row>
    <row r="245" spans="1:27" s="59" customFormat="1" ht="15" x14ac:dyDescent="0.25">
      <c r="A245" s="96">
        <f>IF(G245&lt;&gt;"",COUNTA(G$1:G245),"")</f>
        <v>222</v>
      </c>
      <c r="B245" s="97" t="s">
        <v>342</v>
      </c>
      <c r="C245" s="98" t="s">
        <v>221</v>
      </c>
      <c r="D245" s="99">
        <v>2</v>
      </c>
      <c r="E245" s="100"/>
      <c r="F245" s="109"/>
      <c r="G245" s="101" t="s">
        <v>23</v>
      </c>
      <c r="I245" s="132"/>
      <c r="Z245" s="95"/>
      <c r="AA245" s="95"/>
    </row>
    <row r="246" spans="1:27" s="59" customFormat="1" ht="15" x14ac:dyDescent="0.25">
      <c r="A246" s="96">
        <f>IF(G246&lt;&gt;"",COUNTA(G$1:G246),"")</f>
        <v>223</v>
      </c>
      <c r="B246" s="97" t="s">
        <v>343</v>
      </c>
      <c r="C246" s="98" t="s">
        <v>221</v>
      </c>
      <c r="D246" s="99">
        <v>3</v>
      </c>
      <c r="E246" s="100"/>
      <c r="F246" s="109"/>
      <c r="G246" s="101" t="s">
        <v>23</v>
      </c>
      <c r="I246" s="132"/>
      <c r="Z246" s="95"/>
      <c r="AA246" s="95"/>
    </row>
    <row r="247" spans="1:27" s="59" customFormat="1" ht="15" x14ac:dyDescent="0.25">
      <c r="A247" s="96">
        <f>IF(G247&lt;&gt;"",COUNTA(G$1:G247),"")</f>
        <v>224</v>
      </c>
      <c r="B247" s="97" t="s">
        <v>344</v>
      </c>
      <c r="C247" s="98" t="s">
        <v>221</v>
      </c>
      <c r="D247" s="99">
        <v>2</v>
      </c>
      <c r="E247" s="100"/>
      <c r="F247" s="109"/>
      <c r="G247" s="101" t="s">
        <v>23</v>
      </c>
      <c r="I247" s="132"/>
      <c r="Z247" s="95"/>
      <c r="AA247" s="95"/>
    </row>
    <row r="248" spans="1:27" s="59" customFormat="1" ht="15" x14ac:dyDescent="0.25">
      <c r="A248" s="96">
        <f>IF(G248&lt;&gt;"",COUNTA(G$1:G248),"")</f>
        <v>225</v>
      </c>
      <c r="B248" s="97" t="s">
        <v>345</v>
      </c>
      <c r="C248" s="98" t="s">
        <v>221</v>
      </c>
      <c r="D248" s="99">
        <v>1</v>
      </c>
      <c r="E248" s="100"/>
      <c r="F248" s="109"/>
      <c r="G248" s="101" t="s">
        <v>23</v>
      </c>
      <c r="I248" s="132"/>
      <c r="Z248" s="95"/>
      <c r="AA248" s="95"/>
    </row>
    <row r="249" spans="1:27" s="59" customFormat="1" ht="15" x14ac:dyDescent="0.25">
      <c r="A249" s="96">
        <f>IF(G249&lt;&gt;"",COUNTA(G$1:G249),"")</f>
        <v>226</v>
      </c>
      <c r="B249" s="97" t="s">
        <v>346</v>
      </c>
      <c r="C249" s="98" t="s">
        <v>22</v>
      </c>
      <c r="D249" s="99">
        <v>10</v>
      </c>
      <c r="E249" s="100"/>
      <c r="F249" s="109"/>
      <c r="G249" s="101" t="s">
        <v>23</v>
      </c>
      <c r="I249" s="132"/>
      <c r="Z249" s="95"/>
      <c r="AA249" s="95"/>
    </row>
    <row r="250" spans="1:27" s="59" customFormat="1" ht="15" x14ac:dyDescent="0.25">
      <c r="A250" s="96">
        <f>IF(G250&lt;&gt;"",COUNTA(G$1:G250),"")</f>
        <v>227</v>
      </c>
      <c r="B250" s="97" t="s">
        <v>347</v>
      </c>
      <c r="C250" s="98" t="s">
        <v>221</v>
      </c>
      <c r="D250" s="99">
        <v>2</v>
      </c>
      <c r="E250" s="100"/>
      <c r="F250" s="109"/>
      <c r="G250" s="101" t="s">
        <v>23</v>
      </c>
      <c r="I250" s="132"/>
      <c r="Z250" s="95"/>
      <c r="AA250" s="95"/>
    </row>
    <row r="251" spans="1:27" s="59" customFormat="1" ht="15" x14ac:dyDescent="0.25">
      <c r="A251" s="96">
        <f>IF(G251&lt;&gt;"",COUNTA(G$1:G251),"")</f>
        <v>228</v>
      </c>
      <c r="B251" s="97" t="s">
        <v>348</v>
      </c>
      <c r="C251" s="98" t="s">
        <v>221</v>
      </c>
      <c r="D251" s="99">
        <v>1</v>
      </c>
      <c r="E251" s="100"/>
      <c r="F251" s="109"/>
      <c r="G251" s="101" t="s">
        <v>23</v>
      </c>
      <c r="I251" s="132"/>
      <c r="Z251" s="95"/>
      <c r="AA251" s="95"/>
    </row>
    <row r="252" spans="1:27" s="59" customFormat="1" ht="15" x14ac:dyDescent="0.25">
      <c r="A252" s="96">
        <f>IF(G252&lt;&gt;"",COUNTA(G$1:G252),"")</f>
        <v>229</v>
      </c>
      <c r="B252" s="97" t="s">
        <v>349</v>
      </c>
      <c r="C252" s="98" t="s">
        <v>22</v>
      </c>
      <c r="D252" s="99">
        <v>2</v>
      </c>
      <c r="E252" s="100"/>
      <c r="F252" s="109"/>
      <c r="G252" s="101" t="s">
        <v>23</v>
      </c>
      <c r="I252" s="132"/>
      <c r="Z252" s="95"/>
      <c r="AA252" s="95"/>
    </row>
    <row r="253" spans="1:27" s="59" customFormat="1" ht="15" x14ac:dyDescent="0.25">
      <c r="A253" s="96">
        <f>IF(G253&lt;&gt;"",COUNTA(G$1:G253),"")</f>
        <v>230</v>
      </c>
      <c r="B253" s="97" t="s">
        <v>350</v>
      </c>
      <c r="C253" s="98" t="s">
        <v>22</v>
      </c>
      <c r="D253" s="99">
        <v>1</v>
      </c>
      <c r="E253" s="100"/>
      <c r="F253" s="109"/>
      <c r="G253" s="101" t="s">
        <v>23</v>
      </c>
      <c r="I253" s="132"/>
      <c r="Z253" s="95"/>
      <c r="AA253" s="95"/>
    </row>
    <row r="254" spans="1:27" s="59" customFormat="1" ht="15" x14ac:dyDescent="0.25">
      <c r="A254" s="96">
        <f>IF(G254&lt;&gt;"",COUNTA(G$1:G254),"")</f>
        <v>231</v>
      </c>
      <c r="B254" s="97" t="s">
        <v>351</v>
      </c>
      <c r="C254" s="98" t="s">
        <v>22</v>
      </c>
      <c r="D254" s="99">
        <v>2</v>
      </c>
      <c r="E254" s="100"/>
      <c r="F254" s="109"/>
      <c r="G254" s="101" t="s">
        <v>23</v>
      </c>
      <c r="I254" s="132"/>
      <c r="Z254" s="95"/>
      <c r="AA254" s="95"/>
    </row>
    <row r="255" spans="1:27" s="59" customFormat="1" ht="15" x14ac:dyDescent="0.25">
      <c r="A255" s="96">
        <f>IF(G255&lt;&gt;"",COUNTA(G$1:G255),"")</f>
        <v>232</v>
      </c>
      <c r="B255" s="97" t="s">
        <v>352</v>
      </c>
      <c r="C255" s="98" t="s">
        <v>22</v>
      </c>
      <c r="D255" s="99">
        <v>2</v>
      </c>
      <c r="E255" s="100"/>
      <c r="F255" s="109"/>
      <c r="G255" s="101" t="s">
        <v>23</v>
      </c>
      <c r="I255" s="132"/>
      <c r="Z255" s="95"/>
      <c r="AA255" s="95"/>
    </row>
    <row r="256" spans="1:27" s="59" customFormat="1" ht="15" x14ac:dyDescent="0.25">
      <c r="A256" s="96">
        <f>IF(G256&lt;&gt;"",COUNTA(G$1:G256),"")</f>
        <v>233</v>
      </c>
      <c r="B256" s="97" t="s">
        <v>353</v>
      </c>
      <c r="C256" s="98" t="s">
        <v>22</v>
      </c>
      <c r="D256" s="99">
        <v>1</v>
      </c>
      <c r="E256" s="100"/>
      <c r="F256" s="109"/>
      <c r="G256" s="101" t="s">
        <v>23</v>
      </c>
      <c r="I256" s="132"/>
      <c r="Z256" s="95"/>
      <c r="AA256" s="95"/>
    </row>
    <row r="257" spans="1:27" s="59" customFormat="1" ht="15" x14ac:dyDescent="0.25">
      <c r="A257" s="94" t="s">
        <v>113</v>
      </c>
      <c r="B257" s="94"/>
      <c r="C257" s="94"/>
      <c r="D257" s="94"/>
      <c r="E257" s="94"/>
      <c r="F257" s="94"/>
      <c r="I257" s="132"/>
      <c r="Z257" s="95"/>
      <c r="AA257" s="95" t="s">
        <v>113</v>
      </c>
    </row>
    <row r="258" spans="1:27" s="59" customFormat="1" ht="22.5" x14ac:dyDescent="0.25">
      <c r="A258" s="96">
        <f>IF(G258&lt;&gt;"",COUNTA(G$1:G258),"")</f>
        <v>234</v>
      </c>
      <c r="B258" s="97" t="s">
        <v>354</v>
      </c>
      <c r="C258" s="98" t="s">
        <v>22</v>
      </c>
      <c r="D258" s="99">
        <v>2</v>
      </c>
      <c r="E258" s="100"/>
      <c r="F258" s="109"/>
      <c r="G258" s="101" t="s">
        <v>23</v>
      </c>
      <c r="I258" s="132"/>
      <c r="Z258" s="95"/>
      <c r="AA258" s="95"/>
    </row>
    <row r="259" spans="1:27" s="59" customFormat="1" ht="22.5" x14ac:dyDescent="0.25">
      <c r="A259" s="96">
        <f>IF(G259&lt;&gt;"",COUNTA(G$1:G259),"")</f>
        <v>235</v>
      </c>
      <c r="B259" s="97" t="s">
        <v>355</v>
      </c>
      <c r="C259" s="98" t="s">
        <v>22</v>
      </c>
      <c r="D259" s="99">
        <v>2</v>
      </c>
      <c r="E259" s="100"/>
      <c r="F259" s="109"/>
      <c r="G259" s="101" t="s">
        <v>23</v>
      </c>
      <c r="I259" s="132"/>
      <c r="Z259" s="95"/>
      <c r="AA259" s="95"/>
    </row>
    <row r="260" spans="1:27" s="59" customFormat="1" ht="22.5" x14ac:dyDescent="0.25">
      <c r="A260" s="96">
        <f>IF(G260&lt;&gt;"",COUNTA(G$1:G260),"")</f>
        <v>236</v>
      </c>
      <c r="B260" s="97" t="s">
        <v>356</v>
      </c>
      <c r="C260" s="98" t="s">
        <v>22</v>
      </c>
      <c r="D260" s="99">
        <v>1</v>
      </c>
      <c r="E260" s="100"/>
      <c r="F260" s="109"/>
      <c r="G260" s="101" t="s">
        <v>23</v>
      </c>
      <c r="I260" s="132"/>
      <c r="Z260" s="95"/>
      <c r="AA260" s="95"/>
    </row>
    <row r="261" spans="1:27" s="59" customFormat="1" ht="22.5" x14ac:dyDescent="0.25">
      <c r="A261" s="96">
        <f>IF(G261&lt;&gt;"",COUNTA(G$1:G261),"")</f>
        <v>237</v>
      </c>
      <c r="B261" s="97" t="s">
        <v>357</v>
      </c>
      <c r="C261" s="98" t="s">
        <v>22</v>
      </c>
      <c r="D261" s="99">
        <v>1</v>
      </c>
      <c r="E261" s="100"/>
      <c r="F261" s="109"/>
      <c r="G261" s="101" t="s">
        <v>23</v>
      </c>
      <c r="I261" s="132"/>
      <c r="Z261" s="95"/>
      <c r="AA261" s="95"/>
    </row>
    <row r="262" spans="1:27" s="59" customFormat="1" ht="22.5" x14ac:dyDescent="0.25">
      <c r="A262" s="96">
        <f>IF(G262&lt;&gt;"",COUNTA(G$1:G262),"")</f>
        <v>238</v>
      </c>
      <c r="B262" s="97" t="s">
        <v>358</v>
      </c>
      <c r="C262" s="98" t="s">
        <v>22</v>
      </c>
      <c r="D262" s="99">
        <v>2</v>
      </c>
      <c r="E262" s="100"/>
      <c r="F262" s="109"/>
      <c r="G262" s="101" t="s">
        <v>23</v>
      </c>
      <c r="I262" s="132"/>
      <c r="Z262" s="95"/>
      <c r="AA262" s="95"/>
    </row>
    <row r="263" spans="1:27" s="59" customFormat="1" ht="22.5" x14ac:dyDescent="0.25">
      <c r="A263" s="96">
        <f>IF(G263&lt;&gt;"",COUNTA(G$1:G263),"")</f>
        <v>239</v>
      </c>
      <c r="B263" s="97" t="s">
        <v>359</v>
      </c>
      <c r="C263" s="98" t="s">
        <v>22</v>
      </c>
      <c r="D263" s="99">
        <v>2</v>
      </c>
      <c r="E263" s="100"/>
      <c r="F263" s="109"/>
      <c r="G263" s="101" t="s">
        <v>23</v>
      </c>
      <c r="I263" s="132"/>
      <c r="Z263" s="95"/>
      <c r="AA263" s="95"/>
    </row>
    <row r="264" spans="1:27" s="59" customFormat="1" ht="22.5" x14ac:dyDescent="0.25">
      <c r="A264" s="96">
        <f>IF(G264&lt;&gt;"",COUNTA(G$1:G264),"")</f>
        <v>240</v>
      </c>
      <c r="B264" s="97" t="s">
        <v>360</v>
      </c>
      <c r="C264" s="98" t="s">
        <v>22</v>
      </c>
      <c r="D264" s="99">
        <v>1</v>
      </c>
      <c r="E264" s="100"/>
      <c r="F264" s="109"/>
      <c r="G264" s="101" t="s">
        <v>23</v>
      </c>
      <c r="I264" s="132"/>
      <c r="Z264" s="95"/>
      <c r="AA264" s="95"/>
    </row>
    <row r="265" spans="1:27" s="59" customFormat="1" ht="15" x14ac:dyDescent="0.25">
      <c r="A265" s="96">
        <f>IF(G265&lt;&gt;"",COUNTA(G$1:G265),"")</f>
        <v>241</v>
      </c>
      <c r="B265" s="97" t="s">
        <v>361</v>
      </c>
      <c r="C265" s="98" t="s">
        <v>22</v>
      </c>
      <c r="D265" s="99">
        <v>2</v>
      </c>
      <c r="E265" s="100"/>
      <c r="F265" s="109"/>
      <c r="G265" s="101" t="s">
        <v>23</v>
      </c>
      <c r="I265" s="132"/>
      <c r="Z265" s="95"/>
      <c r="AA265" s="95"/>
    </row>
    <row r="266" spans="1:27" s="59" customFormat="1" ht="15" x14ac:dyDescent="0.25">
      <c r="A266" s="96">
        <f>IF(G266&lt;&gt;"",COUNTA(G$1:G266),"")</f>
        <v>242</v>
      </c>
      <c r="B266" s="97" t="s">
        <v>362</v>
      </c>
      <c r="C266" s="98" t="s">
        <v>22</v>
      </c>
      <c r="D266" s="99">
        <v>6</v>
      </c>
      <c r="E266" s="100"/>
      <c r="F266" s="109"/>
      <c r="G266" s="101" t="s">
        <v>23</v>
      </c>
      <c r="I266" s="132"/>
      <c r="Z266" s="95"/>
      <c r="AA266" s="95"/>
    </row>
    <row r="267" spans="1:27" s="59" customFormat="1" ht="15" x14ac:dyDescent="0.25">
      <c r="A267" s="96">
        <f>IF(G267&lt;&gt;"",COUNTA(G$1:G267),"")</f>
        <v>243</v>
      </c>
      <c r="B267" s="97" t="s">
        <v>363</v>
      </c>
      <c r="C267" s="98" t="s">
        <v>22</v>
      </c>
      <c r="D267" s="99">
        <v>4</v>
      </c>
      <c r="E267" s="100"/>
      <c r="F267" s="109"/>
      <c r="G267" s="101" t="s">
        <v>23</v>
      </c>
      <c r="I267" s="132"/>
      <c r="Z267" s="95"/>
      <c r="AA267" s="95"/>
    </row>
    <row r="268" spans="1:27" s="59" customFormat="1" ht="15" x14ac:dyDescent="0.25">
      <c r="A268" s="96">
        <f>IF(G268&lt;&gt;"",COUNTA(G$1:G268),"")</f>
        <v>244</v>
      </c>
      <c r="B268" s="97" t="s">
        <v>364</v>
      </c>
      <c r="C268" s="98" t="s">
        <v>22</v>
      </c>
      <c r="D268" s="99">
        <v>2</v>
      </c>
      <c r="E268" s="100"/>
      <c r="F268" s="109"/>
      <c r="G268" s="101" t="s">
        <v>23</v>
      </c>
      <c r="I268" s="132"/>
      <c r="Z268" s="95"/>
      <c r="AA268" s="95"/>
    </row>
    <row r="269" spans="1:27" s="59" customFormat="1" ht="15" x14ac:dyDescent="0.25">
      <c r="A269" s="96">
        <f>IF(G269&lt;&gt;"",COUNTA(G$1:G269),"")</f>
        <v>245</v>
      </c>
      <c r="B269" s="97" t="s">
        <v>365</v>
      </c>
      <c r="C269" s="98" t="s">
        <v>22</v>
      </c>
      <c r="D269" s="99">
        <v>4</v>
      </c>
      <c r="E269" s="100"/>
      <c r="F269" s="109"/>
      <c r="G269" s="101" t="s">
        <v>23</v>
      </c>
      <c r="I269" s="132"/>
      <c r="Z269" s="95"/>
      <c r="AA269" s="95"/>
    </row>
    <row r="270" spans="1:27" s="59" customFormat="1" ht="15" x14ac:dyDescent="0.25">
      <c r="A270" s="96">
        <f>IF(G270&lt;&gt;"",COUNTA(G$1:G270),"")</f>
        <v>246</v>
      </c>
      <c r="B270" s="97" t="s">
        <v>343</v>
      </c>
      <c r="C270" s="98" t="s">
        <v>22</v>
      </c>
      <c r="D270" s="99">
        <v>6</v>
      </c>
      <c r="E270" s="100"/>
      <c r="F270" s="109"/>
      <c r="G270" s="101" t="s">
        <v>23</v>
      </c>
      <c r="I270" s="132"/>
      <c r="Z270" s="95"/>
      <c r="AA270" s="95"/>
    </row>
    <row r="271" spans="1:27" s="59" customFormat="1" ht="15" x14ac:dyDescent="0.25">
      <c r="A271" s="96">
        <f>IF(G271&lt;&gt;"",COUNTA(G$1:G271),"")</f>
        <v>247</v>
      </c>
      <c r="B271" s="97" t="s">
        <v>366</v>
      </c>
      <c r="C271" s="98" t="s">
        <v>22</v>
      </c>
      <c r="D271" s="99">
        <v>3</v>
      </c>
      <c r="E271" s="100"/>
      <c r="F271" s="109"/>
      <c r="G271" s="101" t="s">
        <v>23</v>
      </c>
      <c r="I271" s="132"/>
      <c r="Z271" s="95"/>
      <c r="AA271" s="95"/>
    </row>
    <row r="272" spans="1:27" s="59" customFormat="1" ht="15" x14ac:dyDescent="0.25">
      <c r="A272" s="96">
        <f>IF(G272&lt;&gt;"",COUNTA(G$1:G272),"")</f>
        <v>248</v>
      </c>
      <c r="B272" s="97" t="s">
        <v>367</v>
      </c>
      <c r="C272" s="98" t="s">
        <v>22</v>
      </c>
      <c r="D272" s="99">
        <v>2</v>
      </c>
      <c r="E272" s="100"/>
      <c r="F272" s="109"/>
      <c r="G272" s="101" t="s">
        <v>23</v>
      </c>
      <c r="I272" s="132"/>
      <c r="Z272" s="95"/>
      <c r="AA272" s="95"/>
    </row>
    <row r="273" spans="1:30" s="59" customFormat="1" ht="15" x14ac:dyDescent="0.25">
      <c r="A273" s="96">
        <f>IF(G273&lt;&gt;"",COUNTA(G$1:G273),"")</f>
        <v>249</v>
      </c>
      <c r="B273" s="97" t="s">
        <v>368</v>
      </c>
      <c r="C273" s="98" t="s">
        <v>22</v>
      </c>
      <c r="D273" s="99">
        <v>3</v>
      </c>
      <c r="E273" s="100"/>
      <c r="F273" s="109"/>
      <c r="G273" s="101" t="s">
        <v>23</v>
      </c>
      <c r="I273" s="132"/>
      <c r="Z273" s="95"/>
      <c r="AA273" s="95"/>
    </row>
    <row r="274" spans="1:30" s="59" customFormat="1" ht="22.5" x14ac:dyDescent="0.25">
      <c r="A274" s="96">
        <f>IF(G274&lt;&gt;"",COUNTA(G$1:G274),"")</f>
        <v>250</v>
      </c>
      <c r="B274" s="97" t="s">
        <v>369</v>
      </c>
      <c r="C274" s="98" t="s">
        <v>22</v>
      </c>
      <c r="D274" s="99">
        <v>3</v>
      </c>
      <c r="E274" s="100"/>
      <c r="F274" s="109"/>
      <c r="G274" s="101" t="s">
        <v>23</v>
      </c>
      <c r="I274" s="132"/>
      <c r="Z274" s="95"/>
      <c r="AA274" s="95"/>
    </row>
    <row r="275" spans="1:30" s="59" customFormat="1" ht="78.75" x14ac:dyDescent="0.25">
      <c r="A275" s="96">
        <f>IF(G275&lt;&gt;"",COUNTA(G$1:G275),"")</f>
        <v>251</v>
      </c>
      <c r="B275" s="97" t="s">
        <v>370</v>
      </c>
      <c r="C275" s="98" t="s">
        <v>22</v>
      </c>
      <c r="D275" s="99">
        <v>2</v>
      </c>
      <c r="E275" s="100"/>
      <c r="F275" s="109"/>
      <c r="G275" s="101" t="s">
        <v>23</v>
      </c>
      <c r="I275" s="132"/>
      <c r="Z275" s="95"/>
      <c r="AA275" s="95"/>
    </row>
    <row r="276" spans="1:30" s="59" customFormat="1" ht="67.5" x14ac:dyDescent="0.25">
      <c r="A276" s="96">
        <f>IF(G276&lt;&gt;"",COUNTA(G$1:G276),"")</f>
        <v>252</v>
      </c>
      <c r="B276" s="97" t="s">
        <v>371</v>
      </c>
      <c r="C276" s="98" t="s">
        <v>22</v>
      </c>
      <c r="D276" s="99">
        <v>1</v>
      </c>
      <c r="E276" s="100"/>
      <c r="F276" s="109"/>
      <c r="G276" s="101" t="s">
        <v>23</v>
      </c>
      <c r="I276" s="132"/>
      <c r="Z276" s="95"/>
      <c r="AA276" s="95"/>
    </row>
    <row r="277" spans="1:30" s="59" customFormat="1" ht="33.75" x14ac:dyDescent="0.25">
      <c r="A277" s="96">
        <f>IF(G277&lt;&gt;"",COUNTA(G$1:G277),"")</f>
        <v>253</v>
      </c>
      <c r="B277" s="97" t="s">
        <v>372</v>
      </c>
      <c r="C277" s="98" t="s">
        <v>22</v>
      </c>
      <c r="D277" s="99">
        <v>1</v>
      </c>
      <c r="E277" s="100"/>
      <c r="F277" s="109"/>
      <c r="G277" s="101" t="s">
        <v>23</v>
      </c>
      <c r="I277" s="132"/>
      <c r="Z277" s="95"/>
      <c r="AA277" s="95"/>
    </row>
    <row r="278" spans="1:30" s="59" customFormat="1" ht="33.75" x14ac:dyDescent="0.25">
      <c r="A278" s="96">
        <f>IF(G278&lt;&gt;"",COUNTA(G$1:G278),"")</f>
        <v>254</v>
      </c>
      <c r="B278" s="97" t="s">
        <v>373</v>
      </c>
      <c r="C278" s="98" t="s">
        <v>22</v>
      </c>
      <c r="D278" s="99">
        <v>6</v>
      </c>
      <c r="E278" s="100"/>
      <c r="F278" s="109"/>
      <c r="G278" s="101" t="s">
        <v>23</v>
      </c>
      <c r="I278" s="132"/>
      <c r="Z278" s="95"/>
      <c r="AA278" s="95"/>
    </row>
    <row r="279" spans="1:30" s="59" customFormat="1" ht="15" x14ac:dyDescent="0.25">
      <c r="A279" s="114" t="s">
        <v>116</v>
      </c>
      <c r="B279" s="114"/>
      <c r="C279" s="96" t="s">
        <v>75</v>
      </c>
      <c r="D279" s="96"/>
      <c r="E279" s="115"/>
      <c r="F279" s="113">
        <v>72139501.590000004</v>
      </c>
      <c r="I279" s="132"/>
      <c r="AB279" s="95" t="s">
        <v>116</v>
      </c>
    </row>
    <row r="280" spans="1:30" s="59" customFormat="1" ht="15" x14ac:dyDescent="0.25">
      <c r="A280" s="98"/>
      <c r="B280" s="121"/>
      <c r="C280" s="98"/>
      <c r="D280" s="98"/>
      <c r="E280" s="116"/>
      <c r="F280" s="117"/>
      <c r="I280" s="132"/>
      <c r="AB280" s="95"/>
      <c r="AC280" s="118" t="s">
        <v>117</v>
      </c>
    </row>
    <row r="281" spans="1:30" s="59" customFormat="1" ht="15" x14ac:dyDescent="0.25">
      <c r="A281" s="98"/>
      <c r="B281" s="122"/>
      <c r="C281" s="98"/>
      <c r="D281" s="98"/>
      <c r="E281" s="100"/>
      <c r="F281" s="100">
        <v>72139501.590000004</v>
      </c>
      <c r="I281" s="132"/>
      <c r="AB281" s="95"/>
      <c r="AC281" s="118"/>
      <c r="AD281" s="119" t="s">
        <v>118</v>
      </c>
    </row>
  </sheetData>
  <autoFilter ref="A17:AD281" xr:uid="{9B37CB82-AAC4-43F2-AF19-73942E4E6F52}"/>
  <mergeCells count="17">
    <mergeCell ref="A18:F18"/>
    <mergeCell ref="A19:F19"/>
    <mergeCell ref="A241:F241"/>
    <mergeCell ref="A242:F242"/>
    <mergeCell ref="A257:F257"/>
    <mergeCell ref="A279:B279"/>
    <mergeCell ref="A15:A16"/>
    <mergeCell ref="B15:B16"/>
    <mergeCell ref="C15:C16"/>
    <mergeCell ref="D15:D16"/>
    <mergeCell ref="E15:F15"/>
    <mergeCell ref="B1:D1"/>
    <mergeCell ref="B7:E7"/>
    <mergeCell ref="B10:F10"/>
    <mergeCell ref="E11:F11"/>
    <mergeCell ref="E12:F12"/>
    <mergeCell ref="E13:F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38C02-1C9B-44E2-83FB-8AB3B938937A}">
  <sheetPr>
    <pageSetUpPr fitToPage="1"/>
  </sheetPr>
  <dimension ref="A1:AE97"/>
  <sheetViews>
    <sheetView topLeftCell="A3" workbookViewId="0">
      <selection activeCell="E26" sqref="E26"/>
    </sheetView>
  </sheetViews>
  <sheetFormatPr defaultColWidth="9.140625" defaultRowHeight="11.25" customHeight="1" x14ac:dyDescent="0.2"/>
  <cols>
    <col min="1" max="1" width="11" style="120" customWidth="1"/>
    <col min="2" max="2" width="43.42578125" style="120" customWidth="1"/>
    <col min="3" max="3" width="11" style="120" customWidth="1"/>
    <col min="4" max="4" width="13.42578125" style="120" customWidth="1"/>
    <col min="5" max="6" width="16.42578125" style="120" customWidth="1"/>
    <col min="7" max="7" width="0.28515625" style="120" customWidth="1"/>
    <col min="8" max="8" width="14.42578125" style="120" customWidth="1"/>
    <col min="9" max="12" width="9.140625" style="120"/>
    <col min="13" max="15" width="67.85546875" style="119" hidden="1" customWidth="1"/>
    <col min="16" max="20" width="101.85546875" style="119" hidden="1" customWidth="1"/>
    <col min="21" max="25" width="100.7109375" style="119" hidden="1" customWidth="1"/>
    <col min="26" max="27" width="129.28515625" style="119" hidden="1" customWidth="1"/>
    <col min="28" max="28" width="72" style="119" hidden="1" customWidth="1"/>
    <col min="29" max="30" width="61" style="119" hidden="1" customWidth="1"/>
    <col min="31" max="16384" width="9.140625" style="120"/>
  </cols>
  <sheetData>
    <row r="1" spans="1:25" s="59" customFormat="1" ht="26.25" x14ac:dyDescent="0.25">
      <c r="A1" s="58"/>
      <c r="B1" s="60" t="s">
        <v>374</v>
      </c>
      <c r="C1" s="60"/>
      <c r="D1" s="60"/>
      <c r="E1" s="61"/>
      <c r="F1" s="61"/>
      <c r="M1" s="62" t="s">
        <v>374</v>
      </c>
      <c r="N1" s="62" t="s">
        <v>1</v>
      </c>
      <c r="O1" s="62" t="s">
        <v>1</v>
      </c>
    </row>
    <row r="2" spans="1:25" s="59" customFormat="1" ht="13.5" customHeight="1" x14ac:dyDescent="0.25">
      <c r="A2" s="58"/>
      <c r="C2" s="63" t="s">
        <v>2</v>
      </c>
    </row>
    <row r="3" spans="1:25" s="59" customFormat="1" ht="13.5" customHeight="1" x14ac:dyDescent="0.25">
      <c r="A3" s="64"/>
      <c r="B3" s="61"/>
      <c r="C3" s="61"/>
      <c r="D3" s="61"/>
      <c r="E3" s="61"/>
      <c r="F3" s="61"/>
    </row>
    <row r="4" spans="1:25" s="59" customFormat="1" ht="15.75" x14ac:dyDescent="0.25">
      <c r="B4" s="65"/>
      <c r="C4" s="66" t="s">
        <v>3</v>
      </c>
      <c r="D4" s="67" t="s">
        <v>375</v>
      </c>
      <c r="E4" s="65"/>
      <c r="F4" s="68"/>
    </row>
    <row r="5" spans="1:25" s="59" customFormat="1" ht="13.5" customHeight="1" x14ac:dyDescent="0.25">
      <c r="B5" s="69"/>
      <c r="C5" s="70" t="s">
        <v>5</v>
      </c>
      <c r="D5" s="67"/>
      <c r="E5" s="67"/>
      <c r="F5" s="68"/>
    </row>
    <row r="6" spans="1:25" s="59" customFormat="1" ht="13.5" customHeight="1" x14ac:dyDescent="0.25">
      <c r="B6" s="71"/>
      <c r="C6" s="72"/>
      <c r="D6" s="68"/>
      <c r="E6" s="68"/>
      <c r="F6" s="68"/>
    </row>
    <row r="7" spans="1:25" s="59" customFormat="1" ht="26.25" x14ac:dyDescent="0.25">
      <c r="A7" s="73" t="s">
        <v>6</v>
      </c>
      <c r="B7" s="74"/>
      <c r="C7" s="74"/>
      <c r="D7" s="74"/>
      <c r="E7" s="74"/>
      <c r="F7" s="75"/>
      <c r="P7" s="62" t="s">
        <v>376</v>
      </c>
      <c r="Q7" s="62" t="s">
        <v>1</v>
      </c>
      <c r="R7" s="62" t="s">
        <v>1</v>
      </c>
      <c r="S7" s="62" t="s">
        <v>1</v>
      </c>
      <c r="T7" s="62" t="s">
        <v>1</v>
      </c>
    </row>
    <row r="8" spans="1:25" s="59" customFormat="1" ht="13.5" customHeight="1" x14ac:dyDescent="0.25">
      <c r="A8" s="68"/>
      <c r="B8" s="76"/>
      <c r="C8" s="63" t="s">
        <v>8</v>
      </c>
      <c r="D8" s="68"/>
      <c r="E8" s="68"/>
      <c r="F8" s="68"/>
    </row>
    <row r="9" spans="1:25" s="59" customFormat="1" ht="13.5" customHeight="1" x14ac:dyDescent="0.25">
      <c r="A9" s="68"/>
      <c r="B9" s="68"/>
      <c r="C9" s="77"/>
      <c r="D9" s="68"/>
      <c r="E9" s="68"/>
      <c r="F9" s="68"/>
    </row>
    <row r="10" spans="1:25" s="59" customFormat="1" ht="15" x14ac:dyDescent="0.25">
      <c r="B10" s="79" t="s">
        <v>377</v>
      </c>
      <c r="C10" s="79"/>
      <c r="D10" s="79"/>
      <c r="E10" s="79"/>
      <c r="F10" s="79"/>
      <c r="U10" s="62" t="s">
        <v>377</v>
      </c>
      <c r="V10" s="62" t="s">
        <v>1</v>
      </c>
      <c r="W10" s="62" t="s">
        <v>1</v>
      </c>
      <c r="X10" s="62" t="s">
        <v>1</v>
      </c>
      <c r="Y10" s="62" t="s">
        <v>1</v>
      </c>
    </row>
    <row r="11" spans="1:25" s="59" customFormat="1" ht="21.75" customHeight="1" x14ac:dyDescent="0.25">
      <c r="B11" s="58"/>
      <c r="C11" s="58"/>
      <c r="D11" s="80" t="s">
        <v>10</v>
      </c>
      <c r="E11" s="81">
        <v>2265170.9300000002</v>
      </c>
      <c r="F11" s="82"/>
    </row>
    <row r="12" spans="1:25" s="59" customFormat="1" ht="13.5" customHeight="1" x14ac:dyDescent="0.25">
      <c r="B12" s="58"/>
      <c r="C12" s="78"/>
      <c r="D12" s="83" t="s">
        <v>11</v>
      </c>
      <c r="E12" s="84">
        <v>496.78</v>
      </c>
      <c r="F12" s="85"/>
    </row>
    <row r="13" spans="1:25" s="59" customFormat="1" ht="13.5" customHeight="1" x14ac:dyDescent="0.25">
      <c r="A13" s="64"/>
      <c r="C13" s="86"/>
      <c r="D13" s="83" t="s">
        <v>12</v>
      </c>
      <c r="E13" s="87">
        <v>0</v>
      </c>
      <c r="F13" s="85"/>
    </row>
    <row r="14" spans="1:25" s="59" customFormat="1" ht="15" x14ac:dyDescent="0.25">
      <c r="B14" s="88"/>
      <c r="C14" s="88"/>
      <c r="D14" s="88"/>
      <c r="E14" s="88"/>
      <c r="F14" s="88"/>
    </row>
    <row r="15" spans="1:25" s="59" customFormat="1" ht="32.25" customHeight="1" x14ac:dyDescent="0.25">
      <c r="A15" s="89" t="s">
        <v>13</v>
      </c>
      <c r="B15" s="89" t="s">
        <v>14</v>
      </c>
      <c r="C15" s="89" t="s">
        <v>15</v>
      </c>
      <c r="D15" s="89" t="s">
        <v>16</v>
      </c>
      <c r="E15" s="90" t="s">
        <v>17</v>
      </c>
      <c r="F15" s="91"/>
    </row>
    <row r="16" spans="1:25" s="59" customFormat="1" ht="20.25" customHeight="1" x14ac:dyDescent="0.25">
      <c r="A16" s="89"/>
      <c r="B16" s="89"/>
      <c r="C16" s="89"/>
      <c r="D16" s="89"/>
      <c r="E16" s="92" t="s">
        <v>18</v>
      </c>
      <c r="F16" s="92" t="s">
        <v>19</v>
      </c>
    </row>
    <row r="17" spans="1:27" s="59" customFormat="1" ht="12" customHeight="1" x14ac:dyDescent="0.25">
      <c r="A17" s="93">
        <v>1</v>
      </c>
      <c r="B17" s="93">
        <v>3</v>
      </c>
      <c r="C17" s="93">
        <v>4</v>
      </c>
      <c r="D17" s="93">
        <v>5</v>
      </c>
      <c r="E17" s="93">
        <v>6</v>
      </c>
      <c r="F17" s="93">
        <v>7</v>
      </c>
    </row>
    <row r="18" spans="1:27" s="59" customFormat="1" ht="15" x14ac:dyDescent="0.25">
      <c r="A18" s="94" t="s">
        <v>20</v>
      </c>
      <c r="B18" s="94"/>
      <c r="C18" s="94"/>
      <c r="D18" s="94"/>
      <c r="E18" s="94"/>
      <c r="F18" s="94"/>
      <c r="Z18" s="95" t="s">
        <v>20</v>
      </c>
    </row>
    <row r="19" spans="1:27" s="59" customFormat="1" ht="15" x14ac:dyDescent="0.25">
      <c r="A19" s="94" t="s">
        <v>21</v>
      </c>
      <c r="B19" s="94"/>
      <c r="C19" s="94"/>
      <c r="D19" s="94"/>
      <c r="E19" s="94"/>
      <c r="F19" s="94"/>
      <c r="Z19" s="95"/>
      <c r="AA19" s="95" t="s">
        <v>21</v>
      </c>
    </row>
    <row r="20" spans="1:27" s="59" customFormat="1" ht="33.75" x14ac:dyDescent="0.25">
      <c r="A20" s="96">
        <f>IF(G20&lt;&gt;"",COUNTA(G$1:G20),"")</f>
        <v>1</v>
      </c>
      <c r="B20" s="97" t="s">
        <v>409</v>
      </c>
      <c r="C20" s="98" t="s">
        <v>22</v>
      </c>
      <c r="D20" s="104">
        <v>84.5</v>
      </c>
      <c r="E20" s="100">
        <f>F20/D20</f>
        <v>496.52519289801182</v>
      </c>
      <c r="F20" s="100">
        <v>41956.378799881997</v>
      </c>
      <c r="G20" s="101" t="s">
        <v>23</v>
      </c>
      <c r="Z20" s="95"/>
      <c r="AA20" s="95"/>
    </row>
    <row r="21" spans="1:27" s="59" customFormat="1" ht="15" x14ac:dyDescent="0.25">
      <c r="A21" s="96">
        <f>IF(G21&lt;&gt;"",COUNTA(G$1:G21),"")</f>
        <v>2</v>
      </c>
      <c r="B21" s="97" t="s">
        <v>122</v>
      </c>
      <c r="C21" s="98" t="s">
        <v>22</v>
      </c>
      <c r="D21" s="99">
        <v>10</v>
      </c>
      <c r="E21" s="100">
        <f t="shared" ref="E21:E84" si="0">F21/D21</f>
        <v>722.23546477080004</v>
      </c>
      <c r="F21" s="100">
        <v>7222.3546477080008</v>
      </c>
      <c r="G21" s="101" t="s">
        <v>23</v>
      </c>
      <c r="Z21" s="95"/>
      <c r="AA21" s="95"/>
    </row>
    <row r="22" spans="1:27" s="59" customFormat="1" ht="33.75" x14ac:dyDescent="0.25">
      <c r="A22" s="96">
        <f>IF(G22&lt;&gt;"",COUNTA(G$1:G22),"")</f>
        <v>3</v>
      </c>
      <c r="B22" s="97" t="s">
        <v>378</v>
      </c>
      <c r="C22" s="98" t="s">
        <v>22</v>
      </c>
      <c r="D22" s="99">
        <v>33</v>
      </c>
      <c r="E22" s="100">
        <f t="shared" si="0"/>
        <v>496.52512743560004</v>
      </c>
      <c r="F22" s="100">
        <v>16385.329205374801</v>
      </c>
      <c r="G22" s="101" t="s">
        <v>23</v>
      </c>
      <c r="Z22" s="95"/>
      <c r="AA22" s="95"/>
    </row>
    <row r="23" spans="1:27" s="59" customFormat="1" ht="33.75" x14ac:dyDescent="0.25">
      <c r="A23" s="96">
        <f>IF(G23&lt;&gt;"",COUNTA(G$1:G23),"")</f>
        <v>4</v>
      </c>
      <c r="B23" s="97" t="s">
        <v>379</v>
      </c>
      <c r="C23" s="98" t="s">
        <v>22</v>
      </c>
      <c r="D23" s="99">
        <v>50</v>
      </c>
      <c r="E23" s="100">
        <f t="shared" si="0"/>
        <v>496.52512743559998</v>
      </c>
      <c r="F23" s="100">
        <v>24826.25637178</v>
      </c>
      <c r="G23" s="101" t="s">
        <v>23</v>
      </c>
      <c r="Z23" s="95"/>
      <c r="AA23" s="95"/>
    </row>
    <row r="24" spans="1:27" s="59" customFormat="1" ht="33.75" x14ac:dyDescent="0.25">
      <c r="A24" s="96">
        <f>IF(G24&lt;&gt;"",COUNTA(G$1:G24),"")</f>
        <v>5</v>
      </c>
      <c r="B24" s="97" t="s">
        <v>380</v>
      </c>
      <c r="C24" s="98" t="s">
        <v>22</v>
      </c>
      <c r="D24" s="99">
        <v>104</v>
      </c>
      <c r="E24" s="100">
        <f t="shared" si="0"/>
        <v>496.52512743559998</v>
      </c>
      <c r="F24" s="100">
        <v>51638.613253302399</v>
      </c>
      <c r="G24" s="101" t="s">
        <v>23</v>
      </c>
      <c r="Z24" s="95"/>
      <c r="AA24" s="95"/>
    </row>
    <row r="25" spans="1:27" s="59" customFormat="1" ht="33.75" x14ac:dyDescent="0.25">
      <c r="A25" s="96">
        <f>IF(G25&lt;&gt;"",COUNTA(G$1:G25),"")</f>
        <v>6</v>
      </c>
      <c r="B25" s="97" t="s">
        <v>381</v>
      </c>
      <c r="C25" s="98" t="s">
        <v>22</v>
      </c>
      <c r="D25" s="104">
        <v>66.5</v>
      </c>
      <c r="E25" s="100">
        <f t="shared" si="0"/>
        <v>7447.710964320001</v>
      </c>
      <c r="F25" s="100">
        <v>495272.77912728005</v>
      </c>
      <c r="G25" s="101" t="s">
        <v>23</v>
      </c>
      <c r="Z25" s="95"/>
      <c r="AA25" s="95"/>
    </row>
    <row r="26" spans="1:27" s="59" customFormat="1" ht="33.75" x14ac:dyDescent="0.25">
      <c r="A26" s="96">
        <f>IF(G26&lt;&gt;"",COUNTA(G$1:G26),"")</f>
        <v>7</v>
      </c>
      <c r="B26" s="97" t="s">
        <v>382</v>
      </c>
      <c r="C26" s="98" t="s">
        <v>22</v>
      </c>
      <c r="D26" s="104">
        <v>65.5</v>
      </c>
      <c r="E26" s="100">
        <f t="shared" si="0"/>
        <v>496.52521188710841</v>
      </c>
      <c r="F26" s="100">
        <v>32522.401378605602</v>
      </c>
      <c r="G26" s="101" t="s">
        <v>23</v>
      </c>
      <c r="Z26" s="95"/>
      <c r="AA26" s="95"/>
    </row>
    <row r="27" spans="1:27" s="59" customFormat="1" ht="22.5" x14ac:dyDescent="0.25">
      <c r="A27" s="96">
        <f>IF(G27&lt;&gt;"",COUNTA(G$1:G27),"")</f>
        <v>8</v>
      </c>
      <c r="B27" s="97" t="s">
        <v>383</v>
      </c>
      <c r="C27" s="98" t="s">
        <v>22</v>
      </c>
      <c r="D27" s="99">
        <v>4</v>
      </c>
      <c r="E27" s="100">
        <f t="shared" si="0"/>
        <v>1354.1735188304001</v>
      </c>
      <c r="F27" s="100">
        <v>5416.6940753216004</v>
      </c>
      <c r="G27" s="101" t="s">
        <v>23</v>
      </c>
      <c r="Z27" s="95"/>
      <c r="AA27" s="95"/>
    </row>
    <row r="28" spans="1:27" s="59" customFormat="1" ht="22.5" x14ac:dyDescent="0.25">
      <c r="A28" s="96">
        <f>IF(G28&lt;&gt;"",COUNTA(G$1:G28),"")</f>
        <v>9</v>
      </c>
      <c r="B28" s="97" t="s">
        <v>384</v>
      </c>
      <c r="C28" s="98" t="s">
        <v>22</v>
      </c>
      <c r="D28" s="99">
        <v>4</v>
      </c>
      <c r="E28" s="100">
        <f t="shared" si="0"/>
        <v>1354.1735188304001</v>
      </c>
      <c r="F28" s="100">
        <v>5416.6940753216004</v>
      </c>
      <c r="G28" s="101" t="s">
        <v>23</v>
      </c>
      <c r="Z28" s="95"/>
      <c r="AA28" s="95"/>
    </row>
    <row r="29" spans="1:27" s="59" customFormat="1" ht="22.5" x14ac:dyDescent="0.25">
      <c r="A29" s="96">
        <f>IF(G29&lt;&gt;"",COUNTA(G$1:G29),"")</f>
        <v>10</v>
      </c>
      <c r="B29" s="97" t="s">
        <v>385</v>
      </c>
      <c r="C29" s="98" t="s">
        <v>22</v>
      </c>
      <c r="D29" s="99">
        <v>4</v>
      </c>
      <c r="E29" s="100">
        <f t="shared" si="0"/>
        <v>1354.1735188304001</v>
      </c>
      <c r="F29" s="100">
        <v>5416.6940753216004</v>
      </c>
      <c r="G29" s="101" t="s">
        <v>23</v>
      </c>
      <c r="Z29" s="95"/>
      <c r="AA29" s="95"/>
    </row>
    <row r="30" spans="1:27" s="59" customFormat="1" ht="22.5" x14ac:dyDescent="0.25">
      <c r="A30" s="96">
        <f>IF(G30&lt;&gt;"",COUNTA(G$1:G30),"")</f>
        <v>11</v>
      </c>
      <c r="B30" s="97" t="s">
        <v>386</v>
      </c>
      <c r="C30" s="98" t="s">
        <v>22</v>
      </c>
      <c r="D30" s="99">
        <v>10</v>
      </c>
      <c r="E30" s="100">
        <f t="shared" si="0"/>
        <v>361.12326395920002</v>
      </c>
      <c r="F30" s="100">
        <v>3611.2326395919999</v>
      </c>
      <c r="G30" s="101" t="s">
        <v>23</v>
      </c>
      <c r="Z30" s="95"/>
      <c r="AA30" s="95"/>
    </row>
    <row r="31" spans="1:27" s="59" customFormat="1" ht="22.5" x14ac:dyDescent="0.25">
      <c r="A31" s="96">
        <f>IF(G31&lt;&gt;"",COUNTA(G$1:G31),"")</f>
        <v>12</v>
      </c>
      <c r="B31" s="97" t="s">
        <v>387</v>
      </c>
      <c r="C31" s="98" t="s">
        <v>22</v>
      </c>
      <c r="D31" s="99">
        <v>1</v>
      </c>
      <c r="E31" s="100">
        <f t="shared" si="0"/>
        <v>22568.843230295202</v>
      </c>
      <c r="F31" s="100">
        <v>22568.843230295202</v>
      </c>
      <c r="G31" s="101" t="s">
        <v>23</v>
      </c>
      <c r="Z31" s="95"/>
      <c r="AA31" s="95"/>
    </row>
    <row r="32" spans="1:27" s="59" customFormat="1" ht="22.5" x14ac:dyDescent="0.25">
      <c r="A32" s="96">
        <f>IF(G32&lt;&gt;"",COUNTA(G$1:G32),"")</f>
        <v>13</v>
      </c>
      <c r="B32" s="97" t="s">
        <v>388</v>
      </c>
      <c r="C32" s="98" t="s">
        <v>22</v>
      </c>
      <c r="D32" s="99">
        <v>3</v>
      </c>
      <c r="E32" s="100">
        <f t="shared" si="0"/>
        <v>27082.585324800002</v>
      </c>
      <c r="F32" s="100">
        <v>81247.755974400003</v>
      </c>
      <c r="G32" s="101" t="s">
        <v>23</v>
      </c>
      <c r="Z32" s="95"/>
      <c r="AA32" s="95"/>
    </row>
    <row r="33" spans="1:27" s="59" customFormat="1" ht="22.5" x14ac:dyDescent="0.25">
      <c r="A33" s="96">
        <f>IF(G33&lt;&gt;"",COUNTA(G$1:G33),"")</f>
        <v>14</v>
      </c>
      <c r="B33" s="97" t="s">
        <v>389</v>
      </c>
      <c r="C33" s="98" t="s">
        <v>22</v>
      </c>
      <c r="D33" s="99">
        <v>2</v>
      </c>
      <c r="E33" s="100">
        <f t="shared" si="0"/>
        <v>23697.306411790403</v>
      </c>
      <c r="F33" s="100">
        <v>47394.612823580806</v>
      </c>
      <c r="G33" s="101" t="s">
        <v>23</v>
      </c>
      <c r="Z33" s="95"/>
      <c r="AA33" s="95"/>
    </row>
    <row r="34" spans="1:27" s="59" customFormat="1" ht="22.5" x14ac:dyDescent="0.25">
      <c r="A34" s="96">
        <f>IF(G34&lt;&gt;"",COUNTA(G$1:G34),"")</f>
        <v>15</v>
      </c>
      <c r="B34" s="97" t="s">
        <v>390</v>
      </c>
      <c r="C34" s="98" t="s">
        <v>22</v>
      </c>
      <c r="D34" s="99">
        <v>1</v>
      </c>
      <c r="E34" s="100">
        <f t="shared" si="0"/>
        <v>24825.6589618096</v>
      </c>
      <c r="F34" s="100">
        <v>24825.6589618096</v>
      </c>
      <c r="G34" s="101" t="s">
        <v>23</v>
      </c>
      <c r="Z34" s="95"/>
      <c r="AA34" s="95"/>
    </row>
    <row r="35" spans="1:27" s="59" customFormat="1" ht="22.5" x14ac:dyDescent="0.25">
      <c r="A35" s="96">
        <f>IF(G35&lt;&gt;"",COUNTA(G$1:G35),"")</f>
        <v>16</v>
      </c>
      <c r="B35" s="97" t="s">
        <v>391</v>
      </c>
      <c r="C35" s="98" t="s">
        <v>22</v>
      </c>
      <c r="D35" s="99">
        <v>3</v>
      </c>
      <c r="E35" s="100">
        <f t="shared" si="0"/>
        <v>25954.122143304801</v>
      </c>
      <c r="F35" s="100">
        <v>77862.3664299144</v>
      </c>
      <c r="G35" s="101" t="s">
        <v>23</v>
      </c>
      <c r="Z35" s="95"/>
      <c r="AA35" s="95"/>
    </row>
    <row r="36" spans="1:27" s="59" customFormat="1" ht="15" x14ac:dyDescent="0.25">
      <c r="A36" s="96">
        <f>IF(G36&lt;&gt;"",COUNTA(G$1:G36),"")</f>
        <v>17</v>
      </c>
      <c r="B36" s="97" t="s">
        <v>144</v>
      </c>
      <c r="C36" s="98" t="s">
        <v>22</v>
      </c>
      <c r="D36" s="99">
        <v>32</v>
      </c>
      <c r="E36" s="100">
        <f t="shared" si="0"/>
        <v>925.29953896879999</v>
      </c>
      <c r="F36" s="100">
        <v>29609.5852470016</v>
      </c>
      <c r="G36" s="101" t="s">
        <v>23</v>
      </c>
      <c r="Z36" s="95"/>
      <c r="AA36" s="95"/>
    </row>
    <row r="37" spans="1:27" s="59" customFormat="1" ht="15" x14ac:dyDescent="0.25">
      <c r="A37" s="96">
        <f>IF(G37&lt;&gt;"",COUNTA(G$1:G37),"")</f>
        <v>18</v>
      </c>
      <c r="B37" s="97" t="s">
        <v>392</v>
      </c>
      <c r="C37" s="98" t="s">
        <v>22</v>
      </c>
      <c r="D37" s="99">
        <v>2</v>
      </c>
      <c r="E37" s="100">
        <f t="shared" si="0"/>
        <v>1241.3183501628</v>
      </c>
      <c r="F37" s="100">
        <v>2482.6367003256</v>
      </c>
      <c r="G37" s="101" t="s">
        <v>23</v>
      </c>
      <c r="Z37" s="95"/>
      <c r="AA37" s="95"/>
    </row>
    <row r="38" spans="1:27" s="59" customFormat="1" ht="15" x14ac:dyDescent="0.25">
      <c r="A38" s="96">
        <f>IF(G38&lt;&gt;"",COUNTA(G$1:G38),"")</f>
        <v>19</v>
      </c>
      <c r="B38" s="97" t="s">
        <v>151</v>
      </c>
      <c r="C38" s="98" t="s">
        <v>98</v>
      </c>
      <c r="D38" s="105">
        <v>2.2006000000000001</v>
      </c>
      <c r="E38" s="100">
        <f t="shared" si="0"/>
        <v>387.69781723929833</v>
      </c>
      <c r="F38" s="102">
        <v>853.1678166168</v>
      </c>
      <c r="G38" s="101" t="s">
        <v>23</v>
      </c>
      <c r="Z38" s="95"/>
      <c r="AA38" s="95"/>
    </row>
    <row r="39" spans="1:27" s="59" customFormat="1" ht="22.5" x14ac:dyDescent="0.25">
      <c r="A39" s="96">
        <f>IF(G39&lt;&gt;"",COUNTA(G$1:G39),"")</f>
        <v>20</v>
      </c>
      <c r="B39" s="97" t="s">
        <v>154</v>
      </c>
      <c r="C39" s="98" t="s">
        <v>62</v>
      </c>
      <c r="D39" s="105">
        <v>4.8399999999999999E-2</v>
      </c>
      <c r="E39" s="100">
        <f t="shared" si="0"/>
        <v>154263.7072556529</v>
      </c>
      <c r="F39" s="100">
        <v>7466.3634311736005</v>
      </c>
      <c r="G39" s="101" t="s">
        <v>23</v>
      </c>
      <c r="Z39" s="95"/>
      <c r="AA39" s="95"/>
    </row>
    <row r="40" spans="1:27" s="59" customFormat="1" ht="15" x14ac:dyDescent="0.25">
      <c r="A40" s="96">
        <f>IF(G40&lt;&gt;"",COUNTA(G$1:G40),"")</f>
        <v>21</v>
      </c>
      <c r="B40" s="97" t="s">
        <v>63</v>
      </c>
      <c r="C40" s="98" t="s">
        <v>64</v>
      </c>
      <c r="D40" s="108">
        <v>0.12</v>
      </c>
      <c r="E40" s="100">
        <f t="shared" si="0"/>
        <v>90.994389009999992</v>
      </c>
      <c r="F40" s="102">
        <v>10.919326681199999</v>
      </c>
      <c r="G40" s="101" t="s">
        <v>23</v>
      </c>
      <c r="Z40" s="95"/>
      <c r="AA40" s="95"/>
    </row>
    <row r="41" spans="1:27" s="59" customFormat="1" ht="22.5" x14ac:dyDescent="0.25">
      <c r="A41" s="96">
        <f>IF(G41&lt;&gt;"",COUNTA(G$1:G41),"")</f>
        <v>22</v>
      </c>
      <c r="B41" s="97" t="s">
        <v>157</v>
      </c>
      <c r="C41" s="98" t="s">
        <v>98</v>
      </c>
      <c r="D41" s="107">
        <v>2.4700000000000001E-5</v>
      </c>
      <c r="E41" s="100">
        <f t="shared" si="0"/>
        <v>17468.127789473685</v>
      </c>
      <c r="F41" s="102">
        <v>0.43146275640000004</v>
      </c>
      <c r="G41" s="101" t="s">
        <v>23</v>
      </c>
      <c r="Z41" s="95"/>
      <c r="AA41" s="95"/>
    </row>
    <row r="42" spans="1:27" s="59" customFormat="1" ht="22.5" x14ac:dyDescent="0.25">
      <c r="A42" s="96">
        <f>IF(G42&lt;&gt;"",COUNTA(G$1:G42),"")</f>
        <v>23</v>
      </c>
      <c r="B42" s="97" t="s">
        <v>66</v>
      </c>
      <c r="C42" s="98" t="s">
        <v>62</v>
      </c>
      <c r="D42" s="107">
        <v>2.632E-4</v>
      </c>
      <c r="E42" s="100">
        <f t="shared" si="0"/>
        <v>333996.08977811551</v>
      </c>
      <c r="F42" s="102">
        <v>87.907770829599997</v>
      </c>
      <c r="G42" s="101" t="s">
        <v>23</v>
      </c>
      <c r="Z42" s="95"/>
      <c r="AA42" s="95"/>
    </row>
    <row r="43" spans="1:27" s="59" customFormat="1" ht="15" x14ac:dyDescent="0.25">
      <c r="A43" s="96">
        <f>IF(G43&lt;&gt;"",COUNTA(G$1:G43),"")</f>
        <v>24</v>
      </c>
      <c r="B43" s="97" t="s">
        <v>158</v>
      </c>
      <c r="C43" s="98" t="s">
        <v>98</v>
      </c>
      <c r="D43" s="105">
        <v>27.101199999999999</v>
      </c>
      <c r="E43" s="100">
        <f t="shared" si="0"/>
        <v>24.560324832627341</v>
      </c>
      <c r="F43" s="102">
        <v>665.61427535400003</v>
      </c>
      <c r="G43" s="101" t="s">
        <v>23</v>
      </c>
      <c r="Z43" s="95"/>
      <c r="AA43" s="95"/>
    </row>
    <row r="44" spans="1:27" s="59" customFormat="1" ht="22.5" x14ac:dyDescent="0.25">
      <c r="A44" s="96">
        <f>IF(G44&lt;&gt;"",COUNTA(G$1:G44),"")</f>
        <v>25</v>
      </c>
      <c r="B44" s="97" t="s">
        <v>74</v>
      </c>
      <c r="C44" s="98" t="s">
        <v>75</v>
      </c>
      <c r="D44" s="108">
        <v>0.66</v>
      </c>
      <c r="E44" s="100">
        <f t="shared" si="0"/>
        <v>10.05740690909091</v>
      </c>
      <c r="F44" s="102">
        <v>6.6378885600000004</v>
      </c>
      <c r="G44" s="101" t="s">
        <v>23</v>
      </c>
      <c r="Z44" s="95"/>
      <c r="AA44" s="95"/>
    </row>
    <row r="45" spans="1:27" s="59" customFormat="1" ht="15" x14ac:dyDescent="0.25">
      <c r="A45" s="96">
        <f>IF(G45&lt;&gt;"",COUNTA(G$1:G45),"")</f>
        <v>26</v>
      </c>
      <c r="B45" s="97" t="s">
        <v>159</v>
      </c>
      <c r="C45" s="98" t="s">
        <v>62</v>
      </c>
      <c r="D45" s="107">
        <v>1.9999999999999999E-7</v>
      </c>
      <c r="E45" s="100">
        <f t="shared" si="0"/>
        <v>110631.47600000002</v>
      </c>
      <c r="F45" s="102">
        <v>2.2126295200000003E-2</v>
      </c>
      <c r="G45" s="101" t="s">
        <v>23</v>
      </c>
      <c r="Z45" s="95"/>
      <c r="AA45" s="95"/>
    </row>
    <row r="46" spans="1:27" s="59" customFormat="1" ht="15" x14ac:dyDescent="0.25">
      <c r="A46" s="96">
        <f>IF(G46&lt;&gt;"",COUNTA(G$1:G46),"")</f>
        <v>27</v>
      </c>
      <c r="B46" s="97" t="s">
        <v>160</v>
      </c>
      <c r="C46" s="98" t="s">
        <v>62</v>
      </c>
      <c r="D46" s="107">
        <v>7.5000000000000002E-6</v>
      </c>
      <c r="E46" s="100">
        <f t="shared" si="0"/>
        <v>156359.15274666669</v>
      </c>
      <c r="F46" s="102">
        <v>1.1726936456000001</v>
      </c>
      <c r="G46" s="101" t="s">
        <v>23</v>
      </c>
      <c r="Z46" s="95"/>
      <c r="AA46" s="95"/>
    </row>
    <row r="47" spans="1:27" s="59" customFormat="1" ht="22.5" x14ac:dyDescent="0.25">
      <c r="A47" s="96">
        <f>IF(G47&lt;&gt;"",COUNTA(G$1:G47),"")</f>
        <v>28</v>
      </c>
      <c r="B47" s="97" t="s">
        <v>162</v>
      </c>
      <c r="C47" s="98" t="s">
        <v>62</v>
      </c>
      <c r="D47" s="110">
        <v>2.4750000000000002E-3</v>
      </c>
      <c r="E47" s="100">
        <f t="shared" si="0"/>
        <v>255963.24081567675</v>
      </c>
      <c r="F47" s="102">
        <v>633.50902101880001</v>
      </c>
      <c r="G47" s="101" t="s">
        <v>23</v>
      </c>
      <c r="Z47" s="95"/>
      <c r="AA47" s="95"/>
    </row>
    <row r="48" spans="1:27" s="59" customFormat="1" ht="15" x14ac:dyDescent="0.25">
      <c r="A48" s="96">
        <f>IF(G48&lt;&gt;"",COUNTA(G$1:G48),"")</f>
        <v>29</v>
      </c>
      <c r="B48" s="97" t="s">
        <v>163</v>
      </c>
      <c r="C48" s="98" t="s">
        <v>64</v>
      </c>
      <c r="D48" s="107">
        <v>9.7008499999999998E-2</v>
      </c>
      <c r="E48" s="100">
        <f t="shared" si="0"/>
        <v>21.668184169428454</v>
      </c>
      <c r="F48" s="102">
        <v>2.1019980440000001</v>
      </c>
      <c r="G48" s="101" t="s">
        <v>23</v>
      </c>
      <c r="Z48" s="95"/>
      <c r="AA48" s="95"/>
    </row>
    <row r="49" spans="1:27" s="59" customFormat="1" ht="33.75" x14ac:dyDescent="0.25">
      <c r="A49" s="96">
        <f>IF(G49&lt;&gt;"",COUNTA(G$1:G49),"")</f>
        <v>30</v>
      </c>
      <c r="B49" s="97" t="s">
        <v>164</v>
      </c>
      <c r="C49" s="98" t="s">
        <v>165</v>
      </c>
      <c r="D49" s="107">
        <v>4.4880000000000001E-4</v>
      </c>
      <c r="E49" s="100">
        <f t="shared" si="0"/>
        <v>517.6606497326203</v>
      </c>
      <c r="F49" s="102">
        <v>0.2323260996</v>
      </c>
      <c r="G49" s="101" t="s">
        <v>23</v>
      </c>
      <c r="Z49" s="95"/>
      <c r="AA49" s="95"/>
    </row>
    <row r="50" spans="1:27" s="59" customFormat="1" ht="15" x14ac:dyDescent="0.25">
      <c r="A50" s="96">
        <f>IF(G50&lt;&gt;"",COUNTA(G$1:G50),"")</f>
        <v>31</v>
      </c>
      <c r="B50" s="97" t="s">
        <v>166</v>
      </c>
      <c r="C50" s="98" t="s">
        <v>62</v>
      </c>
      <c r="D50" s="107">
        <v>2.3999999999999999E-6</v>
      </c>
      <c r="E50" s="100">
        <f t="shared" si="0"/>
        <v>382600.52116666664</v>
      </c>
      <c r="F50" s="102">
        <v>0.91824125079999996</v>
      </c>
      <c r="G50" s="101" t="s">
        <v>23</v>
      </c>
      <c r="Z50" s="95"/>
      <c r="AA50" s="95"/>
    </row>
    <row r="51" spans="1:27" s="59" customFormat="1" ht="15" x14ac:dyDescent="0.25">
      <c r="A51" s="96">
        <f>IF(G51&lt;&gt;"",COUNTA(G$1:G51),"")</f>
        <v>32</v>
      </c>
      <c r="B51" s="97" t="s">
        <v>168</v>
      </c>
      <c r="C51" s="98" t="s">
        <v>98</v>
      </c>
      <c r="D51" s="105">
        <v>2.4603999999999999</v>
      </c>
      <c r="E51" s="100">
        <f t="shared" si="0"/>
        <v>62.618026937733703</v>
      </c>
      <c r="F51" s="102">
        <v>154.0653934776</v>
      </c>
      <c r="G51" s="101" t="s">
        <v>23</v>
      </c>
      <c r="Z51" s="95"/>
      <c r="AA51" s="95"/>
    </row>
    <row r="52" spans="1:27" s="59" customFormat="1" ht="22.5" x14ac:dyDescent="0.25">
      <c r="A52" s="96">
        <f>IF(G52&lt;&gt;"",COUNTA(G$1:G52),"")</f>
        <v>33</v>
      </c>
      <c r="B52" s="97" t="s">
        <v>79</v>
      </c>
      <c r="C52" s="98" t="s">
        <v>64</v>
      </c>
      <c r="D52" s="106">
        <v>0.24299999999999999</v>
      </c>
      <c r="E52" s="100">
        <f t="shared" si="0"/>
        <v>152.19795237366256</v>
      </c>
      <c r="F52" s="102">
        <v>36.9841024268</v>
      </c>
      <c r="G52" s="101" t="s">
        <v>23</v>
      </c>
      <c r="Z52" s="95"/>
      <c r="AA52" s="95"/>
    </row>
    <row r="53" spans="1:27" s="59" customFormat="1" ht="22.5" x14ac:dyDescent="0.25">
      <c r="A53" s="96">
        <f>IF(G53&lt;&gt;"",COUNTA(G$1:G53),"")</f>
        <v>34</v>
      </c>
      <c r="B53" s="97" t="s">
        <v>169</v>
      </c>
      <c r="C53" s="98" t="s">
        <v>170</v>
      </c>
      <c r="D53" s="105">
        <v>0.30149999999999999</v>
      </c>
      <c r="E53" s="100">
        <f t="shared" si="0"/>
        <v>1819.089692437811</v>
      </c>
      <c r="F53" s="102">
        <v>548.45554227000002</v>
      </c>
      <c r="G53" s="101" t="s">
        <v>23</v>
      </c>
      <c r="Z53" s="95"/>
      <c r="AA53" s="95"/>
    </row>
    <row r="54" spans="1:27" s="59" customFormat="1" ht="22.5" x14ac:dyDescent="0.25">
      <c r="A54" s="96">
        <f>IF(G54&lt;&gt;"",COUNTA(G$1:G54),"")</f>
        <v>35</v>
      </c>
      <c r="B54" s="97" t="s">
        <v>171</v>
      </c>
      <c r="C54" s="98" t="s">
        <v>170</v>
      </c>
      <c r="D54" s="105">
        <v>0.30149999999999999</v>
      </c>
      <c r="E54" s="100">
        <f t="shared" si="0"/>
        <v>1887.3399562388061</v>
      </c>
      <c r="F54" s="102">
        <v>569.03299680600003</v>
      </c>
      <c r="G54" s="101" t="s">
        <v>23</v>
      </c>
      <c r="Z54" s="95"/>
      <c r="AA54" s="95"/>
    </row>
    <row r="55" spans="1:27" s="59" customFormat="1" ht="22.5" x14ac:dyDescent="0.25">
      <c r="A55" s="96">
        <f>IF(G55&lt;&gt;"",COUNTA(G$1:G55),"")</f>
        <v>36</v>
      </c>
      <c r="B55" s="97" t="s">
        <v>82</v>
      </c>
      <c r="C55" s="98" t="s">
        <v>62</v>
      </c>
      <c r="D55" s="110">
        <v>6.9748000000000004E-2</v>
      </c>
      <c r="E55" s="100">
        <f t="shared" si="0"/>
        <v>76412.139620731774</v>
      </c>
      <c r="F55" s="100">
        <v>5329.5939142668003</v>
      </c>
      <c r="G55" s="101" t="s">
        <v>23</v>
      </c>
      <c r="Z55" s="95"/>
      <c r="AA55" s="95"/>
    </row>
    <row r="56" spans="1:27" s="59" customFormat="1" ht="15" x14ac:dyDescent="0.25">
      <c r="A56" s="96">
        <f>IF(G56&lt;&gt;"",COUNTA(G$1:G56),"")</f>
        <v>37</v>
      </c>
      <c r="B56" s="97" t="s">
        <v>83</v>
      </c>
      <c r="C56" s="98" t="s">
        <v>64</v>
      </c>
      <c r="D56" s="105">
        <v>5.1323999999999996</v>
      </c>
      <c r="E56" s="100">
        <f t="shared" si="0"/>
        <v>532.17093992642822</v>
      </c>
      <c r="F56" s="100">
        <v>2731.3141320784002</v>
      </c>
      <c r="G56" s="101" t="s">
        <v>23</v>
      </c>
      <c r="Z56" s="95"/>
      <c r="AA56" s="95"/>
    </row>
    <row r="57" spans="1:27" s="59" customFormat="1" ht="56.25" x14ac:dyDescent="0.25">
      <c r="A57" s="96">
        <f>IF(G57&lt;&gt;"",COUNTA(G$1:G57),"")</f>
        <v>38</v>
      </c>
      <c r="B57" s="97" t="s">
        <v>393</v>
      </c>
      <c r="C57" s="98" t="s">
        <v>186</v>
      </c>
      <c r="D57" s="104">
        <v>33.9</v>
      </c>
      <c r="E57" s="100">
        <f t="shared" si="0"/>
        <v>959.13051379098533</v>
      </c>
      <c r="F57" s="100">
        <v>32514.5244175144</v>
      </c>
      <c r="G57" s="101" t="s">
        <v>23</v>
      </c>
      <c r="Z57" s="95"/>
      <c r="AA57" s="95"/>
    </row>
    <row r="58" spans="1:27" s="59" customFormat="1" ht="33.75" x14ac:dyDescent="0.25">
      <c r="A58" s="96">
        <f>IF(G58&lt;&gt;"",COUNTA(G$1:G58),"")</f>
        <v>39</v>
      </c>
      <c r="B58" s="97" t="s">
        <v>87</v>
      </c>
      <c r="C58" s="98" t="s">
        <v>62</v>
      </c>
      <c r="D58" s="110">
        <v>1.17E-4</v>
      </c>
      <c r="E58" s="100">
        <f t="shared" si="0"/>
        <v>170675.05485470087</v>
      </c>
      <c r="F58" s="102">
        <v>19.968981418000002</v>
      </c>
      <c r="G58" s="101" t="s">
        <v>23</v>
      </c>
      <c r="Z58" s="95"/>
      <c r="AA58" s="95"/>
    </row>
    <row r="59" spans="1:27" s="59" customFormat="1" ht="15" x14ac:dyDescent="0.25">
      <c r="A59" s="96">
        <f>IF(G59&lt;&gt;"",COUNTA(G$1:G59),"")</f>
        <v>40</v>
      </c>
      <c r="B59" s="97" t="s">
        <v>89</v>
      </c>
      <c r="C59" s="98" t="s">
        <v>64</v>
      </c>
      <c r="D59" s="106">
        <v>9.9000000000000005E-2</v>
      </c>
      <c r="E59" s="100">
        <f t="shared" si="0"/>
        <v>375.36477564040405</v>
      </c>
      <c r="F59" s="102">
        <v>37.161112788400004</v>
      </c>
      <c r="G59" s="101" t="s">
        <v>23</v>
      </c>
      <c r="Z59" s="95"/>
      <c r="AA59" s="95"/>
    </row>
    <row r="60" spans="1:27" s="59" customFormat="1" ht="15" x14ac:dyDescent="0.25">
      <c r="A60" s="96">
        <f>IF(G60&lt;&gt;"",COUNTA(G$1:G60),"")</f>
        <v>41</v>
      </c>
      <c r="B60" s="97" t="s">
        <v>176</v>
      </c>
      <c r="C60" s="98" t="s">
        <v>62</v>
      </c>
      <c r="D60" s="107">
        <v>6.9999999999999997E-7</v>
      </c>
      <c r="E60" s="100">
        <f t="shared" si="0"/>
        <v>31608.993142857151</v>
      </c>
      <c r="F60" s="102">
        <v>2.2126295200000003E-2</v>
      </c>
      <c r="G60" s="101" t="s">
        <v>23</v>
      </c>
      <c r="Z60" s="95"/>
      <c r="AA60" s="95"/>
    </row>
    <row r="61" spans="1:27" s="59" customFormat="1" ht="15" x14ac:dyDescent="0.25">
      <c r="A61" s="96">
        <f>IF(G61&lt;&gt;"",COUNTA(G$1:G61),"")</f>
        <v>42</v>
      </c>
      <c r="B61" s="97" t="s">
        <v>178</v>
      </c>
      <c r="C61" s="98" t="s">
        <v>62</v>
      </c>
      <c r="D61" s="110">
        <v>1.5889999999999999E-3</v>
      </c>
      <c r="E61" s="100">
        <f t="shared" si="0"/>
        <v>136517.43117734426</v>
      </c>
      <c r="F61" s="102">
        <v>216.92619814080004</v>
      </c>
      <c r="G61" s="101" t="s">
        <v>23</v>
      </c>
      <c r="Z61" s="95"/>
      <c r="AA61" s="95"/>
    </row>
    <row r="62" spans="1:27" s="59" customFormat="1" ht="22.5" x14ac:dyDescent="0.25">
      <c r="A62" s="96">
        <f>IF(G62&lt;&gt;"",COUNTA(G$1:G62),"")</f>
        <v>43</v>
      </c>
      <c r="B62" s="97" t="s">
        <v>90</v>
      </c>
      <c r="C62" s="98" t="s">
        <v>62</v>
      </c>
      <c r="D62" s="107">
        <v>3.4873999999999999E-3</v>
      </c>
      <c r="E62" s="100">
        <f t="shared" si="0"/>
        <v>147890.37046636463</v>
      </c>
      <c r="F62" s="102">
        <v>515.7528779644</v>
      </c>
      <c r="G62" s="101" t="s">
        <v>23</v>
      </c>
      <c r="Z62" s="95"/>
      <c r="AA62" s="95"/>
    </row>
    <row r="63" spans="1:27" s="59" customFormat="1" ht="22.5" x14ac:dyDescent="0.25">
      <c r="A63" s="96">
        <f>IF(G63&lt;&gt;"",COUNTA(G$1:G63),"")</f>
        <v>44</v>
      </c>
      <c r="B63" s="97" t="s">
        <v>91</v>
      </c>
      <c r="C63" s="98" t="s">
        <v>62</v>
      </c>
      <c r="D63" s="107">
        <v>6.6458000000000003E-3</v>
      </c>
      <c r="E63" s="100">
        <f t="shared" si="0"/>
        <v>147892.06655806676</v>
      </c>
      <c r="F63" s="102">
        <v>982.86109593160006</v>
      </c>
      <c r="G63" s="101" t="s">
        <v>23</v>
      </c>
      <c r="Z63" s="95"/>
      <c r="AA63" s="95"/>
    </row>
    <row r="64" spans="1:27" s="59" customFormat="1" ht="22.5" x14ac:dyDescent="0.25">
      <c r="A64" s="96">
        <f>IF(G64&lt;&gt;"",COUNTA(G$1:G64),"")</f>
        <v>45</v>
      </c>
      <c r="B64" s="97" t="s">
        <v>180</v>
      </c>
      <c r="C64" s="98" t="s">
        <v>94</v>
      </c>
      <c r="D64" s="106">
        <v>8.7999999999999995E-2</v>
      </c>
      <c r="E64" s="100">
        <f t="shared" si="0"/>
        <v>34732.751890200008</v>
      </c>
      <c r="F64" s="100">
        <v>3056.4821663376006</v>
      </c>
      <c r="G64" s="101" t="s">
        <v>23</v>
      </c>
      <c r="Z64" s="95"/>
      <c r="AA64" s="95"/>
    </row>
    <row r="65" spans="1:27" s="59" customFormat="1" ht="15" x14ac:dyDescent="0.25">
      <c r="A65" s="96">
        <f>IF(G65&lt;&gt;"",COUNTA(G$1:G65),"")</f>
        <v>46</v>
      </c>
      <c r="B65" s="97" t="s">
        <v>181</v>
      </c>
      <c r="C65" s="98" t="s">
        <v>64</v>
      </c>
      <c r="D65" s="103">
        <v>1.4160000000000001E-2</v>
      </c>
      <c r="E65" s="100">
        <f t="shared" si="0"/>
        <v>61.722363022598877</v>
      </c>
      <c r="F65" s="102">
        <v>0.87398866040000012</v>
      </c>
      <c r="G65" s="101" t="s">
        <v>23</v>
      </c>
      <c r="Z65" s="95"/>
      <c r="AA65" s="95"/>
    </row>
    <row r="66" spans="1:27" s="59" customFormat="1" ht="15" x14ac:dyDescent="0.25">
      <c r="A66" s="96">
        <f>IF(G66&lt;&gt;"",COUNTA(G$1:G66),"")</f>
        <v>47</v>
      </c>
      <c r="B66" s="97" t="s">
        <v>182</v>
      </c>
      <c r="C66" s="98" t="s">
        <v>98</v>
      </c>
      <c r="D66" s="110">
        <v>0.153225</v>
      </c>
      <c r="E66" s="100">
        <f t="shared" si="0"/>
        <v>6040.4894198962311</v>
      </c>
      <c r="F66" s="102">
        <v>925.55399136360006</v>
      </c>
      <c r="G66" s="101" t="s">
        <v>23</v>
      </c>
      <c r="Z66" s="95"/>
      <c r="AA66" s="95"/>
    </row>
    <row r="67" spans="1:27" s="59" customFormat="1" ht="15" x14ac:dyDescent="0.25">
      <c r="A67" s="96">
        <f>IF(G67&lt;&gt;"",COUNTA(G$1:G67),"")</f>
        <v>48</v>
      </c>
      <c r="B67" s="97" t="s">
        <v>183</v>
      </c>
      <c r="C67" s="98" t="s">
        <v>98</v>
      </c>
      <c r="D67" s="103">
        <v>6.0299999999999998E-3</v>
      </c>
      <c r="E67" s="100">
        <f t="shared" si="0"/>
        <v>4891.2689057379766</v>
      </c>
      <c r="F67" s="102">
        <v>29.494351501600001</v>
      </c>
      <c r="G67" s="101" t="s">
        <v>23</v>
      </c>
      <c r="Z67" s="95"/>
      <c r="AA67" s="95"/>
    </row>
    <row r="68" spans="1:27" s="59" customFormat="1" ht="15" x14ac:dyDescent="0.25">
      <c r="A68" s="96">
        <f>IF(G68&lt;&gt;"",COUNTA(G$1:G68),"")</f>
        <v>49</v>
      </c>
      <c r="B68" s="97" t="s">
        <v>184</v>
      </c>
      <c r="C68" s="98" t="s">
        <v>64</v>
      </c>
      <c r="D68" s="105">
        <v>1.44E-2</v>
      </c>
      <c r="E68" s="100">
        <f t="shared" si="0"/>
        <v>95.265993222222221</v>
      </c>
      <c r="F68" s="102">
        <v>1.3718303024</v>
      </c>
      <c r="G68" s="101" t="s">
        <v>23</v>
      </c>
      <c r="Z68" s="95"/>
      <c r="AA68" s="95"/>
    </row>
    <row r="69" spans="1:27" s="59" customFormat="1" ht="15" x14ac:dyDescent="0.25">
      <c r="A69" s="96">
        <f>IF(G69&lt;&gt;"",COUNTA(G$1:G69),"")</f>
        <v>50</v>
      </c>
      <c r="B69" s="97" t="s">
        <v>394</v>
      </c>
      <c r="C69" s="98" t="s">
        <v>62</v>
      </c>
      <c r="D69" s="103">
        <v>5.2199999999999998E-3</v>
      </c>
      <c r="E69" s="100">
        <f t="shared" si="0"/>
        <v>89569.108021302687</v>
      </c>
      <c r="F69" s="102">
        <v>467.55074387120004</v>
      </c>
      <c r="G69" s="101" t="s">
        <v>23</v>
      </c>
      <c r="Z69" s="95"/>
      <c r="AA69" s="95"/>
    </row>
    <row r="70" spans="1:27" s="59" customFormat="1" ht="22.5" x14ac:dyDescent="0.25">
      <c r="A70" s="96">
        <f>IF(G70&lt;&gt;"",COUNTA(G$1:G70),"")</f>
        <v>51</v>
      </c>
      <c r="B70" s="97" t="s">
        <v>395</v>
      </c>
      <c r="C70" s="98" t="s">
        <v>186</v>
      </c>
      <c r="D70" s="99">
        <v>90</v>
      </c>
      <c r="E70" s="100">
        <f t="shared" si="0"/>
        <v>684.58757348800009</v>
      </c>
      <c r="F70" s="100">
        <v>61612.881613920006</v>
      </c>
      <c r="G70" s="101" t="s">
        <v>23</v>
      </c>
      <c r="Z70" s="95"/>
      <c r="AA70" s="95"/>
    </row>
    <row r="71" spans="1:27" s="59" customFormat="1" ht="15" x14ac:dyDescent="0.25">
      <c r="A71" s="96">
        <f>IF(G71&lt;&gt;"",COUNTA(G$1:G71),"")</f>
        <v>52</v>
      </c>
      <c r="B71" s="97" t="s">
        <v>103</v>
      </c>
      <c r="C71" s="98" t="s">
        <v>62</v>
      </c>
      <c r="D71" s="103">
        <v>8.8830000000000006E-2</v>
      </c>
      <c r="E71" s="100">
        <f t="shared" si="0"/>
        <v>110742.07011312393</v>
      </c>
      <c r="F71" s="100">
        <v>9837.2180881488002</v>
      </c>
      <c r="G71" s="101" t="s">
        <v>23</v>
      </c>
      <c r="Z71" s="95"/>
      <c r="AA71" s="95"/>
    </row>
    <row r="72" spans="1:27" s="59" customFormat="1" ht="22.5" x14ac:dyDescent="0.25">
      <c r="A72" s="96">
        <f>IF(G72&lt;&gt;"",COUNTA(G$1:G72),"")</f>
        <v>53</v>
      </c>
      <c r="B72" s="97" t="s">
        <v>104</v>
      </c>
      <c r="C72" s="98" t="s">
        <v>58</v>
      </c>
      <c r="D72" s="108">
        <v>3.29</v>
      </c>
      <c r="E72" s="100">
        <f t="shared" si="0"/>
        <v>94.235151471854124</v>
      </c>
      <c r="F72" s="102">
        <v>310.03364834240006</v>
      </c>
      <c r="G72" s="101" t="s">
        <v>23</v>
      </c>
      <c r="Z72" s="95"/>
      <c r="AA72" s="95"/>
    </row>
    <row r="73" spans="1:27" s="59" customFormat="1" ht="15" x14ac:dyDescent="0.25">
      <c r="A73" s="96">
        <f>IF(G73&lt;&gt;"",COUNTA(G$1:G73),"")</f>
        <v>54</v>
      </c>
      <c r="B73" s="97" t="s">
        <v>396</v>
      </c>
      <c r="C73" s="98" t="s">
        <v>64</v>
      </c>
      <c r="D73" s="108">
        <v>26.11</v>
      </c>
      <c r="E73" s="100">
        <f t="shared" si="0"/>
        <v>801.17145508410579</v>
      </c>
      <c r="F73" s="100">
        <v>20918.586692246001</v>
      </c>
      <c r="G73" s="101" t="s">
        <v>23</v>
      </c>
      <c r="Z73" s="95"/>
      <c r="AA73" s="95"/>
    </row>
    <row r="74" spans="1:27" s="59" customFormat="1" ht="33.75" x14ac:dyDescent="0.25">
      <c r="A74" s="96">
        <f>IF(G74&lt;&gt;"",COUNTA(G$1:G74),"")</f>
        <v>55</v>
      </c>
      <c r="B74" s="97" t="s">
        <v>397</v>
      </c>
      <c r="C74" s="98" t="s">
        <v>186</v>
      </c>
      <c r="D74" s="104">
        <v>103.5</v>
      </c>
      <c r="E74" s="100">
        <f t="shared" si="0"/>
        <v>7700.4043720967566</v>
      </c>
      <c r="F74" s="100">
        <v>796991.85251201433</v>
      </c>
      <c r="G74" s="101" t="s">
        <v>23</v>
      </c>
      <c r="Z74" s="95"/>
      <c r="AA74" s="95"/>
    </row>
    <row r="75" spans="1:27" s="59" customFormat="1" ht="33.75" x14ac:dyDescent="0.25">
      <c r="A75" s="96">
        <f>IF(G75&lt;&gt;"",COUNTA(G$1:G75),"")</f>
        <v>56</v>
      </c>
      <c r="B75" s="97" t="s">
        <v>193</v>
      </c>
      <c r="C75" s="98" t="s">
        <v>186</v>
      </c>
      <c r="D75" s="104">
        <v>65.5</v>
      </c>
      <c r="E75" s="100">
        <f t="shared" si="0"/>
        <v>3849.3005972479086</v>
      </c>
      <c r="F75" s="100">
        <v>252129.189119738</v>
      </c>
      <c r="G75" s="101" t="s">
        <v>23</v>
      </c>
      <c r="Z75" s="95"/>
      <c r="AA75" s="95"/>
    </row>
    <row r="76" spans="1:27" s="59" customFormat="1" ht="33.75" x14ac:dyDescent="0.25">
      <c r="A76" s="96">
        <f>IF(G76&lt;&gt;"",COUNTA(G$1:G76),"")</f>
        <v>57</v>
      </c>
      <c r="B76" s="97" t="s">
        <v>398</v>
      </c>
      <c r="C76" s="98" t="s">
        <v>186</v>
      </c>
      <c r="D76" s="104">
        <v>33.4</v>
      </c>
      <c r="E76" s="100">
        <f t="shared" si="0"/>
        <v>196.31555416200001</v>
      </c>
      <c r="F76" s="100">
        <v>6556.9395090108001</v>
      </c>
      <c r="G76" s="101" t="s">
        <v>23</v>
      </c>
      <c r="Z76" s="95"/>
      <c r="AA76" s="95"/>
    </row>
    <row r="77" spans="1:27" s="59" customFormat="1" ht="33.75" x14ac:dyDescent="0.25">
      <c r="A77" s="96">
        <f>IF(G77&lt;&gt;"",COUNTA(G$1:G77),"")</f>
        <v>58</v>
      </c>
      <c r="B77" s="97" t="s">
        <v>399</v>
      </c>
      <c r="C77" s="98" t="s">
        <v>186</v>
      </c>
      <c r="D77" s="99">
        <v>50</v>
      </c>
      <c r="E77" s="100">
        <f t="shared" si="0"/>
        <v>252.69335433160003</v>
      </c>
      <c r="F77" s="100">
        <v>12634.667716580001</v>
      </c>
      <c r="G77" s="101" t="s">
        <v>23</v>
      </c>
      <c r="Z77" s="95"/>
      <c r="AA77" s="95"/>
    </row>
    <row r="78" spans="1:27" s="59" customFormat="1" ht="33.75" x14ac:dyDescent="0.25">
      <c r="A78" s="96">
        <f>IF(G78&lt;&gt;"",COUNTA(G$1:G78),"")</f>
        <v>59</v>
      </c>
      <c r="B78" s="97" t="s">
        <v>400</v>
      </c>
      <c r="C78" s="98" t="s">
        <v>186</v>
      </c>
      <c r="D78" s="104">
        <v>84.7</v>
      </c>
      <c r="E78" s="100">
        <f t="shared" si="0"/>
        <v>314.10483441293036</v>
      </c>
      <c r="F78" s="100">
        <v>26604.679474775203</v>
      </c>
      <c r="G78" s="101" t="s">
        <v>23</v>
      </c>
      <c r="Z78" s="95"/>
      <c r="AA78" s="95"/>
    </row>
    <row r="79" spans="1:27" s="59" customFormat="1" ht="33.75" x14ac:dyDescent="0.25">
      <c r="A79" s="96">
        <f>IF(G79&lt;&gt;"",COUNTA(G$1:G79),"")</f>
        <v>60</v>
      </c>
      <c r="B79" s="97" t="s">
        <v>401</v>
      </c>
      <c r="C79" s="98" t="s">
        <v>186</v>
      </c>
      <c r="D79" s="104">
        <v>66.5</v>
      </c>
      <c r="E79" s="100">
        <f t="shared" si="0"/>
        <v>635.25708152116101</v>
      </c>
      <c r="F79" s="100">
        <v>42244.595921157204</v>
      </c>
      <c r="G79" s="101" t="s">
        <v>23</v>
      </c>
      <c r="Z79" s="95"/>
      <c r="AA79" s="95"/>
    </row>
    <row r="80" spans="1:27" s="59" customFormat="1" ht="22.5" x14ac:dyDescent="0.25">
      <c r="A80" s="96">
        <f>IF(G80&lt;&gt;"",COUNTA(G$1:G80),"")</f>
        <v>61</v>
      </c>
      <c r="B80" s="97" t="s">
        <v>402</v>
      </c>
      <c r="C80" s="98" t="s">
        <v>62</v>
      </c>
      <c r="D80" s="106">
        <v>1.7000000000000001E-2</v>
      </c>
      <c r="E80" s="100">
        <f t="shared" si="0"/>
        <v>55371.053738000002</v>
      </c>
      <c r="F80" s="102">
        <v>941.30791354600012</v>
      </c>
      <c r="G80" s="101" t="s">
        <v>23</v>
      </c>
      <c r="Z80" s="95"/>
      <c r="AA80" s="95"/>
    </row>
    <row r="81" spans="1:29" s="59" customFormat="1" ht="15" x14ac:dyDescent="0.25">
      <c r="A81" s="96">
        <f>IF(G81&lt;&gt;"",COUNTA(G$1:G81),"")</f>
        <v>62</v>
      </c>
      <c r="B81" s="97" t="s">
        <v>200</v>
      </c>
      <c r="C81" s="98" t="s">
        <v>62</v>
      </c>
      <c r="D81" s="107">
        <v>4.6499999999999999E-5</v>
      </c>
      <c r="E81" s="100">
        <f t="shared" si="0"/>
        <v>49486.767759139788</v>
      </c>
      <c r="F81" s="102">
        <v>2.3011347008</v>
      </c>
      <c r="G81" s="101" t="s">
        <v>23</v>
      </c>
      <c r="Z81" s="95"/>
      <c r="AA81" s="95"/>
    </row>
    <row r="82" spans="1:29" s="59" customFormat="1" ht="15" x14ac:dyDescent="0.25">
      <c r="A82" s="96">
        <f>IF(G82&lt;&gt;"",COUNTA(G$1:G82),"")</f>
        <v>63</v>
      </c>
      <c r="B82" s="97" t="s">
        <v>201</v>
      </c>
      <c r="C82" s="98" t="s">
        <v>62</v>
      </c>
      <c r="D82" s="103">
        <v>1.8000000000000001E-4</v>
      </c>
      <c r="E82" s="100">
        <f t="shared" si="0"/>
        <v>103809.20164666667</v>
      </c>
      <c r="F82" s="102">
        <v>18.685656296400001</v>
      </c>
      <c r="G82" s="101" t="s">
        <v>23</v>
      </c>
      <c r="Z82" s="95"/>
      <c r="AA82" s="95"/>
    </row>
    <row r="83" spans="1:29" s="59" customFormat="1" ht="15" x14ac:dyDescent="0.25">
      <c r="A83" s="96">
        <f>IF(G83&lt;&gt;"",COUNTA(G$1:G83),"")</f>
        <v>64</v>
      </c>
      <c r="B83" s="97" t="s">
        <v>107</v>
      </c>
      <c r="C83" s="98" t="s">
        <v>62</v>
      </c>
      <c r="D83" s="103">
        <v>1.5299999999999999E-3</v>
      </c>
      <c r="E83" s="100">
        <f t="shared" si="0"/>
        <v>94875.529189281064</v>
      </c>
      <c r="F83" s="102">
        <v>145.15955965960001</v>
      </c>
      <c r="G83" s="101" t="s">
        <v>23</v>
      </c>
      <c r="Z83" s="95"/>
      <c r="AA83" s="95"/>
    </row>
    <row r="84" spans="1:29" s="59" customFormat="1" ht="15" x14ac:dyDescent="0.25">
      <c r="A84" s="96">
        <f>IF(G84&lt;&gt;"",COUNTA(G$1:G84),"")</f>
        <v>65</v>
      </c>
      <c r="B84" s="97" t="s">
        <v>109</v>
      </c>
      <c r="C84" s="98" t="s">
        <v>62</v>
      </c>
      <c r="D84" s="103">
        <v>6.1599999999999997E-3</v>
      </c>
      <c r="E84" s="100">
        <f t="shared" si="0"/>
        <v>104315.06526798704</v>
      </c>
      <c r="F84" s="102">
        <v>642.58080205080012</v>
      </c>
      <c r="G84" s="101" t="s">
        <v>23</v>
      </c>
      <c r="Z84" s="95"/>
      <c r="AA84" s="95"/>
    </row>
    <row r="85" spans="1:29" s="59" customFormat="1" ht="15" x14ac:dyDescent="0.25">
      <c r="A85" s="96">
        <f>IF(G85&lt;&gt;"",COUNTA(G$1:G85),"")</f>
        <v>66</v>
      </c>
      <c r="B85" s="97" t="s">
        <v>202</v>
      </c>
      <c r="C85" s="98" t="s">
        <v>64</v>
      </c>
      <c r="D85" s="106">
        <v>0.33600000000000002</v>
      </c>
      <c r="E85" s="100">
        <f t="shared" ref="E85:E86" si="1">F85/D85</f>
        <v>108.26080151428573</v>
      </c>
      <c r="F85" s="102">
        <v>36.375629308800008</v>
      </c>
      <c r="G85" s="101" t="s">
        <v>23</v>
      </c>
      <c r="Z85" s="95"/>
      <c r="AA85" s="95"/>
    </row>
    <row r="86" spans="1:29" s="59" customFormat="1" ht="22.5" x14ac:dyDescent="0.25">
      <c r="A86" s="96">
        <f>IF(G86&lt;&gt;"",COUNTA(G$1:G86),"")</f>
        <v>67</v>
      </c>
      <c r="B86" s="97" t="s">
        <v>403</v>
      </c>
      <c r="C86" s="98" t="s">
        <v>62</v>
      </c>
      <c r="D86" s="105">
        <v>2.6100000000000002E-2</v>
      </c>
      <c r="E86" s="100">
        <f t="shared" si="1"/>
        <v>751433.14588905743</v>
      </c>
      <c r="F86" s="100">
        <v>19612.405107704399</v>
      </c>
      <c r="G86" s="101" t="s">
        <v>23</v>
      </c>
      <c r="Z86" s="95"/>
      <c r="AA86" s="95"/>
    </row>
    <row r="87" spans="1:29" s="59" customFormat="1" ht="15" x14ac:dyDescent="0.25">
      <c r="A87" s="98"/>
      <c r="B87" s="111" t="s">
        <v>110</v>
      </c>
      <c r="C87" s="96" t="s">
        <v>75</v>
      </c>
      <c r="D87" s="112"/>
      <c r="E87" s="113"/>
      <c r="F87" s="113">
        <f>SUM(F20:F86)</f>
        <v>2284783.3354577576</v>
      </c>
      <c r="G87" s="101"/>
      <c r="Z87" s="95"/>
      <c r="AA87" s="95"/>
    </row>
    <row r="88" spans="1:29" s="59" customFormat="1" ht="15" x14ac:dyDescent="0.25">
      <c r="A88" s="98"/>
      <c r="B88" s="111" t="s">
        <v>111</v>
      </c>
      <c r="C88" s="96" t="s">
        <v>75</v>
      </c>
      <c r="D88" s="112"/>
      <c r="E88" s="113"/>
      <c r="F88" s="113">
        <v>2047492.28</v>
      </c>
      <c r="G88" s="101"/>
      <c r="Z88" s="95"/>
      <c r="AA88" s="95"/>
    </row>
    <row r="89" spans="1:29" s="59" customFormat="1" ht="15" x14ac:dyDescent="0.25">
      <c r="A89" s="94" t="s">
        <v>112</v>
      </c>
      <c r="B89" s="94"/>
      <c r="C89" s="94"/>
      <c r="D89" s="94"/>
      <c r="E89" s="94"/>
      <c r="F89" s="94"/>
      <c r="Z89" s="95" t="s">
        <v>112</v>
      </c>
      <c r="AA89" s="95"/>
    </row>
    <row r="90" spans="1:29" s="59" customFormat="1" ht="15" x14ac:dyDescent="0.25">
      <c r="A90" s="94" t="s">
        <v>21</v>
      </c>
      <c r="B90" s="94"/>
      <c r="C90" s="94"/>
      <c r="D90" s="94"/>
      <c r="E90" s="94"/>
      <c r="F90" s="94"/>
      <c r="Z90" s="95"/>
      <c r="AA90" s="95" t="s">
        <v>21</v>
      </c>
    </row>
    <row r="91" spans="1:29" s="59" customFormat="1" ht="33.75" x14ac:dyDescent="0.25">
      <c r="A91" s="96">
        <f>IF(G91&lt;&gt;"",COUNTA(G$1:G91),"")</f>
        <v>68</v>
      </c>
      <c r="B91" s="97" t="s">
        <v>404</v>
      </c>
      <c r="C91" s="98" t="s">
        <v>405</v>
      </c>
      <c r="D91" s="99">
        <v>2</v>
      </c>
      <c r="E91" s="100"/>
      <c r="F91" s="109"/>
      <c r="G91" s="101" t="s">
        <v>23</v>
      </c>
      <c r="Z91" s="95"/>
      <c r="AA91" s="95"/>
    </row>
    <row r="92" spans="1:29" s="59" customFormat="1" ht="33.75" x14ac:dyDescent="0.25">
      <c r="A92" s="96">
        <f>IF(G92&lt;&gt;"",COUNTA(G$1:G92),"")</f>
        <v>69</v>
      </c>
      <c r="B92" s="97" t="s">
        <v>406</v>
      </c>
      <c r="C92" s="98" t="s">
        <v>405</v>
      </c>
      <c r="D92" s="99">
        <v>1</v>
      </c>
      <c r="E92" s="100"/>
      <c r="F92" s="109"/>
      <c r="G92" s="101" t="s">
        <v>23</v>
      </c>
      <c r="Z92" s="95"/>
      <c r="AA92" s="95"/>
    </row>
    <row r="93" spans="1:29" s="59" customFormat="1" ht="33.75" x14ac:dyDescent="0.25">
      <c r="A93" s="96">
        <f>IF(G93&lt;&gt;"",COUNTA(G$1:G93),"")</f>
        <v>70</v>
      </c>
      <c r="B93" s="97" t="s">
        <v>407</v>
      </c>
      <c r="C93" s="98" t="s">
        <v>405</v>
      </c>
      <c r="D93" s="99">
        <v>1</v>
      </c>
      <c r="E93" s="100"/>
      <c r="F93" s="109"/>
      <c r="G93" s="101" t="s">
        <v>23</v>
      </c>
      <c r="Z93" s="95"/>
      <c r="AA93" s="95"/>
    </row>
    <row r="94" spans="1:29" s="59" customFormat="1" ht="33.75" x14ac:dyDescent="0.25">
      <c r="A94" s="96">
        <f>IF(G94&lt;&gt;"",COUNTA(G$1:G94),"")</f>
        <v>71</v>
      </c>
      <c r="B94" s="97" t="s">
        <v>408</v>
      </c>
      <c r="C94" s="98" t="s">
        <v>22</v>
      </c>
      <c r="D94" s="99">
        <v>1</v>
      </c>
      <c r="E94" s="100"/>
      <c r="F94" s="109"/>
      <c r="G94" s="101" t="s">
        <v>23</v>
      </c>
      <c r="Z94" s="95"/>
      <c r="AA94" s="95"/>
    </row>
    <row r="95" spans="1:29" s="59" customFormat="1" ht="15" x14ac:dyDescent="0.25">
      <c r="A95" s="114" t="s">
        <v>116</v>
      </c>
      <c r="B95" s="114"/>
      <c r="C95" s="96" t="s">
        <v>75</v>
      </c>
      <c r="D95" s="96"/>
      <c r="E95" s="115"/>
      <c r="F95" s="113">
        <v>2047492.28</v>
      </c>
      <c r="AB95" s="95" t="s">
        <v>116</v>
      </c>
    </row>
    <row r="96" spans="1:29" s="59" customFormat="1" ht="15" x14ac:dyDescent="0.25">
      <c r="A96" s="98"/>
      <c r="B96" s="121"/>
      <c r="C96" s="98"/>
      <c r="D96" s="98"/>
      <c r="E96" s="116"/>
      <c r="F96" s="117"/>
      <c r="AB96" s="95"/>
      <c r="AC96" s="118" t="s">
        <v>117</v>
      </c>
    </row>
    <row r="97" spans="1:30" s="59" customFormat="1" ht="15" x14ac:dyDescent="0.25">
      <c r="A97" s="98"/>
      <c r="B97" s="122"/>
      <c r="C97" s="98"/>
      <c r="D97" s="98"/>
      <c r="E97" s="100"/>
      <c r="F97" s="100">
        <v>2047492.28</v>
      </c>
      <c r="AB97" s="95"/>
      <c r="AC97" s="118"/>
      <c r="AD97" s="119" t="s">
        <v>118</v>
      </c>
    </row>
  </sheetData>
  <autoFilter ref="A17:AD97" xr:uid="{79C38C02-1C9B-44E2-83FB-8AB3B938937A}"/>
  <mergeCells count="16">
    <mergeCell ref="A18:F18"/>
    <mergeCell ref="A19:F19"/>
    <mergeCell ref="A89:F89"/>
    <mergeCell ref="A90:F90"/>
    <mergeCell ref="A95:B95"/>
    <mergeCell ref="A15:A16"/>
    <mergeCell ref="B15:B16"/>
    <mergeCell ref="C15:C16"/>
    <mergeCell ref="D15:D16"/>
    <mergeCell ref="E15:F15"/>
    <mergeCell ref="B1:D1"/>
    <mergeCell ref="B7:E7"/>
    <mergeCell ref="B10:F10"/>
    <mergeCell ref="E11:F11"/>
    <mergeCell ref="E12:F12"/>
    <mergeCell ref="E13:F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A794B-1192-449E-9939-1A7CB8BEABC5}">
  <sheetPr>
    <pageSetUpPr fitToPage="1"/>
  </sheetPr>
  <dimension ref="A1:AE166"/>
  <sheetViews>
    <sheetView topLeftCell="A134" workbookViewId="0">
      <selection activeCell="AC143" sqref="AC143"/>
    </sheetView>
  </sheetViews>
  <sheetFormatPr defaultColWidth="9.140625" defaultRowHeight="11.25" customHeight="1" x14ac:dyDescent="0.2"/>
  <cols>
    <col min="1" max="1" width="11" style="120" customWidth="1"/>
    <col min="2" max="2" width="43.42578125" style="120" customWidth="1"/>
    <col min="3" max="3" width="11" style="120" customWidth="1"/>
    <col min="4" max="4" width="13.42578125" style="120" customWidth="1"/>
    <col min="5" max="6" width="16.42578125" style="120" customWidth="1"/>
    <col min="7" max="7" width="0.28515625" style="120" customWidth="1"/>
    <col min="8" max="8" width="9.140625" style="120"/>
    <col min="9" max="11" width="67.85546875" style="119" hidden="1" customWidth="1"/>
    <col min="12" max="16" width="101.85546875" style="119" hidden="1" customWidth="1"/>
    <col min="17" max="21" width="100.7109375" style="119" hidden="1" customWidth="1"/>
    <col min="22" max="23" width="129.28515625" style="119" hidden="1" customWidth="1"/>
    <col min="24" max="24" width="72" style="119" hidden="1" customWidth="1"/>
    <col min="25" max="26" width="61" style="119" hidden="1" customWidth="1"/>
    <col min="27" max="16384" width="9.140625" style="120"/>
  </cols>
  <sheetData>
    <row r="1" spans="1:21" s="59" customFormat="1" ht="15" x14ac:dyDescent="0.25">
      <c r="A1" s="58"/>
      <c r="B1" s="60" t="s">
        <v>410</v>
      </c>
      <c r="C1" s="60"/>
      <c r="D1" s="60"/>
      <c r="E1" s="61"/>
      <c r="F1" s="61"/>
      <c r="I1" s="62" t="s">
        <v>410</v>
      </c>
      <c r="J1" s="62" t="s">
        <v>1</v>
      </c>
      <c r="K1" s="62" t="s">
        <v>1</v>
      </c>
    </row>
    <row r="2" spans="1:21" s="59" customFormat="1" ht="13.5" customHeight="1" x14ac:dyDescent="0.25">
      <c r="A2" s="58"/>
      <c r="C2" s="63" t="s">
        <v>2</v>
      </c>
    </row>
    <row r="3" spans="1:21" s="59" customFormat="1" ht="13.5" customHeight="1" x14ac:dyDescent="0.25">
      <c r="A3" s="64"/>
      <c r="B3" s="61"/>
      <c r="C3" s="61"/>
      <c r="D3" s="61"/>
      <c r="E3" s="61"/>
      <c r="F3" s="61"/>
    </row>
    <row r="4" spans="1:21" s="59" customFormat="1" ht="15.75" x14ac:dyDescent="0.25">
      <c r="B4" s="65"/>
      <c r="C4" s="66" t="s">
        <v>3</v>
      </c>
      <c r="D4" s="67" t="s">
        <v>411</v>
      </c>
      <c r="E4" s="65"/>
      <c r="F4" s="68"/>
    </row>
    <row r="5" spans="1:21" s="59" customFormat="1" ht="13.5" customHeight="1" x14ac:dyDescent="0.25">
      <c r="B5" s="69"/>
      <c r="C5" s="70" t="s">
        <v>5</v>
      </c>
      <c r="D5" s="67"/>
      <c r="E5" s="67"/>
      <c r="F5" s="68"/>
    </row>
    <row r="6" spans="1:21" s="59" customFormat="1" ht="13.5" customHeight="1" x14ac:dyDescent="0.25">
      <c r="B6" s="71"/>
      <c r="C6" s="72"/>
      <c r="D6" s="68"/>
      <c r="E6" s="68"/>
      <c r="F6" s="68"/>
    </row>
    <row r="7" spans="1:21" s="59" customFormat="1" ht="15" x14ac:dyDescent="0.25">
      <c r="A7" s="73" t="s">
        <v>6</v>
      </c>
      <c r="B7" s="74"/>
      <c r="C7" s="74"/>
      <c r="D7" s="74"/>
      <c r="E7" s="74"/>
      <c r="F7" s="75"/>
      <c r="L7" s="62" t="s">
        <v>412</v>
      </c>
      <c r="M7" s="62" t="s">
        <v>1</v>
      </c>
      <c r="N7" s="62" t="s">
        <v>1</v>
      </c>
      <c r="O7" s="62" t="s">
        <v>1</v>
      </c>
      <c r="P7" s="62" t="s">
        <v>1</v>
      </c>
    </row>
    <row r="8" spans="1:21" s="59" customFormat="1" ht="13.5" customHeight="1" x14ac:dyDescent="0.25">
      <c r="A8" s="68"/>
      <c r="B8" s="76"/>
      <c r="C8" s="63" t="s">
        <v>8</v>
      </c>
      <c r="D8" s="68"/>
      <c r="E8" s="68"/>
      <c r="F8" s="68"/>
    </row>
    <row r="9" spans="1:21" s="59" customFormat="1" ht="13.5" customHeight="1" x14ac:dyDescent="0.25">
      <c r="A9" s="68"/>
      <c r="B9" s="68"/>
      <c r="C9" s="77"/>
      <c r="D9" s="68"/>
      <c r="E9" s="68"/>
      <c r="F9" s="68"/>
    </row>
    <row r="10" spans="1:21" s="59" customFormat="1" ht="15" x14ac:dyDescent="0.25">
      <c r="B10" s="79" t="s">
        <v>413</v>
      </c>
      <c r="C10" s="79"/>
      <c r="D10" s="79"/>
      <c r="E10" s="79"/>
      <c r="F10" s="79"/>
      <c r="Q10" s="62" t="s">
        <v>413</v>
      </c>
      <c r="R10" s="62" t="s">
        <v>1</v>
      </c>
      <c r="S10" s="62" t="s">
        <v>1</v>
      </c>
      <c r="T10" s="62" t="s">
        <v>1</v>
      </c>
      <c r="U10" s="62" t="s">
        <v>1</v>
      </c>
    </row>
    <row r="11" spans="1:21" s="59" customFormat="1" ht="21.75" customHeight="1" x14ac:dyDescent="0.25">
      <c r="B11" s="58"/>
      <c r="C11" s="58"/>
      <c r="D11" s="80" t="s">
        <v>10</v>
      </c>
      <c r="E11" s="81">
        <v>2859681.68</v>
      </c>
      <c r="F11" s="82"/>
    </row>
    <row r="12" spans="1:21" s="59" customFormat="1" ht="13.5" customHeight="1" x14ac:dyDescent="0.25">
      <c r="B12" s="58"/>
      <c r="C12" s="78"/>
      <c r="D12" s="83" t="s">
        <v>11</v>
      </c>
      <c r="E12" s="123">
        <v>1745.11</v>
      </c>
      <c r="F12" s="85"/>
    </row>
    <row r="13" spans="1:21" s="59" customFormat="1" ht="13.5" customHeight="1" x14ac:dyDescent="0.25">
      <c r="A13" s="64"/>
      <c r="C13" s="86"/>
      <c r="D13" s="83" t="s">
        <v>12</v>
      </c>
      <c r="E13" s="87">
        <v>0</v>
      </c>
      <c r="F13" s="85"/>
    </row>
    <row r="14" spans="1:21" s="59" customFormat="1" ht="15" x14ac:dyDescent="0.25">
      <c r="B14" s="88"/>
      <c r="C14" s="88"/>
      <c r="D14" s="88"/>
      <c r="E14" s="88"/>
      <c r="F14" s="88"/>
    </row>
    <row r="15" spans="1:21" s="59" customFormat="1" ht="32.25" customHeight="1" x14ac:dyDescent="0.25">
      <c r="A15" s="89" t="s">
        <v>13</v>
      </c>
      <c r="B15" s="89" t="s">
        <v>14</v>
      </c>
      <c r="C15" s="89" t="s">
        <v>15</v>
      </c>
      <c r="D15" s="89" t="s">
        <v>16</v>
      </c>
      <c r="E15" s="90" t="s">
        <v>17</v>
      </c>
      <c r="F15" s="91"/>
    </row>
    <row r="16" spans="1:21" s="59" customFormat="1" ht="20.25" customHeight="1" x14ac:dyDescent="0.25">
      <c r="A16" s="89"/>
      <c r="B16" s="89"/>
      <c r="C16" s="89"/>
      <c r="D16" s="89"/>
      <c r="E16" s="92" t="s">
        <v>18</v>
      </c>
      <c r="F16" s="92" t="s">
        <v>19</v>
      </c>
    </row>
    <row r="17" spans="1:23" s="59" customFormat="1" ht="12" customHeight="1" x14ac:dyDescent="0.25">
      <c r="A17" s="93">
        <v>1</v>
      </c>
      <c r="B17" s="93">
        <v>3</v>
      </c>
      <c r="C17" s="93">
        <v>4</v>
      </c>
      <c r="D17" s="93">
        <v>5</v>
      </c>
      <c r="E17" s="93">
        <v>6</v>
      </c>
      <c r="F17" s="93">
        <v>7</v>
      </c>
    </row>
    <row r="18" spans="1:23" s="59" customFormat="1" ht="15" x14ac:dyDescent="0.25">
      <c r="A18" s="94" t="s">
        <v>20</v>
      </c>
      <c r="B18" s="94"/>
      <c r="C18" s="94"/>
      <c r="D18" s="94"/>
      <c r="E18" s="94"/>
      <c r="F18" s="94"/>
      <c r="V18" s="95" t="s">
        <v>20</v>
      </c>
    </row>
    <row r="19" spans="1:23" s="59" customFormat="1" ht="15" x14ac:dyDescent="0.25">
      <c r="A19" s="94" t="s">
        <v>21</v>
      </c>
      <c r="B19" s="94"/>
      <c r="C19" s="94"/>
      <c r="D19" s="94"/>
      <c r="E19" s="94"/>
      <c r="F19" s="94"/>
      <c r="V19" s="95"/>
      <c r="W19" s="95" t="s">
        <v>21</v>
      </c>
    </row>
    <row r="20" spans="1:23" s="59" customFormat="1" ht="15" x14ac:dyDescent="0.25">
      <c r="A20" s="96">
        <f>IF(G20&lt;&gt;"",COUNTA(G$1:G20),"")</f>
        <v>1</v>
      </c>
      <c r="B20" s="97" t="s">
        <v>414</v>
      </c>
      <c r="C20" s="98" t="s">
        <v>22</v>
      </c>
      <c r="D20" s="99">
        <v>128</v>
      </c>
      <c r="E20" s="100">
        <f>F20/D20</f>
        <v>22.95603127</v>
      </c>
      <c r="F20" s="100">
        <v>2938.3720025600001</v>
      </c>
      <c r="G20" s="101" t="s">
        <v>23</v>
      </c>
      <c r="V20" s="95"/>
      <c r="W20" s="95"/>
    </row>
    <row r="21" spans="1:23" s="59" customFormat="1" ht="22.5" x14ac:dyDescent="0.25">
      <c r="A21" s="96">
        <f>IF(G21&lt;&gt;"",COUNTA(G$1:G21),"")</f>
        <v>2</v>
      </c>
      <c r="B21" s="97" t="s">
        <v>415</v>
      </c>
      <c r="C21" s="98" t="s">
        <v>22</v>
      </c>
      <c r="D21" s="99">
        <v>42</v>
      </c>
      <c r="E21" s="100">
        <f t="shared" ref="E21:E75" si="0">F21/D21</f>
        <v>7584.0200058996006</v>
      </c>
      <c r="F21" s="100">
        <v>318528.84024778323</v>
      </c>
      <c r="G21" s="101" t="s">
        <v>23</v>
      </c>
      <c r="V21" s="95"/>
      <c r="W21" s="95"/>
    </row>
    <row r="22" spans="1:23" s="59" customFormat="1" ht="15" x14ac:dyDescent="0.25">
      <c r="A22" s="96">
        <f>IF(G22&lt;&gt;"",COUNTA(G$1:G22),"")</f>
        <v>3</v>
      </c>
      <c r="B22" s="97" t="s">
        <v>416</v>
      </c>
      <c r="C22" s="98" t="s">
        <v>22</v>
      </c>
      <c r="D22" s="99">
        <v>6</v>
      </c>
      <c r="E22" s="100">
        <f t="shared" si="0"/>
        <v>16024.991424895199</v>
      </c>
      <c r="F22" s="100">
        <v>96149.948549371198</v>
      </c>
      <c r="G22" s="101" t="s">
        <v>23</v>
      </c>
      <c r="V22" s="95"/>
      <c r="W22" s="95"/>
    </row>
    <row r="23" spans="1:23" s="59" customFormat="1" ht="15" x14ac:dyDescent="0.25">
      <c r="A23" s="96">
        <f>IF(G23&lt;&gt;"",COUNTA(G$1:G23),"")</f>
        <v>4</v>
      </c>
      <c r="B23" s="97" t="s">
        <v>417</v>
      </c>
      <c r="C23" s="98" t="s">
        <v>22</v>
      </c>
      <c r="D23" s="99">
        <v>116</v>
      </c>
      <c r="E23" s="100">
        <f t="shared" si="0"/>
        <v>464.61900975719999</v>
      </c>
      <c r="F23" s="100">
        <v>53895.805131835201</v>
      </c>
      <c r="G23" s="101" t="s">
        <v>23</v>
      </c>
      <c r="V23" s="95"/>
      <c r="W23" s="95"/>
    </row>
    <row r="24" spans="1:23" s="59" customFormat="1" ht="15" x14ac:dyDescent="0.25">
      <c r="A24" s="96">
        <f>IF(G24&lt;&gt;"",COUNTA(G$1:G24),"")</f>
        <v>5</v>
      </c>
      <c r="B24" s="97" t="s">
        <v>151</v>
      </c>
      <c r="C24" s="98" t="s">
        <v>98</v>
      </c>
      <c r="D24" s="105">
        <v>0.62939999999999996</v>
      </c>
      <c r="E24" s="100">
        <f t="shared" si="0"/>
        <v>387.70233017667624</v>
      </c>
      <c r="F24" s="102">
        <v>244.0198466132</v>
      </c>
      <c r="G24" s="101" t="s">
        <v>23</v>
      </c>
      <c r="V24" s="95"/>
      <c r="W24" s="95"/>
    </row>
    <row r="25" spans="1:23" s="59" customFormat="1" ht="15" x14ac:dyDescent="0.25">
      <c r="A25" s="96">
        <f>IF(G25&lt;&gt;"",COUNTA(G$1:G25),"")</f>
        <v>6</v>
      </c>
      <c r="B25" s="97" t="s">
        <v>418</v>
      </c>
      <c r="C25" s="98" t="s">
        <v>62</v>
      </c>
      <c r="D25" s="107">
        <v>6.6500000000000004E-5</v>
      </c>
      <c r="E25" s="100">
        <f t="shared" si="0"/>
        <v>307439.04909473687</v>
      </c>
      <c r="F25" s="102">
        <v>20.444696764800003</v>
      </c>
      <c r="G25" s="101" t="s">
        <v>23</v>
      </c>
      <c r="V25" s="95"/>
      <c r="W25" s="95"/>
    </row>
    <row r="26" spans="1:23" s="59" customFormat="1" ht="15" x14ac:dyDescent="0.25">
      <c r="A26" s="96">
        <f>IF(G26&lt;&gt;"",COUNTA(G$1:G26),"")</f>
        <v>7</v>
      </c>
      <c r="B26" s="97" t="s">
        <v>419</v>
      </c>
      <c r="C26" s="98" t="s">
        <v>170</v>
      </c>
      <c r="D26" s="108">
        <v>0.02</v>
      </c>
      <c r="E26" s="100">
        <f t="shared" si="0"/>
        <v>309.76813279999999</v>
      </c>
      <c r="F26" s="102">
        <v>6.1953626560000004</v>
      </c>
      <c r="G26" s="101" t="s">
        <v>23</v>
      </c>
      <c r="V26" s="95"/>
      <c r="W26" s="95"/>
    </row>
    <row r="27" spans="1:23" s="59" customFormat="1" ht="15" x14ac:dyDescent="0.25">
      <c r="A27" s="96">
        <f>IF(G27&lt;&gt;"",COUNTA(G$1:G27),"")</f>
        <v>8</v>
      </c>
      <c r="B27" s="97" t="s">
        <v>61</v>
      </c>
      <c r="C27" s="98" t="s">
        <v>62</v>
      </c>
      <c r="D27" s="103">
        <v>4.0320000000000002E-2</v>
      </c>
      <c r="E27" s="100">
        <f t="shared" si="0"/>
        <v>101358.95591085317</v>
      </c>
      <c r="F27" s="100">
        <v>4086.7931023256001</v>
      </c>
      <c r="G27" s="101" t="s">
        <v>23</v>
      </c>
      <c r="V27" s="95"/>
      <c r="W27" s="95"/>
    </row>
    <row r="28" spans="1:23" s="59" customFormat="1" ht="22.5" x14ac:dyDescent="0.25">
      <c r="A28" s="96">
        <f>IF(G28&lt;&gt;"",COUNTA(G$1:G28),"")</f>
        <v>9</v>
      </c>
      <c r="B28" s="97" t="s">
        <v>155</v>
      </c>
      <c r="C28" s="98" t="s">
        <v>62</v>
      </c>
      <c r="D28" s="103">
        <v>1.8600000000000001E-3</v>
      </c>
      <c r="E28" s="100">
        <f t="shared" si="0"/>
        <v>149298.96124064518</v>
      </c>
      <c r="F28" s="102">
        <v>277.69606790760002</v>
      </c>
      <c r="G28" s="101" t="s">
        <v>23</v>
      </c>
      <c r="V28" s="95"/>
      <c r="W28" s="95"/>
    </row>
    <row r="29" spans="1:23" s="59" customFormat="1" ht="15" x14ac:dyDescent="0.25">
      <c r="A29" s="96">
        <f>IF(G29&lt;&gt;"",COUNTA(G$1:G29),"")</f>
        <v>10</v>
      </c>
      <c r="B29" s="97" t="s">
        <v>63</v>
      </c>
      <c r="C29" s="98" t="s">
        <v>64</v>
      </c>
      <c r="D29" s="103">
        <v>139.50113999999999</v>
      </c>
      <c r="E29" s="100">
        <f t="shared" si="0"/>
        <v>91.005580818972518</v>
      </c>
      <c r="F29" s="100">
        <v>12695.382270608799</v>
      </c>
      <c r="G29" s="101" t="s">
        <v>23</v>
      </c>
      <c r="V29" s="95"/>
      <c r="W29" s="95"/>
    </row>
    <row r="30" spans="1:23" s="59" customFormat="1" ht="22.5" x14ac:dyDescent="0.25">
      <c r="A30" s="96">
        <f>IF(G30&lt;&gt;"",COUNTA(G$1:G30),"")</f>
        <v>11</v>
      </c>
      <c r="B30" s="97" t="s">
        <v>420</v>
      </c>
      <c r="C30" s="98" t="s">
        <v>170</v>
      </c>
      <c r="D30" s="108">
        <v>0.52</v>
      </c>
      <c r="E30" s="100">
        <f t="shared" si="0"/>
        <v>120.80106167846155</v>
      </c>
      <c r="F30" s="102">
        <v>62.816552072800008</v>
      </c>
      <c r="G30" s="101" t="s">
        <v>23</v>
      </c>
      <c r="V30" s="95"/>
      <c r="W30" s="95"/>
    </row>
    <row r="31" spans="1:23" s="59" customFormat="1" ht="22.5" x14ac:dyDescent="0.25">
      <c r="A31" s="96">
        <f>IF(G31&lt;&gt;"",COUNTA(G$1:G31),"")</f>
        <v>12</v>
      </c>
      <c r="B31" s="97" t="s">
        <v>66</v>
      </c>
      <c r="C31" s="98" t="s">
        <v>62</v>
      </c>
      <c r="D31" s="107">
        <v>3.2117000000000001E-3</v>
      </c>
      <c r="E31" s="100">
        <f t="shared" si="0"/>
        <v>334040.4381985864</v>
      </c>
      <c r="F31" s="102">
        <v>1072.8376753624</v>
      </c>
      <c r="G31" s="101" t="s">
        <v>23</v>
      </c>
      <c r="V31" s="95"/>
      <c r="W31" s="95"/>
    </row>
    <row r="32" spans="1:23" s="59" customFormat="1" ht="15" x14ac:dyDescent="0.25">
      <c r="A32" s="96">
        <f>IF(G32&lt;&gt;"",COUNTA(G$1:G32),"")</f>
        <v>13</v>
      </c>
      <c r="B32" s="97" t="s">
        <v>158</v>
      </c>
      <c r="C32" s="98" t="s">
        <v>98</v>
      </c>
      <c r="D32" s="103">
        <v>11.729749999999999</v>
      </c>
      <c r="E32" s="100">
        <f t="shared" si="0"/>
        <v>24.561088399292405</v>
      </c>
      <c r="F32" s="102">
        <v>288.09542665160006</v>
      </c>
      <c r="G32" s="101" t="s">
        <v>23</v>
      </c>
      <c r="V32" s="95"/>
      <c r="W32" s="95"/>
    </row>
    <row r="33" spans="1:23" s="59" customFormat="1" ht="45" x14ac:dyDescent="0.25">
      <c r="A33" s="96">
        <f>IF(G33&lt;&gt;"",COUNTA(G$1:G33),"")</f>
        <v>14</v>
      </c>
      <c r="B33" s="97" t="s">
        <v>421</v>
      </c>
      <c r="C33" s="98" t="s">
        <v>58</v>
      </c>
      <c r="D33" s="104">
        <v>25.6</v>
      </c>
      <c r="E33" s="100">
        <f t="shared" si="0"/>
        <v>1285.6151067223595</v>
      </c>
      <c r="F33" s="100">
        <v>32911.746732092404</v>
      </c>
      <c r="G33" s="101" t="s">
        <v>23</v>
      </c>
      <c r="V33" s="95"/>
      <c r="W33" s="95"/>
    </row>
    <row r="34" spans="1:23" s="59" customFormat="1" ht="45" x14ac:dyDescent="0.25">
      <c r="A34" s="96">
        <f>IF(G34&lt;&gt;"",COUNTA(G$1:G34),"")</f>
        <v>15</v>
      </c>
      <c r="B34" s="97" t="s">
        <v>422</v>
      </c>
      <c r="C34" s="98" t="s">
        <v>58</v>
      </c>
      <c r="D34" s="104">
        <v>69.599999999999994</v>
      </c>
      <c r="E34" s="100">
        <f t="shared" si="0"/>
        <v>1285.6151613625461</v>
      </c>
      <c r="F34" s="100">
        <v>89478.815230833206</v>
      </c>
      <c r="G34" s="101" t="s">
        <v>23</v>
      </c>
      <c r="V34" s="95"/>
      <c r="W34" s="95"/>
    </row>
    <row r="35" spans="1:23" s="59" customFormat="1" ht="45" x14ac:dyDescent="0.25">
      <c r="A35" s="96">
        <f>IF(G35&lt;&gt;"",COUNTA(G$1:G35),"")</f>
        <v>16</v>
      </c>
      <c r="B35" s="97" t="s">
        <v>423</v>
      </c>
      <c r="C35" s="98" t="s">
        <v>58</v>
      </c>
      <c r="D35" s="104">
        <v>118.8</v>
      </c>
      <c r="E35" s="100">
        <f t="shared" si="0"/>
        <v>1285.6152304028553</v>
      </c>
      <c r="F35" s="100">
        <v>152731.08937185921</v>
      </c>
      <c r="G35" s="101" t="s">
        <v>23</v>
      </c>
      <c r="V35" s="95"/>
      <c r="W35" s="95"/>
    </row>
    <row r="36" spans="1:23" s="59" customFormat="1" ht="56.25" x14ac:dyDescent="0.25">
      <c r="A36" s="96">
        <f>IF(G36&lt;&gt;"",COUNTA(G$1:G36),"")</f>
        <v>17</v>
      </c>
      <c r="B36" s="97" t="s">
        <v>424</v>
      </c>
      <c r="C36" s="98" t="s">
        <v>58</v>
      </c>
      <c r="D36" s="104">
        <v>161.19999999999999</v>
      </c>
      <c r="E36" s="100">
        <f t="shared" si="0"/>
        <v>1285.615165701221</v>
      </c>
      <c r="F36" s="100">
        <v>207241.16471103681</v>
      </c>
      <c r="G36" s="101" t="s">
        <v>23</v>
      </c>
      <c r="V36" s="95"/>
      <c r="W36" s="95"/>
    </row>
    <row r="37" spans="1:23" s="59" customFormat="1" ht="45" x14ac:dyDescent="0.25">
      <c r="A37" s="96">
        <f>IF(G37&lt;&gt;"",COUNTA(G$1:G37),"")</f>
        <v>18</v>
      </c>
      <c r="B37" s="97" t="s">
        <v>425</v>
      </c>
      <c r="C37" s="98" t="s">
        <v>58</v>
      </c>
      <c r="D37" s="104">
        <v>13.2</v>
      </c>
      <c r="E37" s="100">
        <f t="shared" si="0"/>
        <v>1285.6148579063033</v>
      </c>
      <c r="F37" s="100">
        <v>16970.116124363201</v>
      </c>
      <c r="G37" s="101" t="s">
        <v>23</v>
      </c>
      <c r="V37" s="95"/>
      <c r="W37" s="95"/>
    </row>
    <row r="38" spans="1:23" s="59" customFormat="1" ht="45" x14ac:dyDescent="0.25">
      <c r="A38" s="96">
        <f>IF(G38&lt;&gt;"",COUNTA(G$1:G38),"")</f>
        <v>19</v>
      </c>
      <c r="B38" s="97" t="s">
        <v>426</v>
      </c>
      <c r="C38" s="98" t="s">
        <v>58</v>
      </c>
      <c r="D38" s="104">
        <v>33.6</v>
      </c>
      <c r="E38" s="100">
        <f t="shared" si="0"/>
        <v>1285.6151273011312</v>
      </c>
      <c r="F38" s="100">
        <v>43196.668277318007</v>
      </c>
      <c r="G38" s="101" t="s">
        <v>23</v>
      </c>
      <c r="V38" s="95"/>
      <c r="W38" s="95"/>
    </row>
    <row r="39" spans="1:23" s="59" customFormat="1" ht="45" x14ac:dyDescent="0.25">
      <c r="A39" s="96">
        <f>IF(G39&lt;&gt;"",COUNTA(G$1:G39),"")</f>
        <v>20</v>
      </c>
      <c r="B39" s="97" t="s">
        <v>427</v>
      </c>
      <c r="C39" s="98" t="s">
        <v>58</v>
      </c>
      <c r="D39" s="99">
        <v>96</v>
      </c>
      <c r="E39" s="100">
        <f t="shared" si="0"/>
        <v>1285.6151931532002</v>
      </c>
      <c r="F39" s="100">
        <v>123419.05854270721</v>
      </c>
      <c r="G39" s="101" t="s">
        <v>23</v>
      </c>
      <c r="V39" s="95"/>
      <c r="W39" s="95"/>
    </row>
    <row r="40" spans="1:23" s="59" customFormat="1" ht="22.5" x14ac:dyDescent="0.25">
      <c r="A40" s="96">
        <f>IF(G40&lt;&gt;"",COUNTA(G$1:G40),"")</f>
        <v>21</v>
      </c>
      <c r="B40" s="97" t="s">
        <v>428</v>
      </c>
      <c r="C40" s="98" t="s">
        <v>58</v>
      </c>
      <c r="D40" s="106">
        <v>10.048</v>
      </c>
      <c r="E40" s="100">
        <f t="shared" si="0"/>
        <v>1330.5207647005175</v>
      </c>
      <c r="F40" s="100">
        <v>13369.072643710801</v>
      </c>
      <c r="G40" s="101" t="s">
        <v>23</v>
      </c>
      <c r="V40" s="95"/>
      <c r="W40" s="95"/>
    </row>
    <row r="41" spans="1:23" s="59" customFormat="1" ht="45" x14ac:dyDescent="0.25">
      <c r="A41" s="96">
        <f>IF(G41&lt;&gt;"",COUNTA(G$1:G41),"")</f>
        <v>22</v>
      </c>
      <c r="B41" s="97" t="s">
        <v>429</v>
      </c>
      <c r="C41" s="98" t="s">
        <v>58</v>
      </c>
      <c r="D41" s="106">
        <v>17.584</v>
      </c>
      <c r="E41" s="100">
        <f t="shared" si="0"/>
        <v>1330.520292830596</v>
      </c>
      <c r="F41" s="100">
        <v>23395.8688291332</v>
      </c>
      <c r="G41" s="101" t="s">
        <v>23</v>
      </c>
      <c r="V41" s="95"/>
      <c r="W41" s="95"/>
    </row>
    <row r="42" spans="1:23" s="59" customFormat="1" ht="56.25" x14ac:dyDescent="0.25">
      <c r="A42" s="96">
        <f>IF(G42&lt;&gt;"",COUNTA(G$1:G42),"")</f>
        <v>23</v>
      </c>
      <c r="B42" s="97" t="s">
        <v>430</v>
      </c>
      <c r="C42" s="98" t="s">
        <v>58</v>
      </c>
      <c r="D42" s="108">
        <v>14.13</v>
      </c>
      <c r="E42" s="100">
        <f t="shared" si="0"/>
        <v>848.18952546952585</v>
      </c>
      <c r="F42" s="100">
        <v>11984.917994884401</v>
      </c>
      <c r="G42" s="101" t="s">
        <v>23</v>
      </c>
      <c r="V42" s="95"/>
      <c r="W42" s="95"/>
    </row>
    <row r="43" spans="1:23" s="59" customFormat="1" ht="33.75" x14ac:dyDescent="0.25">
      <c r="A43" s="96">
        <f>IF(G43&lt;&gt;"",COUNTA(G$1:G43),"")</f>
        <v>24</v>
      </c>
      <c r="B43" s="97" t="s">
        <v>431</v>
      </c>
      <c r="C43" s="98" t="s">
        <v>58</v>
      </c>
      <c r="D43" s="108">
        <v>2.23</v>
      </c>
      <c r="E43" s="100">
        <f t="shared" si="0"/>
        <v>848.19118617578476</v>
      </c>
      <c r="F43" s="100">
        <v>1891.466345172</v>
      </c>
      <c r="G43" s="101" t="s">
        <v>23</v>
      </c>
      <c r="V43" s="95"/>
      <c r="W43" s="95"/>
    </row>
    <row r="44" spans="1:23" s="59" customFormat="1" ht="22.5" x14ac:dyDescent="0.25">
      <c r="A44" s="96">
        <f>IF(G44&lt;&gt;"",COUNTA(G$1:G44),"")</f>
        <v>25</v>
      </c>
      <c r="B44" s="97" t="s">
        <v>74</v>
      </c>
      <c r="C44" s="98" t="s">
        <v>75</v>
      </c>
      <c r="D44" s="105">
        <v>5.4804000000000004</v>
      </c>
      <c r="E44" s="100">
        <f t="shared" si="0"/>
        <v>10.069151928472374</v>
      </c>
      <c r="F44" s="102">
        <v>55.182980228800005</v>
      </c>
      <c r="G44" s="101" t="s">
        <v>23</v>
      </c>
      <c r="V44" s="95"/>
      <c r="W44" s="95"/>
    </row>
    <row r="45" spans="1:23" s="59" customFormat="1" ht="22.5" x14ac:dyDescent="0.25">
      <c r="A45" s="96">
        <f>IF(G45&lt;&gt;"",COUNTA(G$1:G45),"")</f>
        <v>26</v>
      </c>
      <c r="B45" s="97" t="s">
        <v>432</v>
      </c>
      <c r="C45" s="98" t="s">
        <v>64</v>
      </c>
      <c r="D45" s="106">
        <v>9.0239999999999991</v>
      </c>
      <c r="E45" s="100">
        <f t="shared" si="0"/>
        <v>235.87773286653373</v>
      </c>
      <c r="F45" s="100">
        <v>2128.5606613876002</v>
      </c>
      <c r="G45" s="101" t="s">
        <v>23</v>
      </c>
      <c r="V45" s="95"/>
      <c r="W45" s="95"/>
    </row>
    <row r="46" spans="1:23" s="59" customFormat="1" ht="15" x14ac:dyDescent="0.25">
      <c r="A46" s="96">
        <f>IF(G46&lt;&gt;"",COUNTA(G$1:G46),"")</f>
        <v>27</v>
      </c>
      <c r="B46" s="97" t="s">
        <v>160</v>
      </c>
      <c r="C46" s="98" t="s">
        <v>62</v>
      </c>
      <c r="D46" s="103">
        <v>2.97E-3</v>
      </c>
      <c r="E46" s="100">
        <f t="shared" si="0"/>
        <v>157253.14447191922</v>
      </c>
      <c r="F46" s="102">
        <v>467.04183908160007</v>
      </c>
      <c r="G46" s="101" t="s">
        <v>23</v>
      </c>
      <c r="V46" s="95"/>
      <c r="W46" s="95"/>
    </row>
    <row r="47" spans="1:23" s="59" customFormat="1" ht="15" x14ac:dyDescent="0.25">
      <c r="A47" s="96">
        <f>IF(G47&lt;&gt;"",COUNTA(G$1:G47),"")</f>
        <v>28</v>
      </c>
      <c r="B47" s="97" t="s">
        <v>433</v>
      </c>
      <c r="C47" s="98" t="s">
        <v>62</v>
      </c>
      <c r="D47" s="107">
        <v>3.9999999999999998E-7</v>
      </c>
      <c r="E47" s="100">
        <f t="shared" si="0"/>
        <v>55315.738000000012</v>
      </c>
      <c r="F47" s="102">
        <v>2.2126295200000003E-2</v>
      </c>
      <c r="G47" s="101" t="s">
        <v>23</v>
      </c>
      <c r="V47" s="95"/>
      <c r="W47" s="95"/>
    </row>
    <row r="48" spans="1:23" s="59" customFormat="1" ht="15" x14ac:dyDescent="0.25">
      <c r="A48" s="96">
        <f>IF(G48&lt;&gt;"",COUNTA(G$1:G48),"")</f>
        <v>29</v>
      </c>
      <c r="B48" s="97" t="s">
        <v>163</v>
      </c>
      <c r="C48" s="98" t="s">
        <v>64</v>
      </c>
      <c r="D48" s="107">
        <v>4.1951500000000003E-2</v>
      </c>
      <c r="E48" s="100">
        <f t="shared" si="0"/>
        <v>21.888162540076038</v>
      </c>
      <c r="F48" s="102">
        <v>0.91824125079999996</v>
      </c>
      <c r="G48" s="101" t="s">
        <v>23</v>
      </c>
      <c r="V48" s="95"/>
      <c r="W48" s="95"/>
    </row>
    <row r="49" spans="1:23" s="59" customFormat="1" ht="67.5" x14ac:dyDescent="0.25">
      <c r="A49" s="96">
        <f>IF(G49&lt;&gt;"",COUNTA(G$1:G49),"")</f>
        <v>30</v>
      </c>
      <c r="B49" s="97" t="s">
        <v>434</v>
      </c>
      <c r="C49" s="98" t="s">
        <v>58</v>
      </c>
      <c r="D49" s="106">
        <v>3.7410000000000001</v>
      </c>
      <c r="E49" s="100">
        <f t="shared" si="0"/>
        <v>1581.5983453593158</v>
      </c>
      <c r="F49" s="100">
        <v>5916.7594099892003</v>
      </c>
      <c r="G49" s="101" t="s">
        <v>23</v>
      </c>
      <c r="V49" s="95"/>
      <c r="W49" s="95"/>
    </row>
    <row r="50" spans="1:23" s="59" customFormat="1" ht="67.5" x14ac:dyDescent="0.25">
      <c r="A50" s="96">
        <f>IF(G50&lt;&gt;"",COUNTA(G$1:G50),"")</f>
        <v>31</v>
      </c>
      <c r="B50" s="97" t="s">
        <v>435</v>
      </c>
      <c r="C50" s="98" t="s">
        <v>58</v>
      </c>
      <c r="D50" s="106">
        <v>4.9180000000000001</v>
      </c>
      <c r="E50" s="100">
        <f t="shared" si="0"/>
        <v>1581.5981986383083</v>
      </c>
      <c r="F50" s="100">
        <v>7778.2999409032</v>
      </c>
      <c r="G50" s="101" t="s">
        <v>23</v>
      </c>
      <c r="V50" s="95"/>
      <c r="W50" s="95"/>
    </row>
    <row r="51" spans="1:23" s="59" customFormat="1" ht="78.75" x14ac:dyDescent="0.25">
      <c r="A51" s="96">
        <f>IF(G51&lt;&gt;"",COUNTA(G$1:G51),"")</f>
        <v>32</v>
      </c>
      <c r="B51" s="97" t="s">
        <v>436</v>
      </c>
      <c r="C51" s="98" t="s">
        <v>58</v>
      </c>
      <c r="D51" s="106">
        <v>5.7039999999999997</v>
      </c>
      <c r="E51" s="100">
        <f t="shared" si="0"/>
        <v>1581.5995284747548</v>
      </c>
      <c r="F51" s="100">
        <v>9021.4437104200006</v>
      </c>
      <c r="G51" s="101" t="s">
        <v>23</v>
      </c>
      <c r="V51" s="95"/>
      <c r="W51" s="95"/>
    </row>
    <row r="52" spans="1:23" s="59" customFormat="1" ht="56.25" x14ac:dyDescent="0.25">
      <c r="A52" s="96">
        <f>IF(G52&lt;&gt;"",COUNTA(G$1:G52),"")</f>
        <v>33</v>
      </c>
      <c r="B52" s="97" t="s">
        <v>437</v>
      </c>
      <c r="C52" s="98" t="s">
        <v>58</v>
      </c>
      <c r="D52" s="106">
        <v>10.111000000000001</v>
      </c>
      <c r="E52" s="100">
        <f t="shared" si="0"/>
        <v>1581.5990040253585</v>
      </c>
      <c r="F52" s="100">
        <v>15991.547529700401</v>
      </c>
      <c r="G52" s="101" t="s">
        <v>23</v>
      </c>
      <c r="V52" s="95"/>
      <c r="W52" s="95"/>
    </row>
    <row r="53" spans="1:23" s="59" customFormat="1" ht="45" x14ac:dyDescent="0.25">
      <c r="A53" s="96">
        <f>IF(G53&lt;&gt;"",COUNTA(G$1:G53),"")</f>
        <v>34</v>
      </c>
      <c r="B53" s="97" t="s">
        <v>438</v>
      </c>
      <c r="C53" s="98" t="s">
        <v>58</v>
      </c>
      <c r="D53" s="106">
        <v>2.4380000000000002</v>
      </c>
      <c r="E53" s="100">
        <f t="shared" si="0"/>
        <v>1581.5990161429038</v>
      </c>
      <c r="F53" s="100">
        <v>3855.9384013563999</v>
      </c>
      <c r="G53" s="101" t="s">
        <v>23</v>
      </c>
      <c r="V53" s="95"/>
      <c r="W53" s="95"/>
    </row>
    <row r="54" spans="1:23" s="59" customFormat="1" ht="56.25" x14ac:dyDescent="0.25">
      <c r="A54" s="96">
        <f>IF(G54&lt;&gt;"",COUNTA(G$1:G54),"")</f>
        <v>35</v>
      </c>
      <c r="B54" s="97" t="s">
        <v>439</v>
      </c>
      <c r="C54" s="98" t="s">
        <v>58</v>
      </c>
      <c r="D54" s="106">
        <v>12.426</v>
      </c>
      <c r="E54" s="100">
        <f t="shared" si="0"/>
        <v>1581.5983003791084</v>
      </c>
      <c r="F54" s="100">
        <v>19652.940480510802</v>
      </c>
      <c r="G54" s="101" t="s">
        <v>23</v>
      </c>
      <c r="V54" s="95"/>
      <c r="W54" s="95"/>
    </row>
    <row r="55" spans="1:23" s="59" customFormat="1" ht="56.25" x14ac:dyDescent="0.25">
      <c r="A55" s="96">
        <f>IF(G55&lt;&gt;"",COUNTA(G$1:G55),"")</f>
        <v>36</v>
      </c>
      <c r="B55" s="97" t="s">
        <v>440</v>
      </c>
      <c r="C55" s="98" t="s">
        <v>58</v>
      </c>
      <c r="D55" s="106">
        <v>11.079000000000001</v>
      </c>
      <c r="E55" s="100">
        <f t="shared" si="0"/>
        <v>1581.5987249277009</v>
      </c>
      <c r="F55" s="100">
        <v>17522.532273474</v>
      </c>
      <c r="G55" s="101" t="s">
        <v>23</v>
      </c>
      <c r="V55" s="95"/>
      <c r="W55" s="95"/>
    </row>
    <row r="56" spans="1:23" s="59" customFormat="1" ht="45" x14ac:dyDescent="0.25">
      <c r="A56" s="96">
        <f>IF(G56&lt;&gt;"",COUNTA(G$1:G56),"")</f>
        <v>37</v>
      </c>
      <c r="B56" s="97" t="s">
        <v>441</v>
      </c>
      <c r="C56" s="98" t="s">
        <v>58</v>
      </c>
      <c r="D56" s="106">
        <v>6.6319999999999997</v>
      </c>
      <c r="E56" s="100">
        <f t="shared" si="0"/>
        <v>1581.5980568560317</v>
      </c>
      <c r="F56" s="100">
        <v>10489.158313069202</v>
      </c>
      <c r="G56" s="101" t="s">
        <v>23</v>
      </c>
      <c r="V56" s="95"/>
      <c r="W56" s="95"/>
    </row>
    <row r="57" spans="1:23" s="59" customFormat="1" ht="45" x14ac:dyDescent="0.25">
      <c r="A57" s="96">
        <f>IF(G57&lt;&gt;"",COUNTA(G$1:G57),"")</f>
        <v>38</v>
      </c>
      <c r="B57" s="97" t="s">
        <v>442</v>
      </c>
      <c r="C57" s="98" t="s">
        <v>58</v>
      </c>
      <c r="D57" s="106">
        <v>10.664</v>
      </c>
      <c r="E57" s="100">
        <f t="shared" si="0"/>
        <v>1581.5985361509379</v>
      </c>
      <c r="F57" s="100">
        <v>16866.166789513602</v>
      </c>
      <c r="G57" s="101" t="s">
        <v>23</v>
      </c>
      <c r="V57" s="95"/>
      <c r="W57" s="95"/>
    </row>
    <row r="58" spans="1:23" s="59" customFormat="1" ht="56.25" x14ac:dyDescent="0.25">
      <c r="A58" s="96">
        <f>IF(G58&lt;&gt;"",COUNTA(G$1:G58),"")</f>
        <v>39</v>
      </c>
      <c r="B58" s="97" t="s">
        <v>443</v>
      </c>
      <c r="C58" s="98" t="s">
        <v>58</v>
      </c>
      <c r="D58" s="108">
        <v>5.01</v>
      </c>
      <c r="E58" s="100">
        <f t="shared" si="0"/>
        <v>1581.5995052467067</v>
      </c>
      <c r="F58" s="100">
        <v>7923.8135212860007</v>
      </c>
      <c r="G58" s="101" t="s">
        <v>23</v>
      </c>
      <c r="V58" s="95"/>
      <c r="W58" s="95"/>
    </row>
    <row r="59" spans="1:23" s="59" customFormat="1" ht="45" x14ac:dyDescent="0.25">
      <c r="A59" s="96">
        <f>IF(G59&lt;&gt;"",COUNTA(G$1:G59),"")</f>
        <v>40</v>
      </c>
      <c r="B59" s="97" t="s">
        <v>444</v>
      </c>
      <c r="C59" s="98" t="s">
        <v>58</v>
      </c>
      <c r="D59" s="106">
        <v>2.758</v>
      </c>
      <c r="E59" s="100">
        <f t="shared" si="0"/>
        <v>1581.5968870970269</v>
      </c>
      <c r="F59" s="100">
        <v>4362.0442146136002</v>
      </c>
      <c r="G59" s="101" t="s">
        <v>23</v>
      </c>
      <c r="V59" s="95"/>
      <c r="W59" s="95"/>
    </row>
    <row r="60" spans="1:23" s="59" customFormat="1" ht="78.75" x14ac:dyDescent="0.25">
      <c r="A60" s="96">
        <f>IF(G60&lt;&gt;"",COUNTA(G$1:G60),"")</f>
        <v>41</v>
      </c>
      <c r="B60" s="97" t="s">
        <v>445</v>
      </c>
      <c r="C60" s="98" t="s">
        <v>58</v>
      </c>
      <c r="D60" s="106">
        <v>14.292</v>
      </c>
      <c r="E60" s="100">
        <f t="shared" si="0"/>
        <v>1581.5989443865381</v>
      </c>
      <c r="F60" s="100">
        <v>22604.212113172402</v>
      </c>
      <c r="G60" s="101" t="s">
        <v>23</v>
      </c>
      <c r="V60" s="95"/>
      <c r="W60" s="95"/>
    </row>
    <row r="61" spans="1:23" s="59" customFormat="1" ht="78.75" x14ac:dyDescent="0.25">
      <c r="A61" s="96">
        <f>IF(G61&lt;&gt;"",COUNTA(G$1:G61),"")</f>
        <v>42</v>
      </c>
      <c r="B61" s="97" t="s">
        <v>446</v>
      </c>
      <c r="C61" s="98" t="s">
        <v>58</v>
      </c>
      <c r="D61" s="106">
        <v>16.526</v>
      </c>
      <c r="E61" s="100">
        <f t="shared" si="0"/>
        <v>1581.5983186962847</v>
      </c>
      <c r="F61" s="100">
        <v>26137.4938147748</v>
      </c>
      <c r="G61" s="101" t="s">
        <v>23</v>
      </c>
      <c r="V61" s="95"/>
      <c r="W61" s="95"/>
    </row>
    <row r="62" spans="1:23" s="59" customFormat="1" ht="123.75" x14ac:dyDescent="0.25">
      <c r="A62" s="96">
        <f>IF(G62&lt;&gt;"",COUNTA(G$1:G62),"")</f>
        <v>43</v>
      </c>
      <c r="B62" s="97" t="s">
        <v>447</v>
      </c>
      <c r="C62" s="98" t="s">
        <v>58</v>
      </c>
      <c r="D62" s="106">
        <v>19.550999999999998</v>
      </c>
      <c r="E62" s="100">
        <f t="shared" si="0"/>
        <v>1581.5989207496091</v>
      </c>
      <c r="F62" s="100">
        <v>30921.840499575603</v>
      </c>
      <c r="G62" s="101" t="s">
        <v>23</v>
      </c>
      <c r="V62" s="95"/>
      <c r="W62" s="95"/>
    </row>
    <row r="63" spans="1:23" s="59" customFormat="1" ht="56.25" x14ac:dyDescent="0.25">
      <c r="A63" s="96">
        <f>IF(G63&lt;&gt;"",COUNTA(G$1:G63),"")</f>
        <v>44</v>
      </c>
      <c r="B63" s="97" t="s">
        <v>448</v>
      </c>
      <c r="C63" s="98" t="s">
        <v>58</v>
      </c>
      <c r="D63" s="108">
        <v>3.84</v>
      </c>
      <c r="E63" s="100">
        <f t="shared" si="0"/>
        <v>1581.5979525968751</v>
      </c>
      <c r="F63" s="100">
        <v>6073.336137972</v>
      </c>
      <c r="G63" s="101" t="s">
        <v>23</v>
      </c>
      <c r="V63" s="95"/>
      <c r="W63" s="95"/>
    </row>
    <row r="64" spans="1:23" s="59" customFormat="1" ht="56.25" x14ac:dyDescent="0.25">
      <c r="A64" s="96">
        <f>IF(G64&lt;&gt;"",COUNTA(G$1:G64),"")</f>
        <v>45</v>
      </c>
      <c r="B64" s="97" t="s">
        <v>449</v>
      </c>
      <c r="C64" s="98" t="s">
        <v>58</v>
      </c>
      <c r="D64" s="108">
        <v>2.72</v>
      </c>
      <c r="E64" s="100">
        <f t="shared" si="0"/>
        <v>1581.5989694302939</v>
      </c>
      <c r="F64" s="100">
        <v>4301.9491968503999</v>
      </c>
      <c r="G64" s="101" t="s">
        <v>23</v>
      </c>
      <c r="V64" s="95"/>
      <c r="W64" s="95"/>
    </row>
    <row r="65" spans="1:23" s="59" customFormat="1" ht="67.5" x14ac:dyDescent="0.25">
      <c r="A65" s="96">
        <f>IF(G65&lt;&gt;"",COUNTA(G$1:G65),"")</f>
        <v>46</v>
      </c>
      <c r="B65" s="97" t="s">
        <v>450</v>
      </c>
      <c r="C65" s="98" t="s">
        <v>58</v>
      </c>
      <c r="D65" s="106">
        <v>7.476</v>
      </c>
      <c r="E65" s="100">
        <f t="shared" si="0"/>
        <v>1581.5979988413055</v>
      </c>
      <c r="F65" s="100">
        <v>11824.0266393376</v>
      </c>
      <c r="G65" s="101" t="s">
        <v>23</v>
      </c>
      <c r="V65" s="95"/>
      <c r="W65" s="95"/>
    </row>
    <row r="66" spans="1:23" s="59" customFormat="1" ht="45" x14ac:dyDescent="0.25">
      <c r="A66" s="96">
        <f>IF(G66&lt;&gt;"",COUNTA(G$1:G66),"")</f>
        <v>47</v>
      </c>
      <c r="B66" s="97" t="s">
        <v>451</v>
      </c>
      <c r="C66" s="98" t="s">
        <v>58</v>
      </c>
      <c r="D66" s="108">
        <v>13.64</v>
      </c>
      <c r="E66" s="100">
        <f t="shared" si="0"/>
        <v>1553.7087733764811</v>
      </c>
      <c r="F66" s="100">
        <v>21192.587668855202</v>
      </c>
      <c r="G66" s="101" t="s">
        <v>23</v>
      </c>
      <c r="V66" s="95"/>
      <c r="W66" s="95"/>
    </row>
    <row r="67" spans="1:23" s="59" customFormat="1" ht="15" x14ac:dyDescent="0.25">
      <c r="A67" s="96">
        <f>IF(G67&lt;&gt;"",COUNTA(G$1:G67),"")</f>
        <v>48</v>
      </c>
      <c r="B67" s="97" t="s">
        <v>452</v>
      </c>
      <c r="C67" s="98" t="s">
        <v>64</v>
      </c>
      <c r="D67" s="103">
        <v>3.8000000000000002E-4</v>
      </c>
      <c r="E67" s="100">
        <f t="shared" si="0"/>
        <v>291.13546315789472</v>
      </c>
      <c r="F67" s="102">
        <v>0.11063147600000001</v>
      </c>
      <c r="G67" s="101" t="s">
        <v>23</v>
      </c>
      <c r="V67" s="95"/>
      <c r="W67" s="95"/>
    </row>
    <row r="68" spans="1:23" s="59" customFormat="1" ht="15" x14ac:dyDescent="0.25">
      <c r="A68" s="96">
        <f>IF(G68&lt;&gt;"",COUNTA(G$1:G68),"")</f>
        <v>49</v>
      </c>
      <c r="B68" s="97" t="s">
        <v>77</v>
      </c>
      <c r="C68" s="98" t="s">
        <v>62</v>
      </c>
      <c r="D68" s="103">
        <v>1.9400000000000001E-3</v>
      </c>
      <c r="E68" s="100">
        <f t="shared" si="0"/>
        <v>199330.5470156701</v>
      </c>
      <c r="F68" s="102">
        <v>386.70126121040005</v>
      </c>
      <c r="G68" s="101" t="s">
        <v>23</v>
      </c>
      <c r="V68" s="95"/>
      <c r="W68" s="95"/>
    </row>
    <row r="69" spans="1:23" s="59" customFormat="1" ht="15" x14ac:dyDescent="0.25">
      <c r="A69" s="96">
        <f>IF(G69&lt;&gt;"",COUNTA(G$1:G69),"")</f>
        <v>50</v>
      </c>
      <c r="B69" s="97" t="s">
        <v>168</v>
      </c>
      <c r="C69" s="98" t="s">
        <v>98</v>
      </c>
      <c r="D69" s="103">
        <v>0.76121000000000005</v>
      </c>
      <c r="E69" s="100">
        <f t="shared" si="0"/>
        <v>62.625429261833141</v>
      </c>
      <c r="F69" s="102">
        <v>47.67110300840001</v>
      </c>
      <c r="G69" s="101" t="s">
        <v>23</v>
      </c>
      <c r="V69" s="95"/>
      <c r="W69" s="95"/>
    </row>
    <row r="70" spans="1:23" s="59" customFormat="1" ht="33.75" x14ac:dyDescent="0.25">
      <c r="A70" s="96">
        <f>IF(G70&lt;&gt;"",COUNTA(G$1:G70),"")</f>
        <v>51</v>
      </c>
      <c r="B70" s="97" t="s">
        <v>453</v>
      </c>
      <c r="C70" s="98" t="s">
        <v>22</v>
      </c>
      <c r="D70" s="99">
        <v>4</v>
      </c>
      <c r="E70" s="100">
        <f t="shared" si="0"/>
        <v>7803.9996327780009</v>
      </c>
      <c r="F70" s="100">
        <v>31215.998531112004</v>
      </c>
      <c r="G70" s="101" t="s">
        <v>23</v>
      </c>
      <c r="V70" s="95"/>
      <c r="W70" s="95"/>
    </row>
    <row r="71" spans="1:23" s="59" customFormat="1" ht="33.75" x14ac:dyDescent="0.25">
      <c r="A71" s="96">
        <f>IF(G71&lt;&gt;"",COUNTA(G$1:G71),"")</f>
        <v>52</v>
      </c>
      <c r="B71" s="97" t="s">
        <v>454</v>
      </c>
      <c r="C71" s="98" t="s">
        <v>22</v>
      </c>
      <c r="D71" s="99">
        <v>2</v>
      </c>
      <c r="E71" s="100">
        <f t="shared" si="0"/>
        <v>11124.2493641948</v>
      </c>
      <c r="F71" s="100">
        <v>22248.498728389601</v>
      </c>
      <c r="G71" s="101" t="s">
        <v>23</v>
      </c>
      <c r="V71" s="95"/>
      <c r="W71" s="95"/>
    </row>
    <row r="72" spans="1:23" s="59" customFormat="1" ht="45" x14ac:dyDescent="0.25">
      <c r="A72" s="96">
        <f>IF(G72&lt;&gt;"",COUNTA(G$1:G72),"")</f>
        <v>53</v>
      </c>
      <c r="B72" s="97" t="s">
        <v>455</v>
      </c>
      <c r="C72" s="98" t="s">
        <v>22</v>
      </c>
      <c r="D72" s="99">
        <v>3</v>
      </c>
      <c r="E72" s="100">
        <f t="shared" si="0"/>
        <v>11124.2493641948</v>
      </c>
      <c r="F72" s="100">
        <v>33372.748092584399</v>
      </c>
      <c r="G72" s="101" t="s">
        <v>23</v>
      </c>
      <c r="V72" s="95"/>
      <c r="W72" s="95"/>
    </row>
    <row r="73" spans="1:23" s="59" customFormat="1" ht="45" x14ac:dyDescent="0.25">
      <c r="A73" s="96">
        <f>IF(G73&lt;&gt;"",COUNTA(G$1:G73),"")</f>
        <v>54</v>
      </c>
      <c r="B73" s="97" t="s">
        <v>456</v>
      </c>
      <c r="C73" s="98" t="s">
        <v>22</v>
      </c>
      <c r="D73" s="99">
        <v>2</v>
      </c>
      <c r="E73" s="100">
        <f t="shared" si="0"/>
        <v>11124.2493641948</v>
      </c>
      <c r="F73" s="100">
        <v>22248.498728389601</v>
      </c>
      <c r="G73" s="101" t="s">
        <v>23</v>
      </c>
      <c r="V73" s="95"/>
      <c r="W73" s="95"/>
    </row>
    <row r="74" spans="1:23" s="59" customFormat="1" ht="67.5" x14ac:dyDescent="0.25">
      <c r="A74" s="96">
        <f>IF(G74&lt;&gt;"",COUNTA(G$1:G74),"")</f>
        <v>55</v>
      </c>
      <c r="B74" s="97" t="s">
        <v>457</v>
      </c>
      <c r="C74" s="98" t="s">
        <v>22</v>
      </c>
      <c r="D74" s="99">
        <v>15</v>
      </c>
      <c r="E74" s="100">
        <f t="shared" si="0"/>
        <v>1039.6703588575999</v>
      </c>
      <c r="F74" s="100">
        <v>15595.055382864</v>
      </c>
      <c r="G74" s="101" t="s">
        <v>23</v>
      </c>
      <c r="V74" s="95"/>
      <c r="W74" s="95"/>
    </row>
    <row r="75" spans="1:23" s="59" customFormat="1" ht="22.5" x14ac:dyDescent="0.25">
      <c r="A75" s="96">
        <f>IF(G75&lt;&gt;"",COUNTA(G$1:G75),"")</f>
        <v>56</v>
      </c>
      <c r="B75" s="97" t="s">
        <v>458</v>
      </c>
      <c r="C75" s="98" t="s">
        <v>22</v>
      </c>
      <c r="D75" s="99">
        <v>2</v>
      </c>
      <c r="E75" s="100">
        <f t="shared" si="0"/>
        <v>541.72914852920007</v>
      </c>
      <c r="F75" s="102">
        <v>1083.4582970584001</v>
      </c>
      <c r="G75" s="101" t="s">
        <v>23</v>
      </c>
      <c r="V75" s="95"/>
      <c r="W75" s="95"/>
    </row>
    <row r="76" spans="1:23" s="59" customFormat="1" ht="15" x14ac:dyDescent="0.25">
      <c r="A76" s="96">
        <f>IF(G76&lt;&gt;"",COUNTA(G$1:G76),"")</f>
        <v>57</v>
      </c>
      <c r="B76" s="97" t="s">
        <v>78</v>
      </c>
      <c r="C76" s="98" t="s">
        <v>64</v>
      </c>
      <c r="D76" s="108">
        <v>0.26</v>
      </c>
      <c r="E76" s="100">
        <f t="shared" ref="E76:E138" si="1">F76/D76</f>
        <v>287.98224214153851</v>
      </c>
      <c r="F76" s="102">
        <v>74.87538295680001</v>
      </c>
      <c r="G76" s="101" t="s">
        <v>23</v>
      </c>
      <c r="V76" s="95"/>
      <c r="W76" s="95"/>
    </row>
    <row r="77" spans="1:23" s="59" customFormat="1" ht="22.5" x14ac:dyDescent="0.25">
      <c r="A77" s="96">
        <f>IF(G77&lt;&gt;"",COUNTA(G$1:G77),"")</f>
        <v>58</v>
      </c>
      <c r="B77" s="97" t="s">
        <v>79</v>
      </c>
      <c r="C77" s="98" t="s">
        <v>64</v>
      </c>
      <c r="D77" s="103">
        <v>0.67449000000000003</v>
      </c>
      <c r="E77" s="100">
        <f t="shared" si="1"/>
        <v>152.2127974143427</v>
      </c>
      <c r="F77" s="102">
        <v>102.66600972800001</v>
      </c>
      <c r="G77" s="101" t="s">
        <v>23</v>
      </c>
      <c r="V77" s="95"/>
      <c r="W77" s="95"/>
    </row>
    <row r="78" spans="1:23" s="59" customFormat="1" ht="15" x14ac:dyDescent="0.25">
      <c r="A78" s="96">
        <f>IF(G78&lt;&gt;"",COUNTA(G$1:G78),"")</f>
        <v>59</v>
      </c>
      <c r="B78" s="97" t="s">
        <v>459</v>
      </c>
      <c r="C78" s="98" t="s">
        <v>62</v>
      </c>
      <c r="D78" s="105">
        <v>0.32969999999999999</v>
      </c>
      <c r="E78" s="100">
        <f t="shared" si="1"/>
        <v>90393.130258800127</v>
      </c>
      <c r="F78" s="100">
        <v>29802.615046326402</v>
      </c>
      <c r="G78" s="101" t="s">
        <v>23</v>
      </c>
      <c r="V78" s="95"/>
      <c r="W78" s="95"/>
    </row>
    <row r="79" spans="1:23" s="59" customFormat="1" ht="15" x14ac:dyDescent="0.25">
      <c r="A79" s="96">
        <f>IF(G79&lt;&gt;"",COUNTA(G$1:G79),"")</f>
        <v>60</v>
      </c>
      <c r="B79" s="97" t="s">
        <v>460</v>
      </c>
      <c r="C79" s="98" t="s">
        <v>62</v>
      </c>
      <c r="D79" s="110">
        <v>4.95E-4</v>
      </c>
      <c r="E79" s="100">
        <f t="shared" si="1"/>
        <v>76905.638164848482</v>
      </c>
      <c r="F79" s="102">
        <v>38.0682908916</v>
      </c>
      <c r="G79" s="101" t="s">
        <v>23</v>
      </c>
      <c r="V79" s="95"/>
      <c r="W79" s="95"/>
    </row>
    <row r="80" spans="1:23" s="59" customFormat="1" ht="22.5" x14ac:dyDescent="0.25">
      <c r="A80" s="96">
        <f>IF(G80&lt;&gt;"",COUNTA(G$1:G80),"")</f>
        <v>61</v>
      </c>
      <c r="B80" s="97" t="s">
        <v>82</v>
      </c>
      <c r="C80" s="98" t="s">
        <v>62</v>
      </c>
      <c r="D80" s="110">
        <v>3.0723E-2</v>
      </c>
      <c r="E80" s="100">
        <f t="shared" si="1"/>
        <v>76412.166255495889</v>
      </c>
      <c r="F80" s="100">
        <v>2347.6109838676002</v>
      </c>
      <c r="G80" s="101" t="s">
        <v>23</v>
      </c>
      <c r="V80" s="95"/>
      <c r="W80" s="95"/>
    </row>
    <row r="81" spans="1:23" s="59" customFormat="1" ht="15" x14ac:dyDescent="0.25">
      <c r="A81" s="96">
        <f>IF(G81&lt;&gt;"",COUNTA(G$1:G81),"")</f>
        <v>62</v>
      </c>
      <c r="B81" s="97" t="s">
        <v>83</v>
      </c>
      <c r="C81" s="98" t="s">
        <v>64</v>
      </c>
      <c r="D81" s="103">
        <v>5.4151699999999998</v>
      </c>
      <c r="E81" s="100">
        <f t="shared" si="1"/>
        <v>532.17074731423031</v>
      </c>
      <c r="F81" s="100">
        <v>2881.7950657336005</v>
      </c>
      <c r="G81" s="101" t="s">
        <v>23</v>
      </c>
      <c r="V81" s="95"/>
      <c r="W81" s="95"/>
    </row>
    <row r="82" spans="1:23" s="59" customFormat="1" ht="33.75" x14ac:dyDescent="0.25">
      <c r="A82" s="96">
        <f>IF(G82&lt;&gt;"",COUNTA(G$1:G82),"")</f>
        <v>63</v>
      </c>
      <c r="B82" s="97" t="s">
        <v>85</v>
      </c>
      <c r="C82" s="98" t="s">
        <v>62</v>
      </c>
      <c r="D82" s="107">
        <v>2.1982399999999999E-2</v>
      </c>
      <c r="E82" s="100">
        <f t="shared" si="1"/>
        <v>172988.50603688406</v>
      </c>
      <c r="F82" s="100">
        <v>3802.7025351052002</v>
      </c>
      <c r="G82" s="101" t="s">
        <v>23</v>
      </c>
      <c r="V82" s="95"/>
      <c r="W82" s="95"/>
    </row>
    <row r="83" spans="1:23" s="59" customFormat="1" ht="67.5" x14ac:dyDescent="0.25">
      <c r="A83" s="96">
        <f>IF(G83&lt;&gt;"",COUNTA(G$1:G83),"")</f>
        <v>64</v>
      </c>
      <c r="B83" s="97" t="s">
        <v>461</v>
      </c>
      <c r="C83" s="98" t="s">
        <v>98</v>
      </c>
      <c r="D83" s="105">
        <v>2.3003999999999998</v>
      </c>
      <c r="E83" s="100">
        <f t="shared" si="1"/>
        <v>18517.190970731004</v>
      </c>
      <c r="F83" s="100">
        <v>42596.946109069599</v>
      </c>
      <c r="G83" s="101" t="s">
        <v>23</v>
      </c>
      <c r="V83" s="95"/>
      <c r="W83" s="95"/>
    </row>
    <row r="84" spans="1:23" s="59" customFormat="1" ht="33.75" x14ac:dyDescent="0.25">
      <c r="A84" s="96">
        <f>IF(G84&lt;&gt;"",COUNTA(G$1:G84),"")</f>
        <v>65</v>
      </c>
      <c r="B84" s="97" t="s">
        <v>87</v>
      </c>
      <c r="C84" s="98" t="s">
        <v>62</v>
      </c>
      <c r="D84" s="107">
        <v>3.8959999999999998E-4</v>
      </c>
      <c r="E84" s="100">
        <f t="shared" si="1"/>
        <v>170660.97812114991</v>
      </c>
      <c r="F84" s="102">
        <v>66.489517075999998</v>
      </c>
      <c r="G84" s="101" t="s">
        <v>23</v>
      </c>
      <c r="V84" s="95"/>
      <c r="W84" s="95"/>
    </row>
    <row r="85" spans="1:23" s="59" customFormat="1" ht="22.5" x14ac:dyDescent="0.25">
      <c r="A85" s="96">
        <f>IF(G85&lt;&gt;"",COUNTA(G$1:G85),"")</f>
        <v>66</v>
      </c>
      <c r="B85" s="97" t="s">
        <v>462</v>
      </c>
      <c r="C85" s="98" t="s">
        <v>62</v>
      </c>
      <c r="D85" s="103">
        <v>2.60555</v>
      </c>
      <c r="E85" s="100">
        <f t="shared" si="1"/>
        <v>115755.70619571162</v>
      </c>
      <c r="F85" s="100">
        <v>301607.28027823643</v>
      </c>
      <c r="G85" s="101" t="s">
        <v>23</v>
      </c>
      <c r="V85" s="95"/>
      <c r="W85" s="95"/>
    </row>
    <row r="86" spans="1:23" s="59" customFormat="1" ht="33.75" x14ac:dyDescent="0.25">
      <c r="A86" s="96">
        <f>IF(G86&lt;&gt;"",COUNTA(G$1:G86),"")</f>
        <v>67</v>
      </c>
      <c r="B86" s="97" t="s">
        <v>463</v>
      </c>
      <c r="C86" s="98" t="s">
        <v>22</v>
      </c>
      <c r="D86" s="99">
        <v>44</v>
      </c>
      <c r="E86" s="100">
        <f t="shared" si="1"/>
        <v>653.47800243680001</v>
      </c>
      <c r="F86" s="100">
        <v>28753.032107219198</v>
      </c>
      <c r="G86" s="101" t="s">
        <v>23</v>
      </c>
      <c r="V86" s="95"/>
      <c r="W86" s="95"/>
    </row>
    <row r="87" spans="1:23" s="59" customFormat="1" ht="15" x14ac:dyDescent="0.25">
      <c r="A87" s="96">
        <f>IF(G87&lt;&gt;"",COUNTA(G$1:G87),"")</f>
        <v>68</v>
      </c>
      <c r="B87" s="97" t="s">
        <v>89</v>
      </c>
      <c r="C87" s="98" t="s">
        <v>64</v>
      </c>
      <c r="D87" s="103">
        <v>0.30712</v>
      </c>
      <c r="E87" s="100">
        <f t="shared" si="1"/>
        <v>375.3516475384215</v>
      </c>
      <c r="F87" s="102">
        <v>115.27799799200001</v>
      </c>
      <c r="G87" s="101" t="s">
        <v>23</v>
      </c>
      <c r="V87" s="95"/>
      <c r="W87" s="95"/>
    </row>
    <row r="88" spans="1:23" s="59" customFormat="1" ht="15" x14ac:dyDescent="0.25">
      <c r="A88" s="96">
        <f>IF(G88&lt;&gt;"",COUNTA(G$1:G88),"")</f>
        <v>69</v>
      </c>
      <c r="B88" s="97" t="s">
        <v>464</v>
      </c>
      <c r="C88" s="98" t="s">
        <v>64</v>
      </c>
      <c r="D88" s="106">
        <v>0.22500000000000001</v>
      </c>
      <c r="E88" s="100">
        <f t="shared" si="1"/>
        <v>91.012827589333355</v>
      </c>
      <c r="F88" s="102">
        <v>20.477886207600005</v>
      </c>
      <c r="G88" s="101" t="s">
        <v>23</v>
      </c>
      <c r="V88" s="95"/>
      <c r="W88" s="95"/>
    </row>
    <row r="89" spans="1:23" s="59" customFormat="1" ht="33.75" x14ac:dyDescent="0.25">
      <c r="A89" s="96">
        <f>IF(G89&lt;&gt;"",COUNTA(G$1:G89),"")</f>
        <v>70</v>
      </c>
      <c r="B89" s="97" t="s">
        <v>465</v>
      </c>
      <c r="C89" s="98" t="s">
        <v>22</v>
      </c>
      <c r="D89" s="99">
        <v>2</v>
      </c>
      <c r="E89" s="100">
        <f t="shared" si="1"/>
        <v>254.70684719479999</v>
      </c>
      <c r="F89" s="102">
        <v>509.41369438959998</v>
      </c>
      <c r="G89" s="101" t="s">
        <v>23</v>
      </c>
      <c r="V89" s="95"/>
      <c r="W89" s="95"/>
    </row>
    <row r="90" spans="1:23" s="59" customFormat="1" ht="22.5" x14ac:dyDescent="0.25">
      <c r="A90" s="96">
        <f>IF(G90&lt;&gt;"",COUNTA(G$1:G90),"")</f>
        <v>71</v>
      </c>
      <c r="B90" s="97" t="s">
        <v>466</v>
      </c>
      <c r="C90" s="98" t="s">
        <v>62</v>
      </c>
      <c r="D90" s="107">
        <v>1.5999999999999999E-6</v>
      </c>
      <c r="E90" s="100">
        <f t="shared" si="1"/>
        <v>1147801.5634999999</v>
      </c>
      <c r="F90" s="102">
        <v>1.8364825015999999</v>
      </c>
      <c r="G90" s="101" t="s">
        <v>23</v>
      </c>
      <c r="V90" s="95"/>
      <c r="W90" s="95"/>
    </row>
    <row r="91" spans="1:23" s="59" customFormat="1" ht="15" x14ac:dyDescent="0.25">
      <c r="A91" s="96">
        <f>IF(G91&lt;&gt;"",COUNTA(G$1:G91),"")</f>
        <v>72</v>
      </c>
      <c r="B91" s="97" t="s">
        <v>178</v>
      </c>
      <c r="C91" s="98" t="s">
        <v>62</v>
      </c>
      <c r="D91" s="107">
        <v>5.5849999999999997E-4</v>
      </c>
      <c r="E91" s="100">
        <f t="shared" si="1"/>
        <v>136521.42033876458</v>
      </c>
      <c r="F91" s="102">
        <v>76.247213259200009</v>
      </c>
      <c r="G91" s="101" t="s">
        <v>23</v>
      </c>
      <c r="V91" s="95"/>
      <c r="W91" s="95"/>
    </row>
    <row r="92" spans="1:23" s="59" customFormat="1" ht="22.5" x14ac:dyDescent="0.25">
      <c r="A92" s="96">
        <f>IF(G92&lt;&gt;"",COUNTA(G$1:G92),"")</f>
        <v>73</v>
      </c>
      <c r="B92" s="97" t="s">
        <v>467</v>
      </c>
      <c r="C92" s="98" t="s">
        <v>64</v>
      </c>
      <c r="D92" s="106">
        <v>1.0649999999999999</v>
      </c>
      <c r="E92" s="100">
        <f t="shared" si="1"/>
        <v>90.001043010704237</v>
      </c>
      <c r="F92" s="102">
        <v>95.851110806400001</v>
      </c>
      <c r="G92" s="101" t="s">
        <v>23</v>
      </c>
      <c r="V92" s="95"/>
      <c r="W92" s="95"/>
    </row>
    <row r="93" spans="1:23" s="59" customFormat="1" ht="22.5" x14ac:dyDescent="0.25">
      <c r="A93" s="96">
        <f>IF(G93&lt;&gt;"",COUNTA(G$1:G93),"")</f>
        <v>74</v>
      </c>
      <c r="B93" s="97" t="s">
        <v>468</v>
      </c>
      <c r="C93" s="98" t="s">
        <v>64</v>
      </c>
      <c r="D93" s="106">
        <v>2.9820000000000002</v>
      </c>
      <c r="E93" s="100">
        <f t="shared" si="1"/>
        <v>66.445665162977861</v>
      </c>
      <c r="F93" s="102">
        <v>198.140973516</v>
      </c>
      <c r="G93" s="101" t="s">
        <v>23</v>
      </c>
      <c r="V93" s="95"/>
      <c r="W93" s="95"/>
    </row>
    <row r="94" spans="1:23" s="59" customFormat="1" ht="22.5" x14ac:dyDescent="0.25">
      <c r="A94" s="96">
        <f>IF(G94&lt;&gt;"",COUNTA(G$1:G94),"")</f>
        <v>75</v>
      </c>
      <c r="B94" s="97" t="s">
        <v>90</v>
      </c>
      <c r="C94" s="98" t="s">
        <v>62</v>
      </c>
      <c r="D94" s="103">
        <v>4.2599999999999999E-3</v>
      </c>
      <c r="E94" s="100">
        <f t="shared" si="1"/>
        <v>147890.39116835681</v>
      </c>
      <c r="F94" s="102">
        <v>630.01306637720006</v>
      </c>
      <c r="G94" s="101" t="s">
        <v>23</v>
      </c>
      <c r="V94" s="95"/>
      <c r="W94" s="95"/>
    </row>
    <row r="95" spans="1:23" s="59" customFormat="1" ht="22.5" x14ac:dyDescent="0.25">
      <c r="A95" s="96">
        <f>IF(G95&lt;&gt;"",COUNTA(G$1:G95),"")</f>
        <v>76</v>
      </c>
      <c r="B95" s="97" t="s">
        <v>469</v>
      </c>
      <c r="C95" s="98" t="s">
        <v>62</v>
      </c>
      <c r="D95" s="103">
        <v>6.3899999999999998E-3</v>
      </c>
      <c r="E95" s="100">
        <f t="shared" si="1"/>
        <v>121916.23281640063</v>
      </c>
      <c r="F95" s="102">
        <v>779.04472769680001</v>
      </c>
      <c r="G95" s="101" t="s">
        <v>23</v>
      </c>
      <c r="V95" s="95"/>
      <c r="W95" s="95"/>
    </row>
    <row r="96" spans="1:23" s="59" customFormat="1" ht="22.5" x14ac:dyDescent="0.25">
      <c r="A96" s="96">
        <f>IF(G96&lt;&gt;"",COUNTA(G$1:G96),"")</f>
        <v>77</v>
      </c>
      <c r="B96" s="97" t="s">
        <v>180</v>
      </c>
      <c r="C96" s="98" t="s">
        <v>94</v>
      </c>
      <c r="D96" s="106">
        <v>3.0000000000000001E-3</v>
      </c>
      <c r="E96" s="100">
        <f t="shared" si="1"/>
        <v>34734.595748133332</v>
      </c>
      <c r="F96" s="102">
        <v>104.2037872444</v>
      </c>
      <c r="G96" s="101" t="s">
        <v>23</v>
      </c>
      <c r="V96" s="95"/>
      <c r="W96" s="95"/>
    </row>
    <row r="97" spans="1:23" s="59" customFormat="1" ht="22.5" x14ac:dyDescent="0.25">
      <c r="A97" s="96">
        <f>IF(G97&lt;&gt;"",COUNTA(G$1:G97),"")</f>
        <v>78</v>
      </c>
      <c r="B97" s="97" t="s">
        <v>96</v>
      </c>
      <c r="C97" s="98" t="s">
        <v>64</v>
      </c>
      <c r="D97" s="110">
        <v>133.971632</v>
      </c>
      <c r="E97" s="100">
        <f t="shared" si="1"/>
        <v>164.0000609820294</v>
      </c>
      <c r="F97" s="100">
        <v>21971.355817862001</v>
      </c>
      <c r="G97" s="101" t="s">
        <v>23</v>
      </c>
      <c r="V97" s="95"/>
      <c r="W97" s="95"/>
    </row>
    <row r="98" spans="1:23" s="59" customFormat="1" ht="15" x14ac:dyDescent="0.25">
      <c r="A98" s="96">
        <f>IF(G98&lt;&gt;"",COUNTA(G$1:G98),"")</f>
        <v>79</v>
      </c>
      <c r="B98" s="97" t="s">
        <v>97</v>
      </c>
      <c r="C98" s="98" t="s">
        <v>98</v>
      </c>
      <c r="D98" s="105">
        <v>2.9899999999999999E-2</v>
      </c>
      <c r="E98" s="100">
        <f t="shared" si="1"/>
        <v>5232.9798162809375</v>
      </c>
      <c r="F98" s="102">
        <v>156.46609650680003</v>
      </c>
      <c r="G98" s="101" t="s">
        <v>23</v>
      </c>
      <c r="V98" s="95"/>
      <c r="W98" s="95"/>
    </row>
    <row r="99" spans="1:23" s="59" customFormat="1" ht="15" x14ac:dyDescent="0.25">
      <c r="A99" s="96">
        <f>IF(G99&lt;&gt;"",COUNTA(G$1:G99),"")</f>
        <v>80</v>
      </c>
      <c r="B99" s="97" t="s">
        <v>182</v>
      </c>
      <c r="C99" s="98" t="s">
        <v>98</v>
      </c>
      <c r="D99" s="110">
        <v>2.3651999999999999E-2</v>
      </c>
      <c r="E99" s="100">
        <f t="shared" si="1"/>
        <v>6040.4823315744961</v>
      </c>
      <c r="F99" s="102">
        <v>142.86948810639998</v>
      </c>
      <c r="G99" s="101" t="s">
        <v>23</v>
      </c>
      <c r="V99" s="95"/>
      <c r="W99" s="95"/>
    </row>
    <row r="100" spans="1:23" s="59" customFormat="1" ht="15" x14ac:dyDescent="0.25">
      <c r="A100" s="96">
        <f>IF(G100&lt;&gt;"",COUNTA(G$1:G100),"")</f>
        <v>81</v>
      </c>
      <c r="B100" s="97" t="s">
        <v>470</v>
      </c>
      <c r="C100" s="98" t="s">
        <v>64</v>
      </c>
      <c r="D100" s="99">
        <v>5</v>
      </c>
      <c r="E100" s="100">
        <f t="shared" si="1"/>
        <v>78.526221664800005</v>
      </c>
      <c r="F100" s="102">
        <v>392.63110832400002</v>
      </c>
      <c r="G100" s="101" t="s">
        <v>23</v>
      </c>
      <c r="V100" s="95"/>
      <c r="W100" s="95"/>
    </row>
    <row r="101" spans="1:23" s="59" customFormat="1" ht="15" x14ac:dyDescent="0.25">
      <c r="A101" s="96">
        <f>IF(G101&lt;&gt;"",COUNTA(G$1:G101),"")</f>
        <v>82</v>
      </c>
      <c r="B101" s="97" t="s">
        <v>471</v>
      </c>
      <c r="C101" s="98" t="s">
        <v>22</v>
      </c>
      <c r="D101" s="99">
        <v>2</v>
      </c>
      <c r="E101" s="100">
        <f t="shared" si="1"/>
        <v>3671.9029410304001</v>
      </c>
      <c r="F101" s="100">
        <v>7343.8058820608003</v>
      </c>
      <c r="G101" s="101" t="s">
        <v>23</v>
      </c>
      <c r="V101" s="95"/>
      <c r="W101" s="95"/>
    </row>
    <row r="102" spans="1:23" s="59" customFormat="1" ht="45" x14ac:dyDescent="0.25">
      <c r="A102" s="96">
        <f>IF(G102&lt;&gt;"",COUNTA(G$1:G102),"")</f>
        <v>83</v>
      </c>
      <c r="B102" s="97" t="s">
        <v>472</v>
      </c>
      <c r="C102" s="98" t="s">
        <v>22</v>
      </c>
      <c r="D102" s="99">
        <v>4</v>
      </c>
      <c r="E102" s="100">
        <f t="shared" si="1"/>
        <v>6065.2489770764005</v>
      </c>
      <c r="F102" s="100">
        <v>24260.995908305602</v>
      </c>
      <c r="G102" s="101" t="s">
        <v>23</v>
      </c>
      <c r="V102" s="95"/>
      <c r="W102" s="95"/>
    </row>
    <row r="103" spans="1:23" s="59" customFormat="1" ht="33.75" x14ac:dyDescent="0.25">
      <c r="A103" s="96">
        <f>IF(G103&lt;&gt;"",COUNTA(G$1:G103),"")</f>
        <v>84</v>
      </c>
      <c r="B103" s="97" t="s">
        <v>473</v>
      </c>
      <c r="C103" s="98" t="s">
        <v>22</v>
      </c>
      <c r="D103" s="99">
        <v>2</v>
      </c>
      <c r="E103" s="100">
        <f t="shared" si="1"/>
        <v>6065.2489770764005</v>
      </c>
      <c r="F103" s="100">
        <v>12130.497954152801</v>
      </c>
      <c r="G103" s="101" t="s">
        <v>23</v>
      </c>
      <c r="V103" s="95"/>
      <c r="W103" s="95"/>
    </row>
    <row r="104" spans="1:23" s="59" customFormat="1" ht="45" x14ac:dyDescent="0.25">
      <c r="A104" s="96">
        <f>IF(G104&lt;&gt;"",COUNTA(G$1:G104),"")</f>
        <v>85</v>
      </c>
      <c r="B104" s="97" t="s">
        <v>474</v>
      </c>
      <c r="C104" s="98" t="s">
        <v>22</v>
      </c>
      <c r="D104" s="99">
        <v>3</v>
      </c>
      <c r="E104" s="100">
        <f t="shared" si="1"/>
        <v>6065.2489770763996</v>
      </c>
      <c r="F104" s="100">
        <v>18195.746931229198</v>
      </c>
      <c r="G104" s="101" t="s">
        <v>23</v>
      </c>
      <c r="V104" s="95"/>
      <c r="W104" s="95"/>
    </row>
    <row r="105" spans="1:23" s="59" customFormat="1" ht="45" x14ac:dyDescent="0.25">
      <c r="A105" s="96">
        <f>IF(G105&lt;&gt;"",COUNTA(G$1:G105),"")</f>
        <v>86</v>
      </c>
      <c r="B105" s="97" t="s">
        <v>475</v>
      </c>
      <c r="C105" s="98" t="s">
        <v>22</v>
      </c>
      <c r="D105" s="99">
        <v>1</v>
      </c>
      <c r="E105" s="100">
        <f t="shared" si="1"/>
        <v>9112.2610890684009</v>
      </c>
      <c r="F105" s="100">
        <v>9112.2610890684009</v>
      </c>
      <c r="G105" s="101" t="s">
        <v>23</v>
      </c>
      <c r="V105" s="95"/>
      <c r="W105" s="95"/>
    </row>
    <row r="106" spans="1:23" s="59" customFormat="1" ht="33.75" x14ac:dyDescent="0.25">
      <c r="A106" s="96">
        <f>IF(G106&lt;&gt;"",COUNTA(G$1:G106),"")</f>
        <v>87</v>
      </c>
      <c r="B106" s="97" t="s">
        <v>476</v>
      </c>
      <c r="C106" s="98" t="s">
        <v>22</v>
      </c>
      <c r="D106" s="99">
        <v>2</v>
      </c>
      <c r="E106" s="100">
        <f t="shared" si="1"/>
        <v>3638.4811721308001</v>
      </c>
      <c r="F106" s="100">
        <v>7276.9623442616003</v>
      </c>
      <c r="G106" s="101" t="s">
        <v>23</v>
      </c>
      <c r="V106" s="95"/>
      <c r="W106" s="95"/>
    </row>
    <row r="107" spans="1:23" s="59" customFormat="1" ht="45" x14ac:dyDescent="0.25">
      <c r="A107" s="96">
        <f>IF(G107&lt;&gt;"",COUNTA(G$1:G107),"")</f>
        <v>88</v>
      </c>
      <c r="B107" s="97" t="s">
        <v>477</v>
      </c>
      <c r="C107" s="98" t="s">
        <v>22</v>
      </c>
      <c r="D107" s="99">
        <v>2</v>
      </c>
      <c r="E107" s="100">
        <f t="shared" si="1"/>
        <v>5932.3584481052012</v>
      </c>
      <c r="F107" s="100">
        <v>11864.716896210402</v>
      </c>
      <c r="G107" s="101" t="s">
        <v>23</v>
      </c>
      <c r="V107" s="95"/>
      <c r="W107" s="95"/>
    </row>
    <row r="108" spans="1:23" s="59" customFormat="1" ht="22.5" x14ac:dyDescent="0.25">
      <c r="A108" s="96">
        <f>IF(G108&lt;&gt;"",COUNTA(G$1:G108),"")</f>
        <v>89</v>
      </c>
      <c r="B108" s="97" t="s">
        <v>478</v>
      </c>
      <c r="C108" s="98" t="s">
        <v>22</v>
      </c>
      <c r="D108" s="99">
        <v>6</v>
      </c>
      <c r="E108" s="100">
        <f t="shared" si="1"/>
        <v>287.8299111092</v>
      </c>
      <c r="F108" s="100">
        <v>1726.9794666552</v>
      </c>
      <c r="G108" s="101" t="s">
        <v>23</v>
      </c>
      <c r="V108" s="95"/>
      <c r="W108" s="95"/>
    </row>
    <row r="109" spans="1:23" s="59" customFormat="1" ht="33.75" x14ac:dyDescent="0.25">
      <c r="A109" s="96">
        <f>IF(G109&lt;&gt;"",COUNTA(G$1:G109),"")</f>
        <v>90</v>
      </c>
      <c r="B109" s="97" t="s">
        <v>479</v>
      </c>
      <c r="C109" s="98" t="s">
        <v>22</v>
      </c>
      <c r="D109" s="99">
        <v>3</v>
      </c>
      <c r="E109" s="100">
        <f t="shared" si="1"/>
        <v>1741.7708949964001</v>
      </c>
      <c r="F109" s="100">
        <v>5225.3126849892005</v>
      </c>
      <c r="G109" s="101" t="s">
        <v>23</v>
      </c>
      <c r="V109" s="95"/>
      <c r="W109" s="95"/>
    </row>
    <row r="110" spans="1:23" s="59" customFormat="1" ht="15" x14ac:dyDescent="0.25">
      <c r="A110" s="96">
        <f>IF(G110&lt;&gt;"",COUNTA(G$1:G110),"")</f>
        <v>91</v>
      </c>
      <c r="B110" s="97" t="s">
        <v>480</v>
      </c>
      <c r="C110" s="98" t="s">
        <v>64</v>
      </c>
      <c r="D110" s="108">
        <v>1.08</v>
      </c>
      <c r="E110" s="100">
        <f t="shared" si="1"/>
        <v>168.12911255444442</v>
      </c>
      <c r="F110" s="102">
        <v>181.5794415588</v>
      </c>
      <c r="G110" s="101" t="s">
        <v>23</v>
      </c>
      <c r="V110" s="95"/>
      <c r="W110" s="95"/>
    </row>
    <row r="111" spans="1:23" s="59" customFormat="1" ht="15" x14ac:dyDescent="0.25">
      <c r="A111" s="96">
        <f>IF(G111&lt;&gt;"",COUNTA(G$1:G111),"")</f>
        <v>92</v>
      </c>
      <c r="B111" s="97" t="s">
        <v>481</v>
      </c>
      <c r="C111" s="98" t="s">
        <v>64</v>
      </c>
      <c r="D111" s="103">
        <v>5.8E-4</v>
      </c>
      <c r="E111" s="100">
        <f t="shared" si="1"/>
        <v>381.48784827586206</v>
      </c>
      <c r="F111" s="102">
        <v>0.22126295200000001</v>
      </c>
      <c r="G111" s="101" t="s">
        <v>23</v>
      </c>
      <c r="V111" s="95"/>
      <c r="W111" s="95"/>
    </row>
    <row r="112" spans="1:23" s="59" customFormat="1" ht="22.5" x14ac:dyDescent="0.25">
      <c r="A112" s="96">
        <f>IF(G112&lt;&gt;"",COUNTA(G$1:G112),"")</f>
        <v>93</v>
      </c>
      <c r="B112" s="97" t="s">
        <v>101</v>
      </c>
      <c r="C112" s="98" t="s">
        <v>62</v>
      </c>
      <c r="D112" s="103">
        <v>6.8799999999999998E-3</v>
      </c>
      <c r="E112" s="100">
        <f t="shared" si="1"/>
        <v>65526.637311046521</v>
      </c>
      <c r="F112" s="102">
        <v>450.82326470000004</v>
      </c>
      <c r="G112" s="101" t="s">
        <v>23</v>
      </c>
      <c r="V112" s="95"/>
      <c r="W112" s="95"/>
    </row>
    <row r="113" spans="1:23" s="59" customFormat="1" ht="15" x14ac:dyDescent="0.25">
      <c r="A113" s="96">
        <f>IF(G113&lt;&gt;"",COUNTA(G$1:G113),"")</f>
        <v>94</v>
      </c>
      <c r="B113" s="97" t="s">
        <v>102</v>
      </c>
      <c r="C113" s="98" t="s">
        <v>62</v>
      </c>
      <c r="D113" s="107">
        <v>6.2040000000000001E-4</v>
      </c>
      <c r="E113" s="100">
        <f t="shared" si="1"/>
        <v>112771.3498104449</v>
      </c>
      <c r="F113" s="102">
        <v>69.96334542240001</v>
      </c>
      <c r="G113" s="101" t="s">
        <v>23</v>
      </c>
      <c r="V113" s="95"/>
      <c r="W113" s="95"/>
    </row>
    <row r="114" spans="1:23" s="59" customFormat="1" ht="15" x14ac:dyDescent="0.25">
      <c r="A114" s="96">
        <f>IF(G114&lt;&gt;"",COUNTA(G$1:G114),"")</f>
        <v>95</v>
      </c>
      <c r="B114" s="97" t="s">
        <v>102</v>
      </c>
      <c r="C114" s="98" t="s">
        <v>62</v>
      </c>
      <c r="D114" s="110">
        <v>0.64818600000000004</v>
      </c>
      <c r="E114" s="100">
        <f t="shared" si="1"/>
        <v>107049.35898027109</v>
      </c>
      <c r="F114" s="100">
        <v>69387.895799985999</v>
      </c>
      <c r="G114" s="101" t="s">
        <v>23</v>
      </c>
      <c r="V114" s="95"/>
      <c r="W114" s="95"/>
    </row>
    <row r="115" spans="1:23" s="59" customFormat="1" ht="15" x14ac:dyDescent="0.25">
      <c r="A115" s="96">
        <f>IF(G115&lt;&gt;"",COUNTA(G$1:G115),"")</f>
        <v>96</v>
      </c>
      <c r="B115" s="97" t="s">
        <v>103</v>
      </c>
      <c r="C115" s="98" t="s">
        <v>62</v>
      </c>
      <c r="D115" s="107">
        <v>9.6652299999999997E-2</v>
      </c>
      <c r="E115" s="100">
        <f t="shared" si="1"/>
        <v>110742.16207502564</v>
      </c>
      <c r="F115" s="100">
        <v>10703.484671524</v>
      </c>
      <c r="G115" s="101" t="s">
        <v>23</v>
      </c>
      <c r="V115" s="95"/>
      <c r="W115" s="95"/>
    </row>
    <row r="116" spans="1:23" s="59" customFormat="1" ht="45" x14ac:dyDescent="0.25">
      <c r="A116" s="96">
        <f>IF(G116&lt;&gt;"",COUNTA(G$1:G116),"")</f>
        <v>97</v>
      </c>
      <c r="B116" s="97" t="s">
        <v>482</v>
      </c>
      <c r="C116" s="98" t="s">
        <v>22</v>
      </c>
      <c r="D116" s="99">
        <v>2</v>
      </c>
      <c r="E116" s="100">
        <f t="shared" si="1"/>
        <v>2966.6825972684005</v>
      </c>
      <c r="F116" s="100">
        <v>5933.365194536801</v>
      </c>
      <c r="G116" s="101" t="s">
        <v>23</v>
      </c>
      <c r="V116" s="95"/>
      <c r="W116" s="95"/>
    </row>
    <row r="117" spans="1:23" s="59" customFormat="1" ht="33.75" x14ac:dyDescent="0.25">
      <c r="A117" s="96">
        <f>IF(G117&lt;&gt;"",COUNTA(G$1:G117),"")</f>
        <v>98</v>
      </c>
      <c r="B117" s="97" t="s">
        <v>483</v>
      </c>
      <c r="C117" s="98" t="s">
        <v>22</v>
      </c>
      <c r="D117" s="99">
        <v>2</v>
      </c>
      <c r="E117" s="100">
        <f t="shared" si="1"/>
        <v>1532.6663422088002</v>
      </c>
      <c r="F117" s="100">
        <v>3065.3326844176004</v>
      </c>
      <c r="G117" s="101" t="s">
        <v>23</v>
      </c>
      <c r="V117" s="95"/>
      <c r="W117" s="95"/>
    </row>
    <row r="118" spans="1:23" s="59" customFormat="1" ht="15" x14ac:dyDescent="0.25">
      <c r="A118" s="96">
        <f>IF(G118&lt;&gt;"",COUNTA(G$1:G118),"")</f>
        <v>99</v>
      </c>
      <c r="B118" s="97" t="s">
        <v>484</v>
      </c>
      <c r="C118" s="98" t="s">
        <v>64</v>
      </c>
      <c r="D118" s="105">
        <v>8.0000000000000004E-4</v>
      </c>
      <c r="E118" s="100">
        <f t="shared" si="1"/>
        <v>359.55229700000001</v>
      </c>
      <c r="F118" s="102">
        <v>0.28764183760000001</v>
      </c>
      <c r="G118" s="101" t="s">
        <v>23</v>
      </c>
      <c r="V118" s="95"/>
      <c r="W118" s="95"/>
    </row>
    <row r="119" spans="1:23" s="59" customFormat="1" ht="33.75" x14ac:dyDescent="0.25">
      <c r="A119" s="96">
        <f>IF(G119&lt;&gt;"",COUNTA(G$1:G119),"")</f>
        <v>100</v>
      </c>
      <c r="B119" s="97" t="s">
        <v>485</v>
      </c>
      <c r="C119" s="98" t="s">
        <v>186</v>
      </c>
      <c r="D119" s="99">
        <v>2</v>
      </c>
      <c r="E119" s="100">
        <f t="shared" si="1"/>
        <v>1037.3470978616001</v>
      </c>
      <c r="F119" s="100">
        <v>2074.6941957232002</v>
      </c>
      <c r="G119" s="101" t="s">
        <v>23</v>
      </c>
      <c r="V119" s="95"/>
      <c r="W119" s="95"/>
    </row>
    <row r="120" spans="1:23" s="59" customFormat="1" ht="33.75" x14ac:dyDescent="0.25">
      <c r="A120" s="96">
        <f>IF(G120&lt;&gt;"",COUNTA(G$1:G120),"")</f>
        <v>101</v>
      </c>
      <c r="B120" s="97" t="s">
        <v>486</v>
      </c>
      <c r="C120" s="98" t="s">
        <v>186</v>
      </c>
      <c r="D120" s="108">
        <v>0.78</v>
      </c>
      <c r="E120" s="100">
        <f t="shared" si="1"/>
        <v>154.34509254256409</v>
      </c>
      <c r="F120" s="102">
        <v>120.3891721832</v>
      </c>
      <c r="G120" s="101" t="s">
        <v>23</v>
      </c>
      <c r="V120" s="95"/>
      <c r="W120" s="95"/>
    </row>
    <row r="121" spans="1:23" s="59" customFormat="1" ht="33.75" x14ac:dyDescent="0.25">
      <c r="A121" s="96">
        <f>IF(G121&lt;&gt;"",COUNTA(G$1:G121),"")</f>
        <v>102</v>
      </c>
      <c r="B121" s="97" t="s">
        <v>487</v>
      </c>
      <c r="C121" s="98" t="s">
        <v>186</v>
      </c>
      <c r="D121" s="104">
        <v>95.4</v>
      </c>
      <c r="E121" s="100">
        <f t="shared" si="1"/>
        <v>1257.2271100252367</v>
      </c>
      <c r="F121" s="100">
        <v>119939.4662964076</v>
      </c>
      <c r="G121" s="101" t="s">
        <v>23</v>
      </c>
      <c r="V121" s="95"/>
      <c r="W121" s="95"/>
    </row>
    <row r="122" spans="1:23" s="59" customFormat="1" ht="33.75" x14ac:dyDescent="0.25">
      <c r="A122" s="96">
        <f>IF(G122&lt;&gt;"",COUNTA(G$1:G122),"")</f>
        <v>103</v>
      </c>
      <c r="B122" s="97" t="s">
        <v>398</v>
      </c>
      <c r="C122" s="98" t="s">
        <v>186</v>
      </c>
      <c r="D122" s="99">
        <v>1</v>
      </c>
      <c r="E122" s="100">
        <f t="shared" si="1"/>
        <v>196.32661730960001</v>
      </c>
      <c r="F122" s="102">
        <v>196.32661730960001</v>
      </c>
      <c r="G122" s="101" t="s">
        <v>23</v>
      </c>
      <c r="V122" s="95"/>
      <c r="W122" s="95"/>
    </row>
    <row r="123" spans="1:23" s="59" customFormat="1" ht="45" x14ac:dyDescent="0.25">
      <c r="A123" s="96">
        <f>IF(G123&lt;&gt;"",COUNTA(G$1:G123),"")</f>
        <v>104</v>
      </c>
      <c r="B123" s="97" t="s">
        <v>488</v>
      </c>
      <c r="C123" s="98" t="s">
        <v>186</v>
      </c>
      <c r="D123" s="99">
        <v>1</v>
      </c>
      <c r="E123" s="100">
        <f t="shared" si="1"/>
        <v>147.38325232720001</v>
      </c>
      <c r="F123" s="102">
        <v>147.38325232720001</v>
      </c>
      <c r="G123" s="101" t="s">
        <v>23</v>
      </c>
      <c r="V123" s="95"/>
      <c r="W123" s="95"/>
    </row>
    <row r="124" spans="1:23" s="59" customFormat="1" ht="15" x14ac:dyDescent="0.25">
      <c r="A124" s="96">
        <f>IF(G124&lt;&gt;"",COUNTA(G$1:G124),"")</f>
        <v>105</v>
      </c>
      <c r="B124" s="97" t="s">
        <v>489</v>
      </c>
      <c r="C124" s="98" t="s">
        <v>64</v>
      </c>
      <c r="D124" s="106">
        <v>0.92400000000000004</v>
      </c>
      <c r="E124" s="100">
        <f t="shared" si="1"/>
        <v>67.157137325108224</v>
      </c>
      <c r="F124" s="102">
        <v>62.053194888400007</v>
      </c>
      <c r="G124" s="101" t="s">
        <v>23</v>
      </c>
      <c r="V124" s="95"/>
      <c r="W124" s="95"/>
    </row>
    <row r="125" spans="1:23" s="59" customFormat="1" ht="45" x14ac:dyDescent="0.25">
      <c r="A125" s="96">
        <f>IF(G125&lt;&gt;"",COUNTA(G$1:G125),"")</f>
        <v>106</v>
      </c>
      <c r="B125" s="97" t="s">
        <v>490</v>
      </c>
      <c r="C125" s="98" t="s">
        <v>186</v>
      </c>
      <c r="D125" s="104">
        <v>6.6</v>
      </c>
      <c r="E125" s="100">
        <f t="shared" si="1"/>
        <v>431.3957070206061</v>
      </c>
      <c r="F125" s="100">
        <v>2847.2116663360002</v>
      </c>
      <c r="G125" s="101" t="s">
        <v>23</v>
      </c>
      <c r="V125" s="95"/>
      <c r="W125" s="95"/>
    </row>
    <row r="126" spans="1:23" s="59" customFormat="1" ht="56.25" x14ac:dyDescent="0.25">
      <c r="A126" s="96">
        <f>IF(G126&lt;&gt;"",COUNTA(G$1:G126),"")</f>
        <v>107</v>
      </c>
      <c r="B126" s="97" t="s">
        <v>491</v>
      </c>
      <c r="C126" s="98" t="s">
        <v>186</v>
      </c>
      <c r="D126" s="104">
        <v>10.3</v>
      </c>
      <c r="E126" s="100">
        <f t="shared" si="1"/>
        <v>607.77603229199997</v>
      </c>
      <c r="F126" s="100">
        <v>6260.0931326076006</v>
      </c>
      <c r="G126" s="101" t="s">
        <v>23</v>
      </c>
      <c r="V126" s="95"/>
      <c r="W126" s="95"/>
    </row>
    <row r="127" spans="1:23" s="59" customFormat="1" ht="33.75" x14ac:dyDescent="0.25">
      <c r="A127" s="96">
        <f>IF(G127&lt;&gt;"",COUNTA(G$1:G127),"")</f>
        <v>108</v>
      </c>
      <c r="B127" s="97" t="s">
        <v>492</v>
      </c>
      <c r="C127" s="98" t="s">
        <v>198</v>
      </c>
      <c r="D127" s="99">
        <v>3</v>
      </c>
      <c r="E127" s="100">
        <f t="shared" si="1"/>
        <v>216.15177780880001</v>
      </c>
      <c r="F127" s="102">
        <v>648.45533342639999</v>
      </c>
      <c r="G127" s="101" t="s">
        <v>23</v>
      </c>
      <c r="V127" s="95"/>
      <c r="W127" s="95"/>
    </row>
    <row r="128" spans="1:23" s="59" customFormat="1" ht="22.5" x14ac:dyDescent="0.25">
      <c r="A128" s="96">
        <f>IF(G128&lt;&gt;"",COUNTA(G$1:G128),"")</f>
        <v>109</v>
      </c>
      <c r="B128" s="97" t="s">
        <v>493</v>
      </c>
      <c r="C128" s="98" t="s">
        <v>494</v>
      </c>
      <c r="D128" s="104">
        <v>1.4</v>
      </c>
      <c r="E128" s="100">
        <f t="shared" si="1"/>
        <v>982.48652936285714</v>
      </c>
      <c r="F128" s="100">
        <v>1375.481141108</v>
      </c>
      <c r="G128" s="101" t="s">
        <v>23</v>
      </c>
      <c r="V128" s="95"/>
      <c r="W128" s="95"/>
    </row>
    <row r="129" spans="1:23" s="59" customFormat="1" ht="22.5" x14ac:dyDescent="0.25">
      <c r="A129" s="96">
        <f>IF(G129&lt;&gt;"",COUNTA(G$1:G129),"")</f>
        <v>110</v>
      </c>
      <c r="B129" s="97" t="s">
        <v>495</v>
      </c>
      <c r="C129" s="98" t="s">
        <v>494</v>
      </c>
      <c r="D129" s="104">
        <v>0.2</v>
      </c>
      <c r="E129" s="100">
        <f t="shared" si="1"/>
        <v>376.81080725600003</v>
      </c>
      <c r="F129" s="102">
        <v>75.362161451200009</v>
      </c>
      <c r="G129" s="101" t="s">
        <v>23</v>
      </c>
      <c r="V129" s="95"/>
      <c r="W129" s="95"/>
    </row>
    <row r="130" spans="1:23" s="59" customFormat="1" ht="33.75" x14ac:dyDescent="0.25">
      <c r="A130" s="96">
        <f>IF(G130&lt;&gt;"",COUNTA(G$1:G130),"")</f>
        <v>111</v>
      </c>
      <c r="B130" s="97" t="s">
        <v>496</v>
      </c>
      <c r="C130" s="98" t="s">
        <v>186</v>
      </c>
      <c r="D130" s="99">
        <v>83</v>
      </c>
      <c r="E130" s="100">
        <f t="shared" si="1"/>
        <v>686.4019296944</v>
      </c>
      <c r="F130" s="100">
        <v>56971.360164635196</v>
      </c>
      <c r="G130" s="101" t="s">
        <v>23</v>
      </c>
      <c r="V130" s="95"/>
      <c r="W130" s="95"/>
    </row>
    <row r="131" spans="1:23" s="59" customFormat="1" ht="15" x14ac:dyDescent="0.25">
      <c r="A131" s="96">
        <f>IF(G131&lt;&gt;"",COUNTA(G$1:G131),"")</f>
        <v>112</v>
      </c>
      <c r="B131" s="97" t="s">
        <v>497</v>
      </c>
      <c r="C131" s="98" t="s">
        <v>64</v>
      </c>
      <c r="D131" s="105">
        <v>6.3952</v>
      </c>
      <c r="E131" s="100">
        <f t="shared" si="1"/>
        <v>283.60387176188391</v>
      </c>
      <c r="F131" s="100">
        <v>1813.7034806916001</v>
      </c>
      <c r="G131" s="101" t="s">
        <v>23</v>
      </c>
      <c r="V131" s="95"/>
      <c r="W131" s="95"/>
    </row>
    <row r="132" spans="1:23" s="59" customFormat="1" ht="15" x14ac:dyDescent="0.25">
      <c r="A132" s="96">
        <f>IF(G132&lt;&gt;"",COUNTA(G$1:G132),"")</f>
        <v>113</v>
      </c>
      <c r="B132" s="97" t="s">
        <v>105</v>
      </c>
      <c r="C132" s="98" t="s">
        <v>62</v>
      </c>
      <c r="D132" s="103">
        <v>5.0800000000000003E-3</v>
      </c>
      <c r="E132" s="100">
        <f t="shared" si="1"/>
        <v>102769.67229212598</v>
      </c>
      <c r="F132" s="102">
        <v>522.06993524400002</v>
      </c>
      <c r="G132" s="101" t="s">
        <v>23</v>
      </c>
      <c r="V132" s="95"/>
      <c r="W132" s="95"/>
    </row>
    <row r="133" spans="1:23" s="59" customFormat="1" ht="22.5" x14ac:dyDescent="0.25">
      <c r="A133" s="96">
        <f>IF(G133&lt;&gt;"",COUNTA(G$1:G133),"")</f>
        <v>114</v>
      </c>
      <c r="B133" s="97" t="s">
        <v>498</v>
      </c>
      <c r="C133" s="98" t="s">
        <v>62</v>
      </c>
      <c r="D133" s="103">
        <v>9.0000000000000006E-5</v>
      </c>
      <c r="E133" s="100">
        <f t="shared" si="1"/>
        <v>271292.96392444446</v>
      </c>
      <c r="F133" s="102">
        <v>24.416366753200002</v>
      </c>
      <c r="G133" s="101" t="s">
        <v>23</v>
      </c>
      <c r="V133" s="95"/>
      <c r="W133" s="95"/>
    </row>
    <row r="134" spans="1:23" s="59" customFormat="1" ht="22.5" x14ac:dyDescent="0.25">
      <c r="A134" s="96">
        <f>IF(G134&lt;&gt;"",COUNTA(G$1:G134),"")</f>
        <v>115</v>
      </c>
      <c r="B134" s="97" t="s">
        <v>106</v>
      </c>
      <c r="C134" s="98" t="s">
        <v>62</v>
      </c>
      <c r="D134" s="107">
        <v>1.00646E-2</v>
      </c>
      <c r="E134" s="100">
        <f t="shared" si="1"/>
        <v>266779.19862885762</v>
      </c>
      <c r="F134" s="100">
        <v>2685.0259225200002</v>
      </c>
      <c r="G134" s="101" t="s">
        <v>23</v>
      </c>
      <c r="V134" s="95"/>
      <c r="W134" s="95"/>
    </row>
    <row r="135" spans="1:23" s="59" customFormat="1" ht="45" x14ac:dyDescent="0.25">
      <c r="A135" s="96">
        <f>IF(G135&lt;&gt;"",COUNTA(G$1:G135),"")</f>
        <v>116</v>
      </c>
      <c r="B135" s="97" t="s">
        <v>499</v>
      </c>
      <c r="C135" s="98" t="s">
        <v>494</v>
      </c>
      <c r="D135" s="104">
        <v>1.6</v>
      </c>
      <c r="E135" s="100">
        <f t="shared" si="1"/>
        <v>5888.9687832179989</v>
      </c>
      <c r="F135" s="100">
        <v>9422.3500531487989</v>
      </c>
      <c r="G135" s="101" t="s">
        <v>23</v>
      </c>
      <c r="V135" s="95"/>
      <c r="W135" s="95"/>
    </row>
    <row r="136" spans="1:23" s="59" customFormat="1" ht="22.5" x14ac:dyDescent="0.25">
      <c r="A136" s="96">
        <f>IF(G136&lt;&gt;"",COUNTA(G$1:G136),"")</f>
        <v>117</v>
      </c>
      <c r="B136" s="97" t="s">
        <v>500</v>
      </c>
      <c r="C136" s="98" t="s">
        <v>62</v>
      </c>
      <c r="D136" s="103">
        <v>0.25563999999999998</v>
      </c>
      <c r="E136" s="100">
        <f t="shared" si="1"/>
        <v>188546.08615115008</v>
      </c>
      <c r="F136" s="100">
        <v>48199.921463680002</v>
      </c>
      <c r="G136" s="101" t="s">
        <v>23</v>
      </c>
      <c r="V136" s="95"/>
      <c r="W136" s="95"/>
    </row>
    <row r="137" spans="1:23" s="59" customFormat="1" ht="15" x14ac:dyDescent="0.25">
      <c r="A137" s="96">
        <f>IF(G137&lt;&gt;"",COUNTA(G$1:G137),"")</f>
        <v>118</v>
      </c>
      <c r="B137" s="97" t="s">
        <v>108</v>
      </c>
      <c r="C137" s="98" t="s">
        <v>64</v>
      </c>
      <c r="D137" s="104">
        <v>1.3</v>
      </c>
      <c r="E137" s="100">
        <f t="shared" si="1"/>
        <v>106.41896979846155</v>
      </c>
      <c r="F137" s="102">
        <v>138.34466073800002</v>
      </c>
      <c r="G137" s="101" t="s">
        <v>23</v>
      </c>
      <c r="V137" s="95"/>
      <c r="W137" s="95"/>
    </row>
    <row r="138" spans="1:23" s="59" customFormat="1" ht="15" x14ac:dyDescent="0.25">
      <c r="A138" s="96">
        <f>IF(G138&lt;&gt;"",COUNTA(G$1:G138),"")</f>
        <v>119</v>
      </c>
      <c r="B138" s="97" t="s">
        <v>109</v>
      </c>
      <c r="C138" s="98" t="s">
        <v>62</v>
      </c>
      <c r="D138" s="107">
        <v>1.4593800000000001E-2</v>
      </c>
      <c r="E138" s="100">
        <f t="shared" si="1"/>
        <v>104319.77055538652</v>
      </c>
      <c r="F138" s="100">
        <v>1522.4218675312</v>
      </c>
      <c r="G138" s="101" t="s">
        <v>23</v>
      </c>
      <c r="V138" s="95"/>
      <c r="W138" s="95"/>
    </row>
    <row r="139" spans="1:23" s="59" customFormat="1" ht="15" x14ac:dyDescent="0.25">
      <c r="A139" s="96">
        <f>IF(G139&lt;&gt;"",COUNTA(G$1:G139),"")</f>
        <v>120</v>
      </c>
      <c r="B139" s="97" t="s">
        <v>501</v>
      </c>
      <c r="C139" s="98" t="s">
        <v>62</v>
      </c>
      <c r="D139" s="103">
        <v>5.94E-3</v>
      </c>
      <c r="E139" s="100">
        <f t="shared" ref="E139" si="2">F139/D139</f>
        <v>144094.70376585858</v>
      </c>
      <c r="F139" s="102">
        <v>855.92254036919996</v>
      </c>
      <c r="G139" s="101" t="s">
        <v>23</v>
      </c>
      <c r="V139" s="95"/>
      <c r="W139" s="95"/>
    </row>
    <row r="140" spans="1:23" s="59" customFormat="1" ht="15" x14ac:dyDescent="0.25">
      <c r="A140" s="98"/>
      <c r="B140" s="111" t="s">
        <v>110</v>
      </c>
      <c r="C140" s="96" t="s">
        <v>75</v>
      </c>
      <c r="D140" s="112"/>
      <c r="E140" s="113"/>
      <c r="F140" s="113">
        <f>SUM(F20:F139)</f>
        <v>2458244.3848552825</v>
      </c>
      <c r="G140" s="101"/>
      <c r="V140" s="95"/>
      <c r="W140" s="95"/>
    </row>
    <row r="141" spans="1:23" s="59" customFormat="1" ht="15" x14ac:dyDescent="0.25">
      <c r="A141" s="94" t="s">
        <v>113</v>
      </c>
      <c r="B141" s="94"/>
      <c r="C141" s="94"/>
      <c r="D141" s="94"/>
      <c r="E141" s="94"/>
      <c r="F141" s="94"/>
      <c r="V141" s="95"/>
      <c r="W141" s="95" t="s">
        <v>113</v>
      </c>
    </row>
    <row r="142" spans="1:23" s="59" customFormat="1" ht="45" x14ac:dyDescent="0.25">
      <c r="A142" s="96">
        <f>IF(G142&lt;&gt;"",COUNTA(G$1:G142),"")</f>
        <v>121</v>
      </c>
      <c r="B142" s="97" t="s">
        <v>502</v>
      </c>
      <c r="C142" s="98" t="s">
        <v>198</v>
      </c>
      <c r="D142" s="127">
        <v>4</v>
      </c>
      <c r="E142" s="100">
        <v>31365.61</v>
      </c>
      <c r="F142" s="100">
        <v>106022.64</v>
      </c>
      <c r="G142" s="101" t="s">
        <v>23</v>
      </c>
      <c r="V142" s="95"/>
      <c r="W142" s="95"/>
    </row>
    <row r="143" spans="1:23" s="59" customFormat="1" ht="45" x14ac:dyDescent="0.25">
      <c r="A143" s="96">
        <f>IF(G143&lt;&gt;"",COUNTA(G$1:G143),"")</f>
        <v>122</v>
      </c>
      <c r="B143" s="97" t="s">
        <v>503</v>
      </c>
      <c r="C143" s="98" t="s">
        <v>198</v>
      </c>
      <c r="D143" s="127">
        <v>3</v>
      </c>
      <c r="E143" s="100">
        <v>50235.55</v>
      </c>
      <c r="F143" s="100">
        <v>127355.4</v>
      </c>
      <c r="G143" s="101" t="s">
        <v>23</v>
      </c>
      <c r="V143" s="95"/>
      <c r="W143" s="95"/>
    </row>
    <row r="144" spans="1:23" s="59" customFormat="1" ht="67.5" x14ac:dyDescent="0.25">
      <c r="A144" s="96">
        <f>IF(G144&lt;&gt;"",COUNTA(G$1:G144),"")</f>
        <v>123</v>
      </c>
      <c r="B144" s="97" t="s">
        <v>504</v>
      </c>
      <c r="C144" s="98" t="s">
        <v>198</v>
      </c>
      <c r="D144" s="127">
        <v>2</v>
      </c>
      <c r="E144" s="100">
        <v>44136.27</v>
      </c>
      <c r="F144" s="100">
        <v>74595.16</v>
      </c>
      <c r="G144" s="101" t="s">
        <v>23</v>
      </c>
      <c r="V144" s="95"/>
      <c r="W144" s="95"/>
    </row>
    <row r="145" spans="1:23" s="59" customFormat="1" ht="56.25" x14ac:dyDescent="0.25">
      <c r="A145" s="96">
        <f>IF(G145&lt;&gt;"",COUNTA(G$1:G145),"")</f>
        <v>124</v>
      </c>
      <c r="B145" s="97" t="s">
        <v>505</v>
      </c>
      <c r="C145" s="98" t="s">
        <v>22</v>
      </c>
      <c r="D145" s="99">
        <v>2</v>
      </c>
      <c r="E145" s="100">
        <v>12651.66</v>
      </c>
      <c r="F145" s="100">
        <v>26062.419600000001</v>
      </c>
      <c r="G145" s="101" t="s">
        <v>23</v>
      </c>
      <c r="V145" s="95"/>
      <c r="W145" s="95"/>
    </row>
    <row r="146" spans="1:23" s="59" customFormat="1" ht="15" x14ac:dyDescent="0.25">
      <c r="A146" s="98"/>
      <c r="B146" s="111" t="s">
        <v>207</v>
      </c>
      <c r="C146" s="96" t="s">
        <v>75</v>
      </c>
      <c r="D146" s="112"/>
      <c r="E146" s="113"/>
      <c r="F146" s="113">
        <v>389744.95</v>
      </c>
      <c r="G146" s="101"/>
      <c r="V146" s="95"/>
      <c r="W146" s="95"/>
    </row>
    <row r="147" spans="1:23" s="59" customFormat="1" ht="15" x14ac:dyDescent="0.25">
      <c r="A147" s="98"/>
      <c r="B147" s="111" t="s">
        <v>111</v>
      </c>
      <c r="C147" s="96" t="s">
        <v>75</v>
      </c>
      <c r="D147" s="112"/>
      <c r="E147" s="113"/>
      <c r="F147" s="113">
        <v>2611756.69</v>
      </c>
      <c r="G147" s="101"/>
      <c r="V147" s="95"/>
      <c r="W147" s="95"/>
    </row>
    <row r="148" spans="1:23" s="59" customFormat="1" ht="15" x14ac:dyDescent="0.25">
      <c r="A148" s="94" t="s">
        <v>112</v>
      </c>
      <c r="B148" s="94"/>
      <c r="C148" s="94"/>
      <c r="D148" s="94"/>
      <c r="E148" s="94"/>
      <c r="F148" s="94"/>
      <c r="V148" s="95" t="s">
        <v>112</v>
      </c>
      <c r="W148" s="95"/>
    </row>
    <row r="149" spans="1:23" s="59" customFormat="1" ht="15" x14ac:dyDescent="0.25">
      <c r="A149" s="94" t="s">
        <v>113</v>
      </c>
      <c r="B149" s="94"/>
      <c r="C149" s="94"/>
      <c r="D149" s="94"/>
      <c r="E149" s="94"/>
      <c r="F149" s="94"/>
      <c r="V149" s="95"/>
      <c r="W149" s="95" t="s">
        <v>113</v>
      </c>
    </row>
    <row r="150" spans="1:23" s="59" customFormat="1" ht="33.75" x14ac:dyDescent="0.25">
      <c r="A150" s="96">
        <f>IF(G150&lt;&gt;"",COUNTA(G$1:G150),"")</f>
        <v>125</v>
      </c>
      <c r="B150" s="97" t="s">
        <v>506</v>
      </c>
      <c r="C150" s="98" t="s">
        <v>22</v>
      </c>
      <c r="D150" s="99">
        <v>2</v>
      </c>
      <c r="E150" s="100"/>
      <c r="F150" s="109"/>
      <c r="G150" s="101" t="s">
        <v>23</v>
      </c>
      <c r="V150" s="95"/>
      <c r="W150" s="95"/>
    </row>
    <row r="151" spans="1:23" s="59" customFormat="1" ht="15" x14ac:dyDescent="0.25">
      <c r="A151" s="96">
        <f>IF(G151&lt;&gt;"",COUNTA(G$1:G151),"")</f>
        <v>126</v>
      </c>
      <c r="B151" s="97" t="s">
        <v>507</v>
      </c>
      <c r="C151" s="98" t="s">
        <v>508</v>
      </c>
      <c r="D151" s="99">
        <v>2</v>
      </c>
      <c r="E151" s="100"/>
      <c r="F151" s="109"/>
      <c r="G151" s="101" t="s">
        <v>23</v>
      </c>
      <c r="V151" s="95"/>
      <c r="W151" s="95"/>
    </row>
    <row r="152" spans="1:23" s="59" customFormat="1" ht="45" x14ac:dyDescent="0.25">
      <c r="A152" s="96">
        <f>IF(G152&lt;&gt;"",COUNTA(G$1:G152),"")</f>
        <v>127</v>
      </c>
      <c r="B152" s="97" t="s">
        <v>509</v>
      </c>
      <c r="C152" s="98" t="s">
        <v>508</v>
      </c>
      <c r="D152" s="99">
        <v>1</v>
      </c>
      <c r="E152" s="100"/>
      <c r="F152" s="109"/>
      <c r="G152" s="101" t="s">
        <v>23</v>
      </c>
      <c r="V152" s="95"/>
      <c r="W152" s="95"/>
    </row>
    <row r="153" spans="1:23" s="59" customFormat="1" ht="45" x14ac:dyDescent="0.25">
      <c r="A153" s="96">
        <f>IF(G153&lt;&gt;"",COUNTA(G$1:G153),"")</f>
        <v>128</v>
      </c>
      <c r="B153" s="97" t="s">
        <v>510</v>
      </c>
      <c r="C153" s="98" t="s">
        <v>508</v>
      </c>
      <c r="D153" s="99">
        <v>1</v>
      </c>
      <c r="E153" s="100"/>
      <c r="F153" s="109"/>
      <c r="G153" s="101" t="s">
        <v>23</v>
      </c>
      <c r="V153" s="95"/>
      <c r="W153" s="95"/>
    </row>
    <row r="154" spans="1:23" s="59" customFormat="1" ht="15" x14ac:dyDescent="0.25">
      <c r="A154" s="96">
        <f>IF(G154&lt;&gt;"",COUNTA(G$1:G154),"")</f>
        <v>129</v>
      </c>
      <c r="B154" s="97" t="s">
        <v>511</v>
      </c>
      <c r="C154" s="98" t="s">
        <v>22</v>
      </c>
      <c r="D154" s="99">
        <v>11</v>
      </c>
      <c r="E154" s="100"/>
      <c r="F154" s="109"/>
      <c r="G154" s="101" t="s">
        <v>23</v>
      </c>
      <c r="V154" s="95"/>
      <c r="W154" s="95"/>
    </row>
    <row r="155" spans="1:23" s="59" customFormat="1" ht="15" x14ac:dyDescent="0.25">
      <c r="A155" s="94" t="s">
        <v>214</v>
      </c>
      <c r="B155" s="94"/>
      <c r="C155" s="94"/>
      <c r="D155" s="94"/>
      <c r="E155" s="94"/>
      <c r="F155" s="94"/>
      <c r="V155" s="95" t="s">
        <v>214</v>
      </c>
      <c r="W155" s="95"/>
    </row>
    <row r="156" spans="1:23" s="59" customFormat="1" ht="15" x14ac:dyDescent="0.25">
      <c r="A156" s="94" t="s">
        <v>21</v>
      </c>
      <c r="B156" s="94"/>
      <c r="C156" s="94"/>
      <c r="D156" s="94"/>
      <c r="E156" s="94"/>
      <c r="F156" s="94"/>
      <c r="V156" s="95"/>
      <c r="W156" s="95" t="s">
        <v>21</v>
      </c>
    </row>
    <row r="157" spans="1:23" s="59" customFormat="1" ht="15" x14ac:dyDescent="0.25">
      <c r="A157" s="96">
        <f>IF(G157&lt;&gt;"",COUNTA(G$1:G157),"")</f>
        <v>130</v>
      </c>
      <c r="B157" s="97" t="s">
        <v>512</v>
      </c>
      <c r="C157" s="98" t="s">
        <v>494</v>
      </c>
      <c r="D157" s="104">
        <v>0.4</v>
      </c>
      <c r="E157" s="100"/>
      <c r="F157" s="109"/>
      <c r="G157" s="101" t="s">
        <v>23</v>
      </c>
      <c r="V157" s="95"/>
      <c r="W157" s="95"/>
    </row>
    <row r="158" spans="1:23" s="59" customFormat="1" ht="15" x14ac:dyDescent="0.25">
      <c r="A158" s="96">
        <f>IF(G158&lt;&gt;"",COUNTA(G$1:G158),"")</f>
        <v>131</v>
      </c>
      <c r="B158" s="97" t="s">
        <v>63</v>
      </c>
      <c r="C158" s="98" t="s">
        <v>64</v>
      </c>
      <c r="D158" s="108">
        <v>1.63</v>
      </c>
      <c r="E158" s="100"/>
      <c r="F158" s="109"/>
      <c r="G158" s="101" t="s">
        <v>23</v>
      </c>
      <c r="V158" s="95"/>
      <c r="W158" s="95"/>
    </row>
    <row r="159" spans="1:23" s="59" customFormat="1" ht="22.5" x14ac:dyDescent="0.25">
      <c r="A159" s="96">
        <f>IF(G159&lt;&gt;"",COUNTA(G$1:G159),"")</f>
        <v>132</v>
      </c>
      <c r="B159" s="97" t="s">
        <v>513</v>
      </c>
      <c r="C159" s="98" t="s">
        <v>186</v>
      </c>
      <c r="D159" s="104">
        <v>18.600000000000001</v>
      </c>
      <c r="E159" s="100"/>
      <c r="F159" s="109"/>
      <c r="G159" s="101" t="s">
        <v>23</v>
      </c>
      <c r="V159" s="95"/>
      <c r="W159" s="95"/>
    </row>
    <row r="160" spans="1:23" s="59" customFormat="1" ht="22.5" x14ac:dyDescent="0.25">
      <c r="A160" s="96">
        <f>IF(G160&lt;&gt;"",COUNTA(G$1:G160),"")</f>
        <v>133</v>
      </c>
      <c r="B160" s="97" t="s">
        <v>96</v>
      </c>
      <c r="C160" s="98" t="s">
        <v>64</v>
      </c>
      <c r="D160" s="110">
        <v>133.971631</v>
      </c>
      <c r="E160" s="100"/>
      <c r="F160" s="109"/>
      <c r="G160" s="101" t="s">
        <v>23</v>
      </c>
      <c r="V160" s="95"/>
      <c r="W160" s="95"/>
    </row>
    <row r="161" spans="1:26" s="59" customFormat="1" ht="15" x14ac:dyDescent="0.25">
      <c r="A161" s="96">
        <f>IF(G161&lt;&gt;"",COUNTA(G$1:G161),"")</f>
        <v>134</v>
      </c>
      <c r="B161" s="97" t="s">
        <v>514</v>
      </c>
      <c r="C161" s="98" t="s">
        <v>58</v>
      </c>
      <c r="D161" s="108">
        <v>0.18</v>
      </c>
      <c r="E161" s="100"/>
      <c r="F161" s="109"/>
      <c r="G161" s="101" t="s">
        <v>23</v>
      </c>
      <c r="V161" s="95"/>
      <c r="W161" s="95"/>
    </row>
    <row r="162" spans="1:26" s="59" customFormat="1" ht="22.5" x14ac:dyDescent="0.25">
      <c r="A162" s="96">
        <f>IF(G162&lt;&gt;"",COUNTA(G$1:G162),"")</f>
        <v>135</v>
      </c>
      <c r="B162" s="97" t="s">
        <v>106</v>
      </c>
      <c r="C162" s="98" t="s">
        <v>62</v>
      </c>
      <c r="D162" s="105">
        <v>5.9999999999999995E-4</v>
      </c>
      <c r="E162" s="100"/>
      <c r="F162" s="109"/>
      <c r="G162" s="101" t="s">
        <v>23</v>
      </c>
      <c r="V162" s="95"/>
      <c r="W162" s="95"/>
    </row>
    <row r="163" spans="1:26" s="59" customFormat="1" ht="15" x14ac:dyDescent="0.25">
      <c r="A163" s="114" t="s">
        <v>116</v>
      </c>
      <c r="B163" s="114"/>
      <c r="C163" s="96" t="s">
        <v>75</v>
      </c>
      <c r="D163" s="96"/>
      <c r="E163" s="115"/>
      <c r="F163" s="113">
        <v>2611756.69</v>
      </c>
      <c r="X163" s="95" t="s">
        <v>116</v>
      </c>
    </row>
    <row r="164" spans="1:26" s="59" customFormat="1" ht="15" x14ac:dyDescent="0.25">
      <c r="A164" s="98"/>
      <c r="B164" s="121"/>
      <c r="C164" s="98"/>
      <c r="D164" s="98"/>
      <c r="E164" s="116"/>
      <c r="F164" s="117"/>
      <c r="X164" s="95"/>
      <c r="Y164" s="118" t="s">
        <v>117</v>
      </c>
    </row>
    <row r="165" spans="1:26" s="59" customFormat="1" ht="15" x14ac:dyDescent="0.25">
      <c r="A165" s="98"/>
      <c r="B165" s="122"/>
      <c r="C165" s="98"/>
      <c r="D165" s="98"/>
      <c r="E165" s="100"/>
      <c r="F165" s="100">
        <v>2222011.7400000002</v>
      </c>
      <c r="X165" s="95"/>
      <c r="Y165" s="118"/>
      <c r="Z165" s="119" t="s">
        <v>118</v>
      </c>
    </row>
    <row r="166" spans="1:26" s="59" customFormat="1" ht="15" x14ac:dyDescent="0.25">
      <c r="A166" s="98"/>
      <c r="B166" s="122"/>
      <c r="C166" s="98"/>
      <c r="D166" s="98"/>
      <c r="E166" s="100"/>
      <c r="F166" s="100">
        <v>389744.95</v>
      </c>
      <c r="X166" s="95"/>
      <c r="Y166" s="118"/>
      <c r="Z166" s="119" t="s">
        <v>215</v>
      </c>
    </row>
  </sheetData>
  <autoFilter ref="A17:Z166" xr:uid="{778A794B-1192-449E-9939-1A7CB8BEABC5}"/>
  <mergeCells count="19">
    <mergeCell ref="A156:F156"/>
    <mergeCell ref="A163:B163"/>
    <mergeCell ref="A18:F18"/>
    <mergeCell ref="A19:F19"/>
    <mergeCell ref="A141:F141"/>
    <mergeCell ref="A148:F148"/>
    <mergeCell ref="A149:F149"/>
    <mergeCell ref="A155:F155"/>
    <mergeCell ref="A15:A16"/>
    <mergeCell ref="B15:B16"/>
    <mergeCell ref="C15:C16"/>
    <mergeCell ref="D15:D16"/>
    <mergeCell ref="E15:F15"/>
    <mergeCell ref="B1:D1"/>
    <mergeCell ref="B7:E7"/>
    <mergeCell ref="B10:F10"/>
    <mergeCell ref="E11:F11"/>
    <mergeCell ref="E12:F12"/>
    <mergeCell ref="E13:F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8DAAC-6A74-4563-8A0F-C7E4DBE876E3}">
  <sheetPr>
    <pageSetUpPr fitToPage="1"/>
  </sheetPr>
  <dimension ref="A1:AE99"/>
  <sheetViews>
    <sheetView topLeftCell="A3" workbookViewId="0">
      <selection activeCell="H3" sqref="H1:I1048576"/>
    </sheetView>
  </sheetViews>
  <sheetFormatPr defaultColWidth="9.140625" defaultRowHeight="11.25" customHeight="1" x14ac:dyDescent="0.2"/>
  <cols>
    <col min="1" max="1" width="11" style="120" customWidth="1"/>
    <col min="2" max="2" width="43.42578125" style="120" customWidth="1"/>
    <col min="3" max="3" width="11" style="120" customWidth="1"/>
    <col min="4" max="4" width="13.42578125" style="120" customWidth="1"/>
    <col min="5" max="6" width="16.42578125" style="120" customWidth="1"/>
    <col min="7" max="7" width="0.28515625" style="120" customWidth="1"/>
    <col min="8" max="10" width="9.140625" style="120"/>
    <col min="11" max="13" width="67.85546875" style="119" hidden="1" customWidth="1"/>
    <col min="14" max="18" width="101.85546875" style="119" hidden="1" customWidth="1"/>
    <col min="19" max="23" width="100.7109375" style="119" hidden="1" customWidth="1"/>
    <col min="24" max="25" width="129.28515625" style="119" hidden="1" customWidth="1"/>
    <col min="26" max="26" width="72" style="119" hidden="1" customWidth="1"/>
    <col min="27" max="28" width="61" style="119" hidden="1" customWidth="1"/>
    <col min="29" max="16384" width="9.140625" style="120"/>
  </cols>
  <sheetData>
    <row r="1" spans="1:23" s="59" customFormat="1" ht="15" x14ac:dyDescent="0.25">
      <c r="A1" s="58"/>
      <c r="B1" s="60" t="s">
        <v>0</v>
      </c>
      <c r="C1" s="60"/>
      <c r="D1" s="60"/>
      <c r="E1" s="61"/>
      <c r="F1" s="61"/>
      <c r="K1" s="62" t="s">
        <v>0</v>
      </c>
      <c r="L1" s="62" t="s">
        <v>1</v>
      </c>
      <c r="M1" s="62" t="s">
        <v>1</v>
      </c>
    </row>
    <row r="2" spans="1:23" s="59" customFormat="1" ht="13.5" customHeight="1" x14ac:dyDescent="0.25">
      <c r="A2" s="58"/>
      <c r="C2" s="63" t="s">
        <v>2</v>
      </c>
    </row>
    <row r="3" spans="1:23" s="59" customFormat="1" ht="13.5" customHeight="1" x14ac:dyDescent="0.25">
      <c r="A3" s="64"/>
      <c r="B3" s="61"/>
      <c r="C3" s="61"/>
      <c r="D3" s="61"/>
      <c r="E3" s="61"/>
      <c r="F3" s="61"/>
    </row>
    <row r="4" spans="1:23" s="59" customFormat="1" ht="15.75" x14ac:dyDescent="0.25">
      <c r="B4" s="65"/>
      <c r="C4" s="66" t="s">
        <v>3</v>
      </c>
      <c r="D4" s="67" t="s">
        <v>515</v>
      </c>
      <c r="E4" s="65"/>
      <c r="F4" s="68"/>
    </row>
    <row r="5" spans="1:23" s="59" customFormat="1" ht="13.5" customHeight="1" x14ac:dyDescent="0.25">
      <c r="B5" s="69"/>
      <c r="C5" s="70" t="s">
        <v>5</v>
      </c>
      <c r="D5" s="67"/>
      <c r="E5" s="67"/>
      <c r="F5" s="68"/>
    </row>
    <row r="6" spans="1:23" s="59" customFormat="1" ht="13.5" customHeight="1" x14ac:dyDescent="0.25">
      <c r="B6" s="71"/>
      <c r="C6" s="72"/>
      <c r="D6" s="68"/>
      <c r="E6" s="68"/>
      <c r="F6" s="68"/>
    </row>
    <row r="7" spans="1:23" s="59" customFormat="1" ht="15" x14ac:dyDescent="0.25">
      <c r="A7" s="73" t="s">
        <v>6</v>
      </c>
      <c r="B7" s="74"/>
      <c r="C7" s="74"/>
      <c r="D7" s="74"/>
      <c r="E7" s="74"/>
      <c r="F7" s="75"/>
      <c r="N7" s="62" t="s">
        <v>516</v>
      </c>
      <c r="O7" s="62" t="s">
        <v>1</v>
      </c>
      <c r="P7" s="62" t="s">
        <v>1</v>
      </c>
      <c r="Q7" s="62" t="s">
        <v>1</v>
      </c>
      <c r="R7" s="62" t="s">
        <v>1</v>
      </c>
    </row>
    <row r="8" spans="1:23" s="59" customFormat="1" ht="13.5" customHeight="1" x14ac:dyDescent="0.25">
      <c r="A8" s="68"/>
      <c r="B8" s="76"/>
      <c r="C8" s="63" t="s">
        <v>8</v>
      </c>
      <c r="D8" s="68"/>
      <c r="E8" s="68"/>
      <c r="F8" s="68"/>
    </row>
    <row r="9" spans="1:23" s="59" customFormat="1" ht="13.5" customHeight="1" x14ac:dyDescent="0.25">
      <c r="A9" s="68"/>
      <c r="B9" s="68"/>
      <c r="C9" s="77"/>
      <c r="D9" s="68"/>
      <c r="E9" s="68"/>
      <c r="F9" s="68"/>
    </row>
    <row r="10" spans="1:23" s="59" customFormat="1" ht="26.25" x14ac:dyDescent="0.25">
      <c r="B10" s="79" t="s">
        <v>517</v>
      </c>
      <c r="C10" s="79"/>
      <c r="D10" s="79"/>
      <c r="E10" s="79"/>
      <c r="F10" s="79"/>
      <c r="S10" s="62" t="s">
        <v>517</v>
      </c>
      <c r="T10" s="62" t="s">
        <v>1</v>
      </c>
      <c r="U10" s="62" t="s">
        <v>1</v>
      </c>
      <c r="V10" s="62" t="s">
        <v>1</v>
      </c>
      <c r="W10" s="62" t="s">
        <v>1</v>
      </c>
    </row>
    <row r="11" spans="1:23" s="59" customFormat="1" ht="21.75" customHeight="1" x14ac:dyDescent="0.25">
      <c r="B11" s="58"/>
      <c r="C11" s="58"/>
      <c r="D11" s="80" t="s">
        <v>10</v>
      </c>
      <c r="E11" s="81">
        <v>2523026.9900000002</v>
      </c>
      <c r="F11" s="82"/>
    </row>
    <row r="12" spans="1:23" s="59" customFormat="1" ht="13.5" customHeight="1" x14ac:dyDescent="0.25">
      <c r="B12" s="58"/>
      <c r="C12" s="78"/>
      <c r="D12" s="83" t="s">
        <v>11</v>
      </c>
      <c r="E12" s="123">
        <v>1809.51</v>
      </c>
      <c r="F12" s="85"/>
    </row>
    <row r="13" spans="1:23" s="59" customFormat="1" ht="13.5" customHeight="1" x14ac:dyDescent="0.25">
      <c r="A13" s="64"/>
      <c r="C13" s="86"/>
      <c r="D13" s="83" t="s">
        <v>12</v>
      </c>
      <c r="E13" s="87">
        <v>0</v>
      </c>
      <c r="F13" s="85"/>
    </row>
    <row r="14" spans="1:23" s="59" customFormat="1" ht="15" x14ac:dyDescent="0.25">
      <c r="B14" s="88"/>
      <c r="C14" s="88"/>
      <c r="D14" s="88"/>
      <c r="E14" s="88"/>
      <c r="F14" s="88"/>
    </row>
    <row r="15" spans="1:23" s="59" customFormat="1" ht="32.25" customHeight="1" x14ac:dyDescent="0.25">
      <c r="A15" s="89" t="s">
        <v>13</v>
      </c>
      <c r="B15" s="89" t="s">
        <v>14</v>
      </c>
      <c r="C15" s="89" t="s">
        <v>15</v>
      </c>
      <c r="D15" s="89" t="s">
        <v>16</v>
      </c>
      <c r="E15" s="90" t="s">
        <v>17</v>
      </c>
      <c r="F15" s="91"/>
    </row>
    <row r="16" spans="1:23" s="59" customFormat="1" ht="20.25" customHeight="1" x14ac:dyDescent="0.25">
      <c r="A16" s="89"/>
      <c r="B16" s="89"/>
      <c r="C16" s="89"/>
      <c r="D16" s="89"/>
      <c r="E16" s="92" t="s">
        <v>18</v>
      </c>
      <c r="F16" s="92" t="s">
        <v>19</v>
      </c>
    </row>
    <row r="17" spans="1:25" s="59" customFormat="1" ht="12" customHeight="1" x14ac:dyDescent="0.25">
      <c r="A17" s="93">
        <v>1</v>
      </c>
      <c r="B17" s="93">
        <v>3</v>
      </c>
      <c r="C17" s="93">
        <v>4</v>
      </c>
      <c r="D17" s="93">
        <v>5</v>
      </c>
      <c r="E17" s="93">
        <v>6</v>
      </c>
      <c r="F17" s="93">
        <v>7</v>
      </c>
    </row>
    <row r="18" spans="1:25" s="59" customFormat="1" ht="15" x14ac:dyDescent="0.25">
      <c r="A18" s="94" t="s">
        <v>20</v>
      </c>
      <c r="B18" s="94"/>
      <c r="C18" s="94"/>
      <c r="D18" s="94"/>
      <c r="E18" s="94"/>
      <c r="F18" s="94"/>
      <c r="X18" s="95" t="s">
        <v>20</v>
      </c>
    </row>
    <row r="19" spans="1:25" s="59" customFormat="1" ht="15" x14ac:dyDescent="0.25">
      <c r="A19" s="94" t="s">
        <v>21</v>
      </c>
      <c r="B19" s="94"/>
      <c r="C19" s="94"/>
      <c r="D19" s="94"/>
      <c r="E19" s="94"/>
      <c r="F19" s="94"/>
      <c r="X19" s="95"/>
      <c r="Y19" s="95" t="s">
        <v>21</v>
      </c>
    </row>
    <row r="20" spans="1:25" s="59" customFormat="1" ht="15" x14ac:dyDescent="0.25">
      <c r="A20" s="96">
        <f>IF(G20&lt;&gt;"",COUNTA(G$1:G20),"")</f>
        <v>1</v>
      </c>
      <c r="B20" s="97" t="s">
        <v>518</v>
      </c>
      <c r="C20" s="98" t="s">
        <v>22</v>
      </c>
      <c r="D20" s="99">
        <v>56</v>
      </c>
      <c r="E20" s="100">
        <f>F20/D20</f>
        <v>120.90914012040001</v>
      </c>
      <c r="F20" s="100">
        <v>6770.9118467424005</v>
      </c>
      <c r="G20" s="101" t="s">
        <v>23</v>
      </c>
      <c r="X20" s="95"/>
      <c r="Y20" s="95"/>
    </row>
    <row r="21" spans="1:25" s="59" customFormat="1" ht="15" x14ac:dyDescent="0.25">
      <c r="A21" s="96">
        <f>IF(G21&lt;&gt;"",COUNTA(G$1:G21),"")</f>
        <v>2</v>
      </c>
      <c r="B21" s="97" t="s">
        <v>518</v>
      </c>
      <c r="C21" s="98" t="s">
        <v>22</v>
      </c>
      <c r="D21" s="99">
        <v>15</v>
      </c>
      <c r="E21" s="100">
        <f t="shared" ref="E21:E84" si="0">F21/D21</f>
        <v>140.23645897759999</v>
      </c>
      <c r="F21" s="100">
        <v>2103.5468846640001</v>
      </c>
      <c r="G21" s="101" t="s">
        <v>23</v>
      </c>
      <c r="X21" s="95"/>
      <c r="Y21" s="95"/>
    </row>
    <row r="22" spans="1:25" s="59" customFormat="1" ht="15" x14ac:dyDescent="0.25">
      <c r="A22" s="96">
        <f>IF(G22&lt;&gt;"",COUNTA(G$1:G22),"")</f>
        <v>3</v>
      </c>
      <c r="B22" s="97" t="s">
        <v>519</v>
      </c>
      <c r="C22" s="98" t="s">
        <v>22</v>
      </c>
      <c r="D22" s="99">
        <v>89</v>
      </c>
      <c r="E22" s="100">
        <f t="shared" si="0"/>
        <v>142.46015164520003</v>
      </c>
      <c r="F22" s="100">
        <v>12678.953496422802</v>
      </c>
      <c r="G22" s="101" t="s">
        <v>23</v>
      </c>
      <c r="X22" s="95"/>
      <c r="Y22" s="95"/>
    </row>
    <row r="23" spans="1:25" s="59" customFormat="1" ht="15" x14ac:dyDescent="0.25">
      <c r="A23" s="96">
        <f>IF(G23&lt;&gt;"",COUNTA(G$1:G23),"")</f>
        <v>4</v>
      </c>
      <c r="B23" s="97" t="s">
        <v>519</v>
      </c>
      <c r="C23" s="98" t="s">
        <v>22</v>
      </c>
      <c r="D23" s="99">
        <v>1</v>
      </c>
      <c r="E23" s="100">
        <f t="shared" si="0"/>
        <v>155.43722378000001</v>
      </c>
      <c r="F23" s="102">
        <v>155.43722378000001</v>
      </c>
      <c r="G23" s="101" t="s">
        <v>23</v>
      </c>
      <c r="X23" s="95"/>
      <c r="Y23" s="95"/>
    </row>
    <row r="24" spans="1:25" s="59" customFormat="1" ht="22.5" x14ac:dyDescent="0.25">
      <c r="A24" s="96">
        <f>IF(G24&lt;&gt;"",COUNTA(G$1:G24),"")</f>
        <v>5</v>
      </c>
      <c r="B24" s="97" t="s">
        <v>520</v>
      </c>
      <c r="C24" s="98" t="s">
        <v>22</v>
      </c>
      <c r="D24" s="99">
        <v>4</v>
      </c>
      <c r="E24" s="100">
        <f t="shared" si="0"/>
        <v>30560.993814306403</v>
      </c>
      <c r="F24" s="100">
        <v>122243.97525722561</v>
      </c>
      <c r="G24" s="101" t="s">
        <v>23</v>
      </c>
      <c r="X24" s="95"/>
      <c r="Y24" s="95"/>
    </row>
    <row r="25" spans="1:25" s="59" customFormat="1" ht="22.5" x14ac:dyDescent="0.25">
      <c r="A25" s="96">
        <f>IF(G25&lt;&gt;"",COUNTA(G$1:G25),"")</f>
        <v>6</v>
      </c>
      <c r="B25" s="97" t="s">
        <v>521</v>
      </c>
      <c r="C25" s="98" t="s">
        <v>22</v>
      </c>
      <c r="D25" s="99">
        <v>4</v>
      </c>
      <c r="E25" s="100">
        <f t="shared" si="0"/>
        <v>27896.136009861202</v>
      </c>
      <c r="F25" s="100">
        <v>111584.54403944481</v>
      </c>
      <c r="G25" s="101" t="s">
        <v>23</v>
      </c>
      <c r="X25" s="95"/>
      <c r="Y25" s="95"/>
    </row>
    <row r="26" spans="1:25" s="59" customFormat="1" ht="15" x14ac:dyDescent="0.25">
      <c r="A26" s="96">
        <f>IF(G26&lt;&gt;"",COUNTA(G$1:G26),"")</f>
        <v>7</v>
      </c>
      <c r="B26" s="97" t="s">
        <v>522</v>
      </c>
      <c r="C26" s="98" t="s">
        <v>22</v>
      </c>
      <c r="D26" s="99">
        <v>100</v>
      </c>
      <c r="E26" s="100">
        <f t="shared" si="0"/>
        <v>11571.842189795601</v>
      </c>
      <c r="F26" s="100">
        <v>1157184.2189795601</v>
      </c>
      <c r="G26" s="101" t="s">
        <v>23</v>
      </c>
      <c r="X26" s="95"/>
      <c r="Y26" s="95"/>
    </row>
    <row r="27" spans="1:25" s="59" customFormat="1" ht="15" x14ac:dyDescent="0.25">
      <c r="A27" s="96">
        <f>IF(G27&lt;&gt;"",COUNTA(G$1:G27),"")</f>
        <v>8</v>
      </c>
      <c r="B27" s="97" t="s">
        <v>151</v>
      </c>
      <c r="C27" s="98" t="s">
        <v>98</v>
      </c>
      <c r="D27" s="110">
        <v>1.5874710000000001</v>
      </c>
      <c r="E27" s="100">
        <f t="shared" si="0"/>
        <v>387.70855683713285</v>
      </c>
      <c r="F27" s="102">
        <v>615.47609043080013</v>
      </c>
      <c r="G27" s="101" t="s">
        <v>23</v>
      </c>
      <c r="X27" s="95"/>
      <c r="Y27" s="95"/>
    </row>
    <row r="28" spans="1:25" s="59" customFormat="1" ht="15" x14ac:dyDescent="0.25">
      <c r="A28" s="96">
        <f>IF(G28&lt;&gt;"",COUNTA(G$1:G28),"")</f>
        <v>9</v>
      </c>
      <c r="B28" s="97" t="s">
        <v>418</v>
      </c>
      <c r="C28" s="98" t="s">
        <v>62</v>
      </c>
      <c r="D28" s="107">
        <v>1.4901999999999999E-3</v>
      </c>
      <c r="E28" s="100">
        <f t="shared" si="0"/>
        <v>307447.41078969266</v>
      </c>
      <c r="F28" s="102">
        <v>458.15813155879999</v>
      </c>
      <c r="G28" s="101" t="s">
        <v>23</v>
      </c>
      <c r="X28" s="95"/>
      <c r="Y28" s="95"/>
    </row>
    <row r="29" spans="1:25" s="59" customFormat="1" ht="22.5" x14ac:dyDescent="0.25">
      <c r="A29" s="96">
        <f>IF(G29&lt;&gt;"",COUNTA(G$1:G29),"")</f>
        <v>10</v>
      </c>
      <c r="B29" s="97" t="s">
        <v>155</v>
      </c>
      <c r="C29" s="98" t="s">
        <v>62</v>
      </c>
      <c r="D29" s="103">
        <v>1.99E-3</v>
      </c>
      <c r="E29" s="100">
        <f t="shared" si="0"/>
        <v>149302.45826412059</v>
      </c>
      <c r="F29" s="102">
        <v>297.11189194560001</v>
      </c>
      <c r="G29" s="101" t="s">
        <v>23</v>
      </c>
      <c r="X29" s="95"/>
      <c r="Y29" s="95"/>
    </row>
    <row r="30" spans="1:25" s="59" customFormat="1" ht="15" x14ac:dyDescent="0.25">
      <c r="A30" s="96">
        <f>IF(G30&lt;&gt;"",COUNTA(G$1:G30),"")</f>
        <v>11</v>
      </c>
      <c r="B30" s="97" t="s">
        <v>63</v>
      </c>
      <c r="C30" s="98" t="s">
        <v>64</v>
      </c>
      <c r="D30" s="104">
        <v>33.6</v>
      </c>
      <c r="E30" s="100">
        <f t="shared" si="0"/>
        <v>91.005583861738103</v>
      </c>
      <c r="F30" s="100">
        <v>3057.7876177544003</v>
      </c>
      <c r="G30" s="101" t="s">
        <v>23</v>
      </c>
      <c r="X30" s="95"/>
      <c r="Y30" s="95"/>
    </row>
    <row r="31" spans="1:25" s="59" customFormat="1" ht="22.5" x14ac:dyDescent="0.25">
      <c r="A31" s="96">
        <f>IF(G31&lt;&gt;"",COUNTA(G$1:G31),"")</f>
        <v>12</v>
      </c>
      <c r="B31" s="97" t="s">
        <v>66</v>
      </c>
      <c r="C31" s="98" t="s">
        <v>62</v>
      </c>
      <c r="D31" s="107">
        <v>8.6653000000000008E-3</v>
      </c>
      <c r="E31" s="100">
        <f t="shared" si="0"/>
        <v>334038.03812548902</v>
      </c>
      <c r="F31" s="100">
        <v>2894.5398117688001</v>
      </c>
      <c r="G31" s="101" t="s">
        <v>23</v>
      </c>
      <c r="X31" s="95"/>
      <c r="Y31" s="95"/>
    </row>
    <row r="32" spans="1:25" s="59" customFormat="1" ht="15" x14ac:dyDescent="0.25">
      <c r="A32" s="96">
        <f>IF(G32&lt;&gt;"",COUNTA(G$1:G32),"")</f>
        <v>13</v>
      </c>
      <c r="B32" s="97" t="s">
        <v>158</v>
      </c>
      <c r="C32" s="98" t="s">
        <v>98</v>
      </c>
      <c r="D32" s="110">
        <v>26.881748000000002</v>
      </c>
      <c r="E32" s="100">
        <f t="shared" si="0"/>
        <v>24.559578349503166</v>
      </c>
      <c r="F32" s="102">
        <v>660.20439617760007</v>
      </c>
      <c r="G32" s="101" t="s">
        <v>23</v>
      </c>
      <c r="X32" s="95"/>
      <c r="Y32" s="95"/>
    </row>
    <row r="33" spans="1:25" s="59" customFormat="1" ht="15" x14ac:dyDescent="0.25">
      <c r="A33" s="96">
        <f>IF(G33&lt;&gt;"",COUNTA(G$1:G33),"")</f>
        <v>14</v>
      </c>
      <c r="B33" s="97" t="s">
        <v>160</v>
      </c>
      <c r="C33" s="98" t="s">
        <v>62</v>
      </c>
      <c r="D33" s="105">
        <v>1.7100000000000001E-2</v>
      </c>
      <c r="E33" s="100">
        <f t="shared" si="0"/>
        <v>157253.90907010529</v>
      </c>
      <c r="F33" s="100">
        <v>2689.0418450988004</v>
      </c>
      <c r="G33" s="101" t="s">
        <v>23</v>
      </c>
      <c r="X33" s="95"/>
      <c r="Y33" s="95"/>
    </row>
    <row r="34" spans="1:25" s="59" customFormat="1" ht="15" x14ac:dyDescent="0.25">
      <c r="A34" s="96">
        <f>IF(G34&lt;&gt;"",COUNTA(G$1:G34),"")</f>
        <v>15</v>
      </c>
      <c r="B34" s="97" t="s">
        <v>163</v>
      </c>
      <c r="C34" s="98" t="s">
        <v>64</v>
      </c>
      <c r="D34" s="107">
        <v>9.6456700000000006E-2</v>
      </c>
      <c r="E34" s="100">
        <f t="shared" si="0"/>
        <v>21.448054942787802</v>
      </c>
      <c r="F34" s="102">
        <v>2.0688086012000002</v>
      </c>
      <c r="G34" s="101" t="s">
        <v>23</v>
      </c>
      <c r="X34" s="95"/>
      <c r="Y34" s="95"/>
    </row>
    <row r="35" spans="1:25" s="59" customFormat="1" ht="15" x14ac:dyDescent="0.25">
      <c r="A35" s="96">
        <f>IF(G35&lt;&gt;"",COUNTA(G$1:G35),"")</f>
        <v>16</v>
      </c>
      <c r="B35" s="97" t="s">
        <v>168</v>
      </c>
      <c r="C35" s="98" t="s">
        <v>98</v>
      </c>
      <c r="D35" s="107">
        <v>4.9586718999999997</v>
      </c>
      <c r="E35" s="100">
        <f t="shared" si="0"/>
        <v>62.612768198355695</v>
      </c>
      <c r="F35" s="102">
        <v>310.47617424639998</v>
      </c>
      <c r="G35" s="101" t="s">
        <v>23</v>
      </c>
      <c r="X35" s="95"/>
      <c r="Y35" s="95"/>
    </row>
    <row r="36" spans="1:25" s="59" customFormat="1" ht="78.75" x14ac:dyDescent="0.25">
      <c r="A36" s="96">
        <f>IF(G36&lt;&gt;"",COUNTA(G$1:G36),"")</f>
        <v>17</v>
      </c>
      <c r="B36" s="97" t="s">
        <v>523</v>
      </c>
      <c r="C36" s="98" t="s">
        <v>98</v>
      </c>
      <c r="D36" s="108">
        <v>6.22</v>
      </c>
      <c r="E36" s="100">
        <f t="shared" si="0"/>
        <v>22536.01940495833</v>
      </c>
      <c r="F36" s="100">
        <v>140174.04069884081</v>
      </c>
      <c r="G36" s="101" t="s">
        <v>23</v>
      </c>
      <c r="X36" s="95"/>
      <c r="Y36" s="95"/>
    </row>
    <row r="37" spans="1:25" s="59" customFormat="1" ht="22.5" x14ac:dyDescent="0.25">
      <c r="A37" s="96">
        <f>IF(G37&lt;&gt;"",COUNTA(G$1:G37),"")</f>
        <v>18</v>
      </c>
      <c r="B37" s="97" t="s">
        <v>79</v>
      </c>
      <c r="C37" s="98" t="s">
        <v>64</v>
      </c>
      <c r="D37" s="110">
        <v>5.0436759999999996</v>
      </c>
      <c r="E37" s="100">
        <f t="shared" si="0"/>
        <v>152.21579017010612</v>
      </c>
      <c r="F37" s="102">
        <v>767.72712770200008</v>
      </c>
      <c r="G37" s="101" t="s">
        <v>23</v>
      </c>
      <c r="X37" s="95"/>
      <c r="Y37" s="95"/>
    </row>
    <row r="38" spans="1:25" s="59" customFormat="1" ht="15" x14ac:dyDescent="0.25">
      <c r="A38" s="96">
        <f>IF(G38&lt;&gt;"",COUNTA(G$1:G38),"")</f>
        <v>19</v>
      </c>
      <c r="B38" s="97" t="s">
        <v>460</v>
      </c>
      <c r="C38" s="98" t="s">
        <v>62</v>
      </c>
      <c r="D38" s="103">
        <v>2.8500000000000001E-3</v>
      </c>
      <c r="E38" s="100">
        <f t="shared" si="0"/>
        <v>76914.107560140357</v>
      </c>
      <c r="F38" s="102">
        <v>219.20520654640001</v>
      </c>
      <c r="G38" s="101" t="s">
        <v>23</v>
      </c>
      <c r="X38" s="95"/>
      <c r="Y38" s="95"/>
    </row>
    <row r="39" spans="1:25" s="59" customFormat="1" ht="22.5" x14ac:dyDescent="0.25">
      <c r="A39" s="96">
        <f>IF(G39&lt;&gt;"",COUNTA(G$1:G39),"")</f>
        <v>20</v>
      </c>
      <c r="B39" s="97" t="s">
        <v>82</v>
      </c>
      <c r="C39" s="98" t="s">
        <v>62</v>
      </c>
      <c r="D39" s="107">
        <v>0.1240846</v>
      </c>
      <c r="E39" s="100">
        <f t="shared" si="0"/>
        <v>76412.060957636961</v>
      </c>
      <c r="F39" s="100">
        <v>9481.5600191039994</v>
      </c>
      <c r="G39" s="101" t="s">
        <v>23</v>
      </c>
      <c r="X39" s="95"/>
      <c r="Y39" s="95"/>
    </row>
    <row r="40" spans="1:25" s="59" customFormat="1" ht="33.75" x14ac:dyDescent="0.25">
      <c r="A40" s="96">
        <f>IF(G40&lt;&gt;"",COUNTA(G$1:G40),"")</f>
        <v>21</v>
      </c>
      <c r="B40" s="97" t="s">
        <v>87</v>
      </c>
      <c r="C40" s="98" t="s">
        <v>62</v>
      </c>
      <c r="D40" s="107">
        <v>6.0752999999999996E-3</v>
      </c>
      <c r="E40" s="100">
        <f t="shared" si="0"/>
        <v>170644.49466666667</v>
      </c>
      <c r="F40" s="102">
        <v>1036.7164984484</v>
      </c>
      <c r="G40" s="101" t="s">
        <v>23</v>
      </c>
      <c r="X40" s="95"/>
      <c r="Y40" s="95"/>
    </row>
    <row r="41" spans="1:25" s="59" customFormat="1" ht="45" x14ac:dyDescent="0.25">
      <c r="A41" s="96">
        <f>IF(G41&lt;&gt;"",COUNTA(G$1:G41),"")</f>
        <v>22</v>
      </c>
      <c r="B41" s="97" t="s">
        <v>524</v>
      </c>
      <c r="C41" s="98" t="s">
        <v>22</v>
      </c>
      <c r="D41" s="99">
        <v>4</v>
      </c>
      <c r="E41" s="100">
        <f t="shared" si="0"/>
        <v>624.69169238159998</v>
      </c>
      <c r="F41" s="100">
        <v>2498.7667695263999</v>
      </c>
      <c r="G41" s="101" t="s">
        <v>23</v>
      </c>
      <c r="X41" s="95"/>
      <c r="Y41" s="95"/>
    </row>
    <row r="42" spans="1:25" s="59" customFormat="1" ht="56.25" x14ac:dyDescent="0.25">
      <c r="A42" s="96">
        <f>IF(G42&lt;&gt;"",COUNTA(G$1:G42),"")</f>
        <v>23</v>
      </c>
      <c r="B42" s="97" t="s">
        <v>525</v>
      </c>
      <c r="C42" s="98" t="s">
        <v>22</v>
      </c>
      <c r="D42" s="99">
        <v>19</v>
      </c>
      <c r="E42" s="100">
        <f t="shared" si="0"/>
        <v>624.69169238160009</v>
      </c>
      <c r="F42" s="100">
        <v>11869.142155250402</v>
      </c>
      <c r="G42" s="101" t="s">
        <v>23</v>
      </c>
      <c r="X42" s="95"/>
      <c r="Y42" s="95"/>
    </row>
    <row r="43" spans="1:25" s="59" customFormat="1" ht="56.25" x14ac:dyDescent="0.25">
      <c r="A43" s="96">
        <f>IF(G43&lt;&gt;"",COUNTA(G$1:G43),"")</f>
        <v>24</v>
      </c>
      <c r="B43" s="97" t="s">
        <v>526</v>
      </c>
      <c r="C43" s="98" t="s">
        <v>22</v>
      </c>
      <c r="D43" s="99">
        <v>67</v>
      </c>
      <c r="E43" s="100">
        <f t="shared" si="0"/>
        <v>212.93240185720001</v>
      </c>
      <c r="F43" s="100">
        <v>14266.4709244324</v>
      </c>
      <c r="G43" s="101" t="s">
        <v>23</v>
      </c>
      <c r="X43" s="95"/>
      <c r="Y43" s="95"/>
    </row>
    <row r="44" spans="1:25" s="59" customFormat="1" ht="56.25" x14ac:dyDescent="0.25">
      <c r="A44" s="96">
        <f>IF(G44&lt;&gt;"",COUNTA(G$1:G44),"")</f>
        <v>25</v>
      </c>
      <c r="B44" s="97" t="s">
        <v>527</v>
      </c>
      <c r="C44" s="98" t="s">
        <v>22</v>
      </c>
      <c r="D44" s="99">
        <v>56</v>
      </c>
      <c r="E44" s="100">
        <f t="shared" si="0"/>
        <v>212.93240185720001</v>
      </c>
      <c r="F44" s="100">
        <v>11924.214504003201</v>
      </c>
      <c r="G44" s="101" t="s">
        <v>23</v>
      </c>
      <c r="X44" s="95"/>
      <c r="Y44" s="95"/>
    </row>
    <row r="45" spans="1:25" s="59" customFormat="1" ht="45" x14ac:dyDescent="0.25">
      <c r="A45" s="96">
        <f>IF(G45&lt;&gt;"",COUNTA(G$1:G45),"")</f>
        <v>26</v>
      </c>
      <c r="B45" s="97" t="s">
        <v>528</v>
      </c>
      <c r="C45" s="98" t="s">
        <v>22</v>
      </c>
      <c r="D45" s="99">
        <v>64</v>
      </c>
      <c r="E45" s="100">
        <f t="shared" si="0"/>
        <v>225.90947399199999</v>
      </c>
      <c r="F45" s="100">
        <v>14458.206335487999</v>
      </c>
      <c r="G45" s="101" t="s">
        <v>23</v>
      </c>
      <c r="X45" s="95"/>
      <c r="Y45" s="95"/>
    </row>
    <row r="46" spans="1:25" s="59" customFormat="1" ht="45" x14ac:dyDescent="0.25">
      <c r="A46" s="96">
        <f>IF(G46&lt;&gt;"",COUNTA(G$1:G46),"")</f>
        <v>27</v>
      </c>
      <c r="B46" s="97" t="s">
        <v>529</v>
      </c>
      <c r="C46" s="98" t="s">
        <v>22</v>
      </c>
      <c r="D46" s="99">
        <v>64</v>
      </c>
      <c r="E46" s="100">
        <f t="shared" si="0"/>
        <v>225.90947399199999</v>
      </c>
      <c r="F46" s="100">
        <v>14458.206335487999</v>
      </c>
      <c r="G46" s="101" t="s">
        <v>23</v>
      </c>
      <c r="X46" s="95"/>
      <c r="Y46" s="95"/>
    </row>
    <row r="47" spans="1:25" s="59" customFormat="1" ht="45" x14ac:dyDescent="0.25">
      <c r="A47" s="96">
        <f>IF(G47&lt;&gt;"",COUNTA(G$1:G47),"")</f>
        <v>28</v>
      </c>
      <c r="B47" s="97" t="s">
        <v>530</v>
      </c>
      <c r="C47" s="98" t="s">
        <v>22</v>
      </c>
      <c r="D47" s="99">
        <v>3</v>
      </c>
      <c r="E47" s="100">
        <f t="shared" si="0"/>
        <v>157.86005310440001</v>
      </c>
      <c r="F47" s="102">
        <v>473.5801593132</v>
      </c>
      <c r="G47" s="101" t="s">
        <v>23</v>
      </c>
      <c r="X47" s="95"/>
      <c r="Y47" s="95"/>
    </row>
    <row r="48" spans="1:25" s="59" customFormat="1" ht="15" x14ac:dyDescent="0.25">
      <c r="A48" s="96">
        <f>IF(G48&lt;&gt;"",COUNTA(G$1:G48),"")</f>
        <v>29</v>
      </c>
      <c r="B48" s="97" t="s">
        <v>89</v>
      </c>
      <c r="C48" s="98" t="s">
        <v>64</v>
      </c>
      <c r="D48" s="110">
        <v>0.687774</v>
      </c>
      <c r="E48" s="100">
        <f t="shared" si="0"/>
        <v>375.40200514820276</v>
      </c>
      <c r="F48" s="102">
        <v>258.1917386888</v>
      </c>
      <c r="G48" s="101" t="s">
        <v>23</v>
      </c>
      <c r="X48" s="95"/>
      <c r="Y48" s="95"/>
    </row>
    <row r="49" spans="1:25" s="59" customFormat="1" ht="45" x14ac:dyDescent="0.25">
      <c r="A49" s="96">
        <f>IF(G49&lt;&gt;"",COUNTA(G$1:G49),"")</f>
        <v>30</v>
      </c>
      <c r="B49" s="97" t="s">
        <v>531</v>
      </c>
      <c r="C49" s="98" t="s">
        <v>22</v>
      </c>
      <c r="D49" s="99">
        <v>16</v>
      </c>
      <c r="E49" s="100">
        <f t="shared" si="0"/>
        <v>902.04480271360012</v>
      </c>
      <c r="F49" s="100">
        <v>14432.716843417602</v>
      </c>
      <c r="G49" s="101" t="s">
        <v>23</v>
      </c>
      <c r="X49" s="95"/>
      <c r="Y49" s="95"/>
    </row>
    <row r="50" spans="1:25" s="59" customFormat="1" ht="45" x14ac:dyDescent="0.25">
      <c r="A50" s="96">
        <f>IF(G50&lt;&gt;"",COUNTA(G$1:G50),"")</f>
        <v>31</v>
      </c>
      <c r="B50" s="97" t="s">
        <v>532</v>
      </c>
      <c r="C50" s="98" t="s">
        <v>22</v>
      </c>
      <c r="D50" s="99">
        <v>4</v>
      </c>
      <c r="E50" s="100">
        <f t="shared" si="0"/>
        <v>1025.3767721584002</v>
      </c>
      <c r="F50" s="100">
        <v>4101.5070886336007</v>
      </c>
      <c r="G50" s="101" t="s">
        <v>23</v>
      </c>
      <c r="X50" s="95"/>
      <c r="Y50" s="95"/>
    </row>
    <row r="51" spans="1:25" s="59" customFormat="1" ht="45" x14ac:dyDescent="0.25">
      <c r="A51" s="96">
        <f>IF(G51&lt;&gt;"",COUNTA(G$1:G51),"")</f>
        <v>32</v>
      </c>
      <c r="B51" s="97" t="s">
        <v>533</v>
      </c>
      <c r="C51" s="98" t="s">
        <v>22</v>
      </c>
      <c r="D51" s="99">
        <v>2</v>
      </c>
      <c r="E51" s="100">
        <f t="shared" si="0"/>
        <v>460.59202403080002</v>
      </c>
      <c r="F51" s="102">
        <v>921.18404806160004</v>
      </c>
      <c r="G51" s="101" t="s">
        <v>23</v>
      </c>
      <c r="X51" s="95"/>
      <c r="Y51" s="95"/>
    </row>
    <row r="52" spans="1:25" s="59" customFormat="1" ht="45" x14ac:dyDescent="0.25">
      <c r="A52" s="96">
        <f>IF(G52&lt;&gt;"",COUNTA(G$1:G52),"")</f>
        <v>33</v>
      </c>
      <c r="B52" s="97" t="s">
        <v>534</v>
      </c>
      <c r="C52" s="98" t="s">
        <v>22</v>
      </c>
      <c r="D52" s="99">
        <v>16</v>
      </c>
      <c r="E52" s="100">
        <f t="shared" si="0"/>
        <v>152.62718428960002</v>
      </c>
      <c r="F52" s="100">
        <v>2442.0349486336004</v>
      </c>
      <c r="G52" s="101" t="s">
        <v>23</v>
      </c>
      <c r="X52" s="95"/>
      <c r="Y52" s="95"/>
    </row>
    <row r="53" spans="1:25" s="59" customFormat="1" ht="45" x14ac:dyDescent="0.25">
      <c r="A53" s="96">
        <f>IF(G53&lt;&gt;"",COUNTA(G$1:G53),"")</f>
        <v>34</v>
      </c>
      <c r="B53" s="97" t="s">
        <v>535</v>
      </c>
      <c r="C53" s="98" t="s">
        <v>22</v>
      </c>
      <c r="D53" s="99">
        <v>4</v>
      </c>
      <c r="E53" s="100">
        <f t="shared" si="0"/>
        <v>152.62718428960002</v>
      </c>
      <c r="F53" s="102">
        <v>610.50873715840009</v>
      </c>
      <c r="G53" s="101" t="s">
        <v>23</v>
      </c>
      <c r="X53" s="95"/>
      <c r="Y53" s="95"/>
    </row>
    <row r="54" spans="1:25" s="59" customFormat="1" ht="45" x14ac:dyDescent="0.25">
      <c r="A54" s="96">
        <f>IF(G54&lt;&gt;"",COUNTA(G$1:G54),"")</f>
        <v>35</v>
      </c>
      <c r="B54" s="97" t="s">
        <v>536</v>
      </c>
      <c r="C54" s="98" t="s">
        <v>22</v>
      </c>
      <c r="D54" s="99">
        <v>18</v>
      </c>
      <c r="E54" s="100">
        <f t="shared" si="0"/>
        <v>152.62718428960002</v>
      </c>
      <c r="F54" s="100">
        <v>2747.2893172128006</v>
      </c>
      <c r="G54" s="101" t="s">
        <v>23</v>
      </c>
      <c r="X54" s="95"/>
      <c r="Y54" s="95"/>
    </row>
    <row r="55" spans="1:25" s="59" customFormat="1" ht="45" x14ac:dyDescent="0.25">
      <c r="A55" s="96">
        <f>IF(G55&lt;&gt;"",COUNTA(G$1:G55),"")</f>
        <v>36</v>
      </c>
      <c r="B55" s="97" t="s">
        <v>537</v>
      </c>
      <c r="C55" s="98" t="s">
        <v>22</v>
      </c>
      <c r="D55" s="99">
        <v>4</v>
      </c>
      <c r="E55" s="100">
        <f t="shared" si="0"/>
        <v>152.62718428960002</v>
      </c>
      <c r="F55" s="102">
        <v>610.50873715840009</v>
      </c>
      <c r="G55" s="101" t="s">
        <v>23</v>
      </c>
      <c r="X55" s="95"/>
      <c r="Y55" s="95"/>
    </row>
    <row r="56" spans="1:25" s="59" customFormat="1" ht="45" x14ac:dyDescent="0.25">
      <c r="A56" s="96">
        <f>IF(G56&lt;&gt;"",COUNTA(G$1:G56),"")</f>
        <v>37</v>
      </c>
      <c r="B56" s="97" t="s">
        <v>538</v>
      </c>
      <c r="C56" s="98" t="s">
        <v>22</v>
      </c>
      <c r="D56" s="99">
        <v>4</v>
      </c>
      <c r="E56" s="100">
        <f t="shared" si="0"/>
        <v>152.62718428960002</v>
      </c>
      <c r="F56" s="102">
        <v>610.50873715840009</v>
      </c>
      <c r="G56" s="101" t="s">
        <v>23</v>
      </c>
      <c r="X56" s="95"/>
      <c r="Y56" s="95"/>
    </row>
    <row r="57" spans="1:25" s="59" customFormat="1" ht="45" x14ac:dyDescent="0.25">
      <c r="A57" s="96">
        <f>IF(G57&lt;&gt;"",COUNTA(G$1:G57),"")</f>
        <v>38</v>
      </c>
      <c r="B57" s="97" t="s">
        <v>539</v>
      </c>
      <c r="C57" s="98" t="s">
        <v>22</v>
      </c>
      <c r="D57" s="99">
        <v>16</v>
      </c>
      <c r="E57" s="100">
        <f t="shared" si="0"/>
        <v>152.62718428960002</v>
      </c>
      <c r="F57" s="100">
        <v>2442.0349486336004</v>
      </c>
      <c r="G57" s="101" t="s">
        <v>23</v>
      </c>
      <c r="X57" s="95"/>
      <c r="Y57" s="95"/>
    </row>
    <row r="58" spans="1:25" s="59" customFormat="1" ht="15" x14ac:dyDescent="0.25">
      <c r="A58" s="96">
        <f>IF(G58&lt;&gt;"",COUNTA(G$1:G58),"")</f>
        <v>39</v>
      </c>
      <c r="B58" s="97" t="s">
        <v>178</v>
      </c>
      <c r="C58" s="98" t="s">
        <v>62</v>
      </c>
      <c r="D58" s="107">
        <v>2.9938E-3</v>
      </c>
      <c r="E58" s="100">
        <f t="shared" si="0"/>
        <v>136513.72791742935</v>
      </c>
      <c r="F58" s="102">
        <v>408.69479863920003</v>
      </c>
      <c r="G58" s="101" t="s">
        <v>23</v>
      </c>
      <c r="X58" s="95"/>
      <c r="Y58" s="95"/>
    </row>
    <row r="59" spans="1:25" s="59" customFormat="1" ht="22.5" x14ac:dyDescent="0.25">
      <c r="A59" s="96">
        <f>IF(G59&lt;&gt;"",COUNTA(G$1:G59),"")</f>
        <v>40</v>
      </c>
      <c r="B59" s="97" t="s">
        <v>90</v>
      </c>
      <c r="C59" s="98" t="s">
        <v>62</v>
      </c>
      <c r="D59" s="107">
        <v>6.7441000000000003E-3</v>
      </c>
      <c r="E59" s="100">
        <f t="shared" si="0"/>
        <v>147890.30541219731</v>
      </c>
      <c r="F59" s="102">
        <v>997.3870087304</v>
      </c>
      <c r="G59" s="101" t="s">
        <v>23</v>
      </c>
      <c r="X59" s="95"/>
      <c r="Y59" s="95"/>
    </row>
    <row r="60" spans="1:25" s="59" customFormat="1" ht="22.5" x14ac:dyDescent="0.25">
      <c r="A60" s="96">
        <f>IF(G60&lt;&gt;"",COUNTA(G$1:G60),"")</f>
        <v>41</v>
      </c>
      <c r="B60" s="97" t="s">
        <v>91</v>
      </c>
      <c r="C60" s="98" t="s">
        <v>62</v>
      </c>
      <c r="D60" s="110">
        <v>2.4524000000000001E-2</v>
      </c>
      <c r="E60" s="100">
        <f t="shared" si="0"/>
        <v>147890.8795587343</v>
      </c>
      <c r="F60" s="100">
        <v>3626.8759302984004</v>
      </c>
      <c r="G60" s="101" t="s">
        <v>23</v>
      </c>
      <c r="X60" s="95"/>
      <c r="Y60" s="95"/>
    </row>
    <row r="61" spans="1:25" s="59" customFormat="1" ht="22.5" x14ac:dyDescent="0.25">
      <c r="A61" s="96">
        <f>IF(G61&lt;&gt;"",COUNTA(G$1:G61),"")</f>
        <v>42</v>
      </c>
      <c r="B61" s="97" t="s">
        <v>93</v>
      </c>
      <c r="C61" s="98" t="s">
        <v>94</v>
      </c>
      <c r="D61" s="106">
        <v>1E-3</v>
      </c>
      <c r="E61" s="100">
        <f t="shared" si="0"/>
        <v>56886.704959200004</v>
      </c>
      <c r="F61" s="102">
        <v>56.886704959200003</v>
      </c>
      <c r="G61" s="101" t="s">
        <v>23</v>
      </c>
      <c r="X61" s="95"/>
      <c r="Y61" s="95"/>
    </row>
    <row r="62" spans="1:25" s="59" customFormat="1" ht="22.5" x14ac:dyDescent="0.25">
      <c r="A62" s="96">
        <f>IF(G62&lt;&gt;"",COUNTA(G$1:G62),"")</f>
        <v>43</v>
      </c>
      <c r="B62" s="97" t="s">
        <v>180</v>
      </c>
      <c r="C62" s="98" t="s">
        <v>94</v>
      </c>
      <c r="D62" s="106">
        <v>1E-3</v>
      </c>
      <c r="E62" s="100">
        <f t="shared" si="0"/>
        <v>34738.283464</v>
      </c>
      <c r="F62" s="102">
        <v>34.738283463999998</v>
      </c>
      <c r="G62" s="101" t="s">
        <v>23</v>
      </c>
      <c r="X62" s="95"/>
      <c r="Y62" s="95"/>
    </row>
    <row r="63" spans="1:25" s="59" customFormat="1" ht="22.5" x14ac:dyDescent="0.25">
      <c r="A63" s="96">
        <f>IF(G63&lt;&gt;"",COUNTA(G$1:G63),"")</f>
        <v>44</v>
      </c>
      <c r="B63" s="97" t="s">
        <v>96</v>
      </c>
      <c r="C63" s="98" t="s">
        <v>64</v>
      </c>
      <c r="D63" s="104">
        <v>6.4</v>
      </c>
      <c r="E63" s="100">
        <f t="shared" si="0"/>
        <v>232.45920309456253</v>
      </c>
      <c r="F63" s="100">
        <v>1487.7388998052002</v>
      </c>
      <c r="G63" s="101" t="s">
        <v>23</v>
      </c>
      <c r="X63" s="95"/>
      <c r="Y63" s="95"/>
    </row>
    <row r="64" spans="1:25" s="59" customFormat="1" ht="15" x14ac:dyDescent="0.25">
      <c r="A64" s="96">
        <f>IF(G64&lt;&gt;"",COUNTA(G$1:G64),"")</f>
        <v>45</v>
      </c>
      <c r="B64" s="97" t="s">
        <v>97</v>
      </c>
      <c r="C64" s="98" t="s">
        <v>98</v>
      </c>
      <c r="D64" s="105">
        <v>2.3999999999999998E-3</v>
      </c>
      <c r="E64" s="100">
        <f t="shared" si="0"/>
        <v>5231.9468858333339</v>
      </c>
      <c r="F64" s="102">
        <v>12.556672526</v>
      </c>
      <c r="G64" s="101" t="s">
        <v>23</v>
      </c>
      <c r="X64" s="95"/>
      <c r="Y64" s="95"/>
    </row>
    <row r="65" spans="1:25" s="59" customFormat="1" ht="15" x14ac:dyDescent="0.25">
      <c r="A65" s="96">
        <f>IF(G65&lt;&gt;"",COUNTA(G$1:G65),"")</f>
        <v>46</v>
      </c>
      <c r="B65" s="97" t="s">
        <v>182</v>
      </c>
      <c r="C65" s="98" t="s">
        <v>98</v>
      </c>
      <c r="D65" s="107">
        <v>4.47141E-2</v>
      </c>
      <c r="E65" s="100">
        <f t="shared" si="0"/>
        <v>6040.5036779539341</v>
      </c>
      <c r="F65" s="102">
        <v>270.0956855064</v>
      </c>
      <c r="G65" s="101" t="s">
        <v>23</v>
      </c>
      <c r="X65" s="95"/>
      <c r="Y65" s="95"/>
    </row>
    <row r="66" spans="1:25" s="59" customFormat="1" ht="22.5" x14ac:dyDescent="0.25">
      <c r="A66" s="96">
        <f>IF(G66&lt;&gt;"",COUNTA(G$1:G66),"")</f>
        <v>47</v>
      </c>
      <c r="B66" s="97" t="s">
        <v>101</v>
      </c>
      <c r="C66" s="98" t="s">
        <v>62</v>
      </c>
      <c r="D66" s="103">
        <v>5.1200000000000004E-3</v>
      </c>
      <c r="E66" s="100">
        <f t="shared" si="0"/>
        <v>65527.54181984374</v>
      </c>
      <c r="F66" s="102">
        <v>335.50101411759999</v>
      </c>
      <c r="G66" s="101" t="s">
        <v>23</v>
      </c>
      <c r="X66" s="95"/>
      <c r="Y66" s="95"/>
    </row>
    <row r="67" spans="1:25" s="59" customFormat="1" ht="15" x14ac:dyDescent="0.25">
      <c r="A67" s="96">
        <f>IF(G67&lt;&gt;"",COUNTA(G$1:G67),"")</f>
        <v>48</v>
      </c>
      <c r="B67" s="97" t="s">
        <v>540</v>
      </c>
      <c r="C67" s="98" t="s">
        <v>58</v>
      </c>
      <c r="D67" s="108">
        <v>36.869999999999997</v>
      </c>
      <c r="E67" s="100">
        <f t="shared" si="0"/>
        <v>436.72877865061031</v>
      </c>
      <c r="F67" s="100">
        <v>16102.190068848</v>
      </c>
      <c r="G67" s="101" t="s">
        <v>23</v>
      </c>
      <c r="X67" s="95"/>
      <c r="Y67" s="95"/>
    </row>
    <row r="68" spans="1:25" s="59" customFormat="1" ht="15" x14ac:dyDescent="0.25">
      <c r="A68" s="96">
        <f>IF(G68&lt;&gt;"",COUNTA(G$1:G68),"")</f>
        <v>49</v>
      </c>
      <c r="B68" s="97" t="s">
        <v>540</v>
      </c>
      <c r="C68" s="98" t="s">
        <v>58</v>
      </c>
      <c r="D68" s="108">
        <v>0.61</v>
      </c>
      <c r="E68" s="100">
        <f t="shared" si="0"/>
        <v>595.28802241770506</v>
      </c>
      <c r="F68" s="102">
        <v>363.12569367480006</v>
      </c>
      <c r="G68" s="101" t="s">
        <v>23</v>
      </c>
      <c r="X68" s="95"/>
      <c r="Y68" s="95"/>
    </row>
    <row r="69" spans="1:25" s="59" customFormat="1" ht="33.75" x14ac:dyDescent="0.25">
      <c r="A69" s="96">
        <f>IF(G69&lt;&gt;"",COUNTA(G$1:G69),"")</f>
        <v>50</v>
      </c>
      <c r="B69" s="97" t="s">
        <v>541</v>
      </c>
      <c r="C69" s="98" t="s">
        <v>62</v>
      </c>
      <c r="D69" s="110">
        <v>2.495619</v>
      </c>
      <c r="E69" s="100">
        <f t="shared" si="0"/>
        <v>179658.93149570076</v>
      </c>
      <c r="F69" s="100">
        <v>448360.24296036921</v>
      </c>
      <c r="G69" s="101" t="s">
        <v>23</v>
      </c>
      <c r="H69" s="59">
        <f>400936.9+4336.7</f>
        <v>405273.60000000003</v>
      </c>
      <c r="X69" s="95"/>
      <c r="Y69" s="95"/>
    </row>
    <row r="70" spans="1:25" s="59" customFormat="1" ht="22.5" x14ac:dyDescent="0.25">
      <c r="A70" s="96">
        <f>IF(G70&lt;&gt;"",COUNTA(G$1:G70),"")</f>
        <v>51</v>
      </c>
      <c r="B70" s="97" t="s">
        <v>542</v>
      </c>
      <c r="C70" s="98" t="s">
        <v>186</v>
      </c>
      <c r="D70" s="105">
        <v>11.1456</v>
      </c>
      <c r="E70" s="100">
        <f t="shared" si="0"/>
        <v>532.36931114890183</v>
      </c>
      <c r="F70" s="100">
        <v>5933.5753943412001</v>
      </c>
      <c r="G70" s="101" t="s">
        <v>23</v>
      </c>
      <c r="X70" s="95"/>
      <c r="Y70" s="95"/>
    </row>
    <row r="71" spans="1:25" s="59" customFormat="1" ht="15" x14ac:dyDescent="0.25">
      <c r="A71" s="96">
        <f>IF(G71&lt;&gt;"",COUNTA(G$1:G71),"")</f>
        <v>52</v>
      </c>
      <c r="B71" s="97" t="s">
        <v>543</v>
      </c>
      <c r="C71" s="98" t="s">
        <v>186</v>
      </c>
      <c r="D71" s="99">
        <v>255</v>
      </c>
      <c r="E71" s="100">
        <f t="shared" si="0"/>
        <v>100.57507483159999</v>
      </c>
      <c r="F71" s="100">
        <v>25646.644082057999</v>
      </c>
      <c r="G71" s="101" t="s">
        <v>23</v>
      </c>
      <c r="X71" s="95"/>
      <c r="Y71" s="95"/>
    </row>
    <row r="72" spans="1:25" s="59" customFormat="1" ht="15" x14ac:dyDescent="0.25">
      <c r="A72" s="96">
        <f>IF(G72&lt;&gt;"",COUNTA(G$1:G72),"")</f>
        <v>53</v>
      </c>
      <c r="B72" s="97" t="s">
        <v>544</v>
      </c>
      <c r="C72" s="98" t="s">
        <v>186</v>
      </c>
      <c r="D72" s="104">
        <v>257.5</v>
      </c>
      <c r="E72" s="100">
        <f t="shared" si="0"/>
        <v>143.25671975424001</v>
      </c>
      <c r="F72" s="100">
        <v>36888.605336716806</v>
      </c>
      <c r="G72" s="101" t="s">
        <v>23</v>
      </c>
      <c r="X72" s="95"/>
      <c r="Y72" s="95"/>
    </row>
    <row r="73" spans="1:25" s="59" customFormat="1" ht="15" x14ac:dyDescent="0.25">
      <c r="A73" s="96">
        <f>IF(G73&lt;&gt;"",COUNTA(G$1:G73),"")</f>
        <v>54</v>
      </c>
      <c r="B73" s="97" t="s">
        <v>545</v>
      </c>
      <c r="C73" s="98" t="s">
        <v>186</v>
      </c>
      <c r="D73" s="99">
        <v>250</v>
      </c>
      <c r="E73" s="100">
        <f t="shared" si="0"/>
        <v>185.24134341440001</v>
      </c>
      <c r="F73" s="100">
        <v>46310.335853600001</v>
      </c>
      <c r="G73" s="101" t="s">
        <v>23</v>
      </c>
      <c r="X73" s="95"/>
      <c r="Y73" s="95"/>
    </row>
    <row r="74" spans="1:25" s="59" customFormat="1" ht="15" x14ac:dyDescent="0.25">
      <c r="A74" s="96">
        <f>IF(G74&lt;&gt;"",COUNTA(G$1:G74),"")</f>
        <v>55</v>
      </c>
      <c r="B74" s="97" t="s">
        <v>546</v>
      </c>
      <c r="C74" s="98" t="s">
        <v>186</v>
      </c>
      <c r="D74" s="99">
        <v>250</v>
      </c>
      <c r="E74" s="100">
        <f t="shared" si="0"/>
        <v>229.33904974800001</v>
      </c>
      <c r="F74" s="100">
        <v>57334.762437000005</v>
      </c>
      <c r="G74" s="101" t="s">
        <v>23</v>
      </c>
      <c r="X74" s="95"/>
      <c r="Y74" s="95"/>
    </row>
    <row r="75" spans="1:25" s="59" customFormat="1" ht="15" x14ac:dyDescent="0.25">
      <c r="A75" s="96">
        <f>IF(G75&lt;&gt;"",COUNTA(G$1:G75),"")</f>
        <v>56</v>
      </c>
      <c r="B75" s="97" t="s">
        <v>547</v>
      </c>
      <c r="C75" s="98" t="s">
        <v>186</v>
      </c>
      <c r="D75" s="104">
        <v>39.5</v>
      </c>
      <c r="E75" s="100">
        <f t="shared" si="0"/>
        <v>640.99877194400005</v>
      </c>
      <c r="F75" s="100">
        <v>25319.451491788001</v>
      </c>
      <c r="G75" s="101" t="s">
        <v>23</v>
      </c>
      <c r="X75" s="95"/>
      <c r="Y75" s="95"/>
    </row>
    <row r="76" spans="1:25" s="59" customFormat="1" ht="15" x14ac:dyDescent="0.25">
      <c r="A76" s="96">
        <f>IF(G76&lt;&gt;"",COUNTA(G$1:G76),"")</f>
        <v>57</v>
      </c>
      <c r="B76" s="97" t="s">
        <v>548</v>
      </c>
      <c r="C76" s="98" t="s">
        <v>186</v>
      </c>
      <c r="D76" s="99">
        <v>370</v>
      </c>
      <c r="E76" s="100">
        <f t="shared" si="0"/>
        <v>290.94971873240002</v>
      </c>
      <c r="F76" s="100">
        <v>107651.39593098802</v>
      </c>
      <c r="G76" s="101" t="s">
        <v>23</v>
      </c>
      <c r="X76" s="95"/>
      <c r="Y76" s="95"/>
    </row>
    <row r="77" spans="1:25" s="59" customFormat="1" ht="15" x14ac:dyDescent="0.25">
      <c r="A77" s="96">
        <f>IF(G77&lt;&gt;"",COUNTA(G$1:G77),"")</f>
        <v>58</v>
      </c>
      <c r="B77" s="97" t="s">
        <v>548</v>
      </c>
      <c r="C77" s="98" t="s">
        <v>186</v>
      </c>
      <c r="D77" s="104">
        <v>21.5</v>
      </c>
      <c r="E77" s="100">
        <f t="shared" si="0"/>
        <v>235.47935394850234</v>
      </c>
      <c r="F77" s="100">
        <v>5062.8061098928001</v>
      </c>
      <c r="G77" s="101" t="s">
        <v>23</v>
      </c>
      <c r="X77" s="95"/>
      <c r="Y77" s="95"/>
    </row>
    <row r="78" spans="1:25" s="59" customFormat="1" ht="33.75" x14ac:dyDescent="0.25">
      <c r="A78" s="96">
        <f>IF(G78&lt;&gt;"",COUNTA(G$1:G78),"")</f>
        <v>59</v>
      </c>
      <c r="B78" s="97" t="s">
        <v>549</v>
      </c>
      <c r="C78" s="98" t="s">
        <v>22</v>
      </c>
      <c r="D78" s="99">
        <v>2</v>
      </c>
      <c r="E78" s="100">
        <f t="shared" si="0"/>
        <v>1564.2848180496001</v>
      </c>
      <c r="F78" s="100">
        <v>3128.5696360992001</v>
      </c>
      <c r="G78" s="101" t="s">
        <v>23</v>
      </c>
      <c r="X78" s="95"/>
      <c r="Y78" s="95"/>
    </row>
    <row r="79" spans="1:25" s="59" customFormat="1" ht="33.75" x14ac:dyDescent="0.25">
      <c r="A79" s="96">
        <f>IF(G79&lt;&gt;"",COUNTA(G$1:G79),"")</f>
        <v>60</v>
      </c>
      <c r="B79" s="97" t="s">
        <v>550</v>
      </c>
      <c r="C79" s="98" t="s">
        <v>22</v>
      </c>
      <c r="D79" s="99">
        <v>3</v>
      </c>
      <c r="E79" s="100">
        <f t="shared" si="0"/>
        <v>301.52608783800002</v>
      </c>
      <c r="F79" s="102">
        <v>904.57826351400001</v>
      </c>
      <c r="G79" s="101" t="s">
        <v>23</v>
      </c>
      <c r="X79" s="95"/>
      <c r="Y79" s="95"/>
    </row>
    <row r="80" spans="1:25" s="59" customFormat="1" ht="33.75" x14ac:dyDescent="0.25">
      <c r="A80" s="96">
        <f>IF(G80&lt;&gt;"",COUNTA(G$1:G80),"")</f>
        <v>61</v>
      </c>
      <c r="B80" s="97" t="s">
        <v>551</v>
      </c>
      <c r="C80" s="98" t="s">
        <v>22</v>
      </c>
      <c r="D80" s="99">
        <v>6</v>
      </c>
      <c r="E80" s="100">
        <f t="shared" si="0"/>
        <v>301.52608783800002</v>
      </c>
      <c r="F80" s="100">
        <v>1809.156527028</v>
      </c>
      <c r="G80" s="101" t="s">
        <v>23</v>
      </c>
      <c r="X80" s="95"/>
      <c r="Y80" s="95"/>
    </row>
    <row r="81" spans="1:25" s="59" customFormat="1" ht="45" x14ac:dyDescent="0.25">
      <c r="A81" s="96">
        <f>IF(G81&lt;&gt;"",COUNTA(G$1:G81),"")</f>
        <v>62</v>
      </c>
      <c r="B81" s="97" t="s">
        <v>552</v>
      </c>
      <c r="C81" s="98" t="s">
        <v>22</v>
      </c>
      <c r="D81" s="99">
        <v>15</v>
      </c>
      <c r="E81" s="100">
        <f t="shared" si="0"/>
        <v>19.028613872000001</v>
      </c>
      <c r="F81" s="102">
        <v>285.42920808000002</v>
      </c>
      <c r="G81" s="101" t="s">
        <v>23</v>
      </c>
      <c r="X81" s="95"/>
      <c r="Y81" s="95"/>
    </row>
    <row r="82" spans="1:25" s="59" customFormat="1" ht="33.75" x14ac:dyDescent="0.25">
      <c r="A82" s="96">
        <f>IF(G82&lt;&gt;"",COUNTA(G$1:G82),"")</f>
        <v>63</v>
      </c>
      <c r="B82" s="97" t="s">
        <v>553</v>
      </c>
      <c r="C82" s="98" t="s">
        <v>22</v>
      </c>
      <c r="D82" s="99">
        <v>1</v>
      </c>
      <c r="E82" s="100">
        <f t="shared" si="0"/>
        <v>670.09485013200003</v>
      </c>
      <c r="F82" s="102">
        <v>670.09485013200003</v>
      </c>
      <c r="G82" s="101" t="s">
        <v>23</v>
      </c>
      <c r="X82" s="95"/>
      <c r="Y82" s="95"/>
    </row>
    <row r="83" spans="1:25" s="59" customFormat="1" ht="33.75" x14ac:dyDescent="0.25">
      <c r="A83" s="96">
        <f>IF(G83&lt;&gt;"",COUNTA(G$1:G83),"")</f>
        <v>64</v>
      </c>
      <c r="B83" s="97" t="s">
        <v>554</v>
      </c>
      <c r="C83" s="98" t="s">
        <v>22</v>
      </c>
      <c r="D83" s="99">
        <v>12</v>
      </c>
      <c r="E83" s="100">
        <f t="shared" si="0"/>
        <v>12.280093835999999</v>
      </c>
      <c r="F83" s="102">
        <v>147.36112603199999</v>
      </c>
      <c r="G83" s="101" t="s">
        <v>23</v>
      </c>
      <c r="X83" s="95"/>
      <c r="Y83" s="95"/>
    </row>
    <row r="84" spans="1:25" s="59" customFormat="1" ht="22.5" x14ac:dyDescent="0.25">
      <c r="A84" s="96">
        <f>IF(G84&lt;&gt;"",COUNTA(G$1:G84),"")</f>
        <v>65</v>
      </c>
      <c r="B84" s="97" t="s">
        <v>555</v>
      </c>
      <c r="C84" s="98" t="s">
        <v>22</v>
      </c>
      <c r="D84" s="99">
        <v>12</v>
      </c>
      <c r="E84" s="100">
        <f t="shared" si="0"/>
        <v>32.824358929200002</v>
      </c>
      <c r="F84" s="102">
        <v>393.89230715040003</v>
      </c>
      <c r="G84" s="101" t="s">
        <v>23</v>
      </c>
      <c r="X84" s="95"/>
      <c r="Y84" s="95"/>
    </row>
    <row r="85" spans="1:25" s="59" customFormat="1" ht="33.75" x14ac:dyDescent="0.25">
      <c r="A85" s="96">
        <f>IF(G85&lt;&gt;"",COUNTA(G$1:G85),"")</f>
        <v>66</v>
      </c>
      <c r="B85" s="97" t="s">
        <v>556</v>
      </c>
      <c r="C85" s="98" t="s">
        <v>22</v>
      </c>
      <c r="D85" s="99">
        <v>12</v>
      </c>
      <c r="E85" s="100">
        <f t="shared" ref="E85:E97" si="1">F85/D85</f>
        <v>58.999766150800006</v>
      </c>
      <c r="F85" s="102">
        <v>707.99719380960005</v>
      </c>
      <c r="G85" s="101" t="s">
        <v>23</v>
      </c>
      <c r="X85" s="95"/>
      <c r="Y85" s="95"/>
    </row>
    <row r="86" spans="1:25" s="59" customFormat="1" ht="33.75" x14ac:dyDescent="0.25">
      <c r="A86" s="96">
        <f>IF(G86&lt;&gt;"",COUNTA(G$1:G86),"")</f>
        <v>67</v>
      </c>
      <c r="B86" s="97" t="s">
        <v>557</v>
      </c>
      <c r="C86" s="98" t="s">
        <v>22</v>
      </c>
      <c r="D86" s="99">
        <v>24</v>
      </c>
      <c r="E86" s="100">
        <f t="shared" si="1"/>
        <v>88.593685980800004</v>
      </c>
      <c r="F86" s="100">
        <v>2126.2484635392002</v>
      </c>
      <c r="G86" s="101" t="s">
        <v>23</v>
      </c>
      <c r="X86" s="95"/>
      <c r="Y86" s="95"/>
    </row>
    <row r="87" spans="1:25" s="59" customFormat="1" ht="45" x14ac:dyDescent="0.25">
      <c r="A87" s="96">
        <f>IF(G87&lt;&gt;"",COUNTA(G$1:G87),"")</f>
        <v>68</v>
      </c>
      <c r="B87" s="97" t="s">
        <v>558</v>
      </c>
      <c r="C87" s="98" t="s">
        <v>186</v>
      </c>
      <c r="D87" s="99">
        <v>115</v>
      </c>
      <c r="E87" s="100">
        <f t="shared" si="1"/>
        <v>91.21565196200001</v>
      </c>
      <c r="F87" s="100">
        <v>10489.799975630001</v>
      </c>
      <c r="G87" s="101" t="s">
        <v>23</v>
      </c>
      <c r="X87" s="95"/>
      <c r="Y87" s="95"/>
    </row>
    <row r="88" spans="1:25" s="59" customFormat="1" ht="33.75" x14ac:dyDescent="0.25">
      <c r="A88" s="96">
        <f>IF(G88&lt;&gt;"",COUNTA(G$1:G88),"")</f>
        <v>69</v>
      </c>
      <c r="B88" s="97" t="s">
        <v>559</v>
      </c>
      <c r="C88" s="98" t="s">
        <v>186</v>
      </c>
      <c r="D88" s="104">
        <v>2.5</v>
      </c>
      <c r="E88" s="100">
        <f t="shared" si="1"/>
        <v>949.26231667040008</v>
      </c>
      <c r="F88" s="100">
        <v>2373.1557916760003</v>
      </c>
      <c r="G88" s="101" t="s">
        <v>23</v>
      </c>
      <c r="X88" s="95"/>
      <c r="Y88" s="95"/>
    </row>
    <row r="89" spans="1:25" s="59" customFormat="1" ht="33.75" x14ac:dyDescent="0.25">
      <c r="A89" s="96">
        <f>IF(G89&lt;&gt;"",COUNTA(G$1:G89),"")</f>
        <v>70</v>
      </c>
      <c r="B89" s="97" t="s">
        <v>560</v>
      </c>
      <c r="C89" s="98" t="s">
        <v>165</v>
      </c>
      <c r="D89" s="108">
        <v>0.93</v>
      </c>
      <c r="E89" s="100">
        <f t="shared" si="1"/>
        <v>10193.917282653763</v>
      </c>
      <c r="F89" s="100">
        <v>9480.3430728679996</v>
      </c>
      <c r="G89" s="101" t="s">
        <v>23</v>
      </c>
      <c r="X89" s="95"/>
      <c r="Y89" s="95"/>
    </row>
    <row r="90" spans="1:25" s="59" customFormat="1" ht="15" x14ac:dyDescent="0.25">
      <c r="A90" s="96">
        <f>IF(G90&lt;&gt;"",COUNTA(G$1:G90),"")</f>
        <v>71</v>
      </c>
      <c r="B90" s="97" t="s">
        <v>489</v>
      </c>
      <c r="C90" s="98" t="s">
        <v>64</v>
      </c>
      <c r="D90" s="104">
        <v>2.8</v>
      </c>
      <c r="E90" s="100">
        <f t="shared" si="1"/>
        <v>67.153305932000009</v>
      </c>
      <c r="F90" s="102">
        <v>188.02925660960003</v>
      </c>
      <c r="G90" s="101" t="s">
        <v>23</v>
      </c>
      <c r="X90" s="95"/>
      <c r="Y90" s="95"/>
    </row>
    <row r="91" spans="1:25" s="59" customFormat="1" ht="33.75" x14ac:dyDescent="0.25">
      <c r="A91" s="96">
        <f>IF(G91&lt;&gt;"",COUNTA(G$1:G91),"")</f>
        <v>72</v>
      </c>
      <c r="B91" s="97" t="s">
        <v>561</v>
      </c>
      <c r="C91" s="98" t="s">
        <v>22</v>
      </c>
      <c r="D91" s="99">
        <v>1</v>
      </c>
      <c r="E91" s="100">
        <f t="shared" si="1"/>
        <v>2200.7476994776002</v>
      </c>
      <c r="F91" s="100">
        <v>2200.7476994776002</v>
      </c>
      <c r="G91" s="101" t="s">
        <v>23</v>
      </c>
      <c r="X91" s="95"/>
      <c r="Y91" s="95"/>
    </row>
    <row r="92" spans="1:25" s="59" customFormat="1" ht="33.75" x14ac:dyDescent="0.25">
      <c r="A92" s="96">
        <f>IF(G92&lt;&gt;"",COUNTA(G$1:G92),"")</f>
        <v>73</v>
      </c>
      <c r="B92" s="97" t="s">
        <v>199</v>
      </c>
      <c r="C92" s="98" t="s">
        <v>22</v>
      </c>
      <c r="D92" s="99">
        <v>64</v>
      </c>
      <c r="E92" s="100">
        <f t="shared" si="1"/>
        <v>231.55167926800002</v>
      </c>
      <c r="F92" s="100">
        <v>14819.307473152001</v>
      </c>
      <c r="G92" s="101" t="s">
        <v>23</v>
      </c>
      <c r="X92" s="95"/>
      <c r="Y92" s="95"/>
    </row>
    <row r="93" spans="1:25" s="59" customFormat="1" ht="33.75" x14ac:dyDescent="0.25">
      <c r="A93" s="96">
        <f>IF(G93&lt;&gt;"",COUNTA(G$1:G93),"")</f>
        <v>74</v>
      </c>
      <c r="B93" s="97" t="s">
        <v>562</v>
      </c>
      <c r="C93" s="98" t="s">
        <v>198</v>
      </c>
      <c r="D93" s="99">
        <v>2</v>
      </c>
      <c r="E93" s="100">
        <f t="shared" si="1"/>
        <v>1005.8392534968</v>
      </c>
      <c r="F93" s="100">
        <v>2011.6785069936</v>
      </c>
      <c r="G93" s="101" t="s">
        <v>23</v>
      </c>
      <c r="X93" s="95"/>
      <c r="Y93" s="95"/>
    </row>
    <row r="94" spans="1:25" s="59" customFormat="1" ht="33.75" x14ac:dyDescent="0.25">
      <c r="A94" s="96">
        <f>IF(G94&lt;&gt;"",COUNTA(G$1:G94),"")</f>
        <v>75</v>
      </c>
      <c r="B94" s="97" t="s">
        <v>563</v>
      </c>
      <c r="C94" s="98" t="s">
        <v>198</v>
      </c>
      <c r="D94" s="99">
        <v>1</v>
      </c>
      <c r="E94" s="100">
        <f t="shared" si="1"/>
        <v>658.81043958000009</v>
      </c>
      <c r="F94" s="102">
        <v>658.81043958000009</v>
      </c>
      <c r="G94" s="101" t="s">
        <v>23</v>
      </c>
      <c r="X94" s="95"/>
      <c r="Y94" s="95"/>
    </row>
    <row r="95" spans="1:25" s="59" customFormat="1" ht="56.25" x14ac:dyDescent="0.25">
      <c r="A95" s="96">
        <f>IF(G95&lt;&gt;"",COUNTA(G$1:G95),"")</f>
        <v>76</v>
      </c>
      <c r="B95" s="97" t="s">
        <v>564</v>
      </c>
      <c r="C95" s="98" t="s">
        <v>186</v>
      </c>
      <c r="D95" s="106">
        <v>3.6120000000000001</v>
      </c>
      <c r="E95" s="100">
        <f t="shared" si="1"/>
        <v>1748.5194517870432</v>
      </c>
      <c r="F95" s="100">
        <v>6315.6522598547999</v>
      </c>
      <c r="G95" s="101" t="s">
        <v>23</v>
      </c>
      <c r="X95" s="95"/>
      <c r="Y95" s="95"/>
    </row>
    <row r="96" spans="1:25" s="59" customFormat="1" ht="15" x14ac:dyDescent="0.25">
      <c r="A96" s="96">
        <f>IF(G96&lt;&gt;"",COUNTA(G$1:G96),"")</f>
        <v>77</v>
      </c>
      <c r="B96" s="97" t="s">
        <v>109</v>
      </c>
      <c r="C96" s="98" t="s">
        <v>62</v>
      </c>
      <c r="D96" s="103">
        <v>1.039E-2</v>
      </c>
      <c r="E96" s="100">
        <f t="shared" si="1"/>
        <v>104319.4125762464</v>
      </c>
      <c r="F96" s="102">
        <v>1083.8786966672001</v>
      </c>
      <c r="G96" s="101" t="s">
        <v>23</v>
      </c>
      <c r="X96" s="95"/>
      <c r="Y96" s="95"/>
    </row>
    <row r="97" spans="1:25" s="59" customFormat="1" ht="15" x14ac:dyDescent="0.25">
      <c r="A97" s="96">
        <f>IF(G97&lt;&gt;"",COUNTA(G$1:G97),"")</f>
        <v>78</v>
      </c>
      <c r="B97" s="97" t="s">
        <v>565</v>
      </c>
      <c r="C97" s="98" t="s">
        <v>62</v>
      </c>
      <c r="D97" s="106">
        <v>1.7999999999999999E-2</v>
      </c>
      <c r="E97" s="100">
        <f t="shared" si="1"/>
        <v>362104.19637973339</v>
      </c>
      <c r="F97" s="100">
        <v>6517.8755348352006</v>
      </c>
      <c r="G97" s="101" t="s">
        <v>23</v>
      </c>
      <c r="X97" s="95"/>
      <c r="Y97" s="95"/>
    </row>
    <row r="98" spans="1:25" s="59" customFormat="1" ht="15" x14ac:dyDescent="0.25">
      <c r="A98" s="94" t="s">
        <v>112</v>
      </c>
      <c r="B98" s="94"/>
      <c r="C98" s="94"/>
      <c r="D98" s="94"/>
      <c r="E98" s="94"/>
      <c r="F98" s="94"/>
      <c r="X98" s="95" t="s">
        <v>112</v>
      </c>
      <c r="Y98" s="95"/>
    </row>
    <row r="99" spans="1:25" s="59" customFormat="1" ht="123.75" x14ac:dyDescent="0.25">
      <c r="A99" s="96">
        <f>IF(G99&lt;&gt;"",COUNTA(G$1:G99),"")</f>
        <v>79</v>
      </c>
      <c r="B99" s="97" t="s">
        <v>566</v>
      </c>
      <c r="C99" s="98" t="s">
        <v>22</v>
      </c>
      <c r="D99" s="99">
        <v>32</v>
      </c>
      <c r="E99" s="100"/>
      <c r="F99" s="109"/>
      <c r="G99" s="101" t="s">
        <v>23</v>
      </c>
      <c r="X99" s="95"/>
      <c r="Y99" s="95"/>
    </row>
  </sheetData>
  <autoFilter ref="A17:AB99" xr:uid="{E868DAAC-6A74-4563-8A0F-C7E4DBE876E3}"/>
  <mergeCells count="14">
    <mergeCell ref="A18:F18"/>
    <mergeCell ref="A19:F19"/>
    <mergeCell ref="A98:F98"/>
    <mergeCell ref="A15:A16"/>
    <mergeCell ref="B15:B16"/>
    <mergeCell ref="C15:C16"/>
    <mergeCell ref="D15:D16"/>
    <mergeCell ref="E15:F15"/>
    <mergeCell ref="B1:D1"/>
    <mergeCell ref="B7:E7"/>
    <mergeCell ref="B10:F10"/>
    <mergeCell ref="E11:F11"/>
    <mergeCell ref="E12:F12"/>
    <mergeCell ref="E13:F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C0316-95A0-48D4-B11F-EF30BB12F528}">
  <sheetPr>
    <pageSetUpPr fitToPage="1"/>
  </sheetPr>
  <dimension ref="A1:AE145"/>
  <sheetViews>
    <sheetView topLeftCell="A3" workbookViewId="0">
      <selection activeCell="E20" sqref="E20"/>
    </sheetView>
  </sheetViews>
  <sheetFormatPr defaultColWidth="9.140625" defaultRowHeight="11.25" customHeight="1" x14ac:dyDescent="0.2"/>
  <cols>
    <col min="1" max="1" width="11" style="120" customWidth="1"/>
    <col min="2" max="2" width="43.42578125" style="120" customWidth="1"/>
    <col min="3" max="3" width="11" style="120" customWidth="1"/>
    <col min="4" max="4" width="13.42578125" style="120" customWidth="1"/>
    <col min="5" max="6" width="16.42578125" style="120" customWidth="1"/>
    <col min="7" max="7" width="0.28515625" style="120" customWidth="1"/>
    <col min="8" max="10" width="9.140625" style="120"/>
    <col min="11" max="13" width="67.85546875" style="119" hidden="1" customWidth="1"/>
    <col min="14" max="18" width="101.85546875" style="119" hidden="1" customWidth="1"/>
    <col min="19" max="23" width="100.7109375" style="119" hidden="1" customWidth="1"/>
    <col min="24" max="25" width="129.28515625" style="119" hidden="1" customWidth="1"/>
    <col min="26" max="26" width="72" style="119" hidden="1" customWidth="1"/>
    <col min="27" max="28" width="61" style="119" hidden="1" customWidth="1"/>
    <col min="29" max="16384" width="9.140625" style="120"/>
  </cols>
  <sheetData>
    <row r="1" spans="1:23" s="59" customFormat="1" ht="15" x14ac:dyDescent="0.25">
      <c r="A1" s="58"/>
      <c r="B1" s="60" t="s">
        <v>410</v>
      </c>
      <c r="C1" s="60"/>
      <c r="D1" s="60"/>
      <c r="E1" s="61"/>
      <c r="F1" s="61"/>
      <c r="K1" s="62" t="s">
        <v>410</v>
      </c>
      <c r="L1" s="62" t="s">
        <v>1</v>
      </c>
      <c r="M1" s="62" t="s">
        <v>1</v>
      </c>
    </row>
    <row r="2" spans="1:23" s="59" customFormat="1" ht="13.5" customHeight="1" x14ac:dyDescent="0.25">
      <c r="A2" s="58"/>
      <c r="C2" s="63" t="s">
        <v>2</v>
      </c>
    </row>
    <row r="3" spans="1:23" s="59" customFormat="1" ht="13.5" customHeight="1" x14ac:dyDescent="0.25">
      <c r="A3" s="64"/>
      <c r="B3" s="61"/>
      <c r="C3" s="61"/>
      <c r="D3" s="61"/>
      <c r="E3" s="61"/>
      <c r="F3" s="61"/>
    </row>
    <row r="4" spans="1:23" s="59" customFormat="1" ht="15.75" x14ac:dyDescent="0.25">
      <c r="B4" s="65"/>
      <c r="C4" s="66" t="s">
        <v>3</v>
      </c>
      <c r="D4" s="67" t="s">
        <v>567</v>
      </c>
      <c r="E4" s="65"/>
      <c r="F4" s="68"/>
    </row>
    <row r="5" spans="1:23" s="59" customFormat="1" ht="13.5" customHeight="1" x14ac:dyDescent="0.25">
      <c r="B5" s="69"/>
      <c r="C5" s="70" t="s">
        <v>5</v>
      </c>
      <c r="D5" s="67"/>
      <c r="E5" s="67"/>
      <c r="F5" s="68"/>
    </row>
    <row r="6" spans="1:23" s="59" customFormat="1" ht="13.5" customHeight="1" x14ac:dyDescent="0.25">
      <c r="B6" s="71"/>
      <c r="C6" s="72"/>
      <c r="D6" s="68"/>
      <c r="E6" s="68"/>
      <c r="F6" s="68"/>
    </row>
    <row r="7" spans="1:23" s="59" customFormat="1" ht="15" x14ac:dyDescent="0.25">
      <c r="A7" s="73" t="s">
        <v>6</v>
      </c>
      <c r="B7" s="74"/>
      <c r="C7" s="74"/>
      <c r="D7" s="74"/>
      <c r="E7" s="74"/>
      <c r="F7" s="75"/>
      <c r="N7" s="62" t="s">
        <v>568</v>
      </c>
      <c r="O7" s="62" t="s">
        <v>1</v>
      </c>
      <c r="P7" s="62" t="s">
        <v>1</v>
      </c>
      <c r="Q7" s="62" t="s">
        <v>1</v>
      </c>
      <c r="R7" s="62" t="s">
        <v>1</v>
      </c>
    </row>
    <row r="8" spans="1:23" s="59" customFormat="1" ht="13.5" customHeight="1" x14ac:dyDescent="0.25">
      <c r="A8" s="68"/>
      <c r="B8" s="76"/>
      <c r="C8" s="63" t="s">
        <v>8</v>
      </c>
      <c r="D8" s="68"/>
      <c r="E8" s="68"/>
      <c r="F8" s="68"/>
    </row>
    <row r="9" spans="1:23" s="59" customFormat="1" ht="13.5" customHeight="1" x14ac:dyDescent="0.25">
      <c r="A9" s="68"/>
      <c r="B9" s="68"/>
      <c r="C9" s="77"/>
      <c r="D9" s="68"/>
      <c r="E9" s="68"/>
      <c r="F9" s="68"/>
    </row>
    <row r="10" spans="1:23" s="59" customFormat="1" ht="26.25" x14ac:dyDescent="0.25">
      <c r="B10" s="79" t="s">
        <v>569</v>
      </c>
      <c r="C10" s="79"/>
      <c r="D10" s="79"/>
      <c r="E10" s="79"/>
      <c r="F10" s="79"/>
      <c r="S10" s="62" t="s">
        <v>569</v>
      </c>
      <c r="T10" s="62" t="s">
        <v>1</v>
      </c>
      <c r="U10" s="62" t="s">
        <v>1</v>
      </c>
      <c r="V10" s="62" t="s">
        <v>1</v>
      </c>
      <c r="W10" s="62" t="s">
        <v>1</v>
      </c>
    </row>
    <row r="11" spans="1:23" s="59" customFormat="1" ht="21.75" customHeight="1" x14ac:dyDescent="0.25">
      <c r="B11" s="58"/>
      <c r="C11" s="58"/>
      <c r="D11" s="80" t="s">
        <v>10</v>
      </c>
      <c r="E11" s="81">
        <v>999304.81</v>
      </c>
      <c r="F11" s="82"/>
    </row>
    <row r="12" spans="1:23" s="59" customFormat="1" ht="13.5" customHeight="1" x14ac:dyDescent="0.25">
      <c r="B12" s="58"/>
      <c r="C12" s="78"/>
      <c r="D12" s="83" t="s">
        <v>11</v>
      </c>
      <c r="E12" s="84">
        <v>401.99</v>
      </c>
      <c r="F12" s="85"/>
    </row>
    <row r="13" spans="1:23" s="59" customFormat="1" ht="13.5" customHeight="1" x14ac:dyDescent="0.25">
      <c r="A13" s="64"/>
      <c r="C13" s="86"/>
      <c r="D13" s="83" t="s">
        <v>12</v>
      </c>
      <c r="E13" s="87">
        <v>0</v>
      </c>
      <c r="F13" s="85"/>
    </row>
    <row r="14" spans="1:23" s="59" customFormat="1" ht="15" x14ac:dyDescent="0.25">
      <c r="B14" s="88"/>
      <c r="C14" s="88"/>
      <c r="D14" s="88"/>
      <c r="E14" s="88"/>
      <c r="F14" s="88"/>
    </row>
    <row r="15" spans="1:23" s="59" customFormat="1" ht="32.25" customHeight="1" x14ac:dyDescent="0.25">
      <c r="A15" s="89" t="s">
        <v>13</v>
      </c>
      <c r="B15" s="89" t="s">
        <v>14</v>
      </c>
      <c r="C15" s="89" t="s">
        <v>15</v>
      </c>
      <c r="D15" s="89" t="s">
        <v>16</v>
      </c>
      <c r="E15" s="90" t="s">
        <v>17</v>
      </c>
      <c r="F15" s="91"/>
    </row>
    <row r="16" spans="1:23" s="59" customFormat="1" ht="20.25" customHeight="1" x14ac:dyDescent="0.25">
      <c r="A16" s="89"/>
      <c r="B16" s="89"/>
      <c r="C16" s="89"/>
      <c r="D16" s="89"/>
      <c r="E16" s="92" t="s">
        <v>18</v>
      </c>
      <c r="F16" s="92" t="s">
        <v>19</v>
      </c>
    </row>
    <row r="17" spans="1:25" s="59" customFormat="1" ht="12" customHeight="1" x14ac:dyDescent="0.25">
      <c r="A17" s="93">
        <v>1</v>
      </c>
      <c r="B17" s="93">
        <v>3</v>
      </c>
      <c r="C17" s="93">
        <v>4</v>
      </c>
      <c r="D17" s="93">
        <v>5</v>
      </c>
      <c r="E17" s="93">
        <v>6</v>
      </c>
      <c r="F17" s="93">
        <v>7</v>
      </c>
    </row>
    <row r="18" spans="1:25" s="59" customFormat="1" ht="15" x14ac:dyDescent="0.25">
      <c r="A18" s="94" t="s">
        <v>20</v>
      </c>
      <c r="B18" s="94"/>
      <c r="C18" s="94"/>
      <c r="D18" s="94"/>
      <c r="E18" s="94"/>
      <c r="F18" s="94"/>
      <c r="X18" s="95" t="s">
        <v>20</v>
      </c>
    </row>
    <row r="19" spans="1:25" s="59" customFormat="1" ht="15" x14ac:dyDescent="0.25">
      <c r="A19" s="96">
        <f>IF(G19&lt;&gt;"",COUNTA(G$1:G19),"")</f>
        <v>1</v>
      </c>
      <c r="B19" s="97" t="s">
        <v>570</v>
      </c>
      <c r="C19" s="98" t="s">
        <v>22</v>
      </c>
      <c r="D19" s="99">
        <v>2</v>
      </c>
      <c r="E19" s="100">
        <v>2576.94</v>
      </c>
      <c r="F19" s="100">
        <v>5701.8135152688001</v>
      </c>
      <c r="G19" s="101" t="s">
        <v>23</v>
      </c>
      <c r="X19" s="95"/>
      <c r="Y19" s="95"/>
    </row>
    <row r="20" spans="1:25" s="59" customFormat="1" ht="15" x14ac:dyDescent="0.25">
      <c r="A20" s="96">
        <f>IF(G20&lt;&gt;"",COUNTA(G$1:G20),"")</f>
        <v>2</v>
      </c>
      <c r="B20" s="97" t="s">
        <v>571</v>
      </c>
      <c r="C20" s="98" t="s">
        <v>22</v>
      </c>
      <c r="D20" s="99">
        <v>2</v>
      </c>
      <c r="E20" s="100">
        <v>4803.9799999999996</v>
      </c>
      <c r="F20" s="100">
        <v>10629.4279614896</v>
      </c>
      <c r="G20" s="101" t="s">
        <v>23</v>
      </c>
      <c r="X20" s="95"/>
      <c r="Y20" s="95"/>
    </row>
    <row r="21" spans="1:25" s="59" customFormat="1" ht="15" x14ac:dyDescent="0.25">
      <c r="A21" s="96">
        <f>IF(G21&lt;&gt;"",COUNTA(G$1:G21),"")</f>
        <v>3</v>
      </c>
      <c r="B21" s="97" t="s">
        <v>572</v>
      </c>
      <c r="C21" s="98" t="s">
        <v>22</v>
      </c>
      <c r="D21" s="99">
        <v>2</v>
      </c>
      <c r="E21" s="100">
        <v>1191.6500000000001</v>
      </c>
      <c r="F21" s="100">
        <v>2636.6799675080006</v>
      </c>
      <c r="G21" s="101" t="s">
        <v>23</v>
      </c>
      <c r="X21" s="95"/>
      <c r="Y21" s="95"/>
    </row>
    <row r="22" spans="1:25" s="59" customFormat="1" ht="22.5" x14ac:dyDescent="0.25">
      <c r="A22" s="96">
        <f>IF(G22&lt;&gt;"",COUNTA(G$1:G22),"")</f>
        <v>4</v>
      </c>
      <c r="B22" s="97" t="s">
        <v>573</v>
      </c>
      <c r="C22" s="98" t="s">
        <v>22</v>
      </c>
      <c r="D22" s="99">
        <v>2</v>
      </c>
      <c r="E22" s="100">
        <v>7308.39</v>
      </c>
      <c r="F22" s="100">
        <v>16170.759457672802</v>
      </c>
      <c r="G22" s="101" t="s">
        <v>23</v>
      </c>
      <c r="X22" s="95"/>
      <c r="Y22" s="95"/>
    </row>
    <row r="23" spans="1:25" s="59" customFormat="1" ht="15" x14ac:dyDescent="0.25">
      <c r="A23" s="96">
        <f>IF(G23&lt;&gt;"",COUNTA(G$1:G23),"")</f>
        <v>5</v>
      </c>
      <c r="B23" s="97" t="s">
        <v>574</v>
      </c>
      <c r="C23" s="98" t="s">
        <v>22</v>
      </c>
      <c r="D23" s="99">
        <v>2</v>
      </c>
      <c r="E23" s="100">
        <v>29733.52</v>
      </c>
      <c r="F23" s="100">
        <v>65789.264085510411</v>
      </c>
      <c r="G23" s="101" t="s">
        <v>23</v>
      </c>
      <c r="X23" s="95"/>
      <c r="Y23" s="95"/>
    </row>
    <row r="24" spans="1:25" s="59" customFormat="1" ht="15" x14ac:dyDescent="0.25">
      <c r="A24" s="96">
        <f>IF(G24&lt;&gt;"",COUNTA(G$1:G24),"")</f>
        <v>6</v>
      </c>
      <c r="B24" s="97" t="s">
        <v>575</v>
      </c>
      <c r="C24" s="98" t="s">
        <v>22</v>
      </c>
      <c r="D24" s="99">
        <v>1</v>
      </c>
      <c r="E24" s="100">
        <v>3221.49</v>
      </c>
      <c r="F24" s="100">
        <v>3563.9819361924001</v>
      </c>
      <c r="G24" s="101" t="s">
        <v>23</v>
      </c>
      <c r="X24" s="95"/>
      <c r="Y24" s="95"/>
    </row>
    <row r="25" spans="1:25" s="59" customFormat="1" ht="15" x14ac:dyDescent="0.25">
      <c r="A25" s="96">
        <f>IF(G25&lt;&gt;"",COUNTA(G$1:G25),"")</f>
        <v>7</v>
      </c>
      <c r="B25" s="97" t="s">
        <v>576</v>
      </c>
      <c r="C25" s="98" t="s">
        <v>22</v>
      </c>
      <c r="D25" s="99">
        <v>2</v>
      </c>
      <c r="E25" s="100">
        <v>6236.41</v>
      </c>
      <c r="F25" s="100">
        <v>13798.864864823201</v>
      </c>
      <c r="G25" s="101" t="s">
        <v>23</v>
      </c>
      <c r="X25" s="95"/>
      <c r="Y25" s="95"/>
    </row>
    <row r="26" spans="1:25" s="59" customFormat="1" ht="15" x14ac:dyDescent="0.25">
      <c r="A26" s="96">
        <f>IF(G26&lt;&gt;"",COUNTA(G$1:G26),"")</f>
        <v>8</v>
      </c>
      <c r="B26" s="97" t="s">
        <v>577</v>
      </c>
      <c r="C26" s="98" t="s">
        <v>22</v>
      </c>
      <c r="D26" s="99">
        <v>11</v>
      </c>
      <c r="E26" s="100">
        <v>1098.28</v>
      </c>
      <c r="F26" s="100">
        <v>13365.477120740801</v>
      </c>
      <c r="G26" s="101" t="s">
        <v>23</v>
      </c>
      <c r="X26" s="95"/>
      <c r="Y26" s="95"/>
    </row>
    <row r="27" spans="1:25" s="59" customFormat="1" ht="15" x14ac:dyDescent="0.25">
      <c r="A27" s="96">
        <f>IF(G27&lt;&gt;"",COUNTA(G$1:G27),"")</f>
        <v>9</v>
      </c>
      <c r="B27" s="97" t="s">
        <v>578</v>
      </c>
      <c r="C27" s="98" t="s">
        <v>22</v>
      </c>
      <c r="D27" s="99">
        <v>20</v>
      </c>
      <c r="E27" s="100">
        <v>62.88</v>
      </c>
      <c r="F27" s="100">
        <v>1391.3014421759999</v>
      </c>
      <c r="G27" s="101" t="s">
        <v>23</v>
      </c>
      <c r="X27" s="95"/>
      <c r="Y27" s="95"/>
    </row>
    <row r="28" spans="1:25" s="59" customFormat="1" ht="15" x14ac:dyDescent="0.25">
      <c r="A28" s="96">
        <f>IF(G28&lt;&gt;"",COUNTA(G$1:G28),"")</f>
        <v>10</v>
      </c>
      <c r="B28" s="97" t="s">
        <v>579</v>
      </c>
      <c r="C28" s="98" t="s">
        <v>22</v>
      </c>
      <c r="D28" s="99">
        <v>20</v>
      </c>
      <c r="E28" s="100">
        <v>153.52000000000001</v>
      </c>
      <c r="F28" s="100">
        <v>3396.8288391040005</v>
      </c>
      <c r="G28" s="101" t="s">
        <v>23</v>
      </c>
      <c r="X28" s="95"/>
      <c r="Y28" s="95"/>
    </row>
    <row r="29" spans="1:25" s="59" customFormat="1" ht="15" x14ac:dyDescent="0.25">
      <c r="A29" s="96">
        <f>IF(G29&lt;&gt;"",COUNTA(G$1:G29),"")</f>
        <v>11</v>
      </c>
      <c r="B29" s="97" t="s">
        <v>580</v>
      </c>
      <c r="C29" s="98" t="s">
        <v>22</v>
      </c>
      <c r="D29" s="99">
        <v>2</v>
      </c>
      <c r="E29" s="100">
        <v>2149.33</v>
      </c>
      <c r="F29" s="100">
        <v>4755.6710062215998</v>
      </c>
      <c r="G29" s="101" t="s">
        <v>23</v>
      </c>
      <c r="X29" s="95"/>
      <c r="Y29" s="95"/>
    </row>
    <row r="30" spans="1:25" s="59" customFormat="1" ht="15" x14ac:dyDescent="0.25">
      <c r="A30" s="96">
        <f>IF(G30&lt;&gt;"",COUNTA(G$1:G30),"")</f>
        <v>12</v>
      </c>
      <c r="B30" s="97" t="s">
        <v>581</v>
      </c>
      <c r="C30" s="98" t="s">
        <v>22</v>
      </c>
      <c r="D30" s="99">
        <v>7</v>
      </c>
      <c r="E30" s="100">
        <v>3165.8</v>
      </c>
      <c r="F30" s="100">
        <v>24516.598870456</v>
      </c>
      <c r="G30" s="101" t="s">
        <v>23</v>
      </c>
      <c r="X30" s="95"/>
      <c r="Y30" s="95"/>
    </row>
    <row r="31" spans="1:25" s="59" customFormat="1" ht="22.5" x14ac:dyDescent="0.25">
      <c r="A31" s="96">
        <f>IF(G31&lt;&gt;"",COUNTA(G$1:G31),"")</f>
        <v>13</v>
      </c>
      <c r="B31" s="97" t="s">
        <v>582</v>
      </c>
      <c r="C31" s="98" t="s">
        <v>22</v>
      </c>
      <c r="D31" s="99">
        <v>3</v>
      </c>
      <c r="E31" s="100">
        <v>9559.4599999999991</v>
      </c>
      <c r="F31" s="100">
        <v>31727.315086888804</v>
      </c>
      <c r="G31" s="101" t="s">
        <v>23</v>
      </c>
      <c r="X31" s="95"/>
      <c r="Y31" s="95"/>
    </row>
    <row r="32" spans="1:25" s="59" customFormat="1" ht="22.5" x14ac:dyDescent="0.25">
      <c r="A32" s="96">
        <f>IF(G32&lt;&gt;"",COUNTA(G$1:G32),"")</f>
        <v>14</v>
      </c>
      <c r="B32" s="97" t="s">
        <v>583</v>
      </c>
      <c r="C32" s="98" t="s">
        <v>22</v>
      </c>
      <c r="D32" s="99">
        <v>2</v>
      </c>
      <c r="E32" s="100">
        <v>1208.3900000000001</v>
      </c>
      <c r="F32" s="100">
        <v>2673.7193856728004</v>
      </c>
      <c r="G32" s="101" t="s">
        <v>23</v>
      </c>
      <c r="X32" s="95"/>
      <c r="Y32" s="95"/>
    </row>
    <row r="33" spans="1:25" s="59" customFormat="1" ht="22.5" x14ac:dyDescent="0.25">
      <c r="A33" s="96">
        <f>IF(G33&lt;&gt;"",COUNTA(G$1:G33),"")</f>
        <v>15</v>
      </c>
      <c r="B33" s="97" t="s">
        <v>584</v>
      </c>
      <c r="C33" s="98" t="s">
        <v>22</v>
      </c>
      <c r="D33" s="99">
        <v>2</v>
      </c>
      <c r="E33" s="100">
        <v>1502.14</v>
      </c>
      <c r="F33" s="100">
        <v>3323.6793071728002</v>
      </c>
      <c r="G33" s="101" t="s">
        <v>23</v>
      </c>
      <c r="X33" s="95"/>
      <c r="Y33" s="95"/>
    </row>
    <row r="34" spans="1:25" s="59" customFormat="1" ht="22.5" x14ac:dyDescent="0.25">
      <c r="A34" s="96">
        <f>IF(G34&lt;&gt;"",COUNTA(G$1:G34),"")</f>
        <v>16</v>
      </c>
      <c r="B34" s="97" t="s">
        <v>585</v>
      </c>
      <c r="C34" s="98" t="s">
        <v>22</v>
      </c>
      <c r="D34" s="99">
        <v>1</v>
      </c>
      <c r="E34" s="100">
        <v>2406.2199999999998</v>
      </c>
      <c r="F34" s="100">
        <v>2662.0367018071997</v>
      </c>
      <c r="G34" s="101" t="s">
        <v>23</v>
      </c>
      <c r="X34" s="95"/>
      <c r="Y34" s="95"/>
    </row>
    <row r="35" spans="1:25" s="59" customFormat="1" ht="22.5" x14ac:dyDescent="0.25">
      <c r="A35" s="96">
        <f>IF(G35&lt;&gt;"",COUNTA(G$1:G35),"")</f>
        <v>17</v>
      </c>
      <c r="B35" s="97" t="s">
        <v>586</v>
      </c>
      <c r="C35" s="98" t="s">
        <v>22</v>
      </c>
      <c r="D35" s="99">
        <v>1</v>
      </c>
      <c r="E35" s="100">
        <v>3218.94</v>
      </c>
      <c r="F35" s="100">
        <v>3561.1608335544001</v>
      </c>
      <c r="G35" s="101" t="s">
        <v>23</v>
      </c>
      <c r="X35" s="95"/>
      <c r="Y35" s="95"/>
    </row>
    <row r="36" spans="1:25" s="59" customFormat="1" ht="22.5" x14ac:dyDescent="0.25">
      <c r="A36" s="96">
        <f>IF(G36&lt;&gt;"",COUNTA(G$1:G36),"")</f>
        <v>18</v>
      </c>
      <c r="B36" s="97" t="s">
        <v>587</v>
      </c>
      <c r="C36" s="98" t="s">
        <v>22</v>
      </c>
      <c r="D36" s="99">
        <v>1</v>
      </c>
      <c r="E36" s="100">
        <v>3711.34</v>
      </c>
      <c r="F36" s="100">
        <v>4105.9102213784008</v>
      </c>
      <c r="G36" s="101" t="s">
        <v>23</v>
      </c>
      <c r="X36" s="95"/>
      <c r="Y36" s="95"/>
    </row>
    <row r="37" spans="1:25" s="59" customFormat="1" ht="22.5" x14ac:dyDescent="0.25">
      <c r="A37" s="96">
        <f>IF(G37&lt;&gt;"",COUNTA(G$1:G37),"")</f>
        <v>19</v>
      </c>
      <c r="B37" s="97" t="s">
        <v>588</v>
      </c>
      <c r="C37" s="98" t="s">
        <v>22</v>
      </c>
      <c r="D37" s="99">
        <v>2</v>
      </c>
      <c r="E37" s="100">
        <v>2972.24</v>
      </c>
      <c r="F37" s="100">
        <v>6576.4659645248003</v>
      </c>
      <c r="G37" s="101" t="s">
        <v>23</v>
      </c>
      <c r="X37" s="95"/>
      <c r="Y37" s="95"/>
    </row>
    <row r="38" spans="1:25" s="59" customFormat="1" ht="22.5" x14ac:dyDescent="0.25">
      <c r="A38" s="96">
        <f>IF(G38&lt;&gt;"",COUNTA(G$1:G38),"")</f>
        <v>20</v>
      </c>
      <c r="B38" s="97" t="s">
        <v>589</v>
      </c>
      <c r="C38" s="98" t="s">
        <v>22</v>
      </c>
      <c r="D38" s="99">
        <v>2</v>
      </c>
      <c r="E38" s="100">
        <v>3023.66</v>
      </c>
      <c r="F38" s="100">
        <v>6690.2393744432002</v>
      </c>
      <c r="G38" s="101" t="s">
        <v>23</v>
      </c>
      <c r="X38" s="95"/>
      <c r="Y38" s="95"/>
    </row>
    <row r="39" spans="1:25" s="59" customFormat="1" ht="22.5" x14ac:dyDescent="0.25">
      <c r="A39" s="96">
        <f>IF(G39&lt;&gt;"",COUNTA(G$1:G39),"")</f>
        <v>21</v>
      </c>
      <c r="B39" s="97" t="s">
        <v>590</v>
      </c>
      <c r="C39" s="98" t="s">
        <v>22</v>
      </c>
      <c r="D39" s="99">
        <v>6</v>
      </c>
      <c r="E39" s="100">
        <v>4066.52</v>
      </c>
      <c r="F39" s="100">
        <v>26993.1065870112</v>
      </c>
      <c r="G39" s="101" t="s">
        <v>23</v>
      </c>
      <c r="X39" s="95"/>
      <c r="Y39" s="95"/>
    </row>
    <row r="40" spans="1:25" s="59" customFormat="1" ht="15" x14ac:dyDescent="0.25">
      <c r="A40" s="96">
        <f>IF(G40&lt;&gt;"",COUNTA(G$1:G40),"")</f>
        <v>22</v>
      </c>
      <c r="B40" s="97" t="s">
        <v>591</v>
      </c>
      <c r="C40" s="98" t="s">
        <v>22</v>
      </c>
      <c r="D40" s="99">
        <v>2</v>
      </c>
      <c r="E40" s="100">
        <v>3267.36</v>
      </c>
      <c r="F40" s="100">
        <v>7229.4571884672005</v>
      </c>
      <c r="G40" s="101" t="s">
        <v>23</v>
      </c>
      <c r="X40" s="95"/>
      <c r="Y40" s="95"/>
    </row>
    <row r="41" spans="1:25" s="59" customFormat="1" ht="15" x14ac:dyDescent="0.25">
      <c r="A41" s="96">
        <f>IF(G41&lt;&gt;"",COUNTA(G$1:G41),"")</f>
        <v>23</v>
      </c>
      <c r="B41" s="97" t="s">
        <v>592</v>
      </c>
      <c r="C41" s="98" t="s">
        <v>22</v>
      </c>
      <c r="D41" s="99">
        <v>1</v>
      </c>
      <c r="E41" s="100">
        <v>7234.23</v>
      </c>
      <c r="F41" s="100">
        <v>8003.3354262348003</v>
      </c>
      <c r="G41" s="101" t="s">
        <v>23</v>
      </c>
      <c r="X41" s="95"/>
      <c r="Y41" s="95"/>
    </row>
    <row r="42" spans="1:25" s="59" customFormat="1" ht="15" x14ac:dyDescent="0.25">
      <c r="A42" s="96">
        <f>IF(G42&lt;&gt;"",COUNTA(G$1:G42),"")</f>
        <v>24</v>
      </c>
      <c r="B42" s="97" t="s">
        <v>593</v>
      </c>
      <c r="C42" s="98" t="s">
        <v>22</v>
      </c>
      <c r="D42" s="99">
        <v>2</v>
      </c>
      <c r="E42" s="100">
        <v>46139.64</v>
      </c>
      <c r="F42" s="100">
        <v>102089.9295061728</v>
      </c>
      <c r="G42" s="101" t="s">
        <v>23</v>
      </c>
      <c r="X42" s="95"/>
      <c r="Y42" s="95"/>
    </row>
    <row r="43" spans="1:25" s="59" customFormat="1" ht="22.5" x14ac:dyDescent="0.25">
      <c r="A43" s="96">
        <f>IF(G43&lt;&gt;"",COUNTA(G$1:G43),"")</f>
        <v>25</v>
      </c>
      <c r="B43" s="97" t="s">
        <v>594</v>
      </c>
      <c r="C43" s="98" t="s">
        <v>22</v>
      </c>
      <c r="D43" s="99">
        <v>1</v>
      </c>
      <c r="E43" s="100">
        <v>5465.64</v>
      </c>
      <c r="F43" s="100">
        <v>6046.718204846401</v>
      </c>
      <c r="G43" s="101" t="s">
        <v>23</v>
      </c>
      <c r="X43" s="95"/>
      <c r="Y43" s="95"/>
    </row>
    <row r="44" spans="1:25" s="59" customFormat="1" ht="22.5" x14ac:dyDescent="0.25">
      <c r="A44" s="96">
        <f>IF(G44&lt;&gt;"",COUNTA(G$1:G44),"")</f>
        <v>26</v>
      </c>
      <c r="B44" s="97" t="s">
        <v>595</v>
      </c>
      <c r="C44" s="98" t="s">
        <v>22</v>
      </c>
      <c r="D44" s="99">
        <v>2</v>
      </c>
      <c r="E44" s="100">
        <v>1838.2</v>
      </c>
      <c r="F44" s="100">
        <v>4067.2555836640004</v>
      </c>
      <c r="G44" s="101" t="s">
        <v>23</v>
      </c>
      <c r="X44" s="95"/>
      <c r="Y44" s="95"/>
    </row>
    <row r="45" spans="1:25" s="59" customFormat="1" ht="15" x14ac:dyDescent="0.25">
      <c r="A45" s="96">
        <f>IF(G45&lt;&gt;"",COUNTA(G$1:G45),"")</f>
        <v>27</v>
      </c>
      <c r="B45" s="97" t="s">
        <v>596</v>
      </c>
      <c r="C45" s="98" t="s">
        <v>58</v>
      </c>
      <c r="D45" s="108">
        <v>52.46</v>
      </c>
      <c r="E45" s="100">
        <v>459</v>
      </c>
      <c r="F45" s="100">
        <v>26639.1079901064</v>
      </c>
      <c r="G45" s="101" t="s">
        <v>23</v>
      </c>
      <c r="X45" s="95"/>
      <c r="Y45" s="95"/>
    </row>
    <row r="46" spans="1:25" s="59" customFormat="1" ht="15" x14ac:dyDescent="0.25">
      <c r="A46" s="96">
        <f>IF(G46&lt;&gt;"",COUNTA(G$1:G46),"")</f>
        <v>28</v>
      </c>
      <c r="B46" s="97" t="s">
        <v>597</v>
      </c>
      <c r="C46" s="98" t="s">
        <v>58</v>
      </c>
      <c r="D46" s="104">
        <v>37.799999999999997</v>
      </c>
      <c r="E46" s="100">
        <v>674.22</v>
      </c>
      <c r="F46" s="100">
        <v>28195.006942275202</v>
      </c>
      <c r="G46" s="101" t="s">
        <v>23</v>
      </c>
      <c r="X46" s="95"/>
      <c r="Y46" s="95"/>
    </row>
    <row r="47" spans="1:25" s="59" customFormat="1" ht="15" x14ac:dyDescent="0.25">
      <c r="A47" s="96">
        <f>IF(G47&lt;&gt;"",COUNTA(G$1:G47),"")</f>
        <v>29</v>
      </c>
      <c r="B47" s="97" t="s">
        <v>598</v>
      </c>
      <c r="C47" s="98" t="s">
        <v>186</v>
      </c>
      <c r="D47" s="99">
        <v>4</v>
      </c>
      <c r="E47" s="100">
        <v>1295.1099999999999</v>
      </c>
      <c r="F47" s="100">
        <v>5731.1972352943994</v>
      </c>
      <c r="G47" s="101" t="s">
        <v>23</v>
      </c>
      <c r="X47" s="95"/>
      <c r="Y47" s="95"/>
    </row>
    <row r="48" spans="1:25" s="59" customFormat="1" ht="15" x14ac:dyDescent="0.25">
      <c r="A48" s="96">
        <f>IF(G48&lt;&gt;"",COUNTA(G$1:G48),"")</f>
        <v>30</v>
      </c>
      <c r="B48" s="97" t="s">
        <v>599</v>
      </c>
      <c r="C48" s="98" t="s">
        <v>186</v>
      </c>
      <c r="D48" s="104">
        <v>7.5</v>
      </c>
      <c r="E48" s="100">
        <v>1725</v>
      </c>
      <c r="F48" s="100">
        <v>14312.947207500001</v>
      </c>
      <c r="G48" s="101" t="s">
        <v>23</v>
      </c>
      <c r="X48" s="95"/>
      <c r="Y48" s="95"/>
    </row>
    <row r="49" spans="1:25" s="59" customFormat="1" ht="15" x14ac:dyDescent="0.25">
      <c r="A49" s="96">
        <f>IF(G49&lt;&gt;"",COUNTA(G$1:G49),"")</f>
        <v>31</v>
      </c>
      <c r="B49" s="97" t="s">
        <v>600</v>
      </c>
      <c r="C49" s="98" t="s">
        <v>186</v>
      </c>
      <c r="D49" s="99">
        <v>18</v>
      </c>
      <c r="E49" s="100">
        <v>1976.43</v>
      </c>
      <c r="F49" s="100">
        <v>39357.966259922403</v>
      </c>
      <c r="G49" s="101" t="s">
        <v>23</v>
      </c>
      <c r="X49" s="95"/>
      <c r="Y49" s="95"/>
    </row>
    <row r="50" spans="1:25" s="59" customFormat="1" ht="15" x14ac:dyDescent="0.25">
      <c r="A50" s="96">
        <f>IF(G50&lt;&gt;"",COUNTA(G$1:G50),"")</f>
        <v>32</v>
      </c>
      <c r="B50" s="97" t="s">
        <v>601</v>
      </c>
      <c r="C50" s="98" t="s">
        <v>186</v>
      </c>
      <c r="D50" s="104">
        <v>3.3</v>
      </c>
      <c r="E50" s="100">
        <v>1011.47</v>
      </c>
      <c r="F50" s="100">
        <v>3692.7127216660001</v>
      </c>
      <c r="G50" s="101" t="s">
        <v>23</v>
      </c>
      <c r="X50" s="95"/>
      <c r="Y50" s="95"/>
    </row>
    <row r="51" spans="1:25" s="59" customFormat="1" ht="22.5" x14ac:dyDescent="0.25">
      <c r="A51" s="96">
        <f>IF(G51&lt;&gt;"",COUNTA(G$1:G51),"")</f>
        <v>33</v>
      </c>
      <c r="B51" s="97" t="s">
        <v>602</v>
      </c>
      <c r="C51" s="98" t="s">
        <v>186</v>
      </c>
      <c r="D51" s="104">
        <v>2.2000000000000002</v>
      </c>
      <c r="E51" s="100">
        <v>6327.96</v>
      </c>
      <c r="F51" s="100">
        <v>15401.571994487602</v>
      </c>
      <c r="G51" s="101" t="s">
        <v>23</v>
      </c>
      <c r="X51" s="95"/>
      <c r="Y51" s="95"/>
    </row>
    <row r="52" spans="1:25" s="59" customFormat="1" ht="15" x14ac:dyDescent="0.25">
      <c r="A52" s="96">
        <f>IF(G52&lt;&gt;"",COUNTA(G$1:G52),"")</f>
        <v>34</v>
      </c>
      <c r="B52" s="97" t="s">
        <v>603</v>
      </c>
      <c r="C52" s="98" t="s">
        <v>186</v>
      </c>
      <c r="D52" s="99">
        <v>13</v>
      </c>
      <c r="E52" s="100">
        <v>2770.31</v>
      </c>
      <c r="F52" s="100">
        <v>39842.852956082803</v>
      </c>
      <c r="G52" s="101" t="s">
        <v>23</v>
      </c>
      <c r="X52" s="95"/>
      <c r="Y52" s="95"/>
    </row>
    <row r="53" spans="1:25" s="59" customFormat="1" ht="15" x14ac:dyDescent="0.25">
      <c r="A53" s="96">
        <f>IF(G53&lt;&gt;"",COUNTA(G$1:G53),"")</f>
        <v>35</v>
      </c>
      <c r="B53" s="97" t="s">
        <v>604</v>
      </c>
      <c r="C53" s="98" t="s">
        <v>186</v>
      </c>
      <c r="D53" s="99">
        <v>1</v>
      </c>
      <c r="E53" s="100">
        <v>5593.5</v>
      </c>
      <c r="F53" s="100">
        <v>6188.1716100600006</v>
      </c>
      <c r="G53" s="101" t="s">
        <v>23</v>
      </c>
      <c r="X53" s="95"/>
      <c r="Y53" s="95"/>
    </row>
    <row r="54" spans="1:25" s="59" customFormat="1" ht="22.5" x14ac:dyDescent="0.25">
      <c r="A54" s="96">
        <f>IF(G54&lt;&gt;"",COUNTA(G$1:G54),"")</f>
        <v>36</v>
      </c>
      <c r="B54" s="97" t="s">
        <v>605</v>
      </c>
      <c r="C54" s="98" t="s">
        <v>186</v>
      </c>
      <c r="D54" s="105">
        <v>21.680399999999999</v>
      </c>
      <c r="E54" s="100">
        <v>756.39</v>
      </c>
      <c r="F54" s="100">
        <v>18142.267675730804</v>
      </c>
      <c r="G54" s="101" t="s">
        <v>23</v>
      </c>
      <c r="X54" s="95"/>
      <c r="Y54" s="95"/>
    </row>
    <row r="55" spans="1:25" s="59" customFormat="1" ht="22.5" x14ac:dyDescent="0.25">
      <c r="A55" s="96">
        <f>IF(G55&lt;&gt;"",COUNTA(G$1:G55),"")</f>
        <v>37</v>
      </c>
      <c r="B55" s="97" t="s">
        <v>606</v>
      </c>
      <c r="C55" s="98" t="s">
        <v>186</v>
      </c>
      <c r="D55" s="106">
        <v>15.486000000000001</v>
      </c>
      <c r="E55" s="100">
        <v>788.24</v>
      </c>
      <c r="F55" s="100">
        <v>13504.4302545968</v>
      </c>
      <c r="G55" s="101" t="s">
        <v>23</v>
      </c>
      <c r="X55" s="95"/>
      <c r="Y55" s="95"/>
    </row>
    <row r="56" spans="1:25" s="59" customFormat="1" ht="15" x14ac:dyDescent="0.25">
      <c r="A56" s="96">
        <f>IF(G56&lt;&gt;"",COUNTA(G$1:G56),"")</f>
        <v>38</v>
      </c>
      <c r="B56" s="97" t="s">
        <v>607</v>
      </c>
      <c r="C56" s="98" t="s">
        <v>186</v>
      </c>
      <c r="D56" s="104">
        <v>31.5</v>
      </c>
      <c r="E56" s="100">
        <v>293.2</v>
      </c>
      <c r="F56" s="100">
        <v>10217.701860408</v>
      </c>
      <c r="G56" s="101" t="s">
        <v>23</v>
      </c>
      <c r="X56" s="95"/>
      <c r="Y56" s="95"/>
    </row>
    <row r="57" spans="1:25" s="59" customFormat="1" ht="15" x14ac:dyDescent="0.25">
      <c r="A57" s="96">
        <f>IF(G57&lt;&gt;"",COUNTA(G$1:G57),"")</f>
        <v>39</v>
      </c>
      <c r="B57" s="97" t="s">
        <v>608</v>
      </c>
      <c r="C57" s="98" t="s">
        <v>186</v>
      </c>
      <c r="D57" s="99">
        <v>28</v>
      </c>
      <c r="E57" s="100">
        <v>149.97</v>
      </c>
      <c r="F57" s="100">
        <v>4645.5926876016001</v>
      </c>
      <c r="G57" s="101" t="s">
        <v>23</v>
      </c>
      <c r="X57" s="95"/>
      <c r="Y57" s="95"/>
    </row>
    <row r="58" spans="1:25" s="59" customFormat="1" ht="15" x14ac:dyDescent="0.25">
      <c r="A58" s="96">
        <f>IF(G58&lt;&gt;"",COUNTA(G$1:G58),"")</f>
        <v>40</v>
      </c>
      <c r="B58" s="97" t="s">
        <v>609</v>
      </c>
      <c r="C58" s="98" t="s">
        <v>22</v>
      </c>
      <c r="D58" s="99">
        <v>40</v>
      </c>
      <c r="E58" s="100">
        <v>7.55</v>
      </c>
      <c r="F58" s="102">
        <v>334.10705752000001</v>
      </c>
      <c r="G58" s="101" t="s">
        <v>23</v>
      </c>
      <c r="X58" s="95"/>
      <c r="Y58" s="95"/>
    </row>
    <row r="59" spans="1:25" s="59" customFormat="1" ht="15" x14ac:dyDescent="0.25">
      <c r="A59" s="96">
        <f>IF(G59&lt;&gt;"",COUNTA(G$1:G59),"")</f>
        <v>41</v>
      </c>
      <c r="B59" s="97" t="s">
        <v>151</v>
      </c>
      <c r="C59" s="98" t="s">
        <v>98</v>
      </c>
      <c r="D59" s="110">
        <v>0.25200800000000001</v>
      </c>
      <c r="E59" s="100">
        <v>350.44</v>
      </c>
      <c r="F59" s="102">
        <v>97.7097196032</v>
      </c>
      <c r="G59" s="101" t="s">
        <v>23</v>
      </c>
      <c r="X59" s="95"/>
      <c r="Y59" s="95"/>
    </row>
    <row r="60" spans="1:25" s="59" customFormat="1" ht="15" x14ac:dyDescent="0.25">
      <c r="A60" s="96">
        <f>IF(G60&lt;&gt;"",COUNTA(G$1:G60),"")</f>
        <v>42</v>
      </c>
      <c r="B60" s="97" t="s">
        <v>419</v>
      </c>
      <c r="C60" s="98" t="s">
        <v>170</v>
      </c>
      <c r="D60" s="108">
        <v>0.01</v>
      </c>
      <c r="E60" s="100">
        <v>279.73</v>
      </c>
      <c r="F60" s="102">
        <v>3.0976813280000002</v>
      </c>
      <c r="G60" s="101" t="s">
        <v>23</v>
      </c>
      <c r="X60" s="95"/>
      <c r="Y60" s="95"/>
    </row>
    <row r="61" spans="1:25" s="59" customFormat="1" ht="15" x14ac:dyDescent="0.25">
      <c r="A61" s="96">
        <f>IF(G61&lt;&gt;"",COUNTA(G$1:G61),"")</f>
        <v>43</v>
      </c>
      <c r="B61" s="97" t="s">
        <v>61</v>
      </c>
      <c r="C61" s="98" t="s">
        <v>62</v>
      </c>
      <c r="D61" s="103">
        <v>2.3600000000000001E-3</v>
      </c>
      <c r="E61" s="100">
        <v>91618.8</v>
      </c>
      <c r="F61" s="102">
        <v>239.2073774072</v>
      </c>
      <c r="G61" s="101" t="s">
        <v>23</v>
      </c>
      <c r="X61" s="95"/>
      <c r="Y61" s="95"/>
    </row>
    <row r="62" spans="1:25" s="59" customFormat="1" ht="22.5" x14ac:dyDescent="0.25">
      <c r="A62" s="96">
        <f>IF(G62&lt;&gt;"",COUNTA(G$1:G62),"")</f>
        <v>44</v>
      </c>
      <c r="B62" s="97" t="s">
        <v>154</v>
      </c>
      <c r="C62" s="98" t="s">
        <v>62</v>
      </c>
      <c r="D62" s="103">
        <v>2.48E-3</v>
      </c>
      <c r="E62" s="100">
        <v>139439.29999999999</v>
      </c>
      <c r="F62" s="102">
        <v>382.57470715560004</v>
      </c>
      <c r="G62" s="101" t="s">
        <v>23</v>
      </c>
      <c r="X62" s="95"/>
      <c r="Y62" s="95"/>
    </row>
    <row r="63" spans="1:25" s="59" customFormat="1" ht="15" x14ac:dyDescent="0.25">
      <c r="A63" s="96">
        <f>IF(G63&lt;&gt;"",COUNTA(G$1:G63),"")</f>
        <v>45</v>
      </c>
      <c r="B63" s="97" t="s">
        <v>63</v>
      </c>
      <c r="C63" s="98" t="s">
        <v>64</v>
      </c>
      <c r="D63" s="103">
        <v>23.615880000000001</v>
      </c>
      <c r="E63" s="100">
        <v>82.26</v>
      </c>
      <c r="F63" s="100">
        <v>2149.1602422188002</v>
      </c>
      <c r="G63" s="101" t="s">
        <v>23</v>
      </c>
      <c r="X63" s="95"/>
      <c r="Y63" s="95"/>
    </row>
    <row r="64" spans="1:25" s="59" customFormat="1" ht="15" x14ac:dyDescent="0.25">
      <c r="A64" s="96">
        <f>IF(G64&lt;&gt;"",COUNTA(G$1:G64),"")</f>
        <v>46</v>
      </c>
      <c r="B64" s="97" t="s">
        <v>610</v>
      </c>
      <c r="C64" s="98" t="s">
        <v>64</v>
      </c>
      <c r="D64" s="104">
        <v>0.8</v>
      </c>
      <c r="E64" s="100">
        <v>16.559999999999999</v>
      </c>
      <c r="F64" s="102">
        <v>14.658670570000002</v>
      </c>
      <c r="G64" s="101" t="s">
        <v>23</v>
      </c>
      <c r="X64" s="95"/>
      <c r="Y64" s="95"/>
    </row>
    <row r="65" spans="1:25" s="59" customFormat="1" ht="22.5" x14ac:dyDescent="0.25">
      <c r="A65" s="96">
        <f>IF(G65&lt;&gt;"",COUNTA(G$1:G65),"")</f>
        <v>47</v>
      </c>
      <c r="B65" s="97" t="s">
        <v>66</v>
      </c>
      <c r="C65" s="98" t="s">
        <v>62</v>
      </c>
      <c r="D65" s="107">
        <v>9.0019999999999998E-4</v>
      </c>
      <c r="E65" s="100">
        <v>301938</v>
      </c>
      <c r="F65" s="102">
        <v>300.68528862040006</v>
      </c>
      <c r="G65" s="101" t="s">
        <v>23</v>
      </c>
      <c r="X65" s="95"/>
      <c r="Y65" s="95"/>
    </row>
    <row r="66" spans="1:25" s="59" customFormat="1" ht="15" x14ac:dyDescent="0.25">
      <c r="A66" s="96">
        <f>IF(G66&lt;&gt;"",COUNTA(G$1:G66),"")</f>
        <v>48</v>
      </c>
      <c r="B66" s="97" t="s">
        <v>158</v>
      </c>
      <c r="C66" s="98" t="s">
        <v>98</v>
      </c>
      <c r="D66" s="110">
        <v>2.1035119999999998</v>
      </c>
      <c r="E66" s="100">
        <v>22.2</v>
      </c>
      <c r="F66" s="102">
        <v>51.675962439600006</v>
      </c>
      <c r="G66" s="101" t="s">
        <v>23</v>
      </c>
      <c r="X66" s="95"/>
      <c r="Y66" s="95"/>
    </row>
    <row r="67" spans="1:25" s="59" customFormat="1" ht="15" x14ac:dyDescent="0.25">
      <c r="A67" s="96">
        <f>IF(G67&lt;&gt;"",COUNTA(G$1:G67),"")</f>
        <v>49</v>
      </c>
      <c r="B67" s="97" t="s">
        <v>611</v>
      </c>
      <c r="C67" s="98" t="s">
        <v>98</v>
      </c>
      <c r="D67" s="107">
        <v>2.1567300000000001E-2</v>
      </c>
      <c r="E67" s="100">
        <v>417.05</v>
      </c>
      <c r="F67" s="102">
        <v>9.9457696924000007</v>
      </c>
      <c r="G67" s="101" t="s">
        <v>23</v>
      </c>
      <c r="X67" s="95"/>
      <c r="Y67" s="95"/>
    </row>
    <row r="68" spans="1:25" s="59" customFormat="1" ht="45" x14ac:dyDescent="0.25">
      <c r="A68" s="96">
        <f>IF(G68&lt;&gt;"",COUNTA(G$1:G68),"")</f>
        <v>50</v>
      </c>
      <c r="B68" s="97" t="s">
        <v>612</v>
      </c>
      <c r="C68" s="98" t="s">
        <v>58</v>
      </c>
      <c r="D68" s="108">
        <v>0.32</v>
      </c>
      <c r="E68" s="100">
        <v>1554.37</v>
      </c>
      <c r="F68" s="102">
        <v>550.28096162400004</v>
      </c>
      <c r="G68" s="101" t="s">
        <v>23</v>
      </c>
      <c r="X68" s="95"/>
      <c r="Y68" s="95"/>
    </row>
    <row r="69" spans="1:25" s="59" customFormat="1" ht="33.75" x14ac:dyDescent="0.25">
      <c r="A69" s="96">
        <f>IF(G69&lt;&gt;"",COUNTA(G$1:G69),"")</f>
        <v>51</v>
      </c>
      <c r="B69" s="97" t="s">
        <v>613</v>
      </c>
      <c r="C69" s="98" t="s">
        <v>58</v>
      </c>
      <c r="D69" s="106">
        <v>1.099</v>
      </c>
      <c r="E69" s="100">
        <v>766.68</v>
      </c>
      <c r="F69" s="102">
        <v>932.15869048080015</v>
      </c>
      <c r="G69" s="101" t="s">
        <v>23</v>
      </c>
      <c r="X69" s="95"/>
      <c r="Y69" s="95"/>
    </row>
    <row r="70" spans="1:25" s="59" customFormat="1" ht="45" x14ac:dyDescent="0.25">
      <c r="A70" s="96">
        <f>IF(G70&lt;&gt;"",COUNTA(G$1:G70),"")</f>
        <v>52</v>
      </c>
      <c r="B70" s="97" t="s">
        <v>614</v>
      </c>
      <c r="C70" s="98" t="s">
        <v>58</v>
      </c>
      <c r="D70" s="106">
        <v>0.111</v>
      </c>
      <c r="E70" s="100">
        <v>766.68</v>
      </c>
      <c r="F70" s="102">
        <v>94.147386076000004</v>
      </c>
      <c r="G70" s="101" t="s">
        <v>23</v>
      </c>
      <c r="X70" s="95"/>
      <c r="Y70" s="95"/>
    </row>
    <row r="71" spans="1:25" s="59" customFormat="1" ht="33.75" x14ac:dyDescent="0.25">
      <c r="A71" s="96">
        <f>IF(G71&lt;&gt;"",COUNTA(G$1:G71),"")</f>
        <v>53</v>
      </c>
      <c r="B71" s="97" t="s">
        <v>615</v>
      </c>
      <c r="C71" s="98" t="s">
        <v>58</v>
      </c>
      <c r="D71" s="106">
        <v>0.628</v>
      </c>
      <c r="E71" s="100">
        <v>569.21</v>
      </c>
      <c r="F71" s="102">
        <v>395.46327410959998</v>
      </c>
      <c r="G71" s="101" t="s">
        <v>23</v>
      </c>
      <c r="X71" s="95"/>
      <c r="Y71" s="95"/>
    </row>
    <row r="72" spans="1:25" s="59" customFormat="1" ht="33.75" x14ac:dyDescent="0.25">
      <c r="A72" s="96">
        <f>IF(G72&lt;&gt;"",COUNTA(G$1:G72),"")</f>
        <v>54</v>
      </c>
      <c r="B72" s="97" t="s">
        <v>616</v>
      </c>
      <c r="C72" s="98" t="s">
        <v>22</v>
      </c>
      <c r="D72" s="99">
        <v>6</v>
      </c>
      <c r="E72" s="100">
        <v>552.37</v>
      </c>
      <c r="F72" s="100">
        <v>3666.5705038872002</v>
      </c>
      <c r="G72" s="101" t="s">
        <v>23</v>
      </c>
      <c r="X72" s="95"/>
      <c r="Y72" s="95"/>
    </row>
    <row r="73" spans="1:25" s="59" customFormat="1" ht="22.5" x14ac:dyDescent="0.25">
      <c r="A73" s="96">
        <f>IF(G73&lt;&gt;"",COUNTA(G$1:G73),"")</f>
        <v>55</v>
      </c>
      <c r="B73" s="97" t="s">
        <v>74</v>
      </c>
      <c r="C73" s="98" t="s">
        <v>75</v>
      </c>
      <c r="D73" s="105">
        <v>1.1227</v>
      </c>
      <c r="E73" s="100">
        <v>9.1</v>
      </c>
      <c r="F73" s="102">
        <v>11.306536847200002</v>
      </c>
      <c r="G73" s="101" t="s">
        <v>23</v>
      </c>
      <c r="X73" s="95"/>
      <c r="Y73" s="95"/>
    </row>
    <row r="74" spans="1:25" s="59" customFormat="1" ht="33.75" x14ac:dyDescent="0.25">
      <c r="A74" s="96">
        <f>IF(G74&lt;&gt;"",COUNTA(G$1:G74),"")</f>
        <v>56</v>
      </c>
      <c r="B74" s="97" t="s">
        <v>617</v>
      </c>
      <c r="C74" s="98" t="s">
        <v>22</v>
      </c>
      <c r="D74" s="99">
        <v>2</v>
      </c>
      <c r="E74" s="100">
        <v>246.88</v>
      </c>
      <c r="F74" s="102">
        <v>546.25397589760007</v>
      </c>
      <c r="G74" s="101" t="s">
        <v>23</v>
      </c>
      <c r="X74" s="95"/>
      <c r="Y74" s="95"/>
    </row>
    <row r="75" spans="1:25" s="59" customFormat="1" ht="15" x14ac:dyDescent="0.25">
      <c r="A75" s="96">
        <f>IF(G75&lt;&gt;"",COUNTA(G$1:G75),"")</f>
        <v>57</v>
      </c>
      <c r="B75" s="97" t="s">
        <v>433</v>
      </c>
      <c r="C75" s="98" t="s">
        <v>62</v>
      </c>
      <c r="D75" s="107">
        <v>1.9999999999999999E-7</v>
      </c>
      <c r="E75" s="100">
        <v>44903.77</v>
      </c>
      <c r="F75" s="102">
        <v>1.1063147600000002E-2</v>
      </c>
      <c r="G75" s="101" t="s">
        <v>23</v>
      </c>
      <c r="X75" s="95"/>
      <c r="Y75" s="95"/>
    </row>
    <row r="76" spans="1:25" s="59" customFormat="1" ht="15" x14ac:dyDescent="0.25">
      <c r="A76" s="96">
        <f>IF(G76&lt;&gt;"",COUNTA(G$1:G76),"")</f>
        <v>58</v>
      </c>
      <c r="B76" s="97" t="s">
        <v>618</v>
      </c>
      <c r="C76" s="98" t="s">
        <v>94</v>
      </c>
      <c r="D76" s="107">
        <v>2.8649000000000001E-3</v>
      </c>
      <c r="E76" s="100">
        <v>1820</v>
      </c>
      <c r="F76" s="102">
        <v>5.7638998996000002</v>
      </c>
      <c r="G76" s="101" t="s">
        <v>23</v>
      </c>
      <c r="X76" s="95"/>
      <c r="Y76" s="95"/>
    </row>
    <row r="77" spans="1:25" s="59" customFormat="1" ht="15" x14ac:dyDescent="0.25">
      <c r="A77" s="96">
        <f>IF(G77&lt;&gt;"",COUNTA(G$1:G77),"")</f>
        <v>59</v>
      </c>
      <c r="B77" s="97" t="s">
        <v>163</v>
      </c>
      <c r="C77" s="98" t="s">
        <v>64</v>
      </c>
      <c r="D77" s="107">
        <v>4.6563000000000004E-3</v>
      </c>
      <c r="E77" s="100">
        <v>19.57</v>
      </c>
      <c r="F77" s="102">
        <v>9.9568328400000003E-2</v>
      </c>
      <c r="G77" s="101" t="s">
        <v>23</v>
      </c>
      <c r="X77" s="95"/>
      <c r="Y77" s="95"/>
    </row>
    <row r="78" spans="1:25" s="59" customFormat="1" ht="67.5" x14ac:dyDescent="0.25">
      <c r="A78" s="96">
        <f>IF(G78&lt;&gt;"",COUNTA(G$1:G78),"")</f>
        <v>60</v>
      </c>
      <c r="B78" s="97" t="s">
        <v>619</v>
      </c>
      <c r="C78" s="98" t="s">
        <v>58</v>
      </c>
      <c r="D78" s="106">
        <v>0.309</v>
      </c>
      <c r="E78" s="100">
        <v>1821.09</v>
      </c>
      <c r="F78" s="102">
        <v>622.54544174720002</v>
      </c>
      <c r="G78" s="101" t="s">
        <v>23</v>
      </c>
      <c r="X78" s="95"/>
      <c r="Y78" s="95"/>
    </row>
    <row r="79" spans="1:25" s="59" customFormat="1" ht="56.25" x14ac:dyDescent="0.25">
      <c r="A79" s="96">
        <f>IF(G79&lt;&gt;"",COUNTA(G$1:G79),"")</f>
        <v>61</v>
      </c>
      <c r="B79" s="97" t="s">
        <v>620</v>
      </c>
      <c r="C79" s="98" t="s">
        <v>58</v>
      </c>
      <c r="D79" s="108">
        <v>1.81</v>
      </c>
      <c r="E79" s="100">
        <v>1777.23</v>
      </c>
      <c r="F79" s="100">
        <v>3558.7822568204001</v>
      </c>
      <c r="G79" s="101" t="s">
        <v>23</v>
      </c>
      <c r="X79" s="95"/>
      <c r="Y79" s="95"/>
    </row>
    <row r="80" spans="1:25" s="59" customFormat="1" ht="15" x14ac:dyDescent="0.25">
      <c r="A80" s="96">
        <f>IF(G80&lt;&gt;"",COUNTA(G$1:G80),"")</f>
        <v>62</v>
      </c>
      <c r="B80" s="97" t="s">
        <v>452</v>
      </c>
      <c r="C80" s="98" t="s">
        <v>64</v>
      </c>
      <c r="D80" s="103">
        <v>1.9000000000000001E-4</v>
      </c>
      <c r="E80" s="100">
        <v>252.43</v>
      </c>
      <c r="F80" s="102">
        <v>5.5315738000000003E-2</v>
      </c>
      <c r="G80" s="101" t="s">
        <v>23</v>
      </c>
      <c r="X80" s="95"/>
      <c r="Y80" s="95"/>
    </row>
    <row r="81" spans="1:25" s="59" customFormat="1" ht="22.5" x14ac:dyDescent="0.25">
      <c r="A81" s="96">
        <f>IF(G81&lt;&gt;"",COUNTA(G$1:G81),"")</f>
        <v>63</v>
      </c>
      <c r="B81" s="97" t="s">
        <v>167</v>
      </c>
      <c r="C81" s="98" t="s">
        <v>62</v>
      </c>
      <c r="D81" s="106">
        <v>6.0000000000000001E-3</v>
      </c>
      <c r="E81" s="100">
        <v>80917.2</v>
      </c>
      <c r="F81" s="102">
        <v>537.11581597999998</v>
      </c>
      <c r="G81" s="101" t="s">
        <v>23</v>
      </c>
      <c r="X81" s="95"/>
      <c r="Y81" s="95"/>
    </row>
    <row r="82" spans="1:25" s="59" customFormat="1" ht="15" x14ac:dyDescent="0.25">
      <c r="A82" s="96">
        <f>IF(G82&lt;&gt;"",COUNTA(G$1:G82),"")</f>
        <v>64</v>
      </c>
      <c r="B82" s="97" t="s">
        <v>77</v>
      </c>
      <c r="C82" s="98" t="s">
        <v>62</v>
      </c>
      <c r="D82" s="103">
        <v>3.8000000000000002E-4</v>
      </c>
      <c r="E82" s="100">
        <v>180180</v>
      </c>
      <c r="F82" s="102">
        <v>75.749371617199998</v>
      </c>
      <c r="G82" s="101" t="s">
        <v>23</v>
      </c>
      <c r="X82" s="95"/>
      <c r="Y82" s="95"/>
    </row>
    <row r="83" spans="1:25" s="59" customFormat="1" ht="15" x14ac:dyDescent="0.25">
      <c r="A83" s="96">
        <f>IF(G83&lt;&gt;"",COUNTA(G$1:G83),"")</f>
        <v>65</v>
      </c>
      <c r="B83" s="97" t="s">
        <v>168</v>
      </c>
      <c r="C83" s="98" t="s">
        <v>98</v>
      </c>
      <c r="D83" s="103">
        <v>0.29404000000000002</v>
      </c>
      <c r="E83" s="100">
        <v>56.6</v>
      </c>
      <c r="F83" s="102">
        <v>18.398014458799999</v>
      </c>
      <c r="G83" s="101" t="s">
        <v>23</v>
      </c>
      <c r="X83" s="95"/>
      <c r="Y83" s="95"/>
    </row>
    <row r="84" spans="1:25" s="59" customFormat="1" ht="33.75" x14ac:dyDescent="0.25">
      <c r="A84" s="96">
        <f>IF(G84&lt;&gt;"",COUNTA(G$1:G84),"")</f>
        <v>66</v>
      </c>
      <c r="B84" s="97" t="s">
        <v>621</v>
      </c>
      <c r="C84" s="98" t="s">
        <v>22</v>
      </c>
      <c r="D84" s="99">
        <v>1</v>
      </c>
      <c r="E84" s="100">
        <v>2162.0700000000002</v>
      </c>
      <c r="F84" s="100">
        <v>2391.9299531532001</v>
      </c>
      <c r="G84" s="101" t="s">
        <v>23</v>
      </c>
      <c r="X84" s="95"/>
      <c r="Y84" s="95"/>
    </row>
    <row r="85" spans="1:25" s="59" customFormat="1" ht="33.75" x14ac:dyDescent="0.25">
      <c r="A85" s="96">
        <f>IF(G85&lt;&gt;"",COUNTA(G$1:G85),"")</f>
        <v>67</v>
      </c>
      <c r="B85" s="97" t="s">
        <v>622</v>
      </c>
      <c r="C85" s="98" t="s">
        <v>22</v>
      </c>
      <c r="D85" s="99">
        <v>1</v>
      </c>
      <c r="E85" s="100">
        <v>563.47</v>
      </c>
      <c r="F85" s="102">
        <v>623.3751778172001</v>
      </c>
      <c r="G85" s="101" t="s">
        <v>23</v>
      </c>
      <c r="X85" s="95"/>
      <c r="Y85" s="95"/>
    </row>
    <row r="86" spans="1:25" s="59" customFormat="1" ht="45" x14ac:dyDescent="0.25">
      <c r="A86" s="96">
        <f>IF(G86&lt;&gt;"",COUNTA(G$1:G86),"")</f>
        <v>68</v>
      </c>
      <c r="B86" s="97" t="s">
        <v>623</v>
      </c>
      <c r="C86" s="98" t="s">
        <v>22</v>
      </c>
      <c r="D86" s="99">
        <v>1</v>
      </c>
      <c r="E86" s="100">
        <v>572.66</v>
      </c>
      <c r="F86" s="102">
        <v>633.54221046160001</v>
      </c>
      <c r="G86" s="101" t="s">
        <v>23</v>
      </c>
      <c r="X86" s="95"/>
      <c r="Y86" s="95"/>
    </row>
    <row r="87" spans="1:25" s="59" customFormat="1" ht="45" x14ac:dyDescent="0.25">
      <c r="A87" s="96">
        <f>IF(G87&lt;&gt;"",COUNTA(G$1:G87),"")</f>
        <v>69</v>
      </c>
      <c r="B87" s="97" t="s">
        <v>624</v>
      </c>
      <c r="C87" s="98" t="s">
        <v>22</v>
      </c>
      <c r="D87" s="99">
        <v>2</v>
      </c>
      <c r="E87" s="100">
        <v>572.66</v>
      </c>
      <c r="F87" s="100">
        <v>1267.0844209232</v>
      </c>
      <c r="G87" s="101" t="s">
        <v>23</v>
      </c>
      <c r="X87" s="95"/>
      <c r="Y87" s="95"/>
    </row>
    <row r="88" spans="1:25" s="59" customFormat="1" ht="45" x14ac:dyDescent="0.25">
      <c r="A88" s="96">
        <f>IF(G88&lt;&gt;"",COUNTA(G$1:G88),"")</f>
        <v>70</v>
      </c>
      <c r="B88" s="97" t="s">
        <v>625</v>
      </c>
      <c r="C88" s="98" t="s">
        <v>22</v>
      </c>
      <c r="D88" s="99">
        <v>2</v>
      </c>
      <c r="E88" s="100">
        <v>1411.77</v>
      </c>
      <c r="F88" s="100">
        <v>3123.7239774504001</v>
      </c>
      <c r="G88" s="101" t="s">
        <v>23</v>
      </c>
      <c r="X88" s="95"/>
      <c r="Y88" s="95"/>
    </row>
    <row r="89" spans="1:25" s="59" customFormat="1" ht="22.5" x14ac:dyDescent="0.25">
      <c r="A89" s="96">
        <f>IF(G89&lt;&gt;"",COUNTA(G$1:G89),"")</f>
        <v>71</v>
      </c>
      <c r="B89" s="97" t="s">
        <v>626</v>
      </c>
      <c r="C89" s="98" t="s">
        <v>22</v>
      </c>
      <c r="D89" s="99">
        <v>4</v>
      </c>
      <c r="E89" s="100">
        <v>272.55</v>
      </c>
      <c r="F89" s="100">
        <v>1206.1043513520001</v>
      </c>
      <c r="G89" s="101" t="s">
        <v>23</v>
      </c>
      <c r="X89" s="95"/>
      <c r="Y89" s="95"/>
    </row>
    <row r="90" spans="1:25" s="59" customFormat="1" ht="45" x14ac:dyDescent="0.25">
      <c r="A90" s="96">
        <f>IF(G90&lt;&gt;"",COUNTA(G$1:G90),"")</f>
        <v>72</v>
      </c>
      <c r="B90" s="97" t="s">
        <v>627</v>
      </c>
      <c r="C90" s="98" t="s">
        <v>22</v>
      </c>
      <c r="D90" s="99">
        <v>12</v>
      </c>
      <c r="E90" s="100">
        <v>272.55</v>
      </c>
      <c r="F90" s="100">
        <v>3618.3130540560001</v>
      </c>
      <c r="G90" s="101" t="s">
        <v>23</v>
      </c>
      <c r="X90" s="95"/>
      <c r="Y90" s="95"/>
    </row>
    <row r="91" spans="1:25" s="59" customFormat="1" ht="22.5" x14ac:dyDescent="0.25">
      <c r="A91" s="96">
        <f>IF(G91&lt;&gt;"",COUNTA(G$1:G91),"")</f>
        <v>73</v>
      </c>
      <c r="B91" s="97" t="s">
        <v>79</v>
      </c>
      <c r="C91" s="98" t="s">
        <v>64</v>
      </c>
      <c r="D91" s="106">
        <v>0.59599999999999997</v>
      </c>
      <c r="E91" s="100">
        <v>137.59</v>
      </c>
      <c r="F91" s="102">
        <v>90.72887346760001</v>
      </c>
      <c r="G91" s="101" t="s">
        <v>23</v>
      </c>
      <c r="X91" s="95"/>
      <c r="Y91" s="95"/>
    </row>
    <row r="92" spans="1:25" s="59" customFormat="1" ht="22.5" x14ac:dyDescent="0.25">
      <c r="A92" s="96">
        <f>IF(G92&lt;&gt;"",COUNTA(G$1:G92),"")</f>
        <v>74</v>
      </c>
      <c r="B92" s="97" t="s">
        <v>628</v>
      </c>
      <c r="C92" s="98" t="s">
        <v>62</v>
      </c>
      <c r="D92" s="103">
        <v>2.5600000000000002E-3</v>
      </c>
      <c r="E92" s="100">
        <v>74037.600000000006</v>
      </c>
      <c r="F92" s="102">
        <v>209.69089961040001</v>
      </c>
      <c r="G92" s="101" t="s">
        <v>23</v>
      </c>
      <c r="X92" s="95"/>
      <c r="Y92" s="95"/>
    </row>
    <row r="93" spans="1:25" s="59" customFormat="1" ht="15" x14ac:dyDescent="0.25">
      <c r="A93" s="96">
        <f>IF(G93&lt;&gt;"",COUNTA(G$1:G93),"")</f>
        <v>75</v>
      </c>
      <c r="B93" s="97" t="s">
        <v>629</v>
      </c>
      <c r="C93" s="98" t="s">
        <v>198</v>
      </c>
      <c r="D93" s="110">
        <v>1.422798</v>
      </c>
      <c r="E93" s="100">
        <v>225.23</v>
      </c>
      <c r="F93" s="102">
        <v>354.52962798959999</v>
      </c>
      <c r="G93" s="101" t="s">
        <v>23</v>
      </c>
      <c r="X93" s="95"/>
      <c r="Y93" s="95"/>
    </row>
    <row r="94" spans="1:25" s="59" customFormat="1" ht="22.5" x14ac:dyDescent="0.25">
      <c r="A94" s="96">
        <f>IF(G94&lt;&gt;"",COUNTA(G$1:G94),"")</f>
        <v>76</v>
      </c>
      <c r="B94" s="97" t="s">
        <v>630</v>
      </c>
      <c r="C94" s="98" t="s">
        <v>64</v>
      </c>
      <c r="D94" s="99">
        <v>20</v>
      </c>
      <c r="E94" s="100">
        <v>77.53</v>
      </c>
      <c r="F94" s="100">
        <v>1715.451666856</v>
      </c>
      <c r="G94" s="101" t="s">
        <v>23</v>
      </c>
      <c r="X94" s="95"/>
      <c r="Y94" s="95"/>
    </row>
    <row r="95" spans="1:25" s="59" customFormat="1" ht="22.5" x14ac:dyDescent="0.25">
      <c r="A95" s="96">
        <f>IF(G95&lt;&gt;"",COUNTA(G$1:G95),"")</f>
        <v>77</v>
      </c>
      <c r="B95" s="97" t="s">
        <v>82</v>
      </c>
      <c r="C95" s="98" t="s">
        <v>62</v>
      </c>
      <c r="D95" s="107">
        <v>8.5477999999999995E-3</v>
      </c>
      <c r="E95" s="100">
        <v>69069</v>
      </c>
      <c r="F95" s="102">
        <v>653.15717115640007</v>
      </c>
      <c r="G95" s="101" t="s">
        <v>23</v>
      </c>
      <c r="X95" s="95"/>
      <c r="Y95" s="95"/>
    </row>
    <row r="96" spans="1:25" s="59" customFormat="1" ht="15" x14ac:dyDescent="0.25">
      <c r="A96" s="96">
        <f>IF(G96&lt;&gt;"",COUNTA(G$1:G96),"")</f>
        <v>78</v>
      </c>
      <c r="B96" s="97" t="s">
        <v>83</v>
      </c>
      <c r="C96" s="98" t="s">
        <v>64</v>
      </c>
      <c r="D96" s="105">
        <v>0.94679999999999997</v>
      </c>
      <c r="E96" s="100">
        <v>481.03</v>
      </c>
      <c r="F96" s="102">
        <v>503.85999429440005</v>
      </c>
      <c r="G96" s="101" t="s">
        <v>23</v>
      </c>
      <c r="X96" s="95"/>
      <c r="Y96" s="95"/>
    </row>
    <row r="97" spans="1:25" s="59" customFormat="1" ht="15" x14ac:dyDescent="0.25">
      <c r="A97" s="96">
        <f>IF(G97&lt;&gt;"",COUNTA(G$1:G97),"")</f>
        <v>79</v>
      </c>
      <c r="B97" s="97" t="s">
        <v>631</v>
      </c>
      <c r="C97" s="98" t="s">
        <v>632</v>
      </c>
      <c r="D97" s="105">
        <v>0.79520000000000002</v>
      </c>
      <c r="E97" s="100">
        <v>107.2</v>
      </c>
      <c r="F97" s="102">
        <v>94.313333290000003</v>
      </c>
      <c r="G97" s="101" t="s">
        <v>23</v>
      </c>
      <c r="X97" s="95"/>
      <c r="Y97" s="95"/>
    </row>
    <row r="98" spans="1:25" s="59" customFormat="1" ht="33.75" x14ac:dyDescent="0.25">
      <c r="A98" s="96">
        <f>IF(G98&lt;&gt;"",COUNTA(G$1:G98),"")</f>
        <v>80</v>
      </c>
      <c r="B98" s="97" t="s">
        <v>85</v>
      </c>
      <c r="C98" s="98" t="s">
        <v>62</v>
      </c>
      <c r="D98" s="107">
        <v>2.8498E-3</v>
      </c>
      <c r="E98" s="100">
        <v>156365.29999999999</v>
      </c>
      <c r="F98" s="102">
        <v>492.98492020360004</v>
      </c>
      <c r="G98" s="101" t="s">
        <v>23</v>
      </c>
      <c r="X98" s="95"/>
      <c r="Y98" s="95"/>
    </row>
    <row r="99" spans="1:25" s="59" customFormat="1" ht="33.75" x14ac:dyDescent="0.25">
      <c r="A99" s="96">
        <f>IF(G99&lt;&gt;"",COUNTA(G$1:G99),"")</f>
        <v>81</v>
      </c>
      <c r="B99" s="97" t="s">
        <v>87</v>
      </c>
      <c r="C99" s="98" t="s">
        <v>62</v>
      </c>
      <c r="D99" s="103">
        <v>2.9E-4</v>
      </c>
      <c r="E99" s="100">
        <v>154245</v>
      </c>
      <c r="F99" s="102">
        <v>49.474396067200004</v>
      </c>
      <c r="G99" s="101" t="s">
        <v>23</v>
      </c>
      <c r="X99" s="95"/>
      <c r="Y99" s="95"/>
    </row>
    <row r="100" spans="1:25" s="59" customFormat="1" ht="15" x14ac:dyDescent="0.25">
      <c r="A100" s="96">
        <f>IF(G100&lt;&gt;"",COUNTA(G$1:G100),"")</f>
        <v>82</v>
      </c>
      <c r="B100" s="97" t="s">
        <v>88</v>
      </c>
      <c r="C100" s="98" t="s">
        <v>64</v>
      </c>
      <c r="D100" s="106">
        <v>6.0000000000000001E-3</v>
      </c>
      <c r="E100" s="100">
        <v>296.66000000000003</v>
      </c>
      <c r="F100" s="102">
        <v>1.9692402728000002</v>
      </c>
      <c r="G100" s="101" t="s">
        <v>23</v>
      </c>
      <c r="X100" s="95"/>
      <c r="Y100" s="95"/>
    </row>
    <row r="101" spans="1:25" s="59" customFormat="1" ht="15" x14ac:dyDescent="0.25">
      <c r="A101" s="96">
        <f>IF(G101&lt;&gt;"",COUNTA(G$1:G101),"")</f>
        <v>83</v>
      </c>
      <c r="B101" s="97" t="s">
        <v>633</v>
      </c>
      <c r="C101" s="98" t="s">
        <v>62</v>
      </c>
      <c r="D101" s="104">
        <v>0.3</v>
      </c>
      <c r="E101" s="100">
        <v>55936.79</v>
      </c>
      <c r="F101" s="100">
        <v>18565.112240150404</v>
      </c>
      <c r="G101" s="101" t="s">
        <v>23</v>
      </c>
      <c r="X101" s="95"/>
      <c r="Y101" s="95"/>
    </row>
    <row r="102" spans="1:25" s="59" customFormat="1" ht="33.75" x14ac:dyDescent="0.25">
      <c r="A102" s="96">
        <f>IF(G102&lt;&gt;"",COUNTA(G$1:G102),"")</f>
        <v>84</v>
      </c>
      <c r="B102" s="97" t="s">
        <v>634</v>
      </c>
      <c r="C102" s="98" t="s">
        <v>22</v>
      </c>
      <c r="D102" s="99">
        <v>12</v>
      </c>
      <c r="E102" s="100">
        <v>180.27</v>
      </c>
      <c r="F102" s="100">
        <v>2393.2243414223999</v>
      </c>
      <c r="G102" s="101" t="s">
        <v>23</v>
      </c>
      <c r="X102" s="95"/>
      <c r="Y102" s="95"/>
    </row>
    <row r="103" spans="1:25" s="59" customFormat="1" ht="15" x14ac:dyDescent="0.25">
      <c r="A103" s="96">
        <f>IF(G103&lt;&gt;"",COUNTA(G$1:G103),"")</f>
        <v>85</v>
      </c>
      <c r="B103" s="97" t="s">
        <v>89</v>
      </c>
      <c r="C103" s="98" t="s">
        <v>64</v>
      </c>
      <c r="D103" s="110">
        <v>0.30000599999999999</v>
      </c>
      <c r="E103" s="100">
        <v>339.34</v>
      </c>
      <c r="F103" s="102">
        <v>112.61177942040001</v>
      </c>
      <c r="G103" s="101" t="s">
        <v>23</v>
      </c>
      <c r="X103" s="95"/>
      <c r="Y103" s="95"/>
    </row>
    <row r="104" spans="1:25" s="59" customFormat="1" ht="22.5" x14ac:dyDescent="0.25">
      <c r="A104" s="96">
        <f>IF(G104&lt;&gt;"",COUNTA(G$1:G104),"")</f>
        <v>86</v>
      </c>
      <c r="B104" s="97" t="s">
        <v>466</v>
      </c>
      <c r="C104" s="98" t="s">
        <v>62</v>
      </c>
      <c r="D104" s="107">
        <v>7.9999999999999996E-7</v>
      </c>
      <c r="E104" s="100">
        <v>1039402</v>
      </c>
      <c r="F104" s="102">
        <v>0.91824125079999996</v>
      </c>
      <c r="G104" s="101" t="s">
        <v>23</v>
      </c>
      <c r="X104" s="95"/>
      <c r="Y104" s="95"/>
    </row>
    <row r="105" spans="1:25" s="59" customFormat="1" ht="15" x14ac:dyDescent="0.25">
      <c r="A105" s="96">
        <f>IF(G105&lt;&gt;"",COUNTA(G$1:G105),"")</f>
        <v>87</v>
      </c>
      <c r="B105" s="97" t="s">
        <v>177</v>
      </c>
      <c r="C105" s="98" t="s">
        <v>62</v>
      </c>
      <c r="D105" s="103">
        <v>3.6000000000000002E-4</v>
      </c>
      <c r="E105" s="100">
        <v>146837.6</v>
      </c>
      <c r="F105" s="102">
        <v>58.479798213600006</v>
      </c>
      <c r="G105" s="101" t="s">
        <v>23</v>
      </c>
      <c r="X105" s="95"/>
      <c r="Y105" s="95"/>
    </row>
    <row r="106" spans="1:25" s="59" customFormat="1" ht="15" x14ac:dyDescent="0.25">
      <c r="A106" s="96">
        <f>IF(G106&lt;&gt;"",COUNTA(G$1:G106),"")</f>
        <v>88</v>
      </c>
      <c r="B106" s="97" t="s">
        <v>178</v>
      </c>
      <c r="C106" s="98" t="s">
        <v>62</v>
      </c>
      <c r="D106" s="107">
        <v>1.4679999999999999E-4</v>
      </c>
      <c r="E106" s="100">
        <v>123396</v>
      </c>
      <c r="F106" s="102">
        <v>20.035360303600001</v>
      </c>
      <c r="G106" s="101" t="s">
        <v>23</v>
      </c>
      <c r="X106" s="95"/>
      <c r="Y106" s="95"/>
    </row>
    <row r="107" spans="1:25" s="59" customFormat="1" ht="22.5" x14ac:dyDescent="0.25">
      <c r="A107" s="96">
        <f>IF(G107&lt;&gt;"",COUNTA(G$1:G107),"")</f>
        <v>89</v>
      </c>
      <c r="B107" s="97" t="s">
        <v>467</v>
      </c>
      <c r="C107" s="98" t="s">
        <v>64</v>
      </c>
      <c r="D107" s="106">
        <v>0.52500000000000002</v>
      </c>
      <c r="E107" s="100">
        <v>81.349999999999994</v>
      </c>
      <c r="F107" s="102">
        <v>47.250703399600006</v>
      </c>
      <c r="G107" s="101" t="s">
        <v>23</v>
      </c>
      <c r="X107" s="95"/>
      <c r="Y107" s="95"/>
    </row>
    <row r="108" spans="1:25" s="59" customFormat="1" ht="22.5" x14ac:dyDescent="0.25">
      <c r="A108" s="96">
        <f>IF(G108&lt;&gt;"",COUNTA(G$1:G108),"")</f>
        <v>90</v>
      </c>
      <c r="B108" s="97" t="s">
        <v>468</v>
      </c>
      <c r="C108" s="98" t="s">
        <v>64</v>
      </c>
      <c r="D108" s="108">
        <v>1.47</v>
      </c>
      <c r="E108" s="100">
        <v>60.06</v>
      </c>
      <c r="F108" s="102">
        <v>97.676530160400006</v>
      </c>
      <c r="G108" s="101" t="s">
        <v>23</v>
      </c>
      <c r="X108" s="95"/>
      <c r="Y108" s="95"/>
    </row>
    <row r="109" spans="1:25" s="59" customFormat="1" ht="22.5" x14ac:dyDescent="0.25">
      <c r="A109" s="96">
        <f>IF(G109&lt;&gt;"",COUNTA(G$1:G109),"")</f>
        <v>91</v>
      </c>
      <c r="B109" s="97" t="s">
        <v>90</v>
      </c>
      <c r="C109" s="98" t="s">
        <v>62</v>
      </c>
      <c r="D109" s="105">
        <v>2.0999999999999999E-3</v>
      </c>
      <c r="E109" s="100">
        <v>133679</v>
      </c>
      <c r="F109" s="102">
        <v>310.57574257480002</v>
      </c>
      <c r="G109" s="101" t="s">
        <v>23</v>
      </c>
      <c r="X109" s="95"/>
      <c r="Y109" s="95"/>
    </row>
    <row r="110" spans="1:25" s="59" customFormat="1" ht="22.5" x14ac:dyDescent="0.25">
      <c r="A110" s="96">
        <f>IF(G110&lt;&gt;"",COUNTA(G$1:G110),"")</f>
        <v>92</v>
      </c>
      <c r="B110" s="97" t="s">
        <v>469</v>
      </c>
      <c r="C110" s="98" t="s">
        <v>62</v>
      </c>
      <c r="D110" s="103">
        <v>3.15E-3</v>
      </c>
      <c r="E110" s="100">
        <v>110201</v>
      </c>
      <c r="F110" s="102">
        <v>384.03504263880001</v>
      </c>
      <c r="G110" s="101" t="s">
        <v>23</v>
      </c>
      <c r="X110" s="95"/>
      <c r="Y110" s="95"/>
    </row>
    <row r="111" spans="1:25" s="59" customFormat="1" ht="22.5" x14ac:dyDescent="0.25">
      <c r="A111" s="96">
        <f>IF(G111&lt;&gt;"",COUNTA(G$1:G111),"")</f>
        <v>93</v>
      </c>
      <c r="B111" s="97" t="s">
        <v>180</v>
      </c>
      <c r="C111" s="98" t="s">
        <v>94</v>
      </c>
      <c r="D111" s="106">
        <v>1.6E-2</v>
      </c>
      <c r="E111" s="100">
        <v>31395</v>
      </c>
      <c r="F111" s="102">
        <v>555.72403024319999</v>
      </c>
      <c r="G111" s="101" t="s">
        <v>23</v>
      </c>
      <c r="X111" s="95"/>
      <c r="Y111" s="95"/>
    </row>
    <row r="112" spans="1:25" s="59" customFormat="1" ht="22.5" x14ac:dyDescent="0.25">
      <c r="A112" s="96">
        <f>IF(G112&lt;&gt;"",COUNTA(G$1:G112),"")</f>
        <v>94</v>
      </c>
      <c r="B112" s="97" t="s">
        <v>96</v>
      </c>
      <c r="C112" s="98" t="s">
        <v>64</v>
      </c>
      <c r="D112" s="105">
        <v>29.375299999999999</v>
      </c>
      <c r="E112" s="100">
        <v>573.21</v>
      </c>
      <c r="F112" s="100">
        <v>18628.360254979601</v>
      </c>
      <c r="G112" s="101" t="s">
        <v>23</v>
      </c>
      <c r="X112" s="95"/>
      <c r="Y112" s="95"/>
    </row>
    <row r="113" spans="1:25" s="59" customFormat="1" ht="15" x14ac:dyDescent="0.25">
      <c r="A113" s="96">
        <f>IF(G113&lt;&gt;"",COUNTA(G$1:G113),"")</f>
        <v>95</v>
      </c>
      <c r="B113" s="97" t="s">
        <v>181</v>
      </c>
      <c r="C113" s="98" t="s">
        <v>64</v>
      </c>
      <c r="D113" s="106">
        <v>5.0000000000000001E-3</v>
      </c>
      <c r="E113" s="100">
        <v>55.42</v>
      </c>
      <c r="F113" s="102">
        <v>0.30976813280000004</v>
      </c>
      <c r="G113" s="101" t="s">
        <v>23</v>
      </c>
      <c r="X113" s="95"/>
      <c r="Y113" s="95"/>
    </row>
    <row r="114" spans="1:25" s="59" customFormat="1" ht="15" x14ac:dyDescent="0.25">
      <c r="A114" s="96">
        <f>IF(G114&lt;&gt;"",COUNTA(G$1:G114),"")</f>
        <v>96</v>
      </c>
      <c r="B114" s="97" t="s">
        <v>97</v>
      </c>
      <c r="C114" s="98" t="s">
        <v>98</v>
      </c>
      <c r="D114" s="105">
        <v>1.0200000000000001E-2</v>
      </c>
      <c r="E114" s="100">
        <v>4730.18</v>
      </c>
      <c r="F114" s="102">
        <v>53.379687170000004</v>
      </c>
      <c r="G114" s="101" t="s">
        <v>23</v>
      </c>
      <c r="X114" s="95"/>
      <c r="Y114" s="95"/>
    </row>
    <row r="115" spans="1:25" s="59" customFormat="1" ht="15" x14ac:dyDescent="0.25">
      <c r="A115" s="96">
        <f>IF(G115&lt;&gt;"",COUNTA(G$1:G115),"")</f>
        <v>97</v>
      </c>
      <c r="B115" s="97" t="s">
        <v>182</v>
      </c>
      <c r="C115" s="98" t="s">
        <v>98</v>
      </c>
      <c r="D115" s="107">
        <v>5.8751999999999997E-3</v>
      </c>
      <c r="E115" s="100">
        <v>5460</v>
      </c>
      <c r="F115" s="102">
        <v>35.490577500800001</v>
      </c>
      <c r="G115" s="101" t="s">
        <v>23</v>
      </c>
      <c r="X115" s="95"/>
      <c r="Y115" s="95"/>
    </row>
    <row r="116" spans="1:25" s="59" customFormat="1" ht="15" x14ac:dyDescent="0.25">
      <c r="A116" s="96">
        <f>IF(G116&lt;&gt;"",COUNTA(G$1:G116),"")</f>
        <v>98</v>
      </c>
      <c r="B116" s="97" t="s">
        <v>183</v>
      </c>
      <c r="C116" s="98" t="s">
        <v>98</v>
      </c>
      <c r="D116" s="108">
        <v>0.03</v>
      </c>
      <c r="E116" s="100">
        <v>4421.6899999999996</v>
      </c>
      <c r="F116" s="102">
        <v>146.75265291400001</v>
      </c>
      <c r="G116" s="101" t="s">
        <v>23</v>
      </c>
      <c r="X116" s="95"/>
      <c r="Y116" s="95"/>
    </row>
    <row r="117" spans="1:25" s="59" customFormat="1" ht="33.75" x14ac:dyDescent="0.25">
      <c r="A117" s="96">
        <f>IF(G117&lt;&gt;"",COUNTA(G$1:G117),"")</f>
        <v>99</v>
      </c>
      <c r="B117" s="97" t="s">
        <v>635</v>
      </c>
      <c r="C117" s="98" t="s">
        <v>22</v>
      </c>
      <c r="D117" s="99">
        <v>1</v>
      </c>
      <c r="E117" s="100">
        <v>1112.6600000000001</v>
      </c>
      <c r="F117" s="100">
        <v>1230.9521808616003</v>
      </c>
      <c r="G117" s="101" t="s">
        <v>23</v>
      </c>
      <c r="X117" s="95"/>
      <c r="Y117" s="95"/>
    </row>
    <row r="118" spans="1:25" s="59" customFormat="1" ht="22.5" x14ac:dyDescent="0.25">
      <c r="A118" s="96">
        <f>IF(G118&lt;&gt;"",COUNTA(G$1:G118),"")</f>
        <v>100</v>
      </c>
      <c r="B118" s="97" t="s">
        <v>100</v>
      </c>
      <c r="C118" s="98" t="s">
        <v>22</v>
      </c>
      <c r="D118" s="99">
        <v>3</v>
      </c>
      <c r="E118" s="100">
        <v>171.81</v>
      </c>
      <c r="F118" s="102">
        <v>570.22781674679993</v>
      </c>
      <c r="G118" s="101" t="s">
        <v>23</v>
      </c>
      <c r="X118" s="95"/>
      <c r="Y118" s="95"/>
    </row>
    <row r="119" spans="1:25" s="59" customFormat="1" ht="15" x14ac:dyDescent="0.25">
      <c r="A119" s="96">
        <f>IF(G119&lt;&gt;"",COUNTA(G$1:G119),"")</f>
        <v>101</v>
      </c>
      <c r="B119" s="97" t="s">
        <v>481</v>
      </c>
      <c r="C119" s="98" t="s">
        <v>64</v>
      </c>
      <c r="D119" s="103">
        <v>2.9E-4</v>
      </c>
      <c r="E119" s="100">
        <v>353.9</v>
      </c>
      <c r="F119" s="102">
        <v>0.11063147600000001</v>
      </c>
      <c r="G119" s="101" t="s">
        <v>23</v>
      </c>
      <c r="X119" s="95"/>
      <c r="Y119" s="95"/>
    </row>
    <row r="120" spans="1:25" s="59" customFormat="1" ht="22.5" x14ac:dyDescent="0.25">
      <c r="A120" s="96">
        <f>IF(G120&lt;&gt;"",COUNTA(G$1:G120),"")</f>
        <v>102</v>
      </c>
      <c r="B120" s="97" t="s">
        <v>101</v>
      </c>
      <c r="C120" s="98" t="s">
        <v>62</v>
      </c>
      <c r="D120" s="103">
        <v>1.72E-3</v>
      </c>
      <c r="E120" s="100">
        <v>59229.63</v>
      </c>
      <c r="F120" s="102">
        <v>112.71134774879999</v>
      </c>
      <c r="G120" s="101" t="s">
        <v>23</v>
      </c>
      <c r="X120" s="95"/>
      <c r="Y120" s="95"/>
    </row>
    <row r="121" spans="1:25" s="59" customFormat="1" ht="15" x14ac:dyDescent="0.25">
      <c r="A121" s="96">
        <f>IF(G121&lt;&gt;"",COUNTA(G$1:G121),"")</f>
        <v>103</v>
      </c>
      <c r="B121" s="97" t="s">
        <v>102</v>
      </c>
      <c r="C121" s="98" t="s">
        <v>62</v>
      </c>
      <c r="D121" s="107">
        <v>3.7599999999999999E-5</v>
      </c>
      <c r="E121" s="100">
        <v>101920</v>
      </c>
      <c r="F121" s="102">
        <v>4.2371855308000006</v>
      </c>
      <c r="G121" s="101" t="s">
        <v>23</v>
      </c>
      <c r="X121" s="95"/>
      <c r="Y121" s="95"/>
    </row>
    <row r="122" spans="1:25" s="59" customFormat="1" ht="15" x14ac:dyDescent="0.25">
      <c r="A122" s="96">
        <f>IF(G122&lt;&gt;"",COUNTA(G$1:G122),"")</f>
        <v>104</v>
      </c>
      <c r="B122" s="97" t="s">
        <v>103</v>
      </c>
      <c r="C122" s="98" t="s">
        <v>62</v>
      </c>
      <c r="D122" s="107">
        <v>1.04902E-2</v>
      </c>
      <c r="E122" s="100">
        <v>100100</v>
      </c>
      <c r="F122" s="100">
        <v>1161.7079400332</v>
      </c>
      <c r="G122" s="101" t="s">
        <v>23</v>
      </c>
      <c r="X122" s="95"/>
      <c r="Y122" s="95"/>
    </row>
    <row r="123" spans="1:25" s="59" customFormat="1" ht="15" x14ac:dyDescent="0.25">
      <c r="A123" s="96">
        <f>IF(G123&lt;&gt;"",COUNTA(G$1:G123),"")</f>
        <v>105</v>
      </c>
      <c r="B123" s="97" t="s">
        <v>484</v>
      </c>
      <c r="C123" s="98" t="s">
        <v>64</v>
      </c>
      <c r="D123" s="105">
        <v>4.0000000000000002E-4</v>
      </c>
      <c r="E123" s="100">
        <v>324.87</v>
      </c>
      <c r="F123" s="102">
        <v>0.1438209188</v>
      </c>
      <c r="G123" s="101" t="s">
        <v>23</v>
      </c>
      <c r="X123" s="95"/>
      <c r="Y123" s="95"/>
    </row>
    <row r="124" spans="1:25" s="59" customFormat="1" ht="15" x14ac:dyDescent="0.25">
      <c r="A124" s="96">
        <f>IF(G124&lt;&gt;"",COUNTA(G$1:G124),"")</f>
        <v>106</v>
      </c>
      <c r="B124" s="97" t="s">
        <v>489</v>
      </c>
      <c r="C124" s="98" t="s">
        <v>64</v>
      </c>
      <c r="D124" s="106">
        <v>5.5679999999999996</v>
      </c>
      <c r="E124" s="100">
        <v>60.7</v>
      </c>
      <c r="F124" s="102">
        <v>373.92332573240003</v>
      </c>
      <c r="G124" s="101" t="s">
        <v>23</v>
      </c>
      <c r="X124" s="95"/>
      <c r="Y124" s="95"/>
    </row>
    <row r="125" spans="1:25" s="59" customFormat="1" ht="45" x14ac:dyDescent="0.25">
      <c r="A125" s="96">
        <f>IF(G125&lt;&gt;"",COUNTA(G$1:G125),"")</f>
        <v>107</v>
      </c>
      <c r="B125" s="97" t="s">
        <v>636</v>
      </c>
      <c r="C125" s="98" t="s">
        <v>186</v>
      </c>
      <c r="D125" s="104">
        <v>0.3</v>
      </c>
      <c r="E125" s="100">
        <v>212.85</v>
      </c>
      <c r="F125" s="102">
        <v>70.649260573600003</v>
      </c>
      <c r="G125" s="101" t="s">
        <v>23</v>
      </c>
      <c r="X125" s="95"/>
      <c r="Y125" s="95"/>
    </row>
    <row r="126" spans="1:25" s="59" customFormat="1" ht="56.25" x14ac:dyDescent="0.25">
      <c r="A126" s="96">
        <f>IF(G126&lt;&gt;"",COUNTA(G$1:G126),"")</f>
        <v>108</v>
      </c>
      <c r="B126" s="97" t="s">
        <v>637</v>
      </c>
      <c r="C126" s="98" t="s">
        <v>186</v>
      </c>
      <c r="D126" s="99">
        <v>8</v>
      </c>
      <c r="E126" s="100">
        <v>232.14</v>
      </c>
      <c r="F126" s="100">
        <v>2054.5592670912001</v>
      </c>
      <c r="G126" s="101" t="s">
        <v>23</v>
      </c>
      <c r="X126" s="95"/>
      <c r="Y126" s="95"/>
    </row>
    <row r="127" spans="1:25" s="59" customFormat="1" ht="45" x14ac:dyDescent="0.25">
      <c r="A127" s="96">
        <f>IF(G127&lt;&gt;"",COUNTA(G$1:G127),"")</f>
        <v>109</v>
      </c>
      <c r="B127" s="97" t="s">
        <v>638</v>
      </c>
      <c r="C127" s="98" t="s">
        <v>186</v>
      </c>
      <c r="D127" s="99">
        <v>3</v>
      </c>
      <c r="E127" s="100">
        <v>278.55</v>
      </c>
      <c r="F127" s="102">
        <v>924.49192919400002</v>
      </c>
      <c r="G127" s="101" t="s">
        <v>23</v>
      </c>
      <c r="X127" s="95"/>
      <c r="Y127" s="95"/>
    </row>
    <row r="128" spans="1:25" s="59" customFormat="1" ht="56.25" x14ac:dyDescent="0.25">
      <c r="A128" s="96">
        <f>IF(G128&lt;&gt;"",COUNTA(G$1:G128),"")</f>
        <v>110</v>
      </c>
      <c r="B128" s="97" t="s">
        <v>639</v>
      </c>
      <c r="C128" s="98" t="s">
        <v>186</v>
      </c>
      <c r="D128" s="108">
        <v>0.82</v>
      </c>
      <c r="E128" s="100">
        <v>392.39</v>
      </c>
      <c r="F128" s="102">
        <v>355.96783717760002</v>
      </c>
      <c r="G128" s="101" t="s">
        <v>23</v>
      </c>
      <c r="X128" s="95"/>
      <c r="Y128" s="95"/>
    </row>
    <row r="129" spans="1:25" s="59" customFormat="1" ht="15" x14ac:dyDescent="0.25">
      <c r="A129" s="96">
        <f>IF(G129&lt;&gt;"",COUNTA(G$1:G129),"")</f>
        <v>111</v>
      </c>
      <c r="B129" s="97" t="s">
        <v>105</v>
      </c>
      <c r="C129" s="98" t="s">
        <v>62</v>
      </c>
      <c r="D129" s="103">
        <v>1.8000000000000001E-4</v>
      </c>
      <c r="E129" s="100">
        <v>92892.800000000003</v>
      </c>
      <c r="F129" s="102">
        <v>18.497582787199999</v>
      </c>
      <c r="G129" s="101" t="s">
        <v>23</v>
      </c>
      <c r="X129" s="95"/>
      <c r="Y129" s="95"/>
    </row>
    <row r="130" spans="1:25" s="59" customFormat="1" ht="22.5" x14ac:dyDescent="0.25">
      <c r="A130" s="96">
        <f>IF(G130&lt;&gt;"",COUNTA(G$1:G130),"")</f>
        <v>112</v>
      </c>
      <c r="B130" s="97" t="s">
        <v>106</v>
      </c>
      <c r="C130" s="98" t="s">
        <v>62</v>
      </c>
      <c r="D130" s="107">
        <v>1.4823E-3</v>
      </c>
      <c r="E130" s="100">
        <v>241140.9</v>
      </c>
      <c r="F130" s="102">
        <v>395.43008466680004</v>
      </c>
      <c r="G130" s="101" t="s">
        <v>23</v>
      </c>
      <c r="X130" s="95"/>
      <c r="Y130" s="95"/>
    </row>
    <row r="131" spans="1:25" s="59" customFormat="1" ht="15" x14ac:dyDescent="0.25">
      <c r="A131" s="96">
        <f>IF(G131&lt;&gt;"",COUNTA(G$1:G131),"")</f>
        <v>113</v>
      </c>
      <c r="B131" s="97" t="s">
        <v>640</v>
      </c>
      <c r="C131" s="98" t="s">
        <v>62</v>
      </c>
      <c r="D131" s="107">
        <v>1.449E-4</v>
      </c>
      <c r="E131" s="100">
        <v>87614.8</v>
      </c>
      <c r="F131" s="102">
        <v>14.050197452000001</v>
      </c>
      <c r="G131" s="101" t="s">
        <v>23</v>
      </c>
      <c r="X131" s="95"/>
      <c r="Y131" s="95"/>
    </row>
    <row r="132" spans="1:25" s="59" customFormat="1" ht="15" x14ac:dyDescent="0.25">
      <c r="A132" s="96">
        <f>IF(G132&lt;&gt;"",COUNTA(G$1:G132),"")</f>
        <v>114</v>
      </c>
      <c r="B132" s="97" t="s">
        <v>109</v>
      </c>
      <c r="C132" s="98" t="s">
        <v>62</v>
      </c>
      <c r="D132" s="107">
        <v>4.7295000000000002E-3</v>
      </c>
      <c r="E132" s="100">
        <v>94294.2</v>
      </c>
      <c r="F132" s="102">
        <v>493.37213036960003</v>
      </c>
      <c r="G132" s="101" t="s">
        <v>23</v>
      </c>
      <c r="X132" s="95"/>
      <c r="Y132" s="95"/>
    </row>
    <row r="133" spans="1:25" s="59" customFormat="1" ht="15" x14ac:dyDescent="0.25">
      <c r="A133" s="96">
        <f>IF(G133&lt;&gt;"",COUNTA(G$1:G133),"")</f>
        <v>115</v>
      </c>
      <c r="B133" s="97" t="s">
        <v>501</v>
      </c>
      <c r="C133" s="98" t="s">
        <v>62</v>
      </c>
      <c r="D133" s="103">
        <v>2.8800000000000002E-3</v>
      </c>
      <c r="E133" s="100">
        <v>130247.12</v>
      </c>
      <c r="F133" s="102">
        <v>414.98972962360006</v>
      </c>
      <c r="G133" s="101" t="s">
        <v>23</v>
      </c>
      <c r="X133" s="95"/>
      <c r="Y133" s="95"/>
    </row>
    <row r="134" spans="1:25" s="59" customFormat="1" ht="15" x14ac:dyDescent="0.25">
      <c r="A134" s="98"/>
      <c r="B134" s="111" t="s">
        <v>110</v>
      </c>
      <c r="C134" s="96" t="s">
        <v>75</v>
      </c>
      <c r="D134" s="112"/>
      <c r="E134" s="113"/>
      <c r="F134" s="113">
        <f>SUM(F19:F133)</f>
        <v>688572.24267482921</v>
      </c>
      <c r="G134" s="101"/>
      <c r="X134" s="95"/>
      <c r="Y134" s="95"/>
    </row>
    <row r="135" spans="1:25" s="59" customFormat="1" ht="15" x14ac:dyDescent="0.25">
      <c r="A135" s="94" t="s">
        <v>113</v>
      </c>
      <c r="B135" s="94"/>
      <c r="C135" s="94"/>
      <c r="D135" s="94"/>
      <c r="E135" s="94"/>
      <c r="F135" s="94"/>
      <c r="X135" s="95"/>
      <c r="Y135" s="95" t="s">
        <v>113</v>
      </c>
    </row>
    <row r="136" spans="1:25" s="59" customFormat="1" ht="33.75" x14ac:dyDescent="0.25">
      <c r="A136" s="96">
        <f>IF(G136&lt;&gt;"",COUNTA(G$1:G136),"")</f>
        <v>116</v>
      </c>
      <c r="B136" s="97" t="s">
        <v>641</v>
      </c>
      <c r="C136" s="98" t="s">
        <v>22</v>
      </c>
      <c r="D136" s="99">
        <v>2</v>
      </c>
      <c r="E136" s="100">
        <v>55572.480000000003</v>
      </c>
      <c r="F136" s="100">
        <v>111144.96000000001</v>
      </c>
      <c r="G136" s="101" t="s">
        <v>23</v>
      </c>
      <c r="X136" s="95"/>
      <c r="Y136" s="95"/>
    </row>
    <row r="137" spans="1:25" s="59" customFormat="1" ht="33.75" x14ac:dyDescent="0.25">
      <c r="A137" s="96">
        <f>IF(G137&lt;&gt;"",COUNTA(G$1:G137),"")</f>
        <v>117</v>
      </c>
      <c r="B137" s="97" t="s">
        <v>642</v>
      </c>
      <c r="C137" s="98" t="s">
        <v>22</v>
      </c>
      <c r="D137" s="99">
        <v>1</v>
      </c>
      <c r="E137" s="100">
        <v>50092.97</v>
      </c>
      <c r="F137" s="100">
        <v>50092.97</v>
      </c>
      <c r="G137" s="101" t="s">
        <v>23</v>
      </c>
      <c r="X137" s="95"/>
      <c r="Y137" s="95"/>
    </row>
    <row r="138" spans="1:25" s="59" customFormat="1" ht="33.75" x14ac:dyDescent="0.25">
      <c r="A138" s="96">
        <f>IF(G138&lt;&gt;"",COUNTA(G$1:G138),"")</f>
        <v>118</v>
      </c>
      <c r="B138" s="97" t="s">
        <v>643</v>
      </c>
      <c r="C138" s="98" t="s">
        <v>22</v>
      </c>
      <c r="D138" s="99">
        <v>4</v>
      </c>
      <c r="E138" s="100">
        <v>613.51</v>
      </c>
      <c r="F138" s="100">
        <v>2454.04</v>
      </c>
      <c r="G138" s="101" t="s">
        <v>23</v>
      </c>
      <c r="X138" s="95"/>
      <c r="Y138" s="95"/>
    </row>
    <row r="139" spans="1:25" s="59" customFormat="1" ht="67.5" x14ac:dyDescent="0.25">
      <c r="A139" s="96">
        <f>IF(G139&lt;&gt;"",COUNTA(G$1:G139),"")</f>
        <v>119</v>
      </c>
      <c r="B139" s="97" t="s">
        <v>644</v>
      </c>
      <c r="C139" s="98" t="s">
        <v>22</v>
      </c>
      <c r="D139" s="99">
        <v>1</v>
      </c>
      <c r="E139" s="100">
        <v>47947.61</v>
      </c>
      <c r="F139" s="100">
        <v>47947.61</v>
      </c>
      <c r="G139" s="101" t="s">
        <v>23</v>
      </c>
      <c r="X139" s="95"/>
      <c r="Y139" s="95"/>
    </row>
    <row r="140" spans="1:25" s="59" customFormat="1" ht="33.75" x14ac:dyDescent="0.25">
      <c r="A140" s="96">
        <f>IF(G140&lt;&gt;"",COUNTA(G$1:G140),"")</f>
        <v>120</v>
      </c>
      <c r="B140" s="97" t="s">
        <v>205</v>
      </c>
      <c r="C140" s="98" t="s">
        <v>198</v>
      </c>
      <c r="D140" s="99">
        <v>1</v>
      </c>
      <c r="E140" s="100">
        <v>1382.66</v>
      </c>
      <c r="F140" s="100">
        <v>1382.66</v>
      </c>
      <c r="G140" s="101" t="s">
        <v>23</v>
      </c>
      <c r="X140" s="95"/>
      <c r="Y140" s="95"/>
    </row>
    <row r="141" spans="1:25" s="59" customFormat="1" ht="123.75" x14ac:dyDescent="0.25">
      <c r="A141" s="96">
        <f>IF(G141&lt;&gt;"",COUNTA(G$1:G141),"")</f>
        <v>121</v>
      </c>
      <c r="B141" s="97" t="s">
        <v>645</v>
      </c>
      <c r="C141" s="98" t="s">
        <v>198</v>
      </c>
      <c r="D141" s="99">
        <v>2</v>
      </c>
      <c r="E141" s="100">
        <v>44329.93</v>
      </c>
      <c r="F141" s="100">
        <v>88659.86</v>
      </c>
      <c r="G141" s="101" t="s">
        <v>23</v>
      </c>
      <c r="X141" s="95"/>
      <c r="Y141" s="95"/>
    </row>
    <row r="142" spans="1:25" s="59" customFormat="1" ht="15" x14ac:dyDescent="0.25">
      <c r="A142" s="98"/>
      <c r="B142" s="111" t="s">
        <v>207</v>
      </c>
      <c r="C142" s="96" t="s">
        <v>75</v>
      </c>
      <c r="D142" s="112"/>
      <c r="E142" s="113"/>
      <c r="F142" s="113">
        <v>301682.09999999998</v>
      </c>
      <c r="G142" s="101"/>
      <c r="X142" s="95"/>
      <c r="Y142" s="95"/>
    </row>
    <row r="143" spans="1:25" s="59" customFormat="1" ht="15" x14ac:dyDescent="0.25">
      <c r="A143" s="94" t="s">
        <v>112</v>
      </c>
      <c r="B143" s="94"/>
      <c r="C143" s="94"/>
      <c r="D143" s="94"/>
      <c r="E143" s="94"/>
      <c r="F143" s="94"/>
      <c r="X143" s="95" t="s">
        <v>112</v>
      </c>
      <c r="Y143" s="95"/>
    </row>
    <row r="144" spans="1:25" s="59" customFormat="1" ht="33.75" x14ac:dyDescent="0.25">
      <c r="A144" s="96">
        <f>IF(G144&lt;&gt;"",COUNTA(G$1:G144),"")</f>
        <v>122</v>
      </c>
      <c r="B144" s="97" t="s">
        <v>646</v>
      </c>
      <c r="C144" s="98" t="s">
        <v>198</v>
      </c>
      <c r="D144" s="99">
        <v>1</v>
      </c>
      <c r="E144" s="100"/>
      <c r="F144" s="109"/>
      <c r="G144" s="101" t="s">
        <v>23</v>
      </c>
      <c r="X144" s="95"/>
      <c r="Y144" s="95"/>
    </row>
    <row r="145" spans="1:25" s="59" customFormat="1" ht="22.5" x14ac:dyDescent="0.25">
      <c r="A145" s="96">
        <f>IF(G145&lt;&gt;"",COUNTA(G$1:G145),"")</f>
        <v>123</v>
      </c>
      <c r="B145" s="97" t="s">
        <v>647</v>
      </c>
      <c r="C145" s="98" t="s">
        <v>508</v>
      </c>
      <c r="D145" s="99">
        <v>1</v>
      </c>
      <c r="E145" s="100"/>
      <c r="F145" s="109"/>
      <c r="G145" s="101" t="s">
        <v>23</v>
      </c>
      <c r="X145" s="95"/>
      <c r="Y145" s="95"/>
    </row>
  </sheetData>
  <autoFilter ref="A17:AB145" xr:uid="{00000000-0001-0000-0000-000000000000}"/>
  <mergeCells count="14">
    <mergeCell ref="A18:F18"/>
    <mergeCell ref="A135:F135"/>
    <mergeCell ref="A143:F143"/>
    <mergeCell ref="A15:A16"/>
    <mergeCell ref="B15:B16"/>
    <mergeCell ref="C15:C16"/>
    <mergeCell ref="D15:D16"/>
    <mergeCell ref="E15:F15"/>
    <mergeCell ref="B1:D1"/>
    <mergeCell ref="B7:E7"/>
    <mergeCell ref="B10:F10"/>
    <mergeCell ref="E11:F11"/>
    <mergeCell ref="E12:F12"/>
    <mergeCell ref="E13:F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48A9-3935-40E1-9D9E-B6BCCCE89C7C}">
  <sheetPr>
    <pageSetUpPr fitToPage="1"/>
  </sheetPr>
  <dimension ref="A1:AE400"/>
  <sheetViews>
    <sheetView topLeftCell="A3" workbookViewId="0">
      <selection activeCell="A18" sqref="A18:F400"/>
    </sheetView>
  </sheetViews>
  <sheetFormatPr defaultColWidth="9.140625" defaultRowHeight="11.25" customHeight="1" x14ac:dyDescent="0.2"/>
  <cols>
    <col min="1" max="1" width="11" style="120" customWidth="1"/>
    <col min="2" max="2" width="43.42578125" style="120" customWidth="1"/>
    <col min="3" max="3" width="11" style="120" customWidth="1"/>
    <col min="4" max="4" width="13.42578125" style="120" customWidth="1"/>
    <col min="5" max="6" width="16.42578125" style="120" customWidth="1"/>
    <col min="7" max="7" width="0.28515625" style="120" customWidth="1"/>
    <col min="8" max="8" width="11.42578125" style="120" bestFit="1" customWidth="1"/>
    <col min="9" max="10" width="9.140625" style="120"/>
    <col min="11" max="13" width="67.85546875" style="119" hidden="1" customWidth="1"/>
    <col min="14" max="18" width="101.85546875" style="119" hidden="1" customWidth="1"/>
    <col min="19" max="23" width="100.7109375" style="119" hidden="1" customWidth="1"/>
    <col min="24" max="25" width="129.28515625" style="119" hidden="1" customWidth="1"/>
    <col min="26" max="26" width="72" style="119" hidden="1" customWidth="1"/>
    <col min="27" max="28" width="61" style="119" hidden="1" customWidth="1"/>
    <col min="29" max="16384" width="9.140625" style="120"/>
  </cols>
  <sheetData>
    <row r="1" spans="1:23" s="59" customFormat="1" ht="15" x14ac:dyDescent="0.25">
      <c r="A1" s="58"/>
      <c r="B1" s="60" t="s">
        <v>410</v>
      </c>
      <c r="C1" s="60"/>
      <c r="D1" s="60"/>
      <c r="E1" s="61"/>
      <c r="F1" s="61"/>
      <c r="K1" s="62" t="s">
        <v>410</v>
      </c>
      <c r="L1" s="62" t="s">
        <v>1</v>
      </c>
      <c r="M1" s="62" t="s">
        <v>1</v>
      </c>
    </row>
    <row r="2" spans="1:23" s="59" customFormat="1" ht="13.5" customHeight="1" x14ac:dyDescent="0.25">
      <c r="A2" s="58"/>
      <c r="C2" s="63" t="s">
        <v>2</v>
      </c>
    </row>
    <row r="3" spans="1:23" s="59" customFormat="1" ht="13.5" customHeight="1" x14ac:dyDescent="0.25">
      <c r="A3" s="64"/>
      <c r="B3" s="61"/>
      <c r="C3" s="61"/>
      <c r="D3" s="61"/>
      <c r="E3" s="61"/>
      <c r="F3" s="61"/>
    </row>
    <row r="4" spans="1:23" s="59" customFormat="1" ht="15.75" x14ac:dyDescent="0.25">
      <c r="B4" s="65"/>
      <c r="C4" s="66" t="s">
        <v>3</v>
      </c>
      <c r="D4" s="67" t="s">
        <v>648</v>
      </c>
      <c r="E4" s="65"/>
      <c r="F4" s="68"/>
    </row>
    <row r="5" spans="1:23" s="59" customFormat="1" ht="13.5" customHeight="1" x14ac:dyDescent="0.25">
      <c r="B5" s="69"/>
      <c r="C5" s="70" t="s">
        <v>5</v>
      </c>
      <c r="D5" s="67"/>
      <c r="E5" s="67"/>
      <c r="F5" s="68"/>
    </row>
    <row r="6" spans="1:23" s="59" customFormat="1" ht="13.5" customHeight="1" x14ac:dyDescent="0.25">
      <c r="B6" s="71"/>
      <c r="C6" s="72"/>
      <c r="D6" s="68"/>
      <c r="E6" s="68"/>
      <c r="F6" s="68"/>
    </row>
    <row r="7" spans="1:23" s="59" customFormat="1" ht="15" x14ac:dyDescent="0.25">
      <c r="A7" s="73" t="s">
        <v>6</v>
      </c>
      <c r="B7" s="74"/>
      <c r="C7" s="74"/>
      <c r="D7" s="74"/>
      <c r="E7" s="74"/>
      <c r="F7" s="75"/>
      <c r="N7" s="62" t="s">
        <v>649</v>
      </c>
      <c r="O7" s="62" t="s">
        <v>1</v>
      </c>
      <c r="P7" s="62" t="s">
        <v>1</v>
      </c>
      <c r="Q7" s="62" t="s">
        <v>1</v>
      </c>
      <c r="R7" s="62" t="s">
        <v>1</v>
      </c>
    </row>
    <row r="8" spans="1:23" s="59" customFormat="1" ht="13.5" customHeight="1" x14ac:dyDescent="0.25">
      <c r="A8" s="68"/>
      <c r="B8" s="76"/>
      <c r="C8" s="63" t="s">
        <v>8</v>
      </c>
      <c r="D8" s="68"/>
      <c r="E8" s="68"/>
      <c r="F8" s="68"/>
    </row>
    <row r="9" spans="1:23" s="59" customFormat="1" ht="13.5" customHeight="1" x14ac:dyDescent="0.25">
      <c r="A9" s="68"/>
      <c r="B9" s="68"/>
      <c r="C9" s="77"/>
      <c r="D9" s="68"/>
      <c r="E9" s="68"/>
      <c r="F9" s="68"/>
    </row>
    <row r="10" spans="1:23" s="59" customFormat="1" ht="26.25" x14ac:dyDescent="0.25">
      <c r="B10" s="79" t="s">
        <v>650</v>
      </c>
      <c r="C10" s="79"/>
      <c r="D10" s="79"/>
      <c r="E10" s="79"/>
      <c r="F10" s="79"/>
      <c r="S10" s="62" t="s">
        <v>650</v>
      </c>
      <c r="T10" s="62" t="s">
        <v>1</v>
      </c>
      <c r="U10" s="62" t="s">
        <v>1</v>
      </c>
      <c r="V10" s="62" t="s">
        <v>1</v>
      </c>
      <c r="W10" s="62" t="s">
        <v>1</v>
      </c>
    </row>
    <row r="11" spans="1:23" s="59" customFormat="1" ht="21.75" customHeight="1" x14ac:dyDescent="0.25">
      <c r="B11" s="58"/>
      <c r="C11" s="58"/>
      <c r="D11" s="80" t="s">
        <v>10</v>
      </c>
      <c r="E11" s="81">
        <v>8048441.3600000003</v>
      </c>
      <c r="F11" s="82"/>
    </row>
    <row r="12" spans="1:23" s="59" customFormat="1" ht="13.5" customHeight="1" x14ac:dyDescent="0.25">
      <c r="B12" s="58"/>
      <c r="C12" s="78"/>
      <c r="D12" s="83" t="s">
        <v>11</v>
      </c>
      <c r="E12" s="123">
        <v>4215.97</v>
      </c>
      <c r="F12" s="85"/>
    </row>
    <row r="13" spans="1:23" s="59" customFormat="1" ht="13.5" customHeight="1" x14ac:dyDescent="0.25">
      <c r="A13" s="64"/>
      <c r="C13" s="86"/>
      <c r="D13" s="83" t="s">
        <v>12</v>
      </c>
      <c r="E13" s="87">
        <v>0</v>
      </c>
      <c r="F13" s="85"/>
    </row>
    <row r="14" spans="1:23" s="59" customFormat="1" ht="15" x14ac:dyDescent="0.25">
      <c r="B14" s="88"/>
      <c r="C14" s="88"/>
      <c r="D14" s="88"/>
      <c r="E14" s="88"/>
      <c r="F14" s="88"/>
    </row>
    <row r="15" spans="1:23" s="59" customFormat="1" ht="32.25" customHeight="1" x14ac:dyDescent="0.25">
      <c r="A15" s="89" t="s">
        <v>13</v>
      </c>
      <c r="B15" s="89" t="s">
        <v>14</v>
      </c>
      <c r="C15" s="89" t="s">
        <v>15</v>
      </c>
      <c r="D15" s="89" t="s">
        <v>16</v>
      </c>
      <c r="E15" s="90" t="s">
        <v>17</v>
      </c>
      <c r="F15" s="91"/>
    </row>
    <row r="16" spans="1:23" s="59" customFormat="1" ht="20.25" customHeight="1" x14ac:dyDescent="0.25">
      <c r="A16" s="89"/>
      <c r="B16" s="89"/>
      <c r="C16" s="89"/>
      <c r="D16" s="89"/>
      <c r="E16" s="92" t="s">
        <v>18</v>
      </c>
      <c r="F16" s="92" t="s">
        <v>19</v>
      </c>
    </row>
    <row r="17" spans="1:25" s="59" customFormat="1" ht="12" customHeight="1" x14ac:dyDescent="0.25">
      <c r="A17" s="93">
        <v>1</v>
      </c>
      <c r="B17" s="93">
        <v>3</v>
      </c>
      <c r="C17" s="93">
        <v>4</v>
      </c>
      <c r="D17" s="93">
        <v>5</v>
      </c>
      <c r="E17" s="93">
        <v>6</v>
      </c>
      <c r="F17" s="93">
        <v>7</v>
      </c>
    </row>
    <row r="18" spans="1:25" s="59" customFormat="1" ht="15" x14ac:dyDescent="0.25">
      <c r="A18" s="94" t="s">
        <v>20</v>
      </c>
      <c r="B18" s="94"/>
      <c r="C18" s="94"/>
      <c r="D18" s="94"/>
      <c r="E18" s="94"/>
      <c r="F18" s="94"/>
      <c r="X18" s="95" t="s">
        <v>20</v>
      </c>
    </row>
    <row r="19" spans="1:25" s="59" customFormat="1" ht="15" x14ac:dyDescent="0.25">
      <c r="A19" s="94" t="s">
        <v>21</v>
      </c>
      <c r="B19" s="94"/>
      <c r="C19" s="94"/>
      <c r="D19" s="94"/>
      <c r="E19" s="94"/>
      <c r="F19" s="94"/>
      <c r="X19" s="95"/>
      <c r="Y19" s="95" t="s">
        <v>21</v>
      </c>
    </row>
    <row r="20" spans="1:25" s="59" customFormat="1" ht="33.75" x14ac:dyDescent="0.25">
      <c r="A20" s="96">
        <f>IF(G20&lt;&gt;"",COUNTA(G$1:G20),"")</f>
        <v>1</v>
      </c>
      <c r="B20" s="97" t="s">
        <v>651</v>
      </c>
      <c r="C20" s="98" t="s">
        <v>22</v>
      </c>
      <c r="D20" s="99">
        <v>5</v>
      </c>
      <c r="E20" s="100">
        <f>F20/D20</f>
        <v>19503.599051058402</v>
      </c>
      <c r="F20" s="100">
        <v>97517.995255292</v>
      </c>
      <c r="G20" s="101" t="s">
        <v>23</v>
      </c>
      <c r="X20" s="95"/>
      <c r="Y20" s="95"/>
    </row>
    <row r="21" spans="1:25" s="59" customFormat="1" ht="22.5" x14ac:dyDescent="0.25">
      <c r="A21" s="96">
        <f>IF(G21&lt;&gt;"",COUNTA(G$1:G21),"")</f>
        <v>2</v>
      </c>
      <c r="B21" s="97" t="s">
        <v>652</v>
      </c>
      <c r="C21" s="98" t="s">
        <v>22</v>
      </c>
      <c r="D21" s="99">
        <v>24</v>
      </c>
      <c r="E21" s="100">
        <f t="shared" ref="E21:E84" si="0">F21/D21</f>
        <v>369.37637206880004</v>
      </c>
      <c r="F21" s="100">
        <v>8865.0329296512009</v>
      </c>
      <c r="G21" s="101" t="s">
        <v>23</v>
      </c>
      <c r="X21" s="95"/>
      <c r="Y21" s="95"/>
    </row>
    <row r="22" spans="1:25" s="59" customFormat="1" ht="15" x14ac:dyDescent="0.25">
      <c r="A22" s="96">
        <f>IF(G22&lt;&gt;"",COUNTA(G$1:G22),"")</f>
        <v>3</v>
      </c>
      <c r="B22" s="97" t="s">
        <v>653</v>
      </c>
      <c r="C22" s="98" t="s">
        <v>22</v>
      </c>
      <c r="D22" s="99">
        <v>18</v>
      </c>
      <c r="E22" s="100">
        <f t="shared" si="0"/>
        <v>1328.905289712</v>
      </c>
      <c r="F22" s="100">
        <v>23920.295214816</v>
      </c>
      <c r="G22" s="101" t="s">
        <v>23</v>
      </c>
      <c r="X22" s="95"/>
      <c r="Y22" s="95"/>
    </row>
    <row r="23" spans="1:25" s="59" customFormat="1" ht="15" x14ac:dyDescent="0.25">
      <c r="A23" s="96">
        <f>IF(G23&lt;&gt;"",COUNTA(G$1:G23),"")</f>
        <v>4</v>
      </c>
      <c r="B23" s="97" t="s">
        <v>654</v>
      </c>
      <c r="C23" s="98" t="s">
        <v>22</v>
      </c>
      <c r="D23" s="99">
        <v>2</v>
      </c>
      <c r="E23" s="100">
        <f t="shared" si="0"/>
        <v>1328.9052897120002</v>
      </c>
      <c r="F23" s="100">
        <v>2657.8105794240005</v>
      </c>
      <c r="G23" s="101" t="s">
        <v>23</v>
      </c>
      <c r="X23" s="95"/>
      <c r="Y23" s="95"/>
    </row>
    <row r="24" spans="1:25" s="59" customFormat="1" ht="15" x14ac:dyDescent="0.25">
      <c r="A24" s="96">
        <f>IF(G24&lt;&gt;"",COUNTA(G$1:G24),"")</f>
        <v>5</v>
      </c>
      <c r="B24" s="97" t="s">
        <v>655</v>
      </c>
      <c r="C24" s="98" t="s">
        <v>22</v>
      </c>
      <c r="D24" s="99">
        <v>1</v>
      </c>
      <c r="E24" s="100">
        <f t="shared" si="0"/>
        <v>776.71040355320008</v>
      </c>
      <c r="F24" s="102">
        <v>776.71040355320008</v>
      </c>
      <c r="G24" s="101" t="s">
        <v>23</v>
      </c>
      <c r="X24" s="95"/>
      <c r="Y24" s="95"/>
    </row>
    <row r="25" spans="1:25" s="59" customFormat="1" ht="15" x14ac:dyDescent="0.25">
      <c r="A25" s="96">
        <f>IF(G25&lt;&gt;"",COUNTA(G$1:G25),"")</f>
        <v>6</v>
      </c>
      <c r="B25" s="97" t="s">
        <v>656</v>
      </c>
      <c r="C25" s="98" t="s">
        <v>22</v>
      </c>
      <c r="D25" s="99">
        <v>1</v>
      </c>
      <c r="E25" s="100">
        <f t="shared" si="0"/>
        <v>686.80020300800004</v>
      </c>
      <c r="F25" s="102">
        <v>686.80020300800004</v>
      </c>
      <c r="G25" s="101" t="s">
        <v>23</v>
      </c>
      <c r="X25" s="95"/>
      <c r="Y25" s="95"/>
    </row>
    <row r="26" spans="1:25" s="59" customFormat="1" ht="15" x14ac:dyDescent="0.25">
      <c r="A26" s="96">
        <f>IF(G26&lt;&gt;"",COUNTA(G$1:G26),"")</f>
        <v>7</v>
      </c>
      <c r="B26" s="97" t="s">
        <v>657</v>
      </c>
      <c r="C26" s="98" t="s">
        <v>22</v>
      </c>
      <c r="D26" s="99">
        <v>1</v>
      </c>
      <c r="E26" s="100">
        <f t="shared" si="0"/>
        <v>803.68235740200009</v>
      </c>
      <c r="F26" s="102">
        <v>803.68235740200009</v>
      </c>
      <c r="G26" s="101" t="s">
        <v>23</v>
      </c>
      <c r="X26" s="95"/>
      <c r="Y26" s="95"/>
    </row>
    <row r="27" spans="1:25" s="59" customFormat="1" ht="15" x14ac:dyDescent="0.25">
      <c r="A27" s="96">
        <f>IF(G27&lt;&gt;"",COUNTA(G$1:G27),"")</f>
        <v>8</v>
      </c>
      <c r="B27" s="97" t="s">
        <v>658</v>
      </c>
      <c r="C27" s="98" t="s">
        <v>22</v>
      </c>
      <c r="D27" s="99">
        <v>1</v>
      </c>
      <c r="E27" s="100">
        <f t="shared" si="0"/>
        <v>941.60661853120007</v>
      </c>
      <c r="F27" s="102">
        <v>941.60661853120007</v>
      </c>
      <c r="G27" s="101" t="s">
        <v>23</v>
      </c>
      <c r="X27" s="95"/>
      <c r="Y27" s="95"/>
    </row>
    <row r="28" spans="1:25" s="59" customFormat="1" ht="15" x14ac:dyDescent="0.25">
      <c r="A28" s="96">
        <f>IF(G28&lt;&gt;"",COUNTA(G$1:G28),"")</f>
        <v>9</v>
      </c>
      <c r="B28" s="97" t="s">
        <v>659</v>
      </c>
      <c r="C28" s="98" t="s">
        <v>22</v>
      </c>
      <c r="D28" s="99">
        <v>1</v>
      </c>
      <c r="E28" s="100">
        <f t="shared" si="0"/>
        <v>628.91781476480003</v>
      </c>
      <c r="F28" s="102">
        <v>628.91781476480003</v>
      </c>
      <c r="G28" s="101" t="s">
        <v>23</v>
      </c>
      <c r="X28" s="95"/>
      <c r="Y28" s="95"/>
    </row>
    <row r="29" spans="1:25" s="59" customFormat="1" ht="33.75" x14ac:dyDescent="0.25">
      <c r="A29" s="96">
        <f>IF(G29&lt;&gt;"",COUNTA(G$1:G29),"")</f>
        <v>10</v>
      </c>
      <c r="B29" s="97" t="s">
        <v>660</v>
      </c>
      <c r="C29" s="98" t="s">
        <v>22</v>
      </c>
      <c r="D29" s="99">
        <v>1</v>
      </c>
      <c r="E29" s="100">
        <f t="shared" si="0"/>
        <v>628.91781476480003</v>
      </c>
      <c r="F29" s="102">
        <v>628.91781476480003</v>
      </c>
      <c r="G29" s="101" t="s">
        <v>23</v>
      </c>
      <c r="X29" s="95"/>
      <c r="Y29" s="95"/>
    </row>
    <row r="30" spans="1:25" s="59" customFormat="1" ht="15" x14ac:dyDescent="0.25">
      <c r="A30" s="96">
        <f>IF(G30&lt;&gt;"",COUNTA(G$1:G30),"")</f>
        <v>11</v>
      </c>
      <c r="B30" s="97" t="s">
        <v>661</v>
      </c>
      <c r="C30" s="98" t="s">
        <v>22</v>
      </c>
      <c r="D30" s="99">
        <v>1</v>
      </c>
      <c r="E30" s="100">
        <f t="shared" si="0"/>
        <v>657.91432462440014</v>
      </c>
      <c r="F30" s="102">
        <v>657.91432462440014</v>
      </c>
      <c r="G30" s="101" t="s">
        <v>23</v>
      </c>
      <c r="X30" s="95"/>
      <c r="Y30" s="95"/>
    </row>
    <row r="31" spans="1:25" s="59" customFormat="1" ht="15" x14ac:dyDescent="0.25">
      <c r="A31" s="96">
        <f>IF(G31&lt;&gt;"",COUNTA(G$1:G31),"")</f>
        <v>12</v>
      </c>
      <c r="B31" s="97" t="s">
        <v>662</v>
      </c>
      <c r="C31" s="98" t="s">
        <v>22</v>
      </c>
      <c r="D31" s="99">
        <v>1</v>
      </c>
      <c r="E31" s="100">
        <f t="shared" si="0"/>
        <v>740.35690053960013</v>
      </c>
      <c r="F31" s="102">
        <v>740.35690053960013</v>
      </c>
      <c r="G31" s="101" t="s">
        <v>23</v>
      </c>
      <c r="X31" s="95"/>
      <c r="Y31" s="95"/>
    </row>
    <row r="32" spans="1:25" s="59" customFormat="1" ht="15" x14ac:dyDescent="0.25">
      <c r="A32" s="96">
        <f>IF(G32&lt;&gt;"",COUNTA(G$1:G32),"")</f>
        <v>13</v>
      </c>
      <c r="B32" s="97" t="s">
        <v>663</v>
      </c>
      <c r="C32" s="98" t="s">
        <v>22</v>
      </c>
      <c r="D32" s="99">
        <v>21</v>
      </c>
      <c r="E32" s="100">
        <f t="shared" si="0"/>
        <v>1049.8373915020002</v>
      </c>
      <c r="F32" s="100">
        <v>22046.585221542002</v>
      </c>
      <c r="G32" s="101" t="s">
        <v>23</v>
      </c>
      <c r="X32" s="95"/>
      <c r="Y32" s="95"/>
    </row>
    <row r="33" spans="1:25" s="59" customFormat="1" ht="15" x14ac:dyDescent="0.25">
      <c r="A33" s="96">
        <f>IF(G33&lt;&gt;"",COUNTA(G$1:G33),"")</f>
        <v>14</v>
      </c>
      <c r="B33" s="97" t="s">
        <v>664</v>
      </c>
      <c r="C33" s="98" t="s">
        <v>22</v>
      </c>
      <c r="D33" s="99">
        <v>1</v>
      </c>
      <c r="E33" s="100">
        <f t="shared" si="0"/>
        <v>932.14762733320015</v>
      </c>
      <c r="F33" s="102">
        <v>932.14762733320015</v>
      </c>
      <c r="G33" s="101" t="s">
        <v>23</v>
      </c>
      <c r="X33" s="95"/>
      <c r="Y33" s="95"/>
    </row>
    <row r="34" spans="1:25" s="59" customFormat="1" ht="15" x14ac:dyDescent="0.25">
      <c r="A34" s="96">
        <f>IF(G34&lt;&gt;"",COUNTA(G$1:G34),"")</f>
        <v>15</v>
      </c>
      <c r="B34" s="97" t="s">
        <v>665</v>
      </c>
      <c r="C34" s="98" t="s">
        <v>22</v>
      </c>
      <c r="D34" s="99">
        <v>1</v>
      </c>
      <c r="E34" s="100">
        <f t="shared" si="0"/>
        <v>976.44447032360006</v>
      </c>
      <c r="F34" s="102">
        <v>976.44447032360006</v>
      </c>
      <c r="G34" s="101" t="s">
        <v>23</v>
      </c>
      <c r="X34" s="95"/>
      <c r="Y34" s="95"/>
    </row>
    <row r="35" spans="1:25" s="59" customFormat="1" ht="15" x14ac:dyDescent="0.25">
      <c r="A35" s="96">
        <f>IF(G35&lt;&gt;"",COUNTA(G$1:G35),"")</f>
        <v>16</v>
      </c>
      <c r="B35" s="97" t="s">
        <v>666</v>
      </c>
      <c r="C35" s="98" t="s">
        <v>22</v>
      </c>
      <c r="D35" s="99">
        <v>6</v>
      </c>
      <c r="E35" s="100">
        <f t="shared" si="0"/>
        <v>1041.7834200492</v>
      </c>
      <c r="F35" s="100">
        <v>6250.7005202952005</v>
      </c>
      <c r="G35" s="101" t="s">
        <v>23</v>
      </c>
      <c r="X35" s="95"/>
      <c r="Y35" s="95"/>
    </row>
    <row r="36" spans="1:25" s="59" customFormat="1" ht="15" x14ac:dyDescent="0.25">
      <c r="A36" s="96">
        <f>IF(G36&lt;&gt;"",COUNTA(G$1:G36),"")</f>
        <v>17</v>
      </c>
      <c r="B36" s="97" t="s">
        <v>667</v>
      </c>
      <c r="C36" s="98" t="s">
        <v>22</v>
      </c>
      <c r="D36" s="99">
        <v>2</v>
      </c>
      <c r="E36" s="100">
        <f t="shared" si="0"/>
        <v>1018.2189156612001</v>
      </c>
      <c r="F36" s="100">
        <v>2036.4378313224001</v>
      </c>
      <c r="G36" s="101" t="s">
        <v>23</v>
      </c>
      <c r="X36" s="95"/>
      <c r="Y36" s="95"/>
    </row>
    <row r="37" spans="1:25" s="59" customFormat="1" ht="15" x14ac:dyDescent="0.25">
      <c r="A37" s="96">
        <f>IF(G37&lt;&gt;"",COUNTA(G$1:G37),"")</f>
        <v>18</v>
      </c>
      <c r="B37" s="97" t="s">
        <v>668</v>
      </c>
      <c r="C37" s="98" t="s">
        <v>22</v>
      </c>
      <c r="D37" s="99">
        <v>12</v>
      </c>
      <c r="E37" s="100">
        <f t="shared" si="0"/>
        <v>1022.9539428339999</v>
      </c>
      <c r="F37" s="100">
        <v>12275.447314007999</v>
      </c>
      <c r="G37" s="101" t="s">
        <v>23</v>
      </c>
      <c r="X37" s="95"/>
      <c r="Y37" s="95"/>
    </row>
    <row r="38" spans="1:25" s="59" customFormat="1" ht="15" x14ac:dyDescent="0.25">
      <c r="A38" s="96">
        <f>IF(G38&lt;&gt;"",COUNTA(G$1:G38),"")</f>
        <v>19</v>
      </c>
      <c r="B38" s="97" t="s">
        <v>669</v>
      </c>
      <c r="C38" s="98" t="s">
        <v>22</v>
      </c>
      <c r="D38" s="99">
        <v>3</v>
      </c>
      <c r="E38" s="100">
        <f t="shared" si="0"/>
        <v>794.22336620399994</v>
      </c>
      <c r="F38" s="100">
        <v>2382.6700986119999</v>
      </c>
      <c r="G38" s="101" t="s">
        <v>23</v>
      </c>
      <c r="X38" s="95"/>
      <c r="Y38" s="95"/>
    </row>
    <row r="39" spans="1:25" s="59" customFormat="1" ht="15" x14ac:dyDescent="0.25">
      <c r="A39" s="96">
        <f>IF(G39&lt;&gt;"",COUNTA(G$1:G39),"")</f>
        <v>20</v>
      </c>
      <c r="B39" s="97" t="s">
        <v>670</v>
      </c>
      <c r="C39" s="98" t="s">
        <v>22</v>
      </c>
      <c r="D39" s="99">
        <v>1</v>
      </c>
      <c r="E39" s="100">
        <f t="shared" si="0"/>
        <v>3291.9612630036004</v>
      </c>
      <c r="F39" s="100">
        <v>3291.9612630036004</v>
      </c>
      <c r="G39" s="101" t="s">
        <v>23</v>
      </c>
      <c r="X39" s="95"/>
      <c r="Y39" s="95"/>
    </row>
    <row r="40" spans="1:25" s="59" customFormat="1" ht="15" x14ac:dyDescent="0.25">
      <c r="A40" s="96">
        <f>IF(G40&lt;&gt;"",COUNTA(G$1:G40),"")</f>
        <v>21</v>
      </c>
      <c r="B40" s="97" t="s">
        <v>671</v>
      </c>
      <c r="C40" s="98" t="s">
        <v>22</v>
      </c>
      <c r="D40" s="99">
        <v>4</v>
      </c>
      <c r="E40" s="100">
        <f t="shared" si="0"/>
        <v>3291.9612630036004</v>
      </c>
      <c r="F40" s="100">
        <v>13167.845052014402</v>
      </c>
      <c r="G40" s="101" t="s">
        <v>23</v>
      </c>
      <c r="X40" s="95"/>
      <c r="Y40" s="95"/>
    </row>
    <row r="41" spans="1:25" s="59" customFormat="1" ht="15" x14ac:dyDescent="0.25">
      <c r="A41" s="96">
        <f>IF(G41&lt;&gt;"",COUNTA(G$1:G41),"")</f>
        <v>22</v>
      </c>
      <c r="B41" s="97" t="s">
        <v>672</v>
      </c>
      <c r="C41" s="98" t="s">
        <v>22</v>
      </c>
      <c r="D41" s="99">
        <v>4</v>
      </c>
      <c r="E41" s="100">
        <f t="shared" si="0"/>
        <v>5357.1964675288</v>
      </c>
      <c r="F41" s="100">
        <v>21428.7858701152</v>
      </c>
      <c r="G41" s="101" t="s">
        <v>23</v>
      </c>
      <c r="X41" s="95"/>
      <c r="Y41" s="95"/>
    </row>
    <row r="42" spans="1:25" s="59" customFormat="1" ht="15" x14ac:dyDescent="0.25">
      <c r="A42" s="96">
        <f>IF(G42&lt;&gt;"",COUNTA(G$1:G42),"")</f>
        <v>23</v>
      </c>
      <c r="B42" s="97" t="s">
        <v>673</v>
      </c>
      <c r="C42" s="98" t="s">
        <v>22</v>
      </c>
      <c r="D42" s="99">
        <v>41</v>
      </c>
      <c r="E42" s="100">
        <f t="shared" si="0"/>
        <v>1005.7396851684002</v>
      </c>
      <c r="F42" s="100">
        <v>41235.327091904408</v>
      </c>
      <c r="G42" s="101" t="s">
        <v>23</v>
      </c>
      <c r="X42" s="95"/>
      <c r="Y42" s="95"/>
    </row>
    <row r="43" spans="1:25" s="59" customFormat="1" ht="15" x14ac:dyDescent="0.25">
      <c r="A43" s="96">
        <f>IF(G43&lt;&gt;"",COUNTA(G$1:G43),"")</f>
        <v>24</v>
      </c>
      <c r="B43" s="97" t="s">
        <v>674</v>
      </c>
      <c r="C43" s="98" t="s">
        <v>22</v>
      </c>
      <c r="D43" s="99">
        <v>18</v>
      </c>
      <c r="E43" s="100">
        <f t="shared" si="0"/>
        <v>3670.0996479716</v>
      </c>
      <c r="F43" s="100">
        <v>66061.793663488803</v>
      </c>
      <c r="G43" s="101" t="s">
        <v>23</v>
      </c>
      <c r="X43" s="95"/>
      <c r="Y43" s="95"/>
    </row>
    <row r="44" spans="1:25" s="59" customFormat="1" ht="15" x14ac:dyDescent="0.25">
      <c r="A44" s="96">
        <f>IF(G44&lt;&gt;"",COUNTA(G$1:G44),"")</f>
        <v>25</v>
      </c>
      <c r="B44" s="97" t="s">
        <v>675</v>
      </c>
      <c r="C44" s="98" t="s">
        <v>22</v>
      </c>
      <c r="D44" s="99">
        <v>8</v>
      </c>
      <c r="E44" s="100">
        <f t="shared" si="0"/>
        <v>1166.3212725824001</v>
      </c>
      <c r="F44" s="100">
        <v>9330.5701806592006</v>
      </c>
      <c r="G44" s="101" t="s">
        <v>23</v>
      </c>
      <c r="X44" s="95"/>
      <c r="Y44" s="95"/>
    </row>
    <row r="45" spans="1:25" s="59" customFormat="1" ht="15" x14ac:dyDescent="0.25">
      <c r="A45" s="96">
        <f>IF(G45&lt;&gt;"",COUNTA(G$1:G45),"")</f>
        <v>26</v>
      </c>
      <c r="B45" s="97" t="s">
        <v>578</v>
      </c>
      <c r="C45" s="98" t="s">
        <v>22</v>
      </c>
      <c r="D45" s="99">
        <v>132</v>
      </c>
      <c r="E45" s="100">
        <f t="shared" si="0"/>
        <v>71.877269957200014</v>
      </c>
      <c r="F45" s="100">
        <v>9487.7996343504019</v>
      </c>
      <c r="G45" s="101" t="s">
        <v>23</v>
      </c>
      <c r="X45" s="95"/>
      <c r="Y45" s="95"/>
    </row>
    <row r="46" spans="1:25" s="59" customFormat="1" ht="15" x14ac:dyDescent="0.25">
      <c r="A46" s="96">
        <f>IF(G46&lt;&gt;"",COUNTA(G$1:G46),"")</f>
        <v>27</v>
      </c>
      <c r="B46" s="97" t="s">
        <v>519</v>
      </c>
      <c r="C46" s="98" t="s">
        <v>22</v>
      </c>
      <c r="D46" s="99">
        <v>116</v>
      </c>
      <c r="E46" s="100">
        <f t="shared" si="0"/>
        <v>282.28727416160001</v>
      </c>
      <c r="F46" s="100">
        <v>32745.323802745603</v>
      </c>
      <c r="G46" s="101" t="s">
        <v>23</v>
      </c>
      <c r="X46" s="95"/>
      <c r="Y46" s="95"/>
    </row>
    <row r="47" spans="1:25" s="59" customFormat="1" ht="15" x14ac:dyDescent="0.25">
      <c r="A47" s="96">
        <f>IF(G47&lt;&gt;"",COUNTA(G$1:G47),"")</f>
        <v>28</v>
      </c>
      <c r="B47" s="97" t="s">
        <v>676</v>
      </c>
      <c r="C47" s="98" t="s">
        <v>22</v>
      </c>
      <c r="D47" s="99">
        <v>31</v>
      </c>
      <c r="E47" s="100">
        <f t="shared" si="0"/>
        <v>312.99857189919999</v>
      </c>
      <c r="F47" s="100">
        <v>9702.9557288752003</v>
      </c>
      <c r="G47" s="101" t="s">
        <v>23</v>
      </c>
      <c r="X47" s="95"/>
      <c r="Y47" s="95"/>
    </row>
    <row r="48" spans="1:25" s="59" customFormat="1" ht="15" x14ac:dyDescent="0.25">
      <c r="A48" s="96">
        <f>IF(G48&lt;&gt;"",COUNTA(G$1:G48),"")</f>
        <v>29</v>
      </c>
      <c r="B48" s="97" t="s">
        <v>677</v>
      </c>
      <c r="C48" s="98" t="s">
        <v>22</v>
      </c>
      <c r="D48" s="99">
        <v>9</v>
      </c>
      <c r="E48" s="100">
        <f t="shared" si="0"/>
        <v>672.10834299520002</v>
      </c>
      <c r="F48" s="100">
        <v>6048.9750869568006</v>
      </c>
      <c r="G48" s="101" t="s">
        <v>23</v>
      </c>
      <c r="X48" s="95"/>
      <c r="Y48" s="95"/>
    </row>
    <row r="49" spans="1:25" s="59" customFormat="1" ht="15" x14ac:dyDescent="0.25">
      <c r="A49" s="96">
        <f>IF(G49&lt;&gt;"",COUNTA(G$1:G49),"")</f>
        <v>30</v>
      </c>
      <c r="B49" s="97" t="s">
        <v>678</v>
      </c>
      <c r="C49" s="98" t="s">
        <v>22</v>
      </c>
      <c r="D49" s="99">
        <v>2</v>
      </c>
      <c r="E49" s="100">
        <f t="shared" si="0"/>
        <v>1843.8616210492003</v>
      </c>
      <c r="F49" s="100">
        <v>3687.7232420984005</v>
      </c>
      <c r="G49" s="101" t="s">
        <v>23</v>
      </c>
      <c r="X49" s="95"/>
      <c r="Y49" s="95"/>
    </row>
    <row r="50" spans="1:25" s="59" customFormat="1" ht="15" x14ac:dyDescent="0.25">
      <c r="A50" s="96">
        <f>IF(G50&lt;&gt;"",COUNTA(G$1:G50),"")</f>
        <v>31</v>
      </c>
      <c r="B50" s="97" t="s">
        <v>679</v>
      </c>
      <c r="C50" s="98" t="s">
        <v>22</v>
      </c>
      <c r="D50" s="99">
        <v>2</v>
      </c>
      <c r="E50" s="100">
        <f t="shared" si="0"/>
        <v>3401.9953290332005</v>
      </c>
      <c r="F50" s="100">
        <v>6803.990658066401</v>
      </c>
      <c r="G50" s="101" t="s">
        <v>23</v>
      </c>
      <c r="X50" s="95"/>
      <c r="Y50" s="95"/>
    </row>
    <row r="51" spans="1:25" s="59" customFormat="1" ht="15" x14ac:dyDescent="0.25">
      <c r="A51" s="96">
        <f>IF(G51&lt;&gt;"",COUNTA(G$1:G51),"")</f>
        <v>32</v>
      </c>
      <c r="B51" s="97" t="s">
        <v>680</v>
      </c>
      <c r="C51" s="98" t="s">
        <v>22</v>
      </c>
      <c r="D51" s="99">
        <v>2</v>
      </c>
      <c r="E51" s="100">
        <f t="shared" si="0"/>
        <v>1705.1297501452</v>
      </c>
      <c r="F51" s="100">
        <v>3410.2595002904</v>
      </c>
      <c r="G51" s="101" t="s">
        <v>23</v>
      </c>
      <c r="X51" s="95"/>
      <c r="Y51" s="95"/>
    </row>
    <row r="52" spans="1:25" s="59" customFormat="1" ht="15" x14ac:dyDescent="0.25">
      <c r="A52" s="96">
        <f>IF(G52&lt;&gt;"",COUNTA(G$1:G52),"")</f>
        <v>33</v>
      </c>
      <c r="B52" s="97" t="s">
        <v>681</v>
      </c>
      <c r="C52" s="98" t="s">
        <v>22</v>
      </c>
      <c r="D52" s="99">
        <v>4</v>
      </c>
      <c r="E52" s="100">
        <f t="shared" si="0"/>
        <v>1717.4098439812001</v>
      </c>
      <c r="F52" s="100">
        <v>6869.6393759248003</v>
      </c>
      <c r="G52" s="101" t="s">
        <v>23</v>
      </c>
      <c r="X52" s="95"/>
      <c r="Y52" s="95"/>
    </row>
    <row r="53" spans="1:25" s="59" customFormat="1" ht="15" x14ac:dyDescent="0.25">
      <c r="A53" s="96">
        <f>IF(G53&lt;&gt;"",COUNTA(G$1:G53),"")</f>
        <v>34</v>
      </c>
      <c r="B53" s="97" t="s">
        <v>682</v>
      </c>
      <c r="C53" s="98" t="s">
        <v>22</v>
      </c>
      <c r="D53" s="99">
        <v>1</v>
      </c>
      <c r="E53" s="100">
        <f t="shared" si="0"/>
        <v>2118.7033968760002</v>
      </c>
      <c r="F53" s="100">
        <v>2118.7033968760002</v>
      </c>
      <c r="G53" s="101" t="s">
        <v>23</v>
      </c>
      <c r="X53" s="95"/>
      <c r="Y53" s="95"/>
    </row>
    <row r="54" spans="1:25" s="59" customFormat="1" ht="15" x14ac:dyDescent="0.25">
      <c r="A54" s="96">
        <f>IF(G54&lt;&gt;"",COUNTA(G$1:G54),"")</f>
        <v>35</v>
      </c>
      <c r="B54" s="97" t="s">
        <v>683</v>
      </c>
      <c r="C54" s="98" t="s">
        <v>22</v>
      </c>
      <c r="D54" s="99">
        <v>2</v>
      </c>
      <c r="E54" s="100">
        <f t="shared" si="0"/>
        <v>4019.1308916040002</v>
      </c>
      <c r="F54" s="100">
        <v>8038.2617832080005</v>
      </c>
      <c r="G54" s="101" t="s">
        <v>23</v>
      </c>
      <c r="X54" s="95"/>
      <c r="Y54" s="95"/>
    </row>
    <row r="55" spans="1:25" s="59" customFormat="1" ht="15" x14ac:dyDescent="0.25">
      <c r="A55" s="96">
        <f>IF(G55&lt;&gt;"",COUNTA(G$1:G55),"")</f>
        <v>36</v>
      </c>
      <c r="B55" s="97" t="s">
        <v>684</v>
      </c>
      <c r="C55" s="98" t="s">
        <v>22</v>
      </c>
      <c r="D55" s="99">
        <v>2</v>
      </c>
      <c r="E55" s="100">
        <f t="shared" si="0"/>
        <v>2749.3249363712002</v>
      </c>
      <c r="F55" s="100">
        <v>5498.6498727424005</v>
      </c>
      <c r="G55" s="101" t="s">
        <v>23</v>
      </c>
      <c r="X55" s="95"/>
      <c r="Y55" s="95"/>
    </row>
    <row r="56" spans="1:25" s="59" customFormat="1" ht="15" x14ac:dyDescent="0.25">
      <c r="A56" s="96">
        <f>IF(G56&lt;&gt;"",COUNTA(G$1:G56),"")</f>
        <v>37</v>
      </c>
      <c r="B56" s="97" t="s">
        <v>685</v>
      </c>
      <c r="C56" s="98" t="s">
        <v>22</v>
      </c>
      <c r="D56" s="99">
        <v>2</v>
      </c>
      <c r="E56" s="100">
        <f t="shared" si="0"/>
        <v>2170.6448748580001</v>
      </c>
      <c r="F56" s="100">
        <v>4341.2897497160002</v>
      </c>
      <c r="G56" s="101" t="s">
        <v>23</v>
      </c>
      <c r="X56" s="95"/>
      <c r="Y56" s="95"/>
    </row>
    <row r="57" spans="1:25" s="59" customFormat="1" ht="15" x14ac:dyDescent="0.25">
      <c r="A57" s="96">
        <f>IF(G57&lt;&gt;"",COUNTA(G$1:G57),"")</f>
        <v>38</v>
      </c>
      <c r="B57" s="97" t="s">
        <v>686</v>
      </c>
      <c r="C57" s="98" t="s">
        <v>22</v>
      </c>
      <c r="D57" s="99">
        <v>3</v>
      </c>
      <c r="E57" s="100">
        <f t="shared" si="0"/>
        <v>1675.3256305108</v>
      </c>
      <c r="F57" s="100">
        <v>5025.9768915324003</v>
      </c>
      <c r="G57" s="101" t="s">
        <v>23</v>
      </c>
      <c r="X57" s="95"/>
      <c r="Y57" s="95"/>
    </row>
    <row r="58" spans="1:25" s="59" customFormat="1" ht="15" x14ac:dyDescent="0.25">
      <c r="A58" s="96">
        <f>IF(G58&lt;&gt;"",COUNTA(G$1:G58),"")</f>
        <v>39</v>
      </c>
      <c r="B58" s="97" t="s">
        <v>687</v>
      </c>
      <c r="C58" s="98" t="s">
        <v>22</v>
      </c>
      <c r="D58" s="99">
        <v>2</v>
      </c>
      <c r="E58" s="100">
        <f t="shared" si="0"/>
        <v>2201.953582566</v>
      </c>
      <c r="F58" s="100">
        <v>4403.907165132</v>
      </c>
      <c r="G58" s="101" t="s">
        <v>23</v>
      </c>
      <c r="X58" s="95"/>
      <c r="Y58" s="95"/>
    </row>
    <row r="59" spans="1:25" s="59" customFormat="1" ht="15" x14ac:dyDescent="0.25">
      <c r="A59" s="96">
        <f>IF(G59&lt;&gt;"",COUNTA(G$1:G59),"")</f>
        <v>40</v>
      </c>
      <c r="B59" s="97" t="s">
        <v>688</v>
      </c>
      <c r="C59" s="98" t="s">
        <v>22</v>
      </c>
      <c r="D59" s="99">
        <v>2</v>
      </c>
      <c r="E59" s="100">
        <f t="shared" si="0"/>
        <v>2208.3038292883998</v>
      </c>
      <c r="F59" s="100">
        <v>4416.6076585767996</v>
      </c>
      <c r="G59" s="101" t="s">
        <v>23</v>
      </c>
      <c r="X59" s="95"/>
      <c r="Y59" s="95"/>
    </row>
    <row r="60" spans="1:25" s="59" customFormat="1" ht="15" x14ac:dyDescent="0.25">
      <c r="A60" s="96">
        <f>IF(G60&lt;&gt;"",COUNTA(G$1:G60),"")</f>
        <v>41</v>
      </c>
      <c r="B60" s="97" t="s">
        <v>689</v>
      </c>
      <c r="C60" s="98" t="s">
        <v>22</v>
      </c>
      <c r="D60" s="99">
        <v>2</v>
      </c>
      <c r="E60" s="100">
        <f t="shared" si="0"/>
        <v>11979.4749262652</v>
      </c>
      <c r="F60" s="100">
        <v>23958.949852530401</v>
      </c>
      <c r="G60" s="101" t="s">
        <v>23</v>
      </c>
      <c r="X60" s="95"/>
      <c r="Y60" s="95"/>
    </row>
    <row r="61" spans="1:25" s="59" customFormat="1" ht="15" x14ac:dyDescent="0.25">
      <c r="A61" s="96">
        <f>IF(G61&lt;&gt;"",COUNTA(G$1:G61),"")</f>
        <v>42</v>
      </c>
      <c r="B61" s="97" t="s">
        <v>690</v>
      </c>
      <c r="C61" s="98" t="s">
        <v>22</v>
      </c>
      <c r="D61" s="99">
        <v>2</v>
      </c>
      <c r="E61" s="100">
        <f t="shared" si="0"/>
        <v>2042.7880780448002</v>
      </c>
      <c r="F61" s="100">
        <v>4085.5761560896003</v>
      </c>
      <c r="G61" s="101" t="s">
        <v>23</v>
      </c>
      <c r="X61" s="95"/>
      <c r="Y61" s="95"/>
    </row>
    <row r="62" spans="1:25" s="59" customFormat="1" ht="15" x14ac:dyDescent="0.25">
      <c r="A62" s="96">
        <f>IF(G62&lt;&gt;"",COUNTA(G$1:G62),"")</f>
        <v>43</v>
      </c>
      <c r="B62" s="97" t="s">
        <v>691</v>
      </c>
      <c r="C62" s="98" t="s">
        <v>22</v>
      </c>
      <c r="D62" s="99">
        <v>2</v>
      </c>
      <c r="E62" s="100">
        <f t="shared" si="0"/>
        <v>2065.8436776432</v>
      </c>
      <c r="F62" s="100">
        <v>4131.6873552863999</v>
      </c>
      <c r="G62" s="101" t="s">
        <v>23</v>
      </c>
      <c r="X62" s="95"/>
      <c r="Y62" s="95"/>
    </row>
    <row r="63" spans="1:25" s="59" customFormat="1" ht="15" x14ac:dyDescent="0.25">
      <c r="A63" s="96">
        <f>IF(G63&lt;&gt;"",COUNTA(G$1:G63),"")</f>
        <v>44</v>
      </c>
      <c r="B63" s="97" t="s">
        <v>692</v>
      </c>
      <c r="C63" s="98" t="s">
        <v>22</v>
      </c>
      <c r="D63" s="99">
        <v>4</v>
      </c>
      <c r="E63" s="100">
        <f t="shared" si="0"/>
        <v>2447.9094800092003</v>
      </c>
      <c r="F63" s="100">
        <v>9791.637920036801</v>
      </c>
      <c r="G63" s="101" t="s">
        <v>23</v>
      </c>
      <c r="X63" s="95"/>
      <c r="Y63" s="95"/>
    </row>
    <row r="64" spans="1:25" s="59" customFormat="1" ht="15" x14ac:dyDescent="0.25">
      <c r="A64" s="96">
        <f>IF(G64&lt;&gt;"",COUNTA(G$1:G64),"")</f>
        <v>45</v>
      </c>
      <c r="B64" s="97" t="s">
        <v>693</v>
      </c>
      <c r="C64" s="98" t="s">
        <v>22</v>
      </c>
      <c r="D64" s="99">
        <v>2</v>
      </c>
      <c r="E64" s="100">
        <f t="shared" si="0"/>
        <v>2390.4143019319999</v>
      </c>
      <c r="F64" s="100">
        <v>4780.8286038639999</v>
      </c>
      <c r="G64" s="101" t="s">
        <v>23</v>
      </c>
      <c r="X64" s="95"/>
      <c r="Y64" s="95"/>
    </row>
    <row r="65" spans="1:25" s="59" customFormat="1" ht="15" x14ac:dyDescent="0.25">
      <c r="A65" s="96">
        <f>IF(G65&lt;&gt;"",COUNTA(G$1:G65),"")</f>
        <v>46</v>
      </c>
      <c r="B65" s="97" t="s">
        <v>694</v>
      </c>
      <c r="C65" s="98" t="s">
        <v>22</v>
      </c>
      <c r="D65" s="99">
        <v>1</v>
      </c>
      <c r="E65" s="100">
        <f t="shared" si="0"/>
        <v>3143.0623594552003</v>
      </c>
      <c r="F65" s="100">
        <v>3143.0623594552003</v>
      </c>
      <c r="G65" s="101" t="s">
        <v>23</v>
      </c>
      <c r="X65" s="95"/>
      <c r="Y65" s="95"/>
    </row>
    <row r="66" spans="1:25" s="59" customFormat="1" ht="15" x14ac:dyDescent="0.25">
      <c r="A66" s="96">
        <f>IF(G66&lt;&gt;"",COUNTA(G$1:G66),"")</f>
        <v>47</v>
      </c>
      <c r="B66" s="97" t="s">
        <v>695</v>
      </c>
      <c r="C66" s="98" t="s">
        <v>22</v>
      </c>
      <c r="D66" s="99">
        <v>2</v>
      </c>
      <c r="E66" s="100">
        <f t="shared" si="0"/>
        <v>2330.8171258108</v>
      </c>
      <c r="F66" s="100">
        <v>4661.6342516216</v>
      </c>
      <c r="G66" s="101" t="s">
        <v>23</v>
      </c>
      <c r="X66" s="95"/>
      <c r="Y66" s="95"/>
    </row>
    <row r="67" spans="1:25" s="59" customFormat="1" ht="15" x14ac:dyDescent="0.25">
      <c r="A67" s="96">
        <f>IF(G67&lt;&gt;"",COUNTA(G$1:G67),"")</f>
        <v>48</v>
      </c>
      <c r="B67" s="97" t="s">
        <v>696</v>
      </c>
      <c r="C67" s="98" t="s">
        <v>22</v>
      </c>
      <c r="D67" s="99">
        <v>2</v>
      </c>
      <c r="E67" s="100">
        <f t="shared" si="0"/>
        <v>4488.7836335192005</v>
      </c>
      <c r="F67" s="100">
        <v>8977.567267038401</v>
      </c>
      <c r="G67" s="101" t="s">
        <v>23</v>
      </c>
      <c r="X67" s="95"/>
      <c r="Y67" s="95"/>
    </row>
    <row r="68" spans="1:25" s="59" customFormat="1" ht="15" x14ac:dyDescent="0.25">
      <c r="A68" s="96">
        <f>IF(G68&lt;&gt;"",COUNTA(G$1:G68),"")</f>
        <v>49</v>
      </c>
      <c r="B68" s="97" t="s">
        <v>697</v>
      </c>
      <c r="C68" s="98" t="s">
        <v>22</v>
      </c>
      <c r="D68" s="99">
        <v>1</v>
      </c>
      <c r="E68" s="100">
        <f t="shared" si="0"/>
        <v>20843.877256503201</v>
      </c>
      <c r="F68" s="100">
        <v>20843.877256503201</v>
      </c>
      <c r="G68" s="101" t="s">
        <v>23</v>
      </c>
      <c r="X68" s="95"/>
      <c r="Y68" s="95"/>
    </row>
    <row r="69" spans="1:25" s="59" customFormat="1" ht="15" x14ac:dyDescent="0.25">
      <c r="A69" s="96">
        <f>IF(G69&lt;&gt;"",COUNTA(G$1:G69),"")</f>
        <v>50</v>
      </c>
      <c r="B69" s="97" t="s">
        <v>698</v>
      </c>
      <c r="C69" s="98" t="s">
        <v>22</v>
      </c>
      <c r="D69" s="99">
        <v>12</v>
      </c>
      <c r="E69" s="100">
        <f t="shared" si="0"/>
        <v>4057.1881193480003</v>
      </c>
      <c r="F69" s="100">
        <v>48686.257432176004</v>
      </c>
      <c r="G69" s="101" t="s">
        <v>23</v>
      </c>
      <c r="X69" s="95"/>
      <c r="Y69" s="95"/>
    </row>
    <row r="70" spans="1:25" s="59" customFormat="1" ht="15" x14ac:dyDescent="0.25">
      <c r="A70" s="96">
        <f>IF(G70&lt;&gt;"",COUNTA(G$1:G70),"")</f>
        <v>51</v>
      </c>
      <c r="B70" s="97" t="s">
        <v>699</v>
      </c>
      <c r="C70" s="98" t="s">
        <v>22</v>
      </c>
      <c r="D70" s="99">
        <v>6</v>
      </c>
      <c r="E70" s="100">
        <f t="shared" si="0"/>
        <v>1147.0824589060001</v>
      </c>
      <c r="F70" s="100">
        <v>6882.4947534360008</v>
      </c>
      <c r="G70" s="101" t="s">
        <v>23</v>
      </c>
      <c r="X70" s="95"/>
      <c r="Y70" s="95"/>
    </row>
    <row r="71" spans="1:25" s="59" customFormat="1" ht="15" x14ac:dyDescent="0.25">
      <c r="A71" s="96">
        <f>IF(G71&lt;&gt;"",COUNTA(G$1:G71),"")</f>
        <v>52</v>
      </c>
      <c r="B71" s="97" t="s">
        <v>700</v>
      </c>
      <c r="C71" s="98" t="s">
        <v>22</v>
      </c>
      <c r="D71" s="99">
        <v>2</v>
      </c>
      <c r="E71" s="100">
        <f t="shared" si="0"/>
        <v>1334.9457683016001</v>
      </c>
      <c r="F71" s="100">
        <v>2669.8915366032002</v>
      </c>
      <c r="G71" s="101" t="s">
        <v>23</v>
      </c>
      <c r="X71" s="95"/>
      <c r="Y71" s="95"/>
    </row>
    <row r="72" spans="1:25" s="59" customFormat="1" ht="15" x14ac:dyDescent="0.25">
      <c r="A72" s="96">
        <f>IF(G72&lt;&gt;"",COUNTA(G$1:G72),"")</f>
        <v>53</v>
      </c>
      <c r="B72" s="97" t="s">
        <v>701</v>
      </c>
      <c r="C72" s="98" t="s">
        <v>22</v>
      </c>
      <c r="D72" s="99">
        <v>1</v>
      </c>
      <c r="E72" s="100">
        <f t="shared" si="0"/>
        <v>2065.1356361968001</v>
      </c>
      <c r="F72" s="100">
        <v>2065.1356361968001</v>
      </c>
      <c r="G72" s="101" t="s">
        <v>23</v>
      </c>
      <c r="X72" s="95"/>
      <c r="Y72" s="95"/>
    </row>
    <row r="73" spans="1:25" s="59" customFormat="1" ht="15" x14ac:dyDescent="0.25">
      <c r="A73" s="96">
        <f>IF(G73&lt;&gt;"",COUNTA(G$1:G73),"")</f>
        <v>54</v>
      </c>
      <c r="B73" s="97" t="s">
        <v>702</v>
      </c>
      <c r="C73" s="98" t="s">
        <v>22</v>
      </c>
      <c r="D73" s="99">
        <v>1</v>
      </c>
      <c r="E73" s="100">
        <f t="shared" si="0"/>
        <v>2947.8531200532002</v>
      </c>
      <c r="F73" s="100">
        <v>2947.8531200532002</v>
      </c>
      <c r="G73" s="101" t="s">
        <v>23</v>
      </c>
      <c r="X73" s="95"/>
      <c r="Y73" s="95"/>
    </row>
    <row r="74" spans="1:25" s="59" customFormat="1" ht="15" x14ac:dyDescent="0.25">
      <c r="A74" s="96">
        <f>IF(G74&lt;&gt;"",COUNTA(G$1:G74),"")</f>
        <v>55</v>
      </c>
      <c r="B74" s="97" t="s">
        <v>703</v>
      </c>
      <c r="C74" s="98" t="s">
        <v>22</v>
      </c>
      <c r="D74" s="99">
        <v>5</v>
      </c>
      <c r="E74" s="100">
        <f t="shared" si="0"/>
        <v>10750.945574728001</v>
      </c>
      <c r="F74" s="100">
        <v>53754.727873640004</v>
      </c>
      <c r="G74" s="101" t="s">
        <v>23</v>
      </c>
      <c r="X74" s="95"/>
      <c r="Y74" s="95"/>
    </row>
    <row r="75" spans="1:25" s="59" customFormat="1" ht="15" x14ac:dyDescent="0.25">
      <c r="A75" s="96">
        <f>IF(G75&lt;&gt;"",COUNTA(G$1:G75),"")</f>
        <v>56</v>
      </c>
      <c r="B75" s="97" t="s">
        <v>704</v>
      </c>
      <c r="C75" s="98" t="s">
        <v>22</v>
      </c>
      <c r="D75" s="99">
        <v>4</v>
      </c>
      <c r="E75" s="100">
        <f t="shared" si="0"/>
        <v>3147.4876184952</v>
      </c>
      <c r="F75" s="100">
        <v>12589.9504739808</v>
      </c>
      <c r="G75" s="101" t="s">
        <v>23</v>
      </c>
      <c r="X75" s="95"/>
      <c r="Y75" s="95"/>
    </row>
    <row r="76" spans="1:25" s="59" customFormat="1" ht="15" x14ac:dyDescent="0.25">
      <c r="A76" s="96">
        <f>IF(G76&lt;&gt;"",COUNTA(G$1:G76),"")</f>
        <v>57</v>
      </c>
      <c r="B76" s="97" t="s">
        <v>705</v>
      </c>
      <c r="C76" s="98" t="s">
        <v>22</v>
      </c>
      <c r="D76" s="99">
        <v>3</v>
      </c>
      <c r="E76" s="100">
        <f t="shared" si="0"/>
        <v>3490.5890150140003</v>
      </c>
      <c r="F76" s="100">
        <v>10471.767045042001</v>
      </c>
      <c r="G76" s="101" t="s">
        <v>23</v>
      </c>
      <c r="X76" s="95"/>
      <c r="Y76" s="95"/>
    </row>
    <row r="77" spans="1:25" s="59" customFormat="1" ht="15" x14ac:dyDescent="0.25">
      <c r="A77" s="96">
        <f>IF(G77&lt;&gt;"",COUNTA(G$1:G77),"")</f>
        <v>58</v>
      </c>
      <c r="B77" s="97" t="s">
        <v>706</v>
      </c>
      <c r="C77" s="98" t="s">
        <v>22</v>
      </c>
      <c r="D77" s="99">
        <v>2</v>
      </c>
      <c r="E77" s="100">
        <f t="shared" si="0"/>
        <v>3975.4425217316002</v>
      </c>
      <c r="F77" s="100">
        <v>7950.8850434632004</v>
      </c>
      <c r="G77" s="101" t="s">
        <v>23</v>
      </c>
      <c r="X77" s="95"/>
      <c r="Y77" s="95"/>
    </row>
    <row r="78" spans="1:25" s="59" customFormat="1" ht="15" x14ac:dyDescent="0.25">
      <c r="A78" s="96">
        <f>IF(G78&lt;&gt;"",COUNTA(G$1:G78),"")</f>
        <v>59</v>
      </c>
      <c r="B78" s="97" t="s">
        <v>707</v>
      </c>
      <c r="C78" s="98" t="s">
        <v>22</v>
      </c>
      <c r="D78" s="99">
        <v>2</v>
      </c>
      <c r="E78" s="100">
        <f t="shared" si="0"/>
        <v>4647.9491380404006</v>
      </c>
      <c r="F78" s="100">
        <v>9295.8982760808012</v>
      </c>
      <c r="G78" s="101" t="s">
        <v>23</v>
      </c>
      <c r="X78" s="95"/>
      <c r="Y78" s="95"/>
    </row>
    <row r="79" spans="1:25" s="59" customFormat="1" ht="15" x14ac:dyDescent="0.25">
      <c r="A79" s="96">
        <f>IF(G79&lt;&gt;"",COUNTA(G$1:G79),"")</f>
        <v>60</v>
      </c>
      <c r="B79" s="97" t="s">
        <v>708</v>
      </c>
      <c r="C79" s="98" t="s">
        <v>22</v>
      </c>
      <c r="D79" s="99">
        <v>2</v>
      </c>
      <c r="E79" s="100">
        <f t="shared" si="0"/>
        <v>5378.1390059356008</v>
      </c>
      <c r="F79" s="100">
        <v>10756.278011871202</v>
      </c>
      <c r="G79" s="101" t="s">
        <v>23</v>
      </c>
      <c r="X79" s="95"/>
      <c r="Y79" s="95"/>
    </row>
    <row r="80" spans="1:25" s="59" customFormat="1" ht="15" x14ac:dyDescent="0.25">
      <c r="A80" s="96">
        <f>IF(G80&lt;&gt;"",COUNTA(G$1:G80),"")</f>
        <v>61</v>
      </c>
      <c r="B80" s="97" t="s">
        <v>709</v>
      </c>
      <c r="C80" s="98" t="s">
        <v>22</v>
      </c>
      <c r="D80" s="99">
        <v>1</v>
      </c>
      <c r="E80" s="100">
        <f t="shared" si="0"/>
        <v>4757.7840674132003</v>
      </c>
      <c r="F80" s="100">
        <v>4757.7840674132003</v>
      </c>
      <c r="G80" s="101" t="s">
        <v>23</v>
      </c>
      <c r="X80" s="95"/>
      <c r="Y80" s="95"/>
    </row>
    <row r="81" spans="1:25" s="59" customFormat="1" ht="15" x14ac:dyDescent="0.25">
      <c r="A81" s="96">
        <f>IF(G81&lt;&gt;"",COUNTA(G$1:G81),"")</f>
        <v>62</v>
      </c>
      <c r="B81" s="97" t="s">
        <v>710</v>
      </c>
      <c r="C81" s="98" t="s">
        <v>22</v>
      </c>
      <c r="D81" s="99">
        <v>4</v>
      </c>
      <c r="E81" s="100">
        <f t="shared" si="0"/>
        <v>5274.3445551524001</v>
      </c>
      <c r="F81" s="100">
        <v>21097.3782206096</v>
      </c>
      <c r="G81" s="101" t="s">
        <v>23</v>
      </c>
      <c r="X81" s="95"/>
      <c r="Y81" s="95"/>
    </row>
    <row r="82" spans="1:25" s="59" customFormat="1" ht="15" x14ac:dyDescent="0.25">
      <c r="A82" s="96">
        <f>IF(G82&lt;&gt;"",COUNTA(G$1:G82),"")</f>
        <v>63</v>
      </c>
      <c r="B82" s="97" t="s">
        <v>711</v>
      </c>
      <c r="C82" s="98" t="s">
        <v>22</v>
      </c>
      <c r="D82" s="99">
        <v>1</v>
      </c>
      <c r="E82" s="100">
        <f t="shared" si="0"/>
        <v>6040.5781579284003</v>
      </c>
      <c r="F82" s="100">
        <v>6040.5781579284003</v>
      </c>
      <c r="G82" s="101" t="s">
        <v>23</v>
      </c>
      <c r="X82" s="95"/>
      <c r="Y82" s="95"/>
    </row>
    <row r="83" spans="1:25" s="59" customFormat="1" ht="15" x14ac:dyDescent="0.25">
      <c r="A83" s="96">
        <f>IF(G83&lt;&gt;"",COUNTA(G$1:G83),"")</f>
        <v>64</v>
      </c>
      <c r="B83" s="97" t="s">
        <v>712</v>
      </c>
      <c r="C83" s="98" t="s">
        <v>22</v>
      </c>
      <c r="D83" s="99">
        <v>1</v>
      </c>
      <c r="E83" s="100">
        <f t="shared" si="0"/>
        <v>6498.8469209632003</v>
      </c>
      <c r="F83" s="100">
        <v>6498.8469209632003</v>
      </c>
      <c r="G83" s="101" t="s">
        <v>23</v>
      </c>
      <c r="X83" s="95"/>
      <c r="Y83" s="95"/>
    </row>
    <row r="84" spans="1:25" s="59" customFormat="1" ht="15" x14ac:dyDescent="0.25">
      <c r="A84" s="96">
        <f>IF(G84&lt;&gt;"",COUNTA(G$1:G84),"")</f>
        <v>65</v>
      </c>
      <c r="B84" s="97" t="s">
        <v>713</v>
      </c>
      <c r="C84" s="98" t="s">
        <v>22</v>
      </c>
      <c r="D84" s="99">
        <v>1</v>
      </c>
      <c r="E84" s="100">
        <f t="shared" si="0"/>
        <v>4170.3419930008004</v>
      </c>
      <c r="F84" s="100">
        <v>4170.3419930008004</v>
      </c>
      <c r="G84" s="101" t="s">
        <v>23</v>
      </c>
      <c r="X84" s="95"/>
      <c r="Y84" s="95"/>
    </row>
    <row r="85" spans="1:25" s="59" customFormat="1" ht="15" x14ac:dyDescent="0.25">
      <c r="A85" s="96">
        <f>IF(G85&lt;&gt;"",COUNTA(G$1:G85),"")</f>
        <v>66</v>
      </c>
      <c r="B85" s="97" t="s">
        <v>714</v>
      </c>
      <c r="C85" s="98" t="s">
        <v>22</v>
      </c>
      <c r="D85" s="99">
        <v>2</v>
      </c>
      <c r="E85" s="100">
        <f t="shared" ref="E85:E148" si="1">F85/D85</f>
        <v>7147.5013910464004</v>
      </c>
      <c r="F85" s="100">
        <v>14295.002782092801</v>
      </c>
      <c r="G85" s="101" t="s">
        <v>23</v>
      </c>
      <c r="X85" s="95"/>
      <c r="Y85" s="95"/>
    </row>
    <row r="86" spans="1:25" s="59" customFormat="1" ht="15" x14ac:dyDescent="0.25">
      <c r="A86" s="96">
        <f>IF(G86&lt;&gt;"",COUNTA(G$1:G86),"")</f>
        <v>67</v>
      </c>
      <c r="B86" s="97" t="s">
        <v>715</v>
      </c>
      <c r="C86" s="98" t="s">
        <v>22</v>
      </c>
      <c r="D86" s="99">
        <v>1</v>
      </c>
      <c r="E86" s="100">
        <f t="shared" si="1"/>
        <v>10985.915766604401</v>
      </c>
      <c r="F86" s="100">
        <v>10985.915766604401</v>
      </c>
      <c r="G86" s="101" t="s">
        <v>23</v>
      </c>
      <c r="X86" s="95"/>
      <c r="Y86" s="95"/>
    </row>
    <row r="87" spans="1:25" s="59" customFormat="1" ht="15" x14ac:dyDescent="0.25">
      <c r="A87" s="96">
        <f>IF(G87&lt;&gt;"",COUNTA(G$1:G87),"")</f>
        <v>68</v>
      </c>
      <c r="B87" s="97" t="s">
        <v>716</v>
      </c>
      <c r="C87" s="98" t="s">
        <v>22</v>
      </c>
      <c r="D87" s="99">
        <v>1</v>
      </c>
      <c r="E87" s="100">
        <f t="shared" si="1"/>
        <v>11112.467112000801</v>
      </c>
      <c r="F87" s="100">
        <v>11112.467112000801</v>
      </c>
      <c r="G87" s="101" t="s">
        <v>23</v>
      </c>
      <c r="X87" s="95"/>
      <c r="Y87" s="95"/>
    </row>
    <row r="88" spans="1:25" s="59" customFormat="1" ht="15" x14ac:dyDescent="0.25">
      <c r="A88" s="96">
        <f>IF(G88&lt;&gt;"",COUNTA(G$1:G88),"")</f>
        <v>69</v>
      </c>
      <c r="B88" s="97" t="s">
        <v>717</v>
      </c>
      <c r="C88" s="98" t="s">
        <v>22</v>
      </c>
      <c r="D88" s="99">
        <v>1</v>
      </c>
      <c r="E88" s="100">
        <f t="shared" si="1"/>
        <v>10876.788878678</v>
      </c>
      <c r="F88" s="100">
        <v>10876.788878678</v>
      </c>
      <c r="G88" s="101" t="s">
        <v>23</v>
      </c>
      <c r="X88" s="95"/>
      <c r="Y88" s="95"/>
    </row>
    <row r="89" spans="1:25" s="59" customFormat="1" ht="15" x14ac:dyDescent="0.25">
      <c r="A89" s="96">
        <f>IF(G89&lt;&gt;"",COUNTA(G$1:G89),"")</f>
        <v>70</v>
      </c>
      <c r="B89" s="97" t="s">
        <v>718</v>
      </c>
      <c r="C89" s="98" t="s">
        <v>22</v>
      </c>
      <c r="D89" s="99">
        <v>1</v>
      </c>
      <c r="E89" s="100">
        <f t="shared" si="1"/>
        <v>26600.453352392004</v>
      </c>
      <c r="F89" s="100">
        <v>26600.453352392004</v>
      </c>
      <c r="G89" s="101" t="s">
        <v>23</v>
      </c>
      <c r="X89" s="95"/>
      <c r="Y89" s="95"/>
    </row>
    <row r="90" spans="1:25" s="59" customFormat="1" ht="15" x14ac:dyDescent="0.25">
      <c r="A90" s="96">
        <f>IF(G90&lt;&gt;"",COUNTA(G$1:G90),"")</f>
        <v>71</v>
      </c>
      <c r="B90" s="97" t="s">
        <v>719</v>
      </c>
      <c r="C90" s="98" t="s">
        <v>22</v>
      </c>
      <c r="D90" s="99">
        <v>2</v>
      </c>
      <c r="E90" s="100">
        <f t="shared" si="1"/>
        <v>15534.805481034402</v>
      </c>
      <c r="F90" s="100">
        <v>31069.610962068804</v>
      </c>
      <c r="G90" s="101" t="s">
        <v>23</v>
      </c>
      <c r="X90" s="95"/>
      <c r="Y90" s="95"/>
    </row>
    <row r="91" spans="1:25" s="59" customFormat="1" ht="15" x14ac:dyDescent="0.25">
      <c r="A91" s="96">
        <f>IF(G91&lt;&gt;"",COUNTA(G$1:G91),"")</f>
        <v>72</v>
      </c>
      <c r="B91" s="97" t="s">
        <v>720</v>
      </c>
      <c r="C91" s="98" t="s">
        <v>22</v>
      </c>
      <c r="D91" s="99">
        <v>2</v>
      </c>
      <c r="E91" s="100">
        <f t="shared" si="1"/>
        <v>14170.464929559599</v>
      </c>
      <c r="F91" s="100">
        <v>28340.929859119198</v>
      </c>
      <c r="G91" s="101" t="s">
        <v>23</v>
      </c>
      <c r="X91" s="95"/>
      <c r="Y91" s="95"/>
    </row>
    <row r="92" spans="1:25" s="59" customFormat="1" ht="15" x14ac:dyDescent="0.25">
      <c r="A92" s="96">
        <f>IF(G92&lt;&gt;"",COUNTA(G$1:G92),"")</f>
        <v>73</v>
      </c>
      <c r="B92" s="97" t="s">
        <v>721</v>
      </c>
      <c r="C92" s="98" t="s">
        <v>22</v>
      </c>
      <c r="D92" s="99">
        <v>1</v>
      </c>
      <c r="E92" s="100">
        <f t="shared" si="1"/>
        <v>5518.4860963892006</v>
      </c>
      <c r="F92" s="100">
        <v>5518.4860963892006</v>
      </c>
      <c r="G92" s="101" t="s">
        <v>23</v>
      </c>
      <c r="X92" s="95"/>
      <c r="Y92" s="95"/>
    </row>
    <row r="93" spans="1:25" s="59" customFormat="1" ht="15" x14ac:dyDescent="0.25">
      <c r="A93" s="96">
        <f>IF(G93&lt;&gt;"",COUNTA(G$1:G93),"")</f>
        <v>74</v>
      </c>
      <c r="B93" s="97" t="s">
        <v>722</v>
      </c>
      <c r="C93" s="98" t="s">
        <v>22</v>
      </c>
      <c r="D93" s="99">
        <v>2</v>
      </c>
      <c r="E93" s="100">
        <f t="shared" si="1"/>
        <v>7223.4056467300006</v>
      </c>
      <c r="F93" s="100">
        <v>14446.811293460001</v>
      </c>
      <c r="G93" s="101" t="s">
        <v>23</v>
      </c>
      <c r="X93" s="95"/>
      <c r="Y93" s="95"/>
    </row>
    <row r="94" spans="1:25" s="59" customFormat="1" ht="15" x14ac:dyDescent="0.25">
      <c r="A94" s="96">
        <f>IF(G94&lt;&gt;"",COUNTA(G$1:G94),"")</f>
        <v>75</v>
      </c>
      <c r="B94" s="97" t="s">
        <v>723</v>
      </c>
      <c r="C94" s="98" t="s">
        <v>22</v>
      </c>
      <c r="D94" s="99">
        <v>2</v>
      </c>
      <c r="E94" s="100">
        <f t="shared" si="1"/>
        <v>9246.8664059176008</v>
      </c>
      <c r="F94" s="100">
        <v>18493.732811835202</v>
      </c>
      <c r="G94" s="101" t="s">
        <v>23</v>
      </c>
      <c r="X94" s="95"/>
      <c r="Y94" s="95"/>
    </row>
    <row r="95" spans="1:25" s="59" customFormat="1" ht="15" x14ac:dyDescent="0.25">
      <c r="A95" s="96">
        <f>IF(G95&lt;&gt;"",COUNTA(G$1:G95),"")</f>
        <v>76</v>
      </c>
      <c r="B95" s="97" t="s">
        <v>724</v>
      </c>
      <c r="C95" s="98" t="s">
        <v>22</v>
      </c>
      <c r="D95" s="99">
        <v>1</v>
      </c>
      <c r="E95" s="100">
        <f t="shared" si="1"/>
        <v>3742.0764862572</v>
      </c>
      <c r="F95" s="100">
        <v>3742.0764862572</v>
      </c>
      <c r="G95" s="101" t="s">
        <v>23</v>
      </c>
      <c r="X95" s="95"/>
      <c r="Y95" s="95"/>
    </row>
    <row r="96" spans="1:25" s="59" customFormat="1" ht="22.5" x14ac:dyDescent="0.25">
      <c r="A96" s="96">
        <f>IF(G96&lt;&gt;"",COUNTA(G$1:G96),"")</f>
        <v>77</v>
      </c>
      <c r="B96" s="97" t="s">
        <v>725</v>
      </c>
      <c r="C96" s="98" t="s">
        <v>22</v>
      </c>
      <c r="D96" s="99">
        <v>1</v>
      </c>
      <c r="E96" s="100">
        <f t="shared" si="1"/>
        <v>3147.9965232848003</v>
      </c>
      <c r="F96" s="100">
        <v>3147.9965232848003</v>
      </c>
      <c r="G96" s="101" t="s">
        <v>23</v>
      </c>
      <c r="X96" s="95"/>
      <c r="Y96" s="95"/>
    </row>
    <row r="97" spans="1:25" s="59" customFormat="1" ht="15" x14ac:dyDescent="0.25">
      <c r="A97" s="96">
        <f>IF(G97&lt;&gt;"",COUNTA(G$1:G97),"")</f>
        <v>78</v>
      </c>
      <c r="B97" s="97" t="s">
        <v>726</v>
      </c>
      <c r="C97" s="98" t="s">
        <v>22</v>
      </c>
      <c r="D97" s="99">
        <v>3</v>
      </c>
      <c r="E97" s="100">
        <f t="shared" si="1"/>
        <v>3742.0764862572</v>
      </c>
      <c r="F97" s="100">
        <v>11226.229458771601</v>
      </c>
      <c r="G97" s="101" t="s">
        <v>23</v>
      </c>
      <c r="X97" s="95"/>
      <c r="Y97" s="95"/>
    </row>
    <row r="98" spans="1:25" s="59" customFormat="1" ht="22.5" x14ac:dyDescent="0.25">
      <c r="A98" s="96">
        <f>IF(G98&lt;&gt;"",COUNTA(G$1:G98),"")</f>
        <v>79</v>
      </c>
      <c r="B98" s="97" t="s">
        <v>727</v>
      </c>
      <c r="C98" s="98" t="s">
        <v>22</v>
      </c>
      <c r="D98" s="99">
        <v>1</v>
      </c>
      <c r="E98" s="100">
        <f t="shared" si="1"/>
        <v>8361.7371558844006</v>
      </c>
      <c r="F98" s="100">
        <v>8361.7371558844006</v>
      </c>
      <c r="G98" s="101" t="s">
        <v>23</v>
      </c>
      <c r="X98" s="95"/>
      <c r="Y98" s="95"/>
    </row>
    <row r="99" spans="1:25" s="59" customFormat="1" ht="22.5" x14ac:dyDescent="0.25">
      <c r="A99" s="96">
        <f>IF(G99&lt;&gt;"",COUNTA(G$1:G99),"")</f>
        <v>80</v>
      </c>
      <c r="B99" s="97" t="s">
        <v>728</v>
      </c>
      <c r="C99" s="98" t="s">
        <v>22</v>
      </c>
      <c r="D99" s="99">
        <v>2</v>
      </c>
      <c r="E99" s="100">
        <f t="shared" si="1"/>
        <v>6454.4505096444</v>
      </c>
      <c r="F99" s="100">
        <v>12908.9010192888</v>
      </c>
      <c r="G99" s="101" t="s">
        <v>23</v>
      </c>
      <c r="X99" s="95"/>
      <c r="Y99" s="95"/>
    </row>
    <row r="100" spans="1:25" s="59" customFormat="1" ht="22.5" x14ac:dyDescent="0.25">
      <c r="A100" s="96">
        <f>IF(G100&lt;&gt;"",COUNTA(G$1:G100),"")</f>
        <v>81</v>
      </c>
      <c r="B100" s="97" t="s">
        <v>729</v>
      </c>
      <c r="C100" s="98" t="s">
        <v>22</v>
      </c>
      <c r="D100" s="99">
        <v>1</v>
      </c>
      <c r="E100" s="100">
        <f t="shared" si="1"/>
        <v>1999.0001398440002</v>
      </c>
      <c r="F100" s="100">
        <v>1999.0001398440002</v>
      </c>
      <c r="G100" s="101" t="s">
        <v>23</v>
      </c>
      <c r="X100" s="95"/>
      <c r="Y100" s="95"/>
    </row>
    <row r="101" spans="1:25" s="59" customFormat="1" ht="22.5" x14ac:dyDescent="0.25">
      <c r="A101" s="96">
        <f>IF(G101&lt;&gt;"",COUNTA(G$1:G101),"")</f>
        <v>82</v>
      </c>
      <c r="B101" s="97" t="s">
        <v>730</v>
      </c>
      <c r="C101" s="98" t="s">
        <v>22</v>
      </c>
      <c r="D101" s="99">
        <v>2</v>
      </c>
      <c r="E101" s="100">
        <f t="shared" si="1"/>
        <v>1959.83659734</v>
      </c>
      <c r="F101" s="100">
        <v>3919.6731946800001</v>
      </c>
      <c r="G101" s="101" t="s">
        <v>23</v>
      </c>
      <c r="X101" s="95"/>
      <c r="Y101" s="95"/>
    </row>
    <row r="102" spans="1:25" s="59" customFormat="1" ht="22.5" x14ac:dyDescent="0.25">
      <c r="A102" s="96">
        <f>IF(G102&lt;&gt;"",COUNTA(G$1:G102),"")</f>
        <v>83</v>
      </c>
      <c r="B102" s="97" t="s">
        <v>731</v>
      </c>
      <c r="C102" s="98" t="s">
        <v>22</v>
      </c>
      <c r="D102" s="99">
        <v>8</v>
      </c>
      <c r="E102" s="100">
        <f t="shared" si="1"/>
        <v>2377.7359347823999</v>
      </c>
      <c r="F102" s="100">
        <v>19021.887478259199</v>
      </c>
      <c r="G102" s="101" t="s">
        <v>23</v>
      </c>
      <c r="X102" s="95"/>
      <c r="Y102" s="95"/>
    </row>
    <row r="103" spans="1:25" s="59" customFormat="1" ht="22.5" x14ac:dyDescent="0.25">
      <c r="A103" s="96">
        <f>IF(G103&lt;&gt;"",COUNTA(G$1:G103),"")</f>
        <v>84</v>
      </c>
      <c r="B103" s="97" t="s">
        <v>732</v>
      </c>
      <c r="C103" s="98" t="s">
        <v>22</v>
      </c>
      <c r="D103" s="99">
        <v>1</v>
      </c>
      <c r="E103" s="100">
        <f t="shared" si="1"/>
        <v>2211.2134371072002</v>
      </c>
      <c r="F103" s="100">
        <v>2211.2134371072002</v>
      </c>
      <c r="G103" s="101" t="s">
        <v>23</v>
      </c>
      <c r="X103" s="95"/>
      <c r="Y103" s="95"/>
    </row>
    <row r="104" spans="1:25" s="59" customFormat="1" ht="22.5" x14ac:dyDescent="0.25">
      <c r="A104" s="96">
        <f>IF(G104&lt;&gt;"",COUNTA(G$1:G104),"")</f>
        <v>85</v>
      </c>
      <c r="B104" s="97" t="s">
        <v>733</v>
      </c>
      <c r="C104" s="98" t="s">
        <v>22</v>
      </c>
      <c r="D104" s="99">
        <v>2</v>
      </c>
      <c r="E104" s="100">
        <f t="shared" si="1"/>
        <v>2396.8641169828002</v>
      </c>
      <c r="F104" s="100">
        <v>4793.7282339656003</v>
      </c>
      <c r="G104" s="101" t="s">
        <v>23</v>
      </c>
      <c r="X104" s="95"/>
      <c r="Y104" s="95"/>
    </row>
    <row r="105" spans="1:25" s="59" customFormat="1" ht="22.5" x14ac:dyDescent="0.25">
      <c r="A105" s="96">
        <f>IF(G105&lt;&gt;"",COUNTA(G$1:G105),"")</f>
        <v>86</v>
      </c>
      <c r="B105" s="97" t="s">
        <v>734</v>
      </c>
      <c r="C105" s="98" t="s">
        <v>22</v>
      </c>
      <c r="D105" s="99">
        <v>2</v>
      </c>
      <c r="E105" s="100">
        <f t="shared" si="1"/>
        <v>2088.0916674668001</v>
      </c>
      <c r="F105" s="100">
        <v>4176.1833349336002</v>
      </c>
      <c r="G105" s="101" t="s">
        <v>23</v>
      </c>
      <c r="X105" s="95"/>
      <c r="Y105" s="95"/>
    </row>
    <row r="106" spans="1:25" s="59" customFormat="1" ht="22.5" x14ac:dyDescent="0.25">
      <c r="A106" s="96">
        <f>IF(G106&lt;&gt;"",COUNTA(G$1:G106),"")</f>
        <v>87</v>
      </c>
      <c r="B106" s="97" t="s">
        <v>735</v>
      </c>
      <c r="C106" s="98" t="s">
        <v>22</v>
      </c>
      <c r="D106" s="99">
        <v>1</v>
      </c>
      <c r="E106" s="100">
        <f t="shared" si="1"/>
        <v>1929.8333410488003</v>
      </c>
      <c r="F106" s="100">
        <v>1929.8333410488003</v>
      </c>
      <c r="G106" s="101" t="s">
        <v>23</v>
      </c>
      <c r="X106" s="95"/>
      <c r="Y106" s="95"/>
    </row>
    <row r="107" spans="1:25" s="59" customFormat="1" ht="22.5" x14ac:dyDescent="0.25">
      <c r="A107" s="96">
        <f>IF(G107&lt;&gt;"",COUNTA(G$1:G107),"")</f>
        <v>88</v>
      </c>
      <c r="B107" s="97" t="s">
        <v>736</v>
      </c>
      <c r="C107" s="98" t="s">
        <v>22</v>
      </c>
      <c r="D107" s="99">
        <v>1</v>
      </c>
      <c r="E107" s="100">
        <f t="shared" si="1"/>
        <v>1749.6257297924001</v>
      </c>
      <c r="F107" s="100">
        <v>1749.6257297924001</v>
      </c>
      <c r="G107" s="101" t="s">
        <v>23</v>
      </c>
      <c r="X107" s="95"/>
      <c r="Y107" s="95"/>
    </row>
    <row r="108" spans="1:25" s="59" customFormat="1" ht="22.5" x14ac:dyDescent="0.25">
      <c r="A108" s="96">
        <f>IF(G108&lt;&gt;"",COUNTA(G$1:G108),"")</f>
        <v>89</v>
      </c>
      <c r="B108" s="97" t="s">
        <v>737</v>
      </c>
      <c r="C108" s="98" t="s">
        <v>22</v>
      </c>
      <c r="D108" s="99">
        <v>1</v>
      </c>
      <c r="E108" s="100">
        <f t="shared" si="1"/>
        <v>2141.5487966700002</v>
      </c>
      <c r="F108" s="100">
        <v>2141.5487966700002</v>
      </c>
      <c r="G108" s="101" t="s">
        <v>23</v>
      </c>
      <c r="X108" s="95"/>
      <c r="Y108" s="95"/>
    </row>
    <row r="109" spans="1:25" s="59" customFormat="1" ht="22.5" x14ac:dyDescent="0.25">
      <c r="A109" s="96">
        <f>IF(G109&lt;&gt;"",COUNTA(G$1:G109),"")</f>
        <v>90</v>
      </c>
      <c r="B109" s="97" t="s">
        <v>738</v>
      </c>
      <c r="C109" s="98" t="s">
        <v>22</v>
      </c>
      <c r="D109" s="99">
        <v>1</v>
      </c>
      <c r="E109" s="100">
        <f t="shared" si="1"/>
        <v>2039.9669754068002</v>
      </c>
      <c r="F109" s="100">
        <v>2039.9669754068002</v>
      </c>
      <c r="G109" s="101" t="s">
        <v>23</v>
      </c>
      <c r="X109" s="95"/>
      <c r="Y109" s="95"/>
    </row>
    <row r="110" spans="1:25" s="59" customFormat="1" ht="22.5" x14ac:dyDescent="0.25">
      <c r="A110" s="96">
        <f>IF(G110&lt;&gt;"",COUNTA(G$1:G110),"")</f>
        <v>91</v>
      </c>
      <c r="B110" s="97" t="s">
        <v>739</v>
      </c>
      <c r="C110" s="98" t="s">
        <v>22</v>
      </c>
      <c r="D110" s="99">
        <v>1</v>
      </c>
      <c r="E110" s="100">
        <f t="shared" si="1"/>
        <v>2434.2133032803999</v>
      </c>
      <c r="F110" s="100">
        <v>2434.2133032803999</v>
      </c>
      <c r="G110" s="101" t="s">
        <v>23</v>
      </c>
      <c r="X110" s="95"/>
      <c r="Y110" s="95"/>
    </row>
    <row r="111" spans="1:25" s="59" customFormat="1" ht="22.5" x14ac:dyDescent="0.25">
      <c r="A111" s="96">
        <f>IF(G111&lt;&gt;"",COUNTA(G$1:G111),"")</f>
        <v>92</v>
      </c>
      <c r="B111" s="97" t="s">
        <v>740</v>
      </c>
      <c r="C111" s="98" t="s">
        <v>22</v>
      </c>
      <c r="D111" s="99">
        <v>1</v>
      </c>
      <c r="E111" s="100">
        <f t="shared" si="1"/>
        <v>3624.9951952064002</v>
      </c>
      <c r="F111" s="100">
        <v>3624.9951952064002</v>
      </c>
      <c r="G111" s="101" t="s">
        <v>23</v>
      </c>
      <c r="X111" s="95"/>
      <c r="Y111" s="95"/>
    </row>
    <row r="112" spans="1:25" s="59" customFormat="1" ht="22.5" x14ac:dyDescent="0.25">
      <c r="A112" s="96">
        <f>IF(G112&lt;&gt;"",COUNTA(G$1:G112),"")</f>
        <v>93</v>
      </c>
      <c r="B112" s="97" t="s">
        <v>741</v>
      </c>
      <c r="C112" s="98" t="s">
        <v>22</v>
      </c>
      <c r="D112" s="99">
        <v>1</v>
      </c>
      <c r="E112" s="100">
        <f t="shared" si="1"/>
        <v>3507.8032726796005</v>
      </c>
      <c r="F112" s="100">
        <v>3507.8032726796005</v>
      </c>
      <c r="G112" s="101" t="s">
        <v>23</v>
      </c>
      <c r="X112" s="95"/>
      <c r="Y112" s="95"/>
    </row>
    <row r="113" spans="1:25" s="59" customFormat="1" ht="22.5" x14ac:dyDescent="0.25">
      <c r="A113" s="96">
        <f>IF(G113&lt;&gt;"",COUNTA(G$1:G113),"")</f>
        <v>94</v>
      </c>
      <c r="B113" s="97" t="s">
        <v>742</v>
      </c>
      <c r="C113" s="98" t="s">
        <v>22</v>
      </c>
      <c r="D113" s="99">
        <v>2</v>
      </c>
      <c r="E113" s="100">
        <f t="shared" si="1"/>
        <v>3495.8218838288003</v>
      </c>
      <c r="F113" s="100">
        <v>6991.6437676576006</v>
      </c>
      <c r="G113" s="101" t="s">
        <v>23</v>
      </c>
      <c r="X113" s="95"/>
      <c r="Y113" s="95"/>
    </row>
    <row r="114" spans="1:25" s="59" customFormat="1" ht="22.5" x14ac:dyDescent="0.25">
      <c r="A114" s="96">
        <f>IF(G114&lt;&gt;"",COUNTA(G$1:G114),"")</f>
        <v>95</v>
      </c>
      <c r="B114" s="97" t="s">
        <v>743</v>
      </c>
      <c r="C114" s="98" t="s">
        <v>22</v>
      </c>
      <c r="D114" s="99">
        <v>1</v>
      </c>
      <c r="E114" s="100">
        <f t="shared" si="1"/>
        <v>4633.0470782231996</v>
      </c>
      <c r="F114" s="100">
        <v>4633.0470782231996</v>
      </c>
      <c r="G114" s="101" t="s">
        <v>23</v>
      </c>
      <c r="X114" s="95"/>
      <c r="Y114" s="95"/>
    </row>
    <row r="115" spans="1:25" s="59" customFormat="1" ht="22.5" x14ac:dyDescent="0.25">
      <c r="A115" s="96">
        <f>IF(G115&lt;&gt;"",COUNTA(G$1:G115),"")</f>
        <v>96</v>
      </c>
      <c r="B115" s="97" t="s">
        <v>744</v>
      </c>
      <c r="C115" s="98" t="s">
        <v>22</v>
      </c>
      <c r="D115" s="99">
        <v>4</v>
      </c>
      <c r="E115" s="100">
        <f t="shared" si="1"/>
        <v>4631.2327220168008</v>
      </c>
      <c r="F115" s="100">
        <v>18524.930888067203</v>
      </c>
      <c r="G115" s="101" t="s">
        <v>23</v>
      </c>
      <c r="X115" s="95"/>
      <c r="Y115" s="95"/>
    </row>
    <row r="116" spans="1:25" s="59" customFormat="1" ht="22.5" x14ac:dyDescent="0.25">
      <c r="A116" s="96">
        <f>IF(G116&lt;&gt;"",COUNTA(G$1:G116),"")</f>
        <v>97</v>
      </c>
      <c r="B116" s="97" t="s">
        <v>745</v>
      </c>
      <c r="C116" s="98" t="s">
        <v>22</v>
      </c>
      <c r="D116" s="99">
        <v>1</v>
      </c>
      <c r="E116" s="100">
        <f t="shared" si="1"/>
        <v>5670.0954710996002</v>
      </c>
      <c r="F116" s="100">
        <v>5670.0954710996002</v>
      </c>
      <c r="G116" s="101" t="s">
        <v>23</v>
      </c>
      <c r="X116" s="95"/>
      <c r="Y116" s="95"/>
    </row>
    <row r="117" spans="1:25" s="59" customFormat="1" ht="22.5" x14ac:dyDescent="0.25">
      <c r="A117" s="96">
        <f>IF(G117&lt;&gt;"",COUNTA(G$1:G117),"")</f>
        <v>98</v>
      </c>
      <c r="B117" s="97" t="s">
        <v>746</v>
      </c>
      <c r="C117" s="98" t="s">
        <v>22</v>
      </c>
      <c r="D117" s="99">
        <v>2</v>
      </c>
      <c r="E117" s="100">
        <f t="shared" si="1"/>
        <v>5690.4295363884003</v>
      </c>
      <c r="F117" s="100">
        <v>11380.859072776801</v>
      </c>
      <c r="G117" s="101" t="s">
        <v>23</v>
      </c>
      <c r="X117" s="95"/>
      <c r="Y117" s="95"/>
    </row>
    <row r="118" spans="1:25" s="59" customFormat="1" ht="22.5" x14ac:dyDescent="0.25">
      <c r="A118" s="96">
        <f>IF(G118&lt;&gt;"",COUNTA(G$1:G118),"")</f>
        <v>99</v>
      </c>
      <c r="B118" s="97" t="s">
        <v>747</v>
      </c>
      <c r="C118" s="98" t="s">
        <v>22</v>
      </c>
      <c r="D118" s="99">
        <v>1</v>
      </c>
      <c r="E118" s="100">
        <f t="shared" si="1"/>
        <v>5738.056386806401</v>
      </c>
      <c r="F118" s="100">
        <v>5738.056386806401</v>
      </c>
      <c r="G118" s="101" t="s">
        <v>23</v>
      </c>
      <c r="X118" s="95"/>
      <c r="Y118" s="95"/>
    </row>
    <row r="119" spans="1:25" s="59" customFormat="1" ht="22.5" x14ac:dyDescent="0.25">
      <c r="A119" s="96">
        <f>IF(G119&lt;&gt;"",COUNTA(G$1:G119),"")</f>
        <v>100</v>
      </c>
      <c r="B119" s="97" t="s">
        <v>748</v>
      </c>
      <c r="C119" s="98" t="s">
        <v>22</v>
      </c>
      <c r="D119" s="99">
        <v>3</v>
      </c>
      <c r="E119" s="100">
        <f t="shared" si="1"/>
        <v>6499.3558257528011</v>
      </c>
      <c r="F119" s="100">
        <v>19498.067477258403</v>
      </c>
      <c r="G119" s="101" t="s">
        <v>23</v>
      </c>
      <c r="X119" s="95"/>
      <c r="Y119" s="95"/>
    </row>
    <row r="120" spans="1:25" s="59" customFormat="1" ht="22.5" x14ac:dyDescent="0.25">
      <c r="A120" s="96">
        <f>IF(G120&lt;&gt;"",COUNTA(G$1:G120),"")</f>
        <v>101</v>
      </c>
      <c r="B120" s="97" t="s">
        <v>749</v>
      </c>
      <c r="C120" s="98" t="s">
        <v>22</v>
      </c>
      <c r="D120" s="99">
        <v>1</v>
      </c>
      <c r="E120" s="100">
        <f t="shared" si="1"/>
        <v>5685.1966675736003</v>
      </c>
      <c r="F120" s="100">
        <v>5685.1966675736003</v>
      </c>
      <c r="G120" s="101" t="s">
        <v>23</v>
      </c>
      <c r="X120" s="95"/>
      <c r="Y120" s="95"/>
    </row>
    <row r="121" spans="1:25" s="59" customFormat="1" ht="22.5" x14ac:dyDescent="0.25">
      <c r="A121" s="96">
        <f>IF(G121&lt;&gt;"",COUNTA(G$1:G121),"")</f>
        <v>102</v>
      </c>
      <c r="B121" s="97" t="s">
        <v>750</v>
      </c>
      <c r="C121" s="98" t="s">
        <v>22</v>
      </c>
      <c r="D121" s="99">
        <v>1</v>
      </c>
      <c r="E121" s="100">
        <f t="shared" si="1"/>
        <v>1517.0673040928</v>
      </c>
      <c r="F121" s="100">
        <v>1517.0673040928</v>
      </c>
      <c r="G121" s="101" t="s">
        <v>23</v>
      </c>
      <c r="X121" s="95"/>
      <c r="Y121" s="95"/>
    </row>
    <row r="122" spans="1:25" s="59" customFormat="1" ht="22.5" x14ac:dyDescent="0.25">
      <c r="A122" s="96">
        <f>IF(G122&lt;&gt;"",COUNTA(G$1:G122),"")</f>
        <v>103</v>
      </c>
      <c r="B122" s="97" t="s">
        <v>751</v>
      </c>
      <c r="C122" s="98" t="s">
        <v>22</v>
      </c>
      <c r="D122" s="99">
        <v>1</v>
      </c>
      <c r="E122" s="100">
        <f t="shared" si="1"/>
        <v>2681.1648840076004</v>
      </c>
      <c r="F122" s="100">
        <v>2681.1648840076004</v>
      </c>
      <c r="G122" s="101" t="s">
        <v>23</v>
      </c>
      <c r="X122" s="95"/>
      <c r="Y122" s="95"/>
    </row>
    <row r="123" spans="1:25" s="59" customFormat="1" ht="22.5" x14ac:dyDescent="0.25">
      <c r="A123" s="96">
        <f>IF(G123&lt;&gt;"",COUNTA(G$1:G123),"")</f>
        <v>104</v>
      </c>
      <c r="B123" s="97" t="s">
        <v>752</v>
      </c>
      <c r="C123" s="98" t="s">
        <v>22</v>
      </c>
      <c r="D123" s="99">
        <v>2</v>
      </c>
      <c r="E123" s="100">
        <f t="shared" si="1"/>
        <v>2274.5388939696004</v>
      </c>
      <c r="F123" s="100">
        <v>4549.0777879392008</v>
      </c>
      <c r="G123" s="101" t="s">
        <v>23</v>
      </c>
      <c r="X123" s="95"/>
      <c r="Y123" s="95"/>
    </row>
    <row r="124" spans="1:25" s="59" customFormat="1" ht="22.5" x14ac:dyDescent="0.25">
      <c r="A124" s="96">
        <f>IF(G124&lt;&gt;"",COUNTA(G$1:G124),"")</f>
        <v>105</v>
      </c>
      <c r="B124" s="97" t="s">
        <v>753</v>
      </c>
      <c r="C124" s="98" t="s">
        <v>22</v>
      </c>
      <c r="D124" s="99">
        <v>1</v>
      </c>
      <c r="E124" s="100">
        <f t="shared" si="1"/>
        <v>4681.1717702832002</v>
      </c>
      <c r="F124" s="100">
        <v>4681.1717702832002</v>
      </c>
      <c r="G124" s="101" t="s">
        <v>23</v>
      </c>
      <c r="X124" s="95"/>
      <c r="Y124" s="95"/>
    </row>
    <row r="125" spans="1:25" s="59" customFormat="1" ht="22.5" x14ac:dyDescent="0.25">
      <c r="A125" s="96">
        <f>IF(G125&lt;&gt;"",COUNTA(G$1:G125),"")</f>
        <v>106</v>
      </c>
      <c r="B125" s="97" t="s">
        <v>754</v>
      </c>
      <c r="C125" s="98" t="s">
        <v>22</v>
      </c>
      <c r="D125" s="99">
        <v>2</v>
      </c>
      <c r="E125" s="100">
        <f t="shared" si="1"/>
        <v>5659.0212603520004</v>
      </c>
      <c r="F125" s="100">
        <v>11318.042520704001</v>
      </c>
      <c r="G125" s="101" t="s">
        <v>23</v>
      </c>
      <c r="X125" s="95"/>
      <c r="Y125" s="95"/>
    </row>
    <row r="126" spans="1:25" s="59" customFormat="1" ht="22.5" x14ac:dyDescent="0.25">
      <c r="A126" s="96">
        <f>IF(G126&lt;&gt;"",COUNTA(G$1:G126),"")</f>
        <v>107</v>
      </c>
      <c r="B126" s="97" t="s">
        <v>755</v>
      </c>
      <c r="C126" s="98" t="s">
        <v>22</v>
      </c>
      <c r="D126" s="99">
        <v>1</v>
      </c>
      <c r="E126" s="100">
        <f t="shared" si="1"/>
        <v>5325.7881914924001</v>
      </c>
      <c r="F126" s="100">
        <v>5325.7881914924001</v>
      </c>
      <c r="G126" s="101" t="s">
        <v>23</v>
      </c>
      <c r="X126" s="95"/>
      <c r="Y126" s="95"/>
    </row>
    <row r="127" spans="1:25" s="59" customFormat="1" ht="22.5" x14ac:dyDescent="0.25">
      <c r="A127" s="96">
        <f>IF(G127&lt;&gt;"",COUNTA(G$1:G127),"")</f>
        <v>108</v>
      </c>
      <c r="B127" s="97" t="s">
        <v>756</v>
      </c>
      <c r="C127" s="98" t="s">
        <v>22</v>
      </c>
      <c r="D127" s="99">
        <v>16</v>
      </c>
      <c r="E127" s="100">
        <f t="shared" si="1"/>
        <v>1278.8666731172002</v>
      </c>
      <c r="F127" s="100">
        <v>20461.866769875203</v>
      </c>
      <c r="G127" s="101" t="s">
        <v>23</v>
      </c>
      <c r="X127" s="95"/>
      <c r="Y127" s="95"/>
    </row>
    <row r="128" spans="1:25" s="59" customFormat="1" ht="22.5" x14ac:dyDescent="0.25">
      <c r="A128" s="96">
        <f>IF(G128&lt;&gt;"",COUNTA(G$1:G128),"")</f>
        <v>109</v>
      </c>
      <c r="B128" s="97" t="s">
        <v>757</v>
      </c>
      <c r="C128" s="98" t="s">
        <v>22</v>
      </c>
      <c r="D128" s="99">
        <v>9</v>
      </c>
      <c r="E128" s="100">
        <f t="shared" si="1"/>
        <v>7572.1381853772</v>
      </c>
      <c r="F128" s="100">
        <v>68149.243668394804</v>
      </c>
      <c r="G128" s="101" t="s">
        <v>23</v>
      </c>
      <c r="X128" s="95"/>
      <c r="Y128" s="95"/>
    </row>
    <row r="129" spans="1:25" s="59" customFormat="1" ht="22.5" x14ac:dyDescent="0.25">
      <c r="A129" s="96">
        <f>IF(G129&lt;&gt;"",COUNTA(G$1:G129),"")</f>
        <v>110</v>
      </c>
      <c r="B129" s="97" t="s">
        <v>758</v>
      </c>
      <c r="C129" s="98" t="s">
        <v>22</v>
      </c>
      <c r="D129" s="99">
        <v>5</v>
      </c>
      <c r="E129" s="100">
        <f t="shared" si="1"/>
        <v>8170.2561972236017</v>
      </c>
      <c r="F129" s="100">
        <v>40851.280986118007</v>
      </c>
      <c r="G129" s="101" t="s">
        <v>23</v>
      </c>
      <c r="X129" s="95"/>
      <c r="Y129" s="95"/>
    </row>
    <row r="130" spans="1:25" s="59" customFormat="1" ht="22.5" x14ac:dyDescent="0.25">
      <c r="A130" s="96">
        <f>IF(G130&lt;&gt;"",COUNTA(G$1:G130),"")</f>
        <v>111</v>
      </c>
      <c r="B130" s="97" t="s">
        <v>759</v>
      </c>
      <c r="C130" s="98" t="s">
        <v>22</v>
      </c>
      <c r="D130" s="99">
        <v>12</v>
      </c>
      <c r="E130" s="100">
        <f t="shared" si="1"/>
        <v>7572.1381853772</v>
      </c>
      <c r="F130" s="100">
        <v>90865.6582245264</v>
      </c>
      <c r="G130" s="101" t="s">
        <v>23</v>
      </c>
      <c r="X130" s="95"/>
      <c r="Y130" s="95"/>
    </row>
    <row r="131" spans="1:25" s="59" customFormat="1" ht="22.5" x14ac:dyDescent="0.25">
      <c r="A131" s="96">
        <f>IF(G131&lt;&gt;"",COUNTA(G$1:G131),"")</f>
        <v>112</v>
      </c>
      <c r="B131" s="97" t="s">
        <v>760</v>
      </c>
      <c r="C131" s="98" t="s">
        <v>22</v>
      </c>
      <c r="D131" s="99">
        <v>12</v>
      </c>
      <c r="E131" s="100">
        <f t="shared" si="1"/>
        <v>8969.8120005708006</v>
      </c>
      <c r="F131" s="100">
        <v>107637.74400684961</v>
      </c>
      <c r="G131" s="101" t="s">
        <v>23</v>
      </c>
      <c r="X131" s="95"/>
      <c r="Y131" s="95"/>
    </row>
    <row r="132" spans="1:25" s="59" customFormat="1" ht="22.5" x14ac:dyDescent="0.25">
      <c r="A132" s="96">
        <f>IF(G132&lt;&gt;"",COUNTA(G$1:G132),"")</f>
        <v>113</v>
      </c>
      <c r="B132" s="97" t="s">
        <v>761</v>
      </c>
      <c r="C132" s="98" t="s">
        <v>22</v>
      </c>
      <c r="D132" s="99">
        <v>1</v>
      </c>
      <c r="E132" s="100">
        <f t="shared" si="1"/>
        <v>6018.6288730900005</v>
      </c>
      <c r="F132" s="100">
        <v>6018.6288730900005</v>
      </c>
      <c r="G132" s="101" t="s">
        <v>23</v>
      </c>
      <c r="X132" s="95"/>
      <c r="Y132" s="95"/>
    </row>
    <row r="133" spans="1:25" s="59" customFormat="1" ht="22.5" x14ac:dyDescent="0.25">
      <c r="A133" s="96">
        <f>IF(G133&lt;&gt;"",COUNTA(G$1:G133),"")</f>
        <v>114</v>
      </c>
      <c r="B133" s="97" t="s">
        <v>762</v>
      </c>
      <c r="C133" s="98" t="s">
        <v>22</v>
      </c>
      <c r="D133" s="99">
        <v>2</v>
      </c>
      <c r="E133" s="100">
        <f t="shared" si="1"/>
        <v>5306.4608726352008</v>
      </c>
      <c r="F133" s="100">
        <v>10612.921745270402</v>
      </c>
      <c r="G133" s="101" t="s">
        <v>23</v>
      </c>
      <c r="X133" s="95"/>
      <c r="Y133" s="95"/>
    </row>
    <row r="134" spans="1:25" s="59" customFormat="1" ht="22.5" x14ac:dyDescent="0.25">
      <c r="A134" s="96">
        <f>IF(G134&lt;&gt;"",COUNTA(G$1:G134),"")</f>
        <v>115</v>
      </c>
      <c r="B134" s="97" t="s">
        <v>763</v>
      </c>
      <c r="C134" s="98" t="s">
        <v>22</v>
      </c>
      <c r="D134" s="99">
        <v>18</v>
      </c>
      <c r="E134" s="100">
        <f t="shared" si="1"/>
        <v>12358.620057664803</v>
      </c>
      <c r="F134" s="100">
        <v>222455.16103796643</v>
      </c>
      <c r="G134" s="101" t="s">
        <v>23</v>
      </c>
      <c r="X134" s="95"/>
      <c r="Y134" s="95"/>
    </row>
    <row r="135" spans="1:25" s="59" customFormat="1" ht="22.5" x14ac:dyDescent="0.25">
      <c r="A135" s="96">
        <f>IF(G135&lt;&gt;"",COUNTA(G$1:G135),"")</f>
        <v>116</v>
      </c>
      <c r="B135" s="97" t="s">
        <v>764</v>
      </c>
      <c r="C135" s="98" t="s">
        <v>22</v>
      </c>
      <c r="D135" s="99">
        <v>9</v>
      </c>
      <c r="E135" s="100">
        <f t="shared" si="1"/>
        <v>13444.899457361202</v>
      </c>
      <c r="F135" s="100">
        <v>121004.09511625081</v>
      </c>
      <c r="G135" s="101" t="s">
        <v>23</v>
      </c>
      <c r="X135" s="95"/>
      <c r="Y135" s="95"/>
    </row>
    <row r="136" spans="1:25" s="59" customFormat="1" ht="22.5" x14ac:dyDescent="0.25">
      <c r="A136" s="96">
        <f>IF(G136&lt;&gt;"",COUNTA(G$1:G136),"")</f>
        <v>117</v>
      </c>
      <c r="B136" s="97" t="s">
        <v>765</v>
      </c>
      <c r="C136" s="98" t="s">
        <v>22</v>
      </c>
      <c r="D136" s="99">
        <v>1</v>
      </c>
      <c r="E136" s="100">
        <f t="shared" si="1"/>
        <v>7474.0855081984009</v>
      </c>
      <c r="F136" s="100">
        <v>7474.0855081984009</v>
      </c>
      <c r="G136" s="101" t="s">
        <v>23</v>
      </c>
      <c r="X136" s="95"/>
      <c r="Y136" s="95"/>
    </row>
    <row r="137" spans="1:25" s="59" customFormat="1" ht="22.5" x14ac:dyDescent="0.25">
      <c r="A137" s="96">
        <f>IF(G137&lt;&gt;"",COUNTA(G$1:G137),"")</f>
        <v>118</v>
      </c>
      <c r="B137" s="97" t="s">
        <v>766</v>
      </c>
      <c r="C137" s="98" t="s">
        <v>22</v>
      </c>
      <c r="D137" s="99">
        <v>9</v>
      </c>
      <c r="E137" s="100">
        <f t="shared" si="1"/>
        <v>13444.899457361202</v>
      </c>
      <c r="F137" s="100">
        <v>121004.09511625081</v>
      </c>
      <c r="G137" s="101" t="s">
        <v>23</v>
      </c>
      <c r="X137" s="95"/>
      <c r="Y137" s="95"/>
    </row>
    <row r="138" spans="1:25" s="59" customFormat="1" ht="15" x14ac:dyDescent="0.25">
      <c r="A138" s="96">
        <f>IF(G138&lt;&gt;"",COUNTA(G$1:G138),"")</f>
        <v>119</v>
      </c>
      <c r="B138" s="97" t="s">
        <v>767</v>
      </c>
      <c r="C138" s="98" t="s">
        <v>22</v>
      </c>
      <c r="D138" s="99">
        <v>4</v>
      </c>
      <c r="E138" s="100">
        <f t="shared" si="1"/>
        <v>2869.1277617316</v>
      </c>
      <c r="F138" s="100">
        <v>11476.5110469264</v>
      </c>
      <c r="G138" s="101" t="s">
        <v>23</v>
      </c>
      <c r="X138" s="95"/>
      <c r="Y138" s="95"/>
    </row>
    <row r="139" spans="1:25" s="59" customFormat="1" ht="15" x14ac:dyDescent="0.25">
      <c r="A139" s="96">
        <f>IF(G139&lt;&gt;"",COUNTA(G$1:G139),"")</f>
        <v>120</v>
      </c>
      <c r="B139" s="97" t="s">
        <v>768</v>
      </c>
      <c r="C139" s="98" t="s">
        <v>22</v>
      </c>
      <c r="D139" s="99">
        <v>18</v>
      </c>
      <c r="E139" s="100">
        <f t="shared" si="1"/>
        <v>3683.4860565676008</v>
      </c>
      <c r="F139" s="100">
        <v>66302.749018216811</v>
      </c>
      <c r="G139" s="101" t="s">
        <v>23</v>
      </c>
      <c r="X139" s="95"/>
      <c r="Y139" s="95"/>
    </row>
    <row r="140" spans="1:25" s="59" customFormat="1" ht="15" x14ac:dyDescent="0.25">
      <c r="A140" s="96">
        <f>IF(G140&lt;&gt;"",COUNTA(G$1:G140),"")</f>
        <v>121</v>
      </c>
      <c r="B140" s="97" t="s">
        <v>769</v>
      </c>
      <c r="C140" s="98" t="s">
        <v>22</v>
      </c>
      <c r="D140" s="99">
        <v>1</v>
      </c>
      <c r="E140" s="100">
        <f t="shared" si="1"/>
        <v>2642.2115413080005</v>
      </c>
      <c r="F140" s="100">
        <v>2642.2115413080005</v>
      </c>
      <c r="G140" s="101" t="s">
        <v>23</v>
      </c>
      <c r="X140" s="95"/>
      <c r="Y140" s="95"/>
    </row>
    <row r="141" spans="1:25" s="59" customFormat="1" ht="15" x14ac:dyDescent="0.25">
      <c r="A141" s="96">
        <f>IF(G141&lt;&gt;"",COUNTA(G$1:G141),"")</f>
        <v>122</v>
      </c>
      <c r="B141" s="97" t="s">
        <v>770</v>
      </c>
      <c r="C141" s="98" t="s">
        <v>22</v>
      </c>
      <c r="D141" s="99">
        <v>1</v>
      </c>
      <c r="E141" s="100">
        <f t="shared" si="1"/>
        <v>2334.8441115371998</v>
      </c>
      <c r="F141" s="100">
        <v>2334.8441115371998</v>
      </c>
      <c r="G141" s="101" t="s">
        <v>23</v>
      </c>
      <c r="X141" s="95"/>
      <c r="Y141" s="95"/>
    </row>
    <row r="142" spans="1:25" s="59" customFormat="1" ht="15" x14ac:dyDescent="0.25">
      <c r="A142" s="96">
        <f>IF(G142&lt;&gt;"",COUNTA(G$1:G142),"")</f>
        <v>123</v>
      </c>
      <c r="B142" s="97" t="s">
        <v>771</v>
      </c>
      <c r="C142" s="98" t="s">
        <v>22</v>
      </c>
      <c r="D142" s="99">
        <v>4</v>
      </c>
      <c r="E142" s="100">
        <f t="shared" si="1"/>
        <v>15574.1681601952</v>
      </c>
      <c r="F142" s="100">
        <v>62296.672640780802</v>
      </c>
      <c r="G142" s="101" t="s">
        <v>23</v>
      </c>
      <c r="X142" s="95"/>
      <c r="Y142" s="95"/>
    </row>
    <row r="143" spans="1:25" s="59" customFormat="1" ht="15" x14ac:dyDescent="0.25">
      <c r="A143" s="96">
        <f>IF(G143&lt;&gt;"",COUNTA(G$1:G143),"")</f>
        <v>124</v>
      </c>
      <c r="B143" s="97" t="s">
        <v>772</v>
      </c>
      <c r="C143" s="98" t="s">
        <v>22</v>
      </c>
      <c r="D143" s="99">
        <v>4</v>
      </c>
      <c r="E143" s="100">
        <f t="shared" si="1"/>
        <v>16063.745630938</v>
      </c>
      <c r="F143" s="100">
        <v>64254.982523751998</v>
      </c>
      <c r="G143" s="101" t="s">
        <v>23</v>
      </c>
      <c r="X143" s="95"/>
      <c r="Y143" s="95"/>
    </row>
    <row r="144" spans="1:25" s="59" customFormat="1" ht="15" x14ac:dyDescent="0.25">
      <c r="A144" s="96">
        <f>IF(G144&lt;&gt;"",COUNTA(G$1:G144),"")</f>
        <v>125</v>
      </c>
      <c r="B144" s="97" t="s">
        <v>773</v>
      </c>
      <c r="C144" s="98" t="s">
        <v>22</v>
      </c>
      <c r="D144" s="99">
        <v>8</v>
      </c>
      <c r="E144" s="100">
        <f t="shared" si="1"/>
        <v>1497.1315121176001</v>
      </c>
      <c r="F144" s="100">
        <v>11977.052096940801</v>
      </c>
      <c r="G144" s="101" t="s">
        <v>23</v>
      </c>
      <c r="X144" s="95"/>
      <c r="Y144" s="95"/>
    </row>
    <row r="145" spans="1:25" s="59" customFormat="1" ht="15" x14ac:dyDescent="0.25">
      <c r="A145" s="96">
        <f>IF(G145&lt;&gt;"",COUNTA(G$1:G145),"")</f>
        <v>126</v>
      </c>
      <c r="B145" s="97" t="s">
        <v>774</v>
      </c>
      <c r="C145" s="98" t="s">
        <v>22</v>
      </c>
      <c r="D145" s="99">
        <v>4</v>
      </c>
      <c r="E145" s="100">
        <f t="shared" si="1"/>
        <v>6083.9678228156008</v>
      </c>
      <c r="F145" s="100">
        <v>24335.871291262403</v>
      </c>
      <c r="G145" s="101" t="s">
        <v>23</v>
      </c>
      <c r="X145" s="95"/>
      <c r="Y145" s="95"/>
    </row>
    <row r="146" spans="1:25" s="59" customFormat="1" ht="15" x14ac:dyDescent="0.25">
      <c r="A146" s="96">
        <f>IF(G146&lt;&gt;"",COUNTA(G$1:G146),"")</f>
        <v>127</v>
      </c>
      <c r="B146" s="97" t="s">
        <v>775</v>
      </c>
      <c r="C146" s="98" t="s">
        <v>22</v>
      </c>
      <c r="D146" s="99">
        <v>2</v>
      </c>
      <c r="E146" s="100">
        <f t="shared" si="1"/>
        <v>10326.098580592801</v>
      </c>
      <c r="F146" s="100">
        <v>20652.197161185602</v>
      </c>
      <c r="G146" s="101" t="s">
        <v>23</v>
      </c>
      <c r="X146" s="95"/>
      <c r="Y146" s="95"/>
    </row>
    <row r="147" spans="1:25" s="59" customFormat="1" ht="15" x14ac:dyDescent="0.25">
      <c r="A147" s="96">
        <f>IF(G147&lt;&gt;"",COUNTA(G$1:G147),"")</f>
        <v>128</v>
      </c>
      <c r="B147" s="97" t="s">
        <v>776</v>
      </c>
      <c r="C147" s="98" t="s">
        <v>22</v>
      </c>
      <c r="D147" s="99">
        <v>4</v>
      </c>
      <c r="E147" s="100">
        <f t="shared" si="1"/>
        <v>6614.6227605972008</v>
      </c>
      <c r="F147" s="100">
        <v>26458.491042388803</v>
      </c>
      <c r="G147" s="101" t="s">
        <v>23</v>
      </c>
      <c r="X147" s="95"/>
      <c r="Y147" s="95"/>
    </row>
    <row r="148" spans="1:25" s="59" customFormat="1" ht="15" x14ac:dyDescent="0.25">
      <c r="A148" s="96">
        <f>IF(G148&lt;&gt;"",COUNTA(G$1:G148),"")</f>
        <v>129</v>
      </c>
      <c r="B148" s="97" t="s">
        <v>777</v>
      </c>
      <c r="C148" s="98" t="s">
        <v>22</v>
      </c>
      <c r="D148" s="99">
        <v>4</v>
      </c>
      <c r="E148" s="100">
        <f t="shared" si="1"/>
        <v>10326.098580592801</v>
      </c>
      <c r="F148" s="100">
        <v>41304.394322371205</v>
      </c>
      <c r="G148" s="101" t="s">
        <v>23</v>
      </c>
      <c r="X148" s="95"/>
      <c r="Y148" s="95"/>
    </row>
    <row r="149" spans="1:25" s="59" customFormat="1" ht="15" x14ac:dyDescent="0.25">
      <c r="A149" s="96">
        <f>IF(G149&lt;&gt;"",COUNTA(G$1:G149),"")</f>
        <v>130</v>
      </c>
      <c r="B149" s="97" t="s">
        <v>778</v>
      </c>
      <c r="C149" s="98" t="s">
        <v>22</v>
      </c>
      <c r="D149" s="99">
        <v>8</v>
      </c>
      <c r="E149" s="100">
        <f t="shared" ref="E149:E212" si="2">F149/D149</f>
        <v>4019.5402280652002</v>
      </c>
      <c r="F149" s="100">
        <v>32156.321824521601</v>
      </c>
      <c r="G149" s="101" t="s">
        <v>23</v>
      </c>
      <c r="X149" s="95"/>
      <c r="Y149" s="95"/>
    </row>
    <row r="150" spans="1:25" s="59" customFormat="1" ht="15" x14ac:dyDescent="0.25">
      <c r="A150" s="96">
        <f>IF(G150&lt;&gt;"",COUNTA(G$1:G150),"")</f>
        <v>131</v>
      </c>
      <c r="B150" s="97" t="s">
        <v>779</v>
      </c>
      <c r="C150" s="98" t="s">
        <v>22</v>
      </c>
      <c r="D150" s="99">
        <v>4</v>
      </c>
      <c r="E150" s="100">
        <f t="shared" si="2"/>
        <v>4721.3420592188004</v>
      </c>
      <c r="F150" s="100">
        <v>18885.368236875202</v>
      </c>
      <c r="G150" s="101" t="s">
        <v>23</v>
      </c>
      <c r="X150" s="95"/>
      <c r="Y150" s="95"/>
    </row>
    <row r="151" spans="1:25" s="59" customFormat="1" ht="15" x14ac:dyDescent="0.25">
      <c r="A151" s="96">
        <f>IF(G151&lt;&gt;"",COUNTA(G$1:G151),"")</f>
        <v>132</v>
      </c>
      <c r="B151" s="97" t="s">
        <v>780</v>
      </c>
      <c r="C151" s="98" t="s">
        <v>186</v>
      </c>
      <c r="D151" s="99">
        <v>24</v>
      </c>
      <c r="E151" s="100">
        <f t="shared" si="2"/>
        <v>856.34293997800012</v>
      </c>
      <c r="F151" s="100">
        <v>20552.230559472002</v>
      </c>
      <c r="G151" s="101" t="s">
        <v>23</v>
      </c>
      <c r="X151" s="95"/>
      <c r="Y151" s="95"/>
    </row>
    <row r="152" spans="1:25" s="59" customFormat="1" ht="15" x14ac:dyDescent="0.25">
      <c r="A152" s="96">
        <f>IF(G152&lt;&gt;"",COUNTA(G$1:G152),"")</f>
        <v>133</v>
      </c>
      <c r="B152" s="97" t="s">
        <v>781</v>
      </c>
      <c r="C152" s="98" t="s">
        <v>186</v>
      </c>
      <c r="D152" s="104">
        <v>22.6</v>
      </c>
      <c r="E152" s="100">
        <f t="shared" si="2"/>
        <v>2051.8486980252387</v>
      </c>
      <c r="F152" s="100">
        <v>46371.780575370401</v>
      </c>
      <c r="G152" s="101" t="s">
        <v>23</v>
      </c>
      <c r="X152" s="95"/>
      <c r="Y152" s="95"/>
    </row>
    <row r="153" spans="1:25" s="59" customFormat="1" ht="15" x14ac:dyDescent="0.25">
      <c r="A153" s="96">
        <f>IF(G153&lt;&gt;"",COUNTA(G$1:G153),"")</f>
        <v>134</v>
      </c>
      <c r="B153" s="97" t="s">
        <v>782</v>
      </c>
      <c r="C153" s="98" t="s">
        <v>186</v>
      </c>
      <c r="D153" s="104">
        <v>17.100000000000001</v>
      </c>
      <c r="E153" s="100">
        <f t="shared" si="2"/>
        <v>2181.1215462416608</v>
      </c>
      <c r="F153" s="100">
        <v>37297.178440732401</v>
      </c>
      <c r="G153" s="101" t="s">
        <v>23</v>
      </c>
      <c r="X153" s="95"/>
      <c r="Y153" s="95"/>
    </row>
    <row r="154" spans="1:25" s="59" customFormat="1" ht="15" x14ac:dyDescent="0.25">
      <c r="A154" s="96">
        <f>IF(G154&lt;&gt;"",COUNTA(G$1:G154),"")</f>
        <v>135</v>
      </c>
      <c r="B154" s="97" t="s">
        <v>783</v>
      </c>
      <c r="C154" s="98" t="s">
        <v>186</v>
      </c>
      <c r="D154" s="104">
        <v>4.2</v>
      </c>
      <c r="E154" s="100">
        <f t="shared" si="2"/>
        <v>2670.4014950259048</v>
      </c>
      <c r="F154" s="100">
        <v>11215.686279108801</v>
      </c>
      <c r="G154" s="101" t="s">
        <v>23</v>
      </c>
      <c r="X154" s="95"/>
      <c r="Y154" s="95"/>
    </row>
    <row r="155" spans="1:25" s="59" customFormat="1" ht="15" x14ac:dyDescent="0.25">
      <c r="A155" s="96">
        <f>IF(G155&lt;&gt;"",COUNTA(G$1:G155),"")</f>
        <v>136</v>
      </c>
      <c r="B155" s="97" t="s">
        <v>784</v>
      </c>
      <c r="C155" s="98" t="s">
        <v>186</v>
      </c>
      <c r="D155" s="104">
        <v>14.4</v>
      </c>
      <c r="E155" s="100">
        <f t="shared" si="2"/>
        <v>2365.4561482560562</v>
      </c>
      <c r="F155" s="100">
        <v>34062.568534887207</v>
      </c>
      <c r="G155" s="101" t="s">
        <v>23</v>
      </c>
      <c r="X155" s="95"/>
      <c r="Y155" s="95"/>
    </row>
    <row r="156" spans="1:25" s="59" customFormat="1" ht="15" x14ac:dyDescent="0.25">
      <c r="A156" s="96">
        <f>IF(G156&lt;&gt;"",COUNTA(G$1:G156),"")</f>
        <v>137</v>
      </c>
      <c r="B156" s="97" t="s">
        <v>785</v>
      </c>
      <c r="C156" s="98" t="s">
        <v>186</v>
      </c>
      <c r="D156" s="99">
        <v>1</v>
      </c>
      <c r="E156" s="100">
        <f t="shared" si="2"/>
        <v>5316.3292002943999</v>
      </c>
      <c r="F156" s="100">
        <v>5316.3292002943999</v>
      </c>
      <c r="G156" s="101" t="s">
        <v>23</v>
      </c>
      <c r="X156" s="95"/>
      <c r="Y156" s="95"/>
    </row>
    <row r="157" spans="1:25" s="59" customFormat="1" ht="15" x14ac:dyDescent="0.25">
      <c r="A157" s="96">
        <f>IF(G157&lt;&gt;"",COUNTA(G$1:G157),"")</f>
        <v>138</v>
      </c>
      <c r="B157" s="97" t="s">
        <v>786</v>
      </c>
      <c r="C157" s="98" t="s">
        <v>186</v>
      </c>
      <c r="D157" s="104">
        <v>2.5</v>
      </c>
      <c r="E157" s="100">
        <f t="shared" si="2"/>
        <v>6308.2731404056003</v>
      </c>
      <c r="F157" s="100">
        <v>15770.682851014</v>
      </c>
      <c r="G157" s="101" t="s">
        <v>23</v>
      </c>
      <c r="X157" s="95"/>
      <c r="Y157" s="95"/>
    </row>
    <row r="158" spans="1:25" s="59" customFormat="1" ht="15" x14ac:dyDescent="0.25">
      <c r="A158" s="96">
        <f>IF(G158&lt;&gt;"",COUNTA(G$1:G158),"")</f>
        <v>139</v>
      </c>
      <c r="B158" s="97" t="s">
        <v>787</v>
      </c>
      <c r="C158" s="98" t="s">
        <v>186</v>
      </c>
      <c r="D158" s="99">
        <v>4</v>
      </c>
      <c r="E158" s="100">
        <f t="shared" si="2"/>
        <v>4833.9980912296005</v>
      </c>
      <c r="F158" s="100">
        <v>19335.992364918402</v>
      </c>
      <c r="G158" s="101" t="s">
        <v>23</v>
      </c>
      <c r="X158" s="95"/>
      <c r="Y158" s="95"/>
    </row>
    <row r="159" spans="1:25" s="59" customFormat="1" ht="22.5" x14ac:dyDescent="0.25">
      <c r="A159" s="96">
        <f>IF(G159&lt;&gt;"",COUNTA(G$1:G159),"")</f>
        <v>140</v>
      </c>
      <c r="B159" s="97" t="s">
        <v>788</v>
      </c>
      <c r="C159" s="98" t="s">
        <v>186</v>
      </c>
      <c r="D159" s="104">
        <v>5.6</v>
      </c>
      <c r="E159" s="100">
        <f t="shared" si="2"/>
        <v>5415.2882653515726</v>
      </c>
      <c r="F159" s="100">
        <v>30325.614285968804</v>
      </c>
      <c r="G159" s="101" t="s">
        <v>23</v>
      </c>
      <c r="X159" s="95"/>
      <c r="Y159" s="95"/>
    </row>
    <row r="160" spans="1:25" s="59" customFormat="1" ht="22.5" x14ac:dyDescent="0.25">
      <c r="A160" s="96">
        <f>IF(G160&lt;&gt;"",COUNTA(G$1:G160),"")</f>
        <v>141</v>
      </c>
      <c r="B160" s="97" t="s">
        <v>789</v>
      </c>
      <c r="C160" s="98" t="s">
        <v>186</v>
      </c>
      <c r="D160" s="104">
        <v>6.3</v>
      </c>
      <c r="E160" s="100">
        <f t="shared" si="2"/>
        <v>5912.1232487227308</v>
      </c>
      <c r="F160" s="100">
        <v>37246.376466953203</v>
      </c>
      <c r="G160" s="101" t="s">
        <v>23</v>
      </c>
      <c r="X160" s="95"/>
      <c r="Y160" s="95"/>
    </row>
    <row r="161" spans="1:25" s="59" customFormat="1" ht="22.5" x14ac:dyDescent="0.25">
      <c r="A161" s="96">
        <f>IF(G161&lt;&gt;"",COUNTA(G$1:G161),"")</f>
        <v>142</v>
      </c>
      <c r="B161" s="97" t="s">
        <v>790</v>
      </c>
      <c r="C161" s="98" t="s">
        <v>186</v>
      </c>
      <c r="D161" s="104">
        <v>0.8</v>
      </c>
      <c r="E161" s="100">
        <f t="shared" si="2"/>
        <v>7241.0237092830002</v>
      </c>
      <c r="F161" s="100">
        <v>5792.8189674264004</v>
      </c>
      <c r="G161" s="101" t="s">
        <v>23</v>
      </c>
      <c r="X161" s="95"/>
      <c r="Y161" s="95"/>
    </row>
    <row r="162" spans="1:25" s="59" customFormat="1" ht="15" x14ac:dyDescent="0.25">
      <c r="A162" s="96">
        <f>IF(G162&lt;&gt;"",COUNTA(G$1:G162),"")</f>
        <v>143</v>
      </c>
      <c r="B162" s="97" t="s">
        <v>791</v>
      </c>
      <c r="C162" s="98" t="s">
        <v>186</v>
      </c>
      <c r="D162" s="99">
        <v>7</v>
      </c>
      <c r="E162" s="100">
        <f t="shared" si="2"/>
        <v>2245.5534472576001</v>
      </c>
      <c r="F162" s="100">
        <v>15718.8741308032</v>
      </c>
      <c r="G162" s="101" t="s">
        <v>23</v>
      </c>
      <c r="X162" s="95"/>
      <c r="Y162" s="95"/>
    </row>
    <row r="163" spans="1:25" s="59" customFormat="1" ht="15" x14ac:dyDescent="0.25">
      <c r="A163" s="96">
        <f>IF(G163&lt;&gt;"",COUNTA(G$1:G163),"")</f>
        <v>144</v>
      </c>
      <c r="B163" s="97" t="s">
        <v>792</v>
      </c>
      <c r="C163" s="98" t="s">
        <v>186</v>
      </c>
      <c r="D163" s="104">
        <v>16.100000000000001</v>
      </c>
      <c r="E163" s="100">
        <f t="shared" si="2"/>
        <v>2310.0848559236024</v>
      </c>
      <c r="F163" s="100">
        <v>37192.366180370002</v>
      </c>
      <c r="G163" s="101" t="s">
        <v>23</v>
      </c>
      <c r="X163" s="95"/>
      <c r="Y163" s="95"/>
    </row>
    <row r="164" spans="1:25" s="59" customFormat="1" ht="15" x14ac:dyDescent="0.25">
      <c r="A164" s="96">
        <f>IF(G164&lt;&gt;"",COUNTA(G$1:G164),"")</f>
        <v>145</v>
      </c>
      <c r="B164" s="97" t="s">
        <v>793</v>
      </c>
      <c r="C164" s="98" t="s">
        <v>186</v>
      </c>
      <c r="D164" s="104">
        <v>4.5</v>
      </c>
      <c r="E164" s="100">
        <f t="shared" si="2"/>
        <v>2893.9989467750224</v>
      </c>
      <c r="F164" s="100">
        <v>13022.995260487602</v>
      </c>
      <c r="G164" s="101" t="s">
        <v>23</v>
      </c>
      <c r="X164" s="95"/>
      <c r="Y164" s="95"/>
    </row>
    <row r="165" spans="1:25" s="59" customFormat="1" ht="15" x14ac:dyDescent="0.25">
      <c r="A165" s="96">
        <f>IF(G165&lt;&gt;"",COUNTA(G$1:G165),"")</f>
        <v>146</v>
      </c>
      <c r="B165" s="97" t="s">
        <v>794</v>
      </c>
      <c r="C165" s="98" t="s">
        <v>186</v>
      </c>
      <c r="D165" s="104">
        <v>4.5</v>
      </c>
      <c r="E165" s="100">
        <f t="shared" si="2"/>
        <v>3228.6370353798225</v>
      </c>
      <c r="F165" s="100">
        <v>14528.866659209201</v>
      </c>
      <c r="G165" s="101" t="s">
        <v>23</v>
      </c>
      <c r="X165" s="95"/>
      <c r="Y165" s="95"/>
    </row>
    <row r="166" spans="1:25" s="59" customFormat="1" ht="15" x14ac:dyDescent="0.25">
      <c r="A166" s="96">
        <f>IF(G166&lt;&gt;"",COUNTA(G$1:G166),"")</f>
        <v>147</v>
      </c>
      <c r="B166" s="97" t="s">
        <v>795</v>
      </c>
      <c r="C166" s="98" t="s">
        <v>186</v>
      </c>
      <c r="D166" s="104">
        <v>30.5</v>
      </c>
      <c r="E166" s="100">
        <f t="shared" si="2"/>
        <v>2438.7381306487996</v>
      </c>
      <c r="F166" s="100">
        <v>74381.512984788395</v>
      </c>
      <c r="G166" s="101" t="s">
        <v>23</v>
      </c>
      <c r="X166" s="95"/>
      <c r="Y166" s="95"/>
    </row>
    <row r="167" spans="1:25" s="59" customFormat="1" ht="15" x14ac:dyDescent="0.25">
      <c r="A167" s="96">
        <f>IF(G167&lt;&gt;"",COUNTA(G$1:G167),"")</f>
        <v>148</v>
      </c>
      <c r="B167" s="97" t="s">
        <v>796</v>
      </c>
      <c r="C167" s="98" t="s">
        <v>186</v>
      </c>
      <c r="D167" s="104">
        <v>23.2</v>
      </c>
      <c r="E167" s="100">
        <f t="shared" si="2"/>
        <v>2327.398708574362</v>
      </c>
      <c r="F167" s="100">
        <v>53995.650038925196</v>
      </c>
      <c r="G167" s="101" t="s">
        <v>23</v>
      </c>
      <c r="X167" s="95"/>
      <c r="Y167" s="95"/>
    </row>
    <row r="168" spans="1:25" s="59" customFormat="1" ht="15" x14ac:dyDescent="0.25">
      <c r="A168" s="96">
        <f>IF(G168&lt;&gt;"",COUNTA(G$1:G168),"")</f>
        <v>149</v>
      </c>
      <c r="B168" s="97" t="s">
        <v>797</v>
      </c>
      <c r="C168" s="98" t="s">
        <v>186</v>
      </c>
      <c r="D168" s="104">
        <v>11.4</v>
      </c>
      <c r="E168" s="100">
        <f t="shared" si="2"/>
        <v>2551.7043189730175</v>
      </c>
      <c r="F168" s="100">
        <v>29089.429236292402</v>
      </c>
      <c r="G168" s="101" t="s">
        <v>23</v>
      </c>
      <c r="X168" s="95"/>
      <c r="Y168" s="95"/>
    </row>
    <row r="169" spans="1:25" s="59" customFormat="1" ht="15" x14ac:dyDescent="0.25">
      <c r="A169" s="96">
        <f>IF(G169&lt;&gt;"",COUNTA(G$1:G169),"")</f>
        <v>150</v>
      </c>
      <c r="B169" s="97" t="s">
        <v>798</v>
      </c>
      <c r="C169" s="98" t="s">
        <v>186</v>
      </c>
      <c r="D169" s="99">
        <v>15</v>
      </c>
      <c r="E169" s="100">
        <f t="shared" si="2"/>
        <v>1658.1113728452001</v>
      </c>
      <c r="F169" s="100">
        <v>24871.670592678001</v>
      </c>
      <c r="G169" s="101" t="s">
        <v>23</v>
      </c>
      <c r="X169" s="95"/>
      <c r="Y169" s="95"/>
    </row>
    <row r="170" spans="1:25" s="59" customFormat="1" ht="15" x14ac:dyDescent="0.25">
      <c r="A170" s="96">
        <f>IF(G170&lt;&gt;"",COUNTA(G$1:G170),"")</f>
        <v>151</v>
      </c>
      <c r="B170" s="97" t="s">
        <v>799</v>
      </c>
      <c r="C170" s="98" t="s">
        <v>186</v>
      </c>
      <c r="D170" s="99">
        <v>4</v>
      </c>
      <c r="E170" s="100">
        <f t="shared" si="2"/>
        <v>5024.3727351304005</v>
      </c>
      <c r="F170" s="100">
        <v>20097.490940521602</v>
      </c>
      <c r="G170" s="101" t="s">
        <v>23</v>
      </c>
      <c r="X170" s="95"/>
      <c r="Y170" s="95"/>
    </row>
    <row r="171" spans="1:25" s="59" customFormat="1" ht="15" x14ac:dyDescent="0.25">
      <c r="A171" s="96">
        <f>IF(G171&lt;&gt;"",COUNTA(G$1:G171),"")</f>
        <v>152</v>
      </c>
      <c r="B171" s="97" t="s">
        <v>800</v>
      </c>
      <c r="C171" s="98" t="s">
        <v>186</v>
      </c>
      <c r="D171" s="104">
        <v>1.5</v>
      </c>
      <c r="E171" s="100">
        <f t="shared" si="2"/>
        <v>5443.0833700634676</v>
      </c>
      <c r="F171" s="100">
        <v>8164.6250550952009</v>
      </c>
      <c r="G171" s="101" t="s">
        <v>23</v>
      </c>
      <c r="X171" s="95"/>
      <c r="Y171" s="95"/>
    </row>
    <row r="172" spans="1:25" s="59" customFormat="1" ht="22.5" x14ac:dyDescent="0.25">
      <c r="A172" s="96">
        <f>IF(G172&lt;&gt;"",COUNTA(G$1:G172),"")</f>
        <v>153</v>
      </c>
      <c r="B172" s="97" t="s">
        <v>801</v>
      </c>
      <c r="C172" s="98" t="s">
        <v>186</v>
      </c>
      <c r="D172" s="99">
        <v>41</v>
      </c>
      <c r="E172" s="100">
        <f t="shared" si="2"/>
        <v>2750.7299561164004</v>
      </c>
      <c r="F172" s="100">
        <v>112779.92820077241</v>
      </c>
      <c r="G172" s="101" t="s">
        <v>23</v>
      </c>
      <c r="X172" s="95"/>
      <c r="Y172" s="95"/>
    </row>
    <row r="173" spans="1:25" s="59" customFormat="1" ht="15" x14ac:dyDescent="0.25">
      <c r="A173" s="96">
        <f>IF(G173&lt;&gt;"",COUNTA(G$1:G173),"")</f>
        <v>154</v>
      </c>
      <c r="B173" s="97" t="s">
        <v>802</v>
      </c>
      <c r="C173" s="98" t="s">
        <v>186</v>
      </c>
      <c r="D173" s="99">
        <v>11</v>
      </c>
      <c r="E173" s="100">
        <f t="shared" si="2"/>
        <v>4153.0281670068007</v>
      </c>
      <c r="F173" s="100">
        <v>45683.309837074805</v>
      </c>
      <c r="G173" s="101" t="s">
        <v>23</v>
      </c>
      <c r="X173" s="95"/>
      <c r="Y173" s="95"/>
    </row>
    <row r="174" spans="1:25" s="59" customFormat="1" ht="15" x14ac:dyDescent="0.25">
      <c r="A174" s="96">
        <f>IF(G174&lt;&gt;"",COUNTA(G$1:G174),"")</f>
        <v>155</v>
      </c>
      <c r="B174" s="97" t="s">
        <v>803</v>
      </c>
      <c r="C174" s="98" t="s">
        <v>186</v>
      </c>
      <c r="D174" s="104">
        <v>11.2</v>
      </c>
      <c r="E174" s="100">
        <f t="shared" si="2"/>
        <v>3194.0077590407864</v>
      </c>
      <c r="F174" s="100">
        <v>35772.886901256803</v>
      </c>
      <c r="G174" s="101" t="s">
        <v>23</v>
      </c>
      <c r="X174" s="95"/>
      <c r="Y174" s="95"/>
    </row>
    <row r="175" spans="1:25" s="59" customFormat="1" ht="15" x14ac:dyDescent="0.25">
      <c r="A175" s="96">
        <f>IF(G175&lt;&gt;"",COUNTA(G$1:G175),"")</f>
        <v>156</v>
      </c>
      <c r="B175" s="97" t="s">
        <v>804</v>
      </c>
      <c r="C175" s="98" t="s">
        <v>186</v>
      </c>
      <c r="D175" s="104">
        <v>1.8</v>
      </c>
      <c r="E175" s="100">
        <f t="shared" si="2"/>
        <v>5941.6170734077778</v>
      </c>
      <c r="F175" s="100">
        <v>10694.910732134</v>
      </c>
      <c r="G175" s="101" t="s">
        <v>23</v>
      </c>
      <c r="X175" s="95"/>
      <c r="Y175" s="95"/>
    </row>
    <row r="176" spans="1:25" s="59" customFormat="1" ht="22.5" x14ac:dyDescent="0.25">
      <c r="A176" s="96">
        <f>IF(G176&lt;&gt;"",COUNTA(G$1:G176),"")</f>
        <v>157</v>
      </c>
      <c r="B176" s="97" t="s">
        <v>805</v>
      </c>
      <c r="C176" s="98" t="s">
        <v>186</v>
      </c>
      <c r="D176" s="104">
        <v>6.5</v>
      </c>
      <c r="E176" s="100">
        <f t="shared" si="2"/>
        <v>8366.0628465960017</v>
      </c>
      <c r="F176" s="100">
        <v>54379.408502874008</v>
      </c>
      <c r="G176" s="101" t="s">
        <v>23</v>
      </c>
      <c r="X176" s="95"/>
      <c r="Y176" s="95"/>
    </row>
    <row r="177" spans="1:25" s="59" customFormat="1" ht="22.5" x14ac:dyDescent="0.25">
      <c r="A177" s="96">
        <f>IF(G177&lt;&gt;"",COUNTA(G$1:G177),"")</f>
        <v>158</v>
      </c>
      <c r="B177" s="97" t="s">
        <v>806</v>
      </c>
      <c r="C177" s="98" t="s">
        <v>186</v>
      </c>
      <c r="D177" s="104">
        <v>3.4</v>
      </c>
      <c r="E177" s="100">
        <f t="shared" si="2"/>
        <v>7521.7006446954119</v>
      </c>
      <c r="F177" s="100">
        <v>25573.782191964401</v>
      </c>
      <c r="G177" s="101" t="s">
        <v>23</v>
      </c>
      <c r="X177" s="95"/>
      <c r="Y177" s="95"/>
    </row>
    <row r="178" spans="1:25" s="59" customFormat="1" ht="22.5" x14ac:dyDescent="0.25">
      <c r="A178" s="96">
        <f>IF(G178&lt;&gt;"",COUNTA(G$1:G178),"")</f>
        <v>159</v>
      </c>
      <c r="B178" s="97" t="s">
        <v>807</v>
      </c>
      <c r="C178" s="98" t="s">
        <v>186</v>
      </c>
      <c r="D178" s="99">
        <v>14</v>
      </c>
      <c r="E178" s="100">
        <f t="shared" si="2"/>
        <v>9461.4029641768011</v>
      </c>
      <c r="F178" s="100">
        <v>132459.64149847522</v>
      </c>
      <c r="G178" s="101" t="s">
        <v>23</v>
      </c>
      <c r="X178" s="95"/>
      <c r="Y178" s="95"/>
    </row>
    <row r="179" spans="1:25" s="59" customFormat="1" ht="22.5" x14ac:dyDescent="0.25">
      <c r="A179" s="96">
        <f>IF(G179&lt;&gt;"",COUNTA(G$1:G179),"")</f>
        <v>160</v>
      </c>
      <c r="B179" s="97" t="s">
        <v>808</v>
      </c>
      <c r="C179" s="98" t="s">
        <v>186</v>
      </c>
      <c r="D179" s="104">
        <v>2.5</v>
      </c>
      <c r="E179" s="100">
        <f t="shared" si="2"/>
        <v>8003.6341312200002</v>
      </c>
      <c r="F179" s="100">
        <v>20009.085328050001</v>
      </c>
      <c r="G179" s="101" t="s">
        <v>23</v>
      </c>
      <c r="X179" s="95"/>
      <c r="Y179" s="95"/>
    </row>
    <row r="180" spans="1:25" s="59" customFormat="1" ht="22.5" x14ac:dyDescent="0.25">
      <c r="A180" s="96">
        <f>IF(G180&lt;&gt;"",COUNTA(G$1:G180),"")</f>
        <v>161</v>
      </c>
      <c r="B180" s="97" t="s">
        <v>809</v>
      </c>
      <c r="C180" s="98" t="s">
        <v>186</v>
      </c>
      <c r="D180" s="104">
        <v>4.2</v>
      </c>
      <c r="E180" s="100">
        <f t="shared" si="2"/>
        <v>7610.3945497779996</v>
      </c>
      <c r="F180" s="100">
        <v>31963.657109067601</v>
      </c>
      <c r="G180" s="101" t="s">
        <v>23</v>
      </c>
      <c r="X180" s="95"/>
      <c r="Y180" s="95"/>
    </row>
    <row r="181" spans="1:25" s="59" customFormat="1" ht="22.5" x14ac:dyDescent="0.25">
      <c r="A181" s="96">
        <f>IF(G181&lt;&gt;"",COUNTA(G$1:G181),"")</f>
        <v>162</v>
      </c>
      <c r="B181" s="97" t="s">
        <v>810</v>
      </c>
      <c r="C181" s="98" t="s">
        <v>186</v>
      </c>
      <c r="D181" s="104">
        <v>4.3</v>
      </c>
      <c r="E181" s="100">
        <f t="shared" si="2"/>
        <v>7858.2643717560013</v>
      </c>
      <c r="F181" s="100">
        <v>33790.536798550806</v>
      </c>
      <c r="G181" s="101" t="s">
        <v>23</v>
      </c>
      <c r="X181" s="95"/>
      <c r="Y181" s="95"/>
    </row>
    <row r="182" spans="1:25" s="59" customFormat="1" ht="22.5" x14ac:dyDescent="0.25">
      <c r="A182" s="96">
        <f>IF(G182&lt;&gt;"",COUNTA(G$1:G182),"")</f>
        <v>163</v>
      </c>
      <c r="B182" s="97" t="s">
        <v>811</v>
      </c>
      <c r="C182" s="98" t="s">
        <v>186</v>
      </c>
      <c r="D182" s="99">
        <v>1</v>
      </c>
      <c r="E182" s="100">
        <f t="shared" si="2"/>
        <v>8895.8106062744009</v>
      </c>
      <c r="F182" s="100">
        <v>8895.8106062744009</v>
      </c>
      <c r="G182" s="101" t="s">
        <v>23</v>
      </c>
      <c r="X182" s="95"/>
      <c r="Y182" s="95"/>
    </row>
    <row r="183" spans="1:25" s="59" customFormat="1" ht="15" x14ac:dyDescent="0.25">
      <c r="A183" s="96">
        <f>IF(G183&lt;&gt;"",COUNTA(G$1:G183),"")</f>
        <v>164</v>
      </c>
      <c r="B183" s="97" t="s">
        <v>812</v>
      </c>
      <c r="C183" s="98" t="s">
        <v>186</v>
      </c>
      <c r="D183" s="99">
        <v>10</v>
      </c>
      <c r="E183" s="100">
        <f t="shared" si="2"/>
        <v>8598.8204089523988</v>
      </c>
      <c r="F183" s="100">
        <v>85988.204089523992</v>
      </c>
      <c r="G183" s="101" t="s">
        <v>23</v>
      </c>
      <c r="X183" s="95"/>
      <c r="Y183" s="95"/>
    </row>
    <row r="184" spans="1:25" s="59" customFormat="1" ht="22.5" x14ac:dyDescent="0.25">
      <c r="A184" s="96">
        <f>IF(G184&lt;&gt;"",COUNTA(G$1:G184),"")</f>
        <v>165</v>
      </c>
      <c r="B184" s="97" t="s">
        <v>813</v>
      </c>
      <c r="C184" s="98" t="s">
        <v>186</v>
      </c>
      <c r="D184" s="104">
        <v>8.1</v>
      </c>
      <c r="E184" s="100">
        <f t="shared" si="2"/>
        <v>6361.331723131063</v>
      </c>
      <c r="F184" s="100">
        <v>51526.786957361604</v>
      </c>
      <c r="G184" s="101" t="s">
        <v>23</v>
      </c>
      <c r="X184" s="95"/>
      <c r="Y184" s="95"/>
    </row>
    <row r="185" spans="1:25" s="59" customFormat="1" ht="15" x14ac:dyDescent="0.25">
      <c r="A185" s="96">
        <f>IF(G185&lt;&gt;"",COUNTA(G$1:G185),"")</f>
        <v>166</v>
      </c>
      <c r="B185" s="97" t="s">
        <v>814</v>
      </c>
      <c r="C185" s="98" t="s">
        <v>186</v>
      </c>
      <c r="D185" s="99">
        <v>13</v>
      </c>
      <c r="E185" s="100">
        <f t="shared" si="2"/>
        <v>5167.1315917608008</v>
      </c>
      <c r="F185" s="100">
        <v>67172.71069289041</v>
      </c>
      <c r="G185" s="101" t="s">
        <v>23</v>
      </c>
      <c r="X185" s="95"/>
      <c r="Y185" s="95"/>
    </row>
    <row r="186" spans="1:25" s="59" customFormat="1" ht="22.5" x14ac:dyDescent="0.25">
      <c r="A186" s="96">
        <f>IF(G186&lt;&gt;"",COUNTA(G$1:G186),"")</f>
        <v>167</v>
      </c>
      <c r="B186" s="97" t="s">
        <v>815</v>
      </c>
      <c r="C186" s="98" t="s">
        <v>186</v>
      </c>
      <c r="D186" s="104">
        <v>3.4</v>
      </c>
      <c r="E186" s="100">
        <f t="shared" si="2"/>
        <v>5062.828236188001</v>
      </c>
      <c r="F186" s="100">
        <v>17213.616003039202</v>
      </c>
      <c r="G186" s="101" t="s">
        <v>23</v>
      </c>
      <c r="X186" s="95"/>
      <c r="Y186" s="95"/>
    </row>
    <row r="187" spans="1:25" s="59" customFormat="1" ht="22.5" x14ac:dyDescent="0.25">
      <c r="A187" s="96">
        <f>IF(G187&lt;&gt;"",COUNTA(G$1:G187),"")</f>
        <v>168</v>
      </c>
      <c r="B187" s="97" t="s">
        <v>816</v>
      </c>
      <c r="C187" s="98" t="s">
        <v>186</v>
      </c>
      <c r="D187" s="104">
        <v>0.5</v>
      </c>
      <c r="E187" s="100">
        <f t="shared" si="2"/>
        <v>7059.6157465120004</v>
      </c>
      <c r="F187" s="100">
        <v>3529.8078732560002</v>
      </c>
      <c r="G187" s="101" t="s">
        <v>23</v>
      </c>
      <c r="X187" s="95"/>
      <c r="Y187" s="95"/>
    </row>
    <row r="188" spans="1:25" s="59" customFormat="1" ht="22.5" x14ac:dyDescent="0.25">
      <c r="A188" s="96">
        <f>IF(G188&lt;&gt;"",COUNTA(G$1:G188),"")</f>
        <v>169</v>
      </c>
      <c r="B188" s="97" t="s">
        <v>817</v>
      </c>
      <c r="C188" s="98" t="s">
        <v>186</v>
      </c>
      <c r="D188" s="104">
        <v>5.4</v>
      </c>
      <c r="E188" s="100">
        <f t="shared" si="2"/>
        <v>7342.8097890305917</v>
      </c>
      <c r="F188" s="100">
        <v>39651.172860765197</v>
      </c>
      <c r="G188" s="101" t="s">
        <v>23</v>
      </c>
      <c r="X188" s="95"/>
      <c r="Y188" s="95"/>
    </row>
    <row r="189" spans="1:25" s="59" customFormat="1" ht="22.5" x14ac:dyDescent="0.25">
      <c r="A189" s="96">
        <f>IF(G189&lt;&gt;"",COUNTA(G$1:G189),"")</f>
        <v>170</v>
      </c>
      <c r="B189" s="97" t="s">
        <v>818</v>
      </c>
      <c r="C189" s="98" t="s">
        <v>186</v>
      </c>
      <c r="D189" s="104">
        <v>3.8</v>
      </c>
      <c r="E189" s="100">
        <f t="shared" si="2"/>
        <v>17599.23191124295</v>
      </c>
      <c r="F189" s="100">
        <v>66877.081262723208</v>
      </c>
      <c r="G189" s="101" t="s">
        <v>23</v>
      </c>
      <c r="X189" s="95"/>
      <c r="Y189" s="95"/>
    </row>
    <row r="190" spans="1:25" s="59" customFormat="1" ht="15" x14ac:dyDescent="0.25">
      <c r="A190" s="96">
        <f>IF(G190&lt;&gt;"",COUNTA(G$1:G190),"")</f>
        <v>171</v>
      </c>
      <c r="B190" s="97" t="s">
        <v>819</v>
      </c>
      <c r="C190" s="98" t="s">
        <v>186</v>
      </c>
      <c r="D190" s="104">
        <v>8.3000000000000007</v>
      </c>
      <c r="E190" s="100">
        <f t="shared" si="2"/>
        <v>6509.3241216132046</v>
      </c>
      <c r="F190" s="100">
        <v>54027.390209389603</v>
      </c>
      <c r="G190" s="101" t="s">
        <v>23</v>
      </c>
      <c r="X190" s="95"/>
      <c r="Y190" s="95"/>
    </row>
    <row r="191" spans="1:25" s="59" customFormat="1" ht="15" x14ac:dyDescent="0.25">
      <c r="A191" s="96">
        <f>IF(G191&lt;&gt;"",COUNTA(G$1:G191),"")</f>
        <v>172</v>
      </c>
      <c r="B191" s="97" t="s">
        <v>820</v>
      </c>
      <c r="C191" s="98" t="s">
        <v>186</v>
      </c>
      <c r="D191" s="104">
        <v>4.5</v>
      </c>
      <c r="E191" s="100">
        <f t="shared" si="2"/>
        <v>7544.1594850968004</v>
      </c>
      <c r="F191" s="100">
        <v>33948.717682935603</v>
      </c>
      <c r="G191" s="101" t="s">
        <v>23</v>
      </c>
      <c r="X191" s="95"/>
      <c r="Y191" s="95"/>
    </row>
    <row r="192" spans="1:25" s="59" customFormat="1" ht="15" x14ac:dyDescent="0.25">
      <c r="A192" s="96">
        <f>IF(G192&lt;&gt;"",COUNTA(G$1:G192),"")</f>
        <v>173</v>
      </c>
      <c r="B192" s="97" t="s">
        <v>821</v>
      </c>
      <c r="C192" s="98" t="s">
        <v>186</v>
      </c>
      <c r="D192" s="99">
        <v>2</v>
      </c>
      <c r="E192" s="100">
        <f t="shared" si="2"/>
        <v>7141.7596174420005</v>
      </c>
      <c r="F192" s="100">
        <v>14283.519234884001</v>
      </c>
      <c r="G192" s="101" t="s">
        <v>23</v>
      </c>
      <c r="X192" s="95"/>
      <c r="Y192" s="95"/>
    </row>
    <row r="193" spans="1:25" s="59" customFormat="1" ht="15" x14ac:dyDescent="0.25">
      <c r="A193" s="96">
        <f>IF(G193&lt;&gt;"",COUNTA(G$1:G193),"")</f>
        <v>174</v>
      </c>
      <c r="B193" s="97" t="s">
        <v>822</v>
      </c>
      <c r="C193" s="98" t="s">
        <v>186</v>
      </c>
      <c r="D193" s="104">
        <v>14.6</v>
      </c>
      <c r="E193" s="100">
        <f t="shared" si="2"/>
        <v>4218.5661018392329</v>
      </c>
      <c r="F193" s="100">
        <v>61591.065086852803</v>
      </c>
      <c r="G193" s="101" t="s">
        <v>23</v>
      </c>
      <c r="X193" s="95"/>
      <c r="Y193" s="95"/>
    </row>
    <row r="194" spans="1:25" s="59" customFormat="1" ht="15" x14ac:dyDescent="0.25">
      <c r="A194" s="96">
        <f>IF(G194&lt;&gt;"",COUNTA(G$1:G194),"")</f>
        <v>175</v>
      </c>
      <c r="B194" s="97" t="s">
        <v>823</v>
      </c>
      <c r="C194" s="98" t="s">
        <v>186</v>
      </c>
      <c r="D194" s="104">
        <v>4.5999999999999996</v>
      </c>
      <c r="E194" s="100">
        <f t="shared" si="2"/>
        <v>4805.9082784667835</v>
      </c>
      <c r="F194" s="100">
        <v>22107.178080947204</v>
      </c>
      <c r="G194" s="101" t="s">
        <v>23</v>
      </c>
      <c r="X194" s="95"/>
      <c r="Y194" s="95"/>
    </row>
    <row r="195" spans="1:25" s="59" customFormat="1" ht="15" x14ac:dyDescent="0.25">
      <c r="A195" s="96">
        <f>IF(G195&lt;&gt;"",COUNTA(G$1:G195),"")</f>
        <v>176</v>
      </c>
      <c r="B195" s="97" t="s">
        <v>824</v>
      </c>
      <c r="C195" s="98" t="s">
        <v>186</v>
      </c>
      <c r="D195" s="104">
        <v>1.4</v>
      </c>
      <c r="E195" s="100">
        <f t="shared" si="2"/>
        <v>8410.3628504857152</v>
      </c>
      <c r="F195" s="100">
        <v>11774.50799068</v>
      </c>
      <c r="G195" s="101" t="s">
        <v>23</v>
      </c>
      <c r="X195" s="95"/>
      <c r="Y195" s="95"/>
    </row>
    <row r="196" spans="1:25" s="59" customFormat="1" ht="22.5" x14ac:dyDescent="0.25">
      <c r="A196" s="96">
        <f>IF(G196&lt;&gt;"",COUNTA(G$1:G196),"")</f>
        <v>177</v>
      </c>
      <c r="B196" s="97" t="s">
        <v>825</v>
      </c>
      <c r="C196" s="98" t="s">
        <v>186</v>
      </c>
      <c r="D196" s="99">
        <v>5</v>
      </c>
      <c r="E196" s="100">
        <f t="shared" si="2"/>
        <v>17014.412967353601</v>
      </c>
      <c r="F196" s="100">
        <v>85072.064836768011</v>
      </c>
      <c r="G196" s="101" t="s">
        <v>23</v>
      </c>
      <c r="X196" s="95"/>
      <c r="Y196" s="95"/>
    </row>
    <row r="197" spans="1:25" s="59" customFormat="1" ht="22.5" x14ac:dyDescent="0.25">
      <c r="A197" s="96">
        <f>IF(G197&lt;&gt;"",COUNTA(G$1:G197),"")</f>
        <v>178</v>
      </c>
      <c r="B197" s="97" t="s">
        <v>826</v>
      </c>
      <c r="C197" s="98" t="s">
        <v>186</v>
      </c>
      <c r="D197" s="99">
        <v>2</v>
      </c>
      <c r="E197" s="100">
        <f t="shared" si="2"/>
        <v>26456.8979491344</v>
      </c>
      <c r="F197" s="100">
        <v>52913.7958982688</v>
      </c>
      <c r="G197" s="101" t="s">
        <v>23</v>
      </c>
      <c r="X197" s="95"/>
      <c r="Y197" s="95"/>
    </row>
    <row r="198" spans="1:25" s="59" customFormat="1" ht="15" x14ac:dyDescent="0.25">
      <c r="A198" s="96">
        <f>IF(G198&lt;&gt;"",COUNTA(G$1:G198),"")</f>
        <v>179</v>
      </c>
      <c r="B198" s="97" t="s">
        <v>827</v>
      </c>
      <c r="C198" s="98" t="s">
        <v>186</v>
      </c>
      <c r="D198" s="104">
        <v>28.5</v>
      </c>
      <c r="E198" s="100">
        <f t="shared" si="2"/>
        <v>2628.5153645792002</v>
      </c>
      <c r="F198" s="100">
        <v>74912.687890507208</v>
      </c>
      <c r="G198" s="101" t="s">
        <v>23</v>
      </c>
      <c r="X198" s="95"/>
      <c r="Y198" s="95"/>
    </row>
    <row r="199" spans="1:25" s="59" customFormat="1" ht="22.5" x14ac:dyDescent="0.25">
      <c r="A199" s="96">
        <f>IF(G199&lt;&gt;"",COUNTA(G$1:G199),"")</f>
        <v>180</v>
      </c>
      <c r="B199" s="97" t="s">
        <v>828</v>
      </c>
      <c r="C199" s="98" t="s">
        <v>186</v>
      </c>
      <c r="D199" s="104">
        <v>4.7</v>
      </c>
      <c r="E199" s="100">
        <f t="shared" si="2"/>
        <v>3822.2186336299574</v>
      </c>
      <c r="F199" s="100">
        <v>17964.4275780608</v>
      </c>
      <c r="G199" s="101" t="s">
        <v>23</v>
      </c>
      <c r="X199" s="95"/>
      <c r="Y199" s="95"/>
    </row>
    <row r="200" spans="1:25" s="59" customFormat="1" ht="15" x14ac:dyDescent="0.25">
      <c r="A200" s="96">
        <f>IF(G200&lt;&gt;"",COUNTA(G$1:G200),"")</f>
        <v>181</v>
      </c>
      <c r="B200" s="97" t="s">
        <v>829</v>
      </c>
      <c r="C200" s="98" t="s">
        <v>186</v>
      </c>
      <c r="D200" s="99">
        <v>13</v>
      </c>
      <c r="E200" s="100">
        <f t="shared" si="2"/>
        <v>2628.5153645791997</v>
      </c>
      <c r="F200" s="100">
        <v>34170.699739529598</v>
      </c>
      <c r="G200" s="101" t="s">
        <v>23</v>
      </c>
      <c r="X200" s="95"/>
      <c r="Y200" s="95"/>
    </row>
    <row r="201" spans="1:25" s="59" customFormat="1" ht="15" x14ac:dyDescent="0.25">
      <c r="A201" s="96">
        <f>IF(G201&lt;&gt;"",COUNTA(G$1:G201),"")</f>
        <v>182</v>
      </c>
      <c r="B201" s="97" t="s">
        <v>830</v>
      </c>
      <c r="C201" s="98" t="s">
        <v>186</v>
      </c>
      <c r="D201" s="99">
        <v>4</v>
      </c>
      <c r="E201" s="100">
        <f t="shared" si="2"/>
        <v>3496.4303569468002</v>
      </c>
      <c r="F201" s="100">
        <v>13985.721427787201</v>
      </c>
      <c r="G201" s="101" t="s">
        <v>23</v>
      </c>
      <c r="X201" s="95"/>
      <c r="Y201" s="95"/>
    </row>
    <row r="202" spans="1:25" s="59" customFormat="1" ht="15" x14ac:dyDescent="0.25">
      <c r="A202" s="96">
        <f>IF(G202&lt;&gt;"",COUNTA(G$1:G202),"")</f>
        <v>183</v>
      </c>
      <c r="B202" s="97" t="s">
        <v>831</v>
      </c>
      <c r="C202" s="98" t="s">
        <v>186</v>
      </c>
      <c r="D202" s="99">
        <v>73</v>
      </c>
      <c r="E202" s="100">
        <f t="shared" si="2"/>
        <v>4062.1222831776004</v>
      </c>
      <c r="F202" s="100">
        <v>296534.92667196481</v>
      </c>
      <c r="G202" s="101" t="s">
        <v>23</v>
      </c>
      <c r="X202" s="95"/>
      <c r="Y202" s="95"/>
    </row>
    <row r="203" spans="1:25" s="59" customFormat="1" ht="15" x14ac:dyDescent="0.25">
      <c r="A203" s="96">
        <f>IF(G203&lt;&gt;"",COUNTA(G$1:G203),"")</f>
        <v>184</v>
      </c>
      <c r="B203" s="97" t="s">
        <v>832</v>
      </c>
      <c r="C203" s="98" t="s">
        <v>186</v>
      </c>
      <c r="D203" s="104">
        <v>9.5</v>
      </c>
      <c r="E203" s="100">
        <f t="shared" si="2"/>
        <v>2782.1498775713262</v>
      </c>
      <c r="F203" s="100">
        <v>26430.423836927599</v>
      </c>
      <c r="G203" s="101" t="s">
        <v>23</v>
      </c>
      <c r="X203" s="95"/>
      <c r="Y203" s="95"/>
    </row>
    <row r="204" spans="1:25" s="59" customFormat="1" ht="15" x14ac:dyDescent="0.25">
      <c r="A204" s="96">
        <f>IF(G204&lt;&gt;"",COUNTA(G$1:G204),"")</f>
        <v>185</v>
      </c>
      <c r="B204" s="97" t="s">
        <v>833</v>
      </c>
      <c r="C204" s="98" t="s">
        <v>186</v>
      </c>
      <c r="D204" s="104">
        <v>0.3</v>
      </c>
      <c r="E204" s="100">
        <f t="shared" si="2"/>
        <v>3900.7552122840002</v>
      </c>
      <c r="F204" s="100">
        <v>1170.2265636852001</v>
      </c>
      <c r="G204" s="101" t="s">
        <v>23</v>
      </c>
      <c r="X204" s="95"/>
      <c r="Y204" s="95"/>
    </row>
    <row r="205" spans="1:25" s="59" customFormat="1" ht="15" x14ac:dyDescent="0.25">
      <c r="A205" s="96">
        <f>IF(G205&lt;&gt;"",COUNTA(G$1:G205),"")</f>
        <v>186</v>
      </c>
      <c r="B205" s="97" t="s">
        <v>834</v>
      </c>
      <c r="C205" s="98" t="s">
        <v>186</v>
      </c>
      <c r="D205" s="104">
        <v>14.5</v>
      </c>
      <c r="E205" s="100">
        <f t="shared" si="2"/>
        <v>3900.4347624914481</v>
      </c>
      <c r="F205" s="100">
        <v>56556.304056125999</v>
      </c>
      <c r="G205" s="101" t="s">
        <v>23</v>
      </c>
      <c r="X205" s="95"/>
      <c r="Y205" s="95"/>
    </row>
    <row r="206" spans="1:25" s="59" customFormat="1" ht="22.5" x14ac:dyDescent="0.25">
      <c r="A206" s="96">
        <f>IF(G206&lt;&gt;"",COUNTA(G$1:G206),"")</f>
        <v>187</v>
      </c>
      <c r="B206" s="97" t="s">
        <v>513</v>
      </c>
      <c r="C206" s="98" t="s">
        <v>186</v>
      </c>
      <c r="D206" s="104">
        <v>362.7</v>
      </c>
      <c r="E206" s="100">
        <f t="shared" si="2"/>
        <v>466.52186199374029</v>
      </c>
      <c r="F206" s="100">
        <v>169207.4793451296</v>
      </c>
      <c r="G206" s="101" t="s">
        <v>23</v>
      </c>
      <c r="X206" s="95"/>
      <c r="Y206" s="95"/>
    </row>
    <row r="207" spans="1:25" s="59" customFormat="1" ht="22.5" x14ac:dyDescent="0.25">
      <c r="A207" s="96">
        <f>IF(G207&lt;&gt;"",COUNTA(G$1:G207),"")</f>
        <v>188</v>
      </c>
      <c r="B207" s="97" t="s">
        <v>395</v>
      </c>
      <c r="C207" s="98" t="s">
        <v>186</v>
      </c>
      <c r="D207" s="99">
        <v>32</v>
      </c>
      <c r="E207" s="100">
        <f t="shared" si="2"/>
        <v>6706.446885677201</v>
      </c>
      <c r="F207" s="100">
        <v>214606.30034167043</v>
      </c>
      <c r="G207" s="101" t="s">
        <v>23</v>
      </c>
      <c r="X207" s="95"/>
      <c r="Y207" s="95"/>
    </row>
    <row r="208" spans="1:25" s="59" customFormat="1" ht="22.5" x14ac:dyDescent="0.25">
      <c r="A208" s="96">
        <f>IF(G208&lt;&gt;"",COUNTA(G$1:G208),"")</f>
        <v>189</v>
      </c>
      <c r="B208" s="97" t="s">
        <v>835</v>
      </c>
      <c r="C208" s="98" t="s">
        <v>186</v>
      </c>
      <c r="D208" s="106">
        <v>46.457999999999998</v>
      </c>
      <c r="E208" s="100">
        <f t="shared" si="2"/>
        <v>584.52130104913692</v>
      </c>
      <c r="F208" s="100">
        <v>27155.690604140804</v>
      </c>
      <c r="G208" s="101" t="s">
        <v>23</v>
      </c>
      <c r="X208" s="95"/>
      <c r="Y208" s="95"/>
    </row>
    <row r="209" spans="1:25" s="59" customFormat="1" ht="22.5" x14ac:dyDescent="0.25">
      <c r="A209" s="96">
        <f>IF(G209&lt;&gt;"",COUNTA(G$1:G209),"")</f>
        <v>190</v>
      </c>
      <c r="B209" s="97" t="s">
        <v>836</v>
      </c>
      <c r="C209" s="98" t="s">
        <v>186</v>
      </c>
      <c r="D209" s="106">
        <v>201.31800000000001</v>
      </c>
      <c r="E209" s="100">
        <f t="shared" si="2"/>
        <v>470.85860313206962</v>
      </c>
      <c r="F209" s="100">
        <v>94792.312265342</v>
      </c>
      <c r="G209" s="101" t="s">
        <v>23</v>
      </c>
      <c r="X209" s="95"/>
      <c r="Y209" s="95"/>
    </row>
    <row r="210" spans="1:25" s="59" customFormat="1" ht="22.5" x14ac:dyDescent="0.25">
      <c r="A210" s="96">
        <f>IF(G210&lt;&gt;"",COUNTA(G$1:G210),"")</f>
        <v>191</v>
      </c>
      <c r="B210" s="97" t="s">
        <v>837</v>
      </c>
      <c r="C210" s="98" t="s">
        <v>186</v>
      </c>
      <c r="D210" s="105">
        <v>122.3394</v>
      </c>
      <c r="E210" s="100">
        <f t="shared" si="2"/>
        <v>455.75743554696527</v>
      </c>
      <c r="F210" s="100">
        <v>55757.091210354403</v>
      </c>
      <c r="G210" s="101" t="s">
        <v>23</v>
      </c>
      <c r="X210" s="95"/>
      <c r="Y210" s="95"/>
    </row>
    <row r="211" spans="1:25" s="59" customFormat="1" ht="22.5" x14ac:dyDescent="0.25">
      <c r="A211" s="96">
        <f>IF(G211&lt;&gt;"",COUNTA(G$1:G211),"")</f>
        <v>192</v>
      </c>
      <c r="B211" s="97" t="s">
        <v>838</v>
      </c>
      <c r="C211" s="98" t="s">
        <v>186</v>
      </c>
      <c r="D211" s="106">
        <v>30.972000000000001</v>
      </c>
      <c r="E211" s="100">
        <f t="shared" si="2"/>
        <v>614.11542329154088</v>
      </c>
      <c r="F211" s="100">
        <v>19020.382890185603</v>
      </c>
      <c r="G211" s="101" t="s">
        <v>23</v>
      </c>
      <c r="X211" s="95"/>
      <c r="Y211" s="95"/>
    </row>
    <row r="212" spans="1:25" s="59" customFormat="1" ht="22.5" x14ac:dyDescent="0.25">
      <c r="A212" s="96">
        <f>IF(G212&lt;&gt;"",COUNTA(G$1:G212),"")</f>
        <v>193</v>
      </c>
      <c r="B212" s="97" t="s">
        <v>605</v>
      </c>
      <c r="C212" s="98" t="s">
        <v>186</v>
      </c>
      <c r="D212" s="105">
        <v>32.520600000000002</v>
      </c>
      <c r="E212" s="100">
        <f t="shared" si="2"/>
        <v>313.80624324819348</v>
      </c>
      <c r="F212" s="100">
        <v>10205.167314177201</v>
      </c>
      <c r="G212" s="101" t="s">
        <v>23</v>
      </c>
      <c r="X212" s="95"/>
      <c r="Y212" s="95"/>
    </row>
    <row r="213" spans="1:25" s="59" customFormat="1" ht="15" x14ac:dyDescent="0.25">
      <c r="A213" s="96">
        <f>IF(G213&lt;&gt;"",COUNTA(G$1:G213),"")</f>
        <v>194</v>
      </c>
      <c r="B213" s="97" t="s">
        <v>839</v>
      </c>
      <c r="C213" s="98" t="s">
        <v>186</v>
      </c>
      <c r="D213" s="104">
        <v>51.5</v>
      </c>
      <c r="E213" s="100">
        <f t="shared" ref="E213:E276" si="3">F213/D213</f>
        <v>1346.6284521672001</v>
      </c>
      <c r="F213" s="100">
        <v>69351.365286610802</v>
      </c>
      <c r="G213" s="101" t="s">
        <v>23</v>
      </c>
      <c r="X213" s="95"/>
      <c r="Y213" s="95"/>
    </row>
    <row r="214" spans="1:25" s="59" customFormat="1" ht="15" x14ac:dyDescent="0.25">
      <c r="A214" s="96">
        <f>IF(G214&lt;&gt;"",COUNTA(G$1:G214),"")</f>
        <v>195</v>
      </c>
      <c r="B214" s="97" t="s">
        <v>607</v>
      </c>
      <c r="C214" s="98" t="s">
        <v>186</v>
      </c>
      <c r="D214" s="104">
        <v>307.2</v>
      </c>
      <c r="E214" s="100">
        <f t="shared" si="3"/>
        <v>300.40871713297003</v>
      </c>
      <c r="F214" s="100">
        <v>92285.557903248395</v>
      </c>
      <c r="G214" s="101" t="s">
        <v>23</v>
      </c>
      <c r="X214" s="95"/>
      <c r="Y214" s="95"/>
    </row>
    <row r="215" spans="1:25" s="59" customFormat="1" ht="15" x14ac:dyDescent="0.25">
      <c r="A215" s="96">
        <f>IF(G215&lt;&gt;"",COUNTA(G$1:G215),"")</f>
        <v>196</v>
      </c>
      <c r="B215" s="97" t="s">
        <v>840</v>
      </c>
      <c r="C215" s="98" t="s">
        <v>186</v>
      </c>
      <c r="D215" s="99">
        <v>195</v>
      </c>
      <c r="E215" s="100">
        <f t="shared" si="3"/>
        <v>741.77298343240011</v>
      </c>
      <c r="F215" s="100">
        <v>144645.73176931802</v>
      </c>
      <c r="G215" s="101" t="s">
        <v>23</v>
      </c>
      <c r="X215" s="95"/>
      <c r="Y215" s="95"/>
    </row>
    <row r="216" spans="1:25" s="59" customFormat="1" ht="15" x14ac:dyDescent="0.25">
      <c r="A216" s="96">
        <f>IF(G216&lt;&gt;"",COUNTA(G$1:G216),"")</f>
        <v>197</v>
      </c>
      <c r="B216" s="97" t="s">
        <v>841</v>
      </c>
      <c r="C216" s="98" t="s">
        <v>186</v>
      </c>
      <c r="D216" s="104">
        <v>118.5</v>
      </c>
      <c r="E216" s="100">
        <f t="shared" si="3"/>
        <v>807.60977480000008</v>
      </c>
      <c r="F216" s="100">
        <v>95701.758313800005</v>
      </c>
      <c r="G216" s="101" t="s">
        <v>23</v>
      </c>
      <c r="X216" s="95"/>
      <c r="Y216" s="95"/>
    </row>
    <row r="217" spans="1:25" s="59" customFormat="1" ht="15" x14ac:dyDescent="0.25">
      <c r="A217" s="96">
        <f>IF(G217&lt;&gt;"",COUNTA(G$1:G217),"")</f>
        <v>198</v>
      </c>
      <c r="B217" s="97" t="s">
        <v>842</v>
      </c>
      <c r="C217" s="98" t="s">
        <v>186</v>
      </c>
      <c r="D217" s="99">
        <v>29</v>
      </c>
      <c r="E217" s="100">
        <f t="shared" si="3"/>
        <v>957.11715146640006</v>
      </c>
      <c r="F217" s="100">
        <v>27756.397392525603</v>
      </c>
      <c r="G217" s="101" t="s">
        <v>23</v>
      </c>
      <c r="X217" s="95"/>
      <c r="Y217" s="95"/>
    </row>
    <row r="218" spans="1:25" s="59" customFormat="1" ht="15" x14ac:dyDescent="0.25">
      <c r="A218" s="96">
        <f>IF(G218&lt;&gt;"",COUNTA(G$1:G218),"")</f>
        <v>199</v>
      </c>
      <c r="B218" s="97" t="s">
        <v>63</v>
      </c>
      <c r="C218" s="98" t="s">
        <v>64</v>
      </c>
      <c r="D218" s="105">
        <v>390.70310000000001</v>
      </c>
      <c r="E218" s="100">
        <f t="shared" si="3"/>
        <v>543.24479911612173</v>
      </c>
      <c r="F218" s="100">
        <v>212247.42707354602</v>
      </c>
      <c r="G218" s="101" t="s">
        <v>23</v>
      </c>
      <c r="X218" s="95"/>
      <c r="Y218" s="95"/>
    </row>
    <row r="219" spans="1:25" s="59" customFormat="1" ht="22.5" x14ac:dyDescent="0.25">
      <c r="A219" s="96">
        <f>IF(G219&lt;&gt;"",COUNTA(G$1:G219),"")</f>
        <v>200</v>
      </c>
      <c r="B219" s="97" t="s">
        <v>843</v>
      </c>
      <c r="C219" s="98" t="s">
        <v>64</v>
      </c>
      <c r="D219" s="104">
        <v>130.6</v>
      </c>
      <c r="E219" s="100">
        <f t="shared" si="3"/>
        <v>543.24476586633386</v>
      </c>
      <c r="F219" s="100">
        <v>70947.766422143206</v>
      </c>
      <c r="G219" s="101" t="s">
        <v>23</v>
      </c>
      <c r="X219" s="95"/>
      <c r="Y219" s="95"/>
    </row>
    <row r="220" spans="1:25" s="59" customFormat="1" ht="22.5" x14ac:dyDescent="0.25">
      <c r="A220" s="96">
        <f>IF(G220&lt;&gt;"",COUNTA(G$1:G220),"")</f>
        <v>201</v>
      </c>
      <c r="B220" s="97" t="s">
        <v>82</v>
      </c>
      <c r="C220" s="98" t="s">
        <v>64</v>
      </c>
      <c r="D220" s="105">
        <v>169.5856</v>
      </c>
      <c r="E220" s="100">
        <f t="shared" si="3"/>
        <v>1271.5207584543925</v>
      </c>
      <c r="F220" s="100">
        <v>215631.61073494321</v>
      </c>
      <c r="G220" s="101" t="s">
        <v>23</v>
      </c>
      <c r="X220" s="95"/>
      <c r="Y220" s="95"/>
    </row>
    <row r="221" spans="1:25" s="59" customFormat="1" ht="22.5" x14ac:dyDescent="0.25">
      <c r="A221" s="96">
        <f>IF(G221&lt;&gt;"",COUNTA(G$1:G221),"")</f>
        <v>202</v>
      </c>
      <c r="B221" s="97" t="s">
        <v>96</v>
      </c>
      <c r="C221" s="98" t="s">
        <v>64</v>
      </c>
      <c r="D221" s="106">
        <v>343.565</v>
      </c>
      <c r="E221" s="100">
        <f t="shared" si="3"/>
        <v>634.1506718262234</v>
      </c>
      <c r="F221" s="100">
        <v>217871.97556597643</v>
      </c>
      <c r="G221" s="101" t="s">
        <v>23</v>
      </c>
      <c r="X221" s="95"/>
      <c r="Y221" s="95"/>
    </row>
    <row r="222" spans="1:25" s="59" customFormat="1" ht="15" x14ac:dyDescent="0.25">
      <c r="A222" s="96">
        <f>IF(G222&lt;&gt;"",COUNTA(G$1:G222),"")</f>
        <v>203</v>
      </c>
      <c r="B222" s="97" t="s">
        <v>596</v>
      </c>
      <c r="C222" s="98" t="s">
        <v>58</v>
      </c>
      <c r="D222" s="108">
        <v>143.96</v>
      </c>
      <c r="E222" s="100">
        <f t="shared" si="3"/>
        <v>384.67669290379831</v>
      </c>
      <c r="F222" s="100">
        <v>55378.056710430807</v>
      </c>
      <c r="G222" s="101" t="s">
        <v>23</v>
      </c>
      <c r="X222" s="95"/>
      <c r="Y222" s="95"/>
    </row>
    <row r="223" spans="1:25" s="59" customFormat="1" ht="15" x14ac:dyDescent="0.25">
      <c r="A223" s="96">
        <f>IF(G223&lt;&gt;"",COUNTA(G$1:G223),"")</f>
        <v>204</v>
      </c>
      <c r="B223" s="97" t="s">
        <v>103</v>
      </c>
      <c r="C223" s="98" t="s">
        <v>58</v>
      </c>
      <c r="D223" s="108">
        <v>20.22</v>
      </c>
      <c r="E223" s="100">
        <f t="shared" si="3"/>
        <v>461.18935740176073</v>
      </c>
      <c r="F223" s="100">
        <v>9325.2488066636015</v>
      </c>
      <c r="G223" s="101" t="s">
        <v>23</v>
      </c>
      <c r="X223" s="95"/>
      <c r="Y223" s="95"/>
    </row>
    <row r="224" spans="1:25" s="59" customFormat="1" ht="22.5" x14ac:dyDescent="0.25">
      <c r="A224" s="96">
        <f>IF(G224&lt;&gt;"",COUNTA(G$1:G224),"")</f>
        <v>205</v>
      </c>
      <c r="B224" s="97" t="s">
        <v>844</v>
      </c>
      <c r="C224" s="98" t="s">
        <v>170</v>
      </c>
      <c r="D224" s="108">
        <v>0.44</v>
      </c>
      <c r="E224" s="100">
        <f t="shared" si="3"/>
        <v>3133.6868447345455</v>
      </c>
      <c r="F224" s="100">
        <v>1378.8222116832001</v>
      </c>
      <c r="G224" s="101" t="s">
        <v>23</v>
      </c>
      <c r="X224" s="95"/>
      <c r="Y224" s="95"/>
    </row>
    <row r="225" spans="1:25" s="59" customFormat="1" ht="15" x14ac:dyDescent="0.25">
      <c r="A225" s="96">
        <f>IF(G225&lt;&gt;"",COUNTA(G$1:G225),"")</f>
        <v>206</v>
      </c>
      <c r="B225" s="97" t="s">
        <v>151</v>
      </c>
      <c r="C225" s="98" t="s">
        <v>98</v>
      </c>
      <c r="D225" s="110">
        <v>1.632525</v>
      </c>
      <c r="E225" s="100">
        <f t="shared" si="3"/>
        <v>387.70232452403485</v>
      </c>
      <c r="F225" s="102">
        <v>632.9337373436</v>
      </c>
      <c r="G225" s="101" t="s">
        <v>23</v>
      </c>
      <c r="X225" s="95"/>
      <c r="Y225" s="95"/>
    </row>
    <row r="226" spans="1:25" s="59" customFormat="1" ht="15" x14ac:dyDescent="0.25">
      <c r="A226" s="96">
        <f>IF(G226&lt;&gt;"",COUNTA(G$1:G226),"")</f>
        <v>207</v>
      </c>
      <c r="B226" s="97" t="s">
        <v>418</v>
      </c>
      <c r="C226" s="98" t="s">
        <v>62</v>
      </c>
      <c r="D226" s="107">
        <v>7.8390000000000003E-4</v>
      </c>
      <c r="E226" s="100">
        <f t="shared" si="3"/>
        <v>307464.89809108304</v>
      </c>
      <c r="F226" s="102">
        <v>241.02173361360002</v>
      </c>
      <c r="G226" s="101" t="s">
        <v>23</v>
      </c>
      <c r="X226" s="95"/>
      <c r="Y226" s="95"/>
    </row>
    <row r="227" spans="1:25" s="59" customFormat="1" ht="22.5" x14ac:dyDescent="0.25">
      <c r="A227" s="96">
        <f>IF(G227&lt;&gt;"",COUNTA(G$1:G227),"")</f>
        <v>208</v>
      </c>
      <c r="B227" s="97" t="s">
        <v>155</v>
      </c>
      <c r="C227" s="98" t="s">
        <v>62</v>
      </c>
      <c r="D227" s="103">
        <v>4.1399999999999996E-3</v>
      </c>
      <c r="E227" s="100">
        <f t="shared" si="3"/>
        <v>149301.71970038651</v>
      </c>
      <c r="F227" s="102">
        <v>618.10911955960012</v>
      </c>
      <c r="G227" s="101" t="s">
        <v>23</v>
      </c>
      <c r="X227" s="95"/>
      <c r="Y227" s="95"/>
    </row>
    <row r="228" spans="1:25" s="59" customFormat="1" ht="22.5" x14ac:dyDescent="0.25">
      <c r="A228" s="96">
        <f>IF(G228&lt;&gt;"",COUNTA(G$1:G228),"")</f>
        <v>209</v>
      </c>
      <c r="B228" s="97" t="s">
        <v>157</v>
      </c>
      <c r="C228" s="98" t="s">
        <v>98</v>
      </c>
      <c r="D228" s="107">
        <v>2.4602999999999999E-3</v>
      </c>
      <c r="E228" s="100">
        <f t="shared" si="3"/>
        <v>17114.311167581192</v>
      </c>
      <c r="F228" s="102">
        <v>42.106339765600005</v>
      </c>
      <c r="G228" s="101" t="s">
        <v>23</v>
      </c>
      <c r="X228" s="95"/>
      <c r="Y228" s="95"/>
    </row>
    <row r="229" spans="1:25" s="59" customFormat="1" ht="22.5" x14ac:dyDescent="0.25">
      <c r="A229" s="96">
        <f>IF(G229&lt;&gt;"",COUNTA(G$1:G229),"")</f>
        <v>210</v>
      </c>
      <c r="B229" s="97" t="s">
        <v>66</v>
      </c>
      <c r="C229" s="98" t="s">
        <v>62</v>
      </c>
      <c r="D229" s="110">
        <v>3.8709999999999999E-3</v>
      </c>
      <c r="E229" s="100">
        <f t="shared" si="3"/>
        <v>334040.75294125552</v>
      </c>
      <c r="F229" s="100">
        <v>1293.0717546356</v>
      </c>
      <c r="G229" s="101" t="s">
        <v>23</v>
      </c>
      <c r="X229" s="95"/>
      <c r="Y229" s="95"/>
    </row>
    <row r="230" spans="1:25" s="59" customFormat="1" ht="15" x14ac:dyDescent="0.25">
      <c r="A230" s="96">
        <f>IF(G230&lt;&gt;"",COUNTA(G$1:G230),"")</f>
        <v>211</v>
      </c>
      <c r="B230" s="97" t="s">
        <v>158</v>
      </c>
      <c r="C230" s="98" t="s">
        <v>98</v>
      </c>
      <c r="D230" s="107">
        <v>22.284955499999999</v>
      </c>
      <c r="E230" s="100">
        <f t="shared" si="3"/>
        <v>24.559392766999245</v>
      </c>
      <c r="F230" s="102">
        <v>547.3049749196</v>
      </c>
      <c r="G230" s="101" t="s">
        <v>23</v>
      </c>
      <c r="X230" s="95"/>
      <c r="Y230" s="95"/>
    </row>
    <row r="231" spans="1:25" s="59" customFormat="1" ht="15" x14ac:dyDescent="0.25">
      <c r="A231" s="96">
        <f>IF(G231&lt;&gt;"",COUNTA(G$1:G231),"")</f>
        <v>212</v>
      </c>
      <c r="B231" s="97" t="s">
        <v>611</v>
      </c>
      <c r="C231" s="98" t="s">
        <v>98</v>
      </c>
      <c r="D231" s="110">
        <v>7.8792000000000001E-2</v>
      </c>
      <c r="E231" s="100">
        <f t="shared" si="3"/>
        <v>461.38571191999193</v>
      </c>
      <c r="F231" s="102">
        <v>36.353503013600005</v>
      </c>
      <c r="G231" s="101" t="s">
        <v>23</v>
      </c>
      <c r="X231" s="95"/>
      <c r="Y231" s="95"/>
    </row>
    <row r="232" spans="1:25" s="59" customFormat="1" ht="45" x14ac:dyDescent="0.25">
      <c r="A232" s="96">
        <f>IF(G232&lt;&gt;"",COUNTA(G$1:G232),"")</f>
        <v>213</v>
      </c>
      <c r="B232" s="97" t="s">
        <v>845</v>
      </c>
      <c r="C232" s="98" t="s">
        <v>58</v>
      </c>
      <c r="D232" s="104">
        <v>2.5</v>
      </c>
      <c r="E232" s="100">
        <f t="shared" si="3"/>
        <v>1524.612370756</v>
      </c>
      <c r="F232" s="100">
        <v>3811.53092689</v>
      </c>
      <c r="G232" s="101" t="s">
        <v>23</v>
      </c>
      <c r="X232" s="95"/>
      <c r="Y232" s="95"/>
    </row>
    <row r="233" spans="1:25" s="59" customFormat="1" ht="45" x14ac:dyDescent="0.25">
      <c r="A233" s="96">
        <f>IF(G233&lt;&gt;"",COUNTA(G$1:G233),"")</f>
        <v>214</v>
      </c>
      <c r="B233" s="97" t="s">
        <v>846</v>
      </c>
      <c r="C233" s="98" t="s">
        <v>58</v>
      </c>
      <c r="D233" s="108">
        <v>2.86</v>
      </c>
      <c r="E233" s="100">
        <f t="shared" si="3"/>
        <v>1484.341739845315</v>
      </c>
      <c r="F233" s="100">
        <v>4245.2173759576008</v>
      </c>
      <c r="G233" s="101" t="s">
        <v>23</v>
      </c>
      <c r="X233" s="95"/>
      <c r="Y233" s="95"/>
    </row>
    <row r="234" spans="1:25" s="59" customFormat="1" ht="45" x14ac:dyDescent="0.25">
      <c r="A234" s="96">
        <f>IF(G234&lt;&gt;"",COUNTA(G$1:G234),"")</f>
        <v>215</v>
      </c>
      <c r="B234" s="97" t="s">
        <v>847</v>
      </c>
      <c r="C234" s="98" t="s">
        <v>58</v>
      </c>
      <c r="D234" s="104">
        <v>4.9000000000000004</v>
      </c>
      <c r="E234" s="100">
        <f t="shared" si="3"/>
        <v>1475.8893656115104</v>
      </c>
      <c r="F234" s="100">
        <v>7231.857891496401</v>
      </c>
      <c r="G234" s="101" t="s">
        <v>23</v>
      </c>
      <c r="X234" s="95"/>
      <c r="Y234" s="95"/>
    </row>
    <row r="235" spans="1:25" s="59" customFormat="1" ht="45" x14ac:dyDescent="0.25">
      <c r="A235" s="96">
        <f>IF(G235&lt;&gt;"",COUNTA(G$1:G235),"")</f>
        <v>216</v>
      </c>
      <c r="B235" s="97" t="s">
        <v>848</v>
      </c>
      <c r="C235" s="98" t="s">
        <v>58</v>
      </c>
      <c r="D235" s="108">
        <v>5.98</v>
      </c>
      <c r="E235" s="100">
        <f t="shared" si="3"/>
        <v>1543.951048764749</v>
      </c>
      <c r="F235" s="100">
        <v>9232.8272716131996</v>
      </c>
      <c r="G235" s="101" t="s">
        <v>23</v>
      </c>
      <c r="X235" s="95"/>
      <c r="Y235" s="95"/>
    </row>
    <row r="236" spans="1:25" s="59" customFormat="1" ht="33.75" x14ac:dyDescent="0.25">
      <c r="A236" s="96">
        <f>IF(G236&lt;&gt;"",COUNTA(G$1:G236),"")</f>
        <v>217</v>
      </c>
      <c r="B236" s="97" t="s">
        <v>849</v>
      </c>
      <c r="C236" s="98" t="s">
        <v>58</v>
      </c>
      <c r="D236" s="104">
        <v>13.2</v>
      </c>
      <c r="E236" s="100">
        <f t="shared" si="3"/>
        <v>846.17573971015156</v>
      </c>
      <c r="F236" s="100">
        <v>11169.519764174</v>
      </c>
      <c r="G236" s="101" t="s">
        <v>23</v>
      </c>
      <c r="X236" s="95"/>
      <c r="Y236" s="95"/>
    </row>
    <row r="237" spans="1:25" s="59" customFormat="1" ht="33.75" x14ac:dyDescent="0.25">
      <c r="A237" s="96">
        <f>IF(G237&lt;&gt;"",COUNTA(G$1:G237),"")</f>
        <v>218</v>
      </c>
      <c r="B237" s="97" t="s">
        <v>850</v>
      </c>
      <c r="C237" s="98" t="s">
        <v>58</v>
      </c>
      <c r="D237" s="106">
        <v>1.177</v>
      </c>
      <c r="E237" s="100">
        <f t="shared" si="3"/>
        <v>848.18718192761264</v>
      </c>
      <c r="F237" s="102">
        <v>998.31631312880006</v>
      </c>
      <c r="G237" s="101" t="s">
        <v>23</v>
      </c>
      <c r="X237" s="95"/>
      <c r="Y237" s="95"/>
    </row>
    <row r="238" spans="1:25" s="59" customFormat="1" ht="33.75" x14ac:dyDescent="0.25">
      <c r="A238" s="96">
        <f>IF(G238&lt;&gt;"",COUNTA(G$1:G238),"")</f>
        <v>219</v>
      </c>
      <c r="B238" s="97" t="s">
        <v>851</v>
      </c>
      <c r="C238" s="98" t="s">
        <v>58</v>
      </c>
      <c r="D238" s="106">
        <v>4.3959999999999999</v>
      </c>
      <c r="E238" s="100">
        <f t="shared" si="3"/>
        <v>912.82040914158324</v>
      </c>
      <c r="F238" s="100">
        <v>4012.7585185864</v>
      </c>
      <c r="G238" s="101" t="s">
        <v>23</v>
      </c>
      <c r="X238" s="95"/>
      <c r="Y238" s="95"/>
    </row>
    <row r="239" spans="1:25" s="59" customFormat="1" ht="33.75" x14ac:dyDescent="0.25">
      <c r="A239" s="96">
        <f>IF(G239&lt;&gt;"",COUNTA(G$1:G239),"")</f>
        <v>220</v>
      </c>
      <c r="B239" s="97" t="s">
        <v>852</v>
      </c>
      <c r="C239" s="98" t="s">
        <v>58</v>
      </c>
      <c r="D239" s="108">
        <v>0.95</v>
      </c>
      <c r="E239" s="100">
        <f t="shared" si="3"/>
        <v>912.82613118526319</v>
      </c>
      <c r="F239" s="102">
        <v>867.18482462600002</v>
      </c>
      <c r="G239" s="101" t="s">
        <v>23</v>
      </c>
      <c r="X239" s="95"/>
      <c r="Y239" s="95"/>
    </row>
    <row r="240" spans="1:25" s="59" customFormat="1" ht="45" x14ac:dyDescent="0.25">
      <c r="A240" s="96">
        <f>IF(G240&lt;&gt;"",COUNTA(G$1:G240),"")</f>
        <v>221</v>
      </c>
      <c r="B240" s="97" t="s">
        <v>853</v>
      </c>
      <c r="C240" s="98" t="s">
        <v>22</v>
      </c>
      <c r="D240" s="99">
        <v>2</v>
      </c>
      <c r="E240" s="100">
        <f t="shared" si="3"/>
        <v>611.09508398119999</v>
      </c>
      <c r="F240" s="100">
        <v>1222.1901679624</v>
      </c>
      <c r="G240" s="101" t="s">
        <v>23</v>
      </c>
      <c r="X240" s="95"/>
      <c r="Y240" s="95"/>
    </row>
    <row r="241" spans="1:25" s="59" customFormat="1" ht="22.5" x14ac:dyDescent="0.25">
      <c r="A241" s="96">
        <f>IF(G241&lt;&gt;"",COUNTA(G$1:G241),"")</f>
        <v>222</v>
      </c>
      <c r="B241" s="97" t="s">
        <v>74</v>
      </c>
      <c r="C241" s="98" t="s">
        <v>75</v>
      </c>
      <c r="D241" s="106">
        <v>11.917999999999999</v>
      </c>
      <c r="E241" s="100">
        <f t="shared" si="3"/>
        <v>10.068039844739051</v>
      </c>
      <c r="F241" s="102">
        <v>119.9908988696</v>
      </c>
      <c r="G241" s="101" t="s">
        <v>23</v>
      </c>
      <c r="X241" s="95"/>
      <c r="Y241" s="95"/>
    </row>
    <row r="242" spans="1:25" s="59" customFormat="1" ht="15" x14ac:dyDescent="0.25">
      <c r="A242" s="96">
        <f>IF(G242&lt;&gt;"",COUNTA(G$1:G242),"")</f>
        <v>223</v>
      </c>
      <c r="B242" s="97" t="s">
        <v>159</v>
      </c>
      <c r="C242" s="98" t="s">
        <v>62</v>
      </c>
      <c r="D242" s="107">
        <v>2.3900000000000002E-5</v>
      </c>
      <c r="E242" s="100">
        <f t="shared" si="3"/>
        <v>120815.12651046025</v>
      </c>
      <c r="F242" s="102">
        <v>2.8874815236</v>
      </c>
      <c r="G242" s="101" t="s">
        <v>23</v>
      </c>
      <c r="X242" s="95"/>
      <c r="Y242" s="95"/>
    </row>
    <row r="243" spans="1:25" s="59" customFormat="1" ht="15" x14ac:dyDescent="0.25">
      <c r="A243" s="96">
        <f>IF(G243&lt;&gt;"",COUNTA(G$1:G243),"")</f>
        <v>224</v>
      </c>
      <c r="B243" s="97" t="s">
        <v>160</v>
      </c>
      <c r="C243" s="98" t="s">
        <v>62</v>
      </c>
      <c r="D243" s="107">
        <v>2.9405E-3</v>
      </c>
      <c r="E243" s="100">
        <f t="shared" si="3"/>
        <v>157254.33777833704</v>
      </c>
      <c r="F243" s="102">
        <v>462.40638023720004</v>
      </c>
      <c r="G243" s="101" t="s">
        <v>23</v>
      </c>
      <c r="X243" s="95"/>
      <c r="Y243" s="95"/>
    </row>
    <row r="244" spans="1:25" s="59" customFormat="1" ht="15" x14ac:dyDescent="0.25">
      <c r="A244" s="96">
        <f>IF(G244&lt;&gt;"",COUNTA(G$1:G244),"")</f>
        <v>225</v>
      </c>
      <c r="B244" s="97" t="s">
        <v>854</v>
      </c>
      <c r="C244" s="98" t="s">
        <v>170</v>
      </c>
      <c r="D244" s="108">
        <v>0.04</v>
      </c>
      <c r="E244" s="100">
        <f t="shared" si="3"/>
        <v>865.69129970000006</v>
      </c>
      <c r="F244" s="102">
        <v>34.627651988000004</v>
      </c>
      <c r="G244" s="101" t="s">
        <v>23</v>
      </c>
      <c r="X244" s="95"/>
      <c r="Y244" s="95"/>
    </row>
    <row r="245" spans="1:25" s="59" customFormat="1" ht="15" x14ac:dyDescent="0.25">
      <c r="A245" s="96">
        <f>IF(G245&lt;&gt;"",COUNTA(G$1:G245),"")</f>
        <v>226</v>
      </c>
      <c r="B245" s="97" t="s">
        <v>618</v>
      </c>
      <c r="C245" s="98" t="s">
        <v>94</v>
      </c>
      <c r="D245" s="107">
        <v>1.0466400000000001E-2</v>
      </c>
      <c r="E245" s="100">
        <f t="shared" si="3"/>
        <v>2013.6146313918828</v>
      </c>
      <c r="F245" s="102">
        <v>21.075296178000002</v>
      </c>
      <c r="G245" s="101" t="s">
        <v>23</v>
      </c>
      <c r="X245" s="95"/>
      <c r="Y245" s="95"/>
    </row>
    <row r="246" spans="1:25" s="59" customFormat="1" ht="22.5" x14ac:dyDescent="0.25">
      <c r="A246" s="96">
        <f>IF(G246&lt;&gt;"",COUNTA(G$1:G246),"")</f>
        <v>227</v>
      </c>
      <c r="B246" s="97" t="s">
        <v>162</v>
      </c>
      <c r="C246" s="98" t="s">
        <v>62</v>
      </c>
      <c r="D246" s="103">
        <v>8.8000000000000003E-4</v>
      </c>
      <c r="E246" s="100">
        <f t="shared" si="3"/>
        <v>255961.00583636365</v>
      </c>
      <c r="F246" s="102">
        <v>225.24568513600002</v>
      </c>
      <c r="G246" s="101" t="s">
        <v>23</v>
      </c>
      <c r="X246" s="95"/>
      <c r="Y246" s="95"/>
    </row>
    <row r="247" spans="1:25" s="59" customFormat="1" ht="33.75" x14ac:dyDescent="0.25">
      <c r="A247" s="96">
        <f>IF(G247&lt;&gt;"",COUNTA(G$1:G247),"")</f>
        <v>228</v>
      </c>
      <c r="B247" s="97" t="s">
        <v>855</v>
      </c>
      <c r="C247" s="98" t="s">
        <v>22</v>
      </c>
      <c r="D247" s="99">
        <v>3</v>
      </c>
      <c r="E247" s="100">
        <f t="shared" si="3"/>
        <v>3423.7454772148008</v>
      </c>
      <c r="F247" s="100">
        <v>10271.236431644402</v>
      </c>
      <c r="G247" s="101" t="s">
        <v>23</v>
      </c>
      <c r="X247" s="95"/>
      <c r="Y247" s="95"/>
    </row>
    <row r="248" spans="1:25" s="59" customFormat="1" ht="33.75" x14ac:dyDescent="0.25">
      <c r="A248" s="96">
        <f>IF(G248&lt;&gt;"",COUNTA(G$1:G248),"")</f>
        <v>229</v>
      </c>
      <c r="B248" s="97" t="s">
        <v>856</v>
      </c>
      <c r="C248" s="98" t="s">
        <v>22</v>
      </c>
      <c r="D248" s="99">
        <v>2</v>
      </c>
      <c r="E248" s="100">
        <f t="shared" si="3"/>
        <v>5571.4343208028004</v>
      </c>
      <c r="F248" s="100">
        <v>11142.868641605601</v>
      </c>
      <c r="G248" s="101" t="s">
        <v>23</v>
      </c>
      <c r="X248" s="95"/>
      <c r="Y248" s="95"/>
    </row>
    <row r="249" spans="1:25" s="59" customFormat="1" ht="33.75" x14ac:dyDescent="0.25">
      <c r="A249" s="96">
        <f>IF(G249&lt;&gt;"",COUNTA(G$1:G249),"")</f>
        <v>230</v>
      </c>
      <c r="B249" s="97" t="s">
        <v>857</v>
      </c>
      <c r="C249" s="98" t="s">
        <v>22</v>
      </c>
      <c r="D249" s="99">
        <v>2</v>
      </c>
      <c r="E249" s="100">
        <f t="shared" si="3"/>
        <v>7151.4288084443997</v>
      </c>
      <c r="F249" s="100">
        <v>14302.857616888799</v>
      </c>
      <c r="G249" s="101" t="s">
        <v>23</v>
      </c>
      <c r="X249" s="95"/>
      <c r="Y249" s="95"/>
    </row>
    <row r="250" spans="1:25" s="59" customFormat="1" ht="33.75" x14ac:dyDescent="0.25">
      <c r="A250" s="96">
        <f>IF(G250&lt;&gt;"",COUNTA(G$1:G250),"")</f>
        <v>231</v>
      </c>
      <c r="B250" s="97" t="s">
        <v>858</v>
      </c>
      <c r="C250" s="98" t="s">
        <v>22</v>
      </c>
      <c r="D250" s="99">
        <v>1</v>
      </c>
      <c r="E250" s="100">
        <f t="shared" si="3"/>
        <v>7151.4288084443997</v>
      </c>
      <c r="F250" s="100">
        <v>7151.4288084443997</v>
      </c>
      <c r="G250" s="101" t="s">
        <v>23</v>
      </c>
      <c r="X250" s="95"/>
      <c r="Y250" s="95"/>
    </row>
    <row r="251" spans="1:25" s="59" customFormat="1" ht="45" x14ac:dyDescent="0.25">
      <c r="A251" s="96">
        <f>IF(G251&lt;&gt;"",COUNTA(G$1:G251),"")</f>
        <v>232</v>
      </c>
      <c r="B251" s="97" t="s">
        <v>859</v>
      </c>
      <c r="C251" s="98" t="s">
        <v>22</v>
      </c>
      <c r="D251" s="99">
        <v>2</v>
      </c>
      <c r="E251" s="100">
        <f t="shared" si="3"/>
        <v>9751.2463681492009</v>
      </c>
      <c r="F251" s="100">
        <v>19502.492736298402</v>
      </c>
      <c r="G251" s="101" t="s">
        <v>23</v>
      </c>
      <c r="X251" s="95"/>
      <c r="Y251" s="95"/>
    </row>
    <row r="252" spans="1:25" s="59" customFormat="1" ht="33.75" x14ac:dyDescent="0.25">
      <c r="A252" s="96">
        <f>IF(G252&lt;&gt;"",COUNTA(G$1:G252),"")</f>
        <v>233</v>
      </c>
      <c r="B252" s="97" t="s">
        <v>860</v>
      </c>
      <c r="C252" s="98" t="s">
        <v>22</v>
      </c>
      <c r="D252" s="99">
        <v>1</v>
      </c>
      <c r="E252" s="100">
        <f t="shared" si="3"/>
        <v>11270.8250067472</v>
      </c>
      <c r="F252" s="100">
        <v>11270.8250067472</v>
      </c>
      <c r="G252" s="101" t="s">
        <v>23</v>
      </c>
      <c r="X252" s="95"/>
      <c r="Y252" s="95"/>
    </row>
    <row r="253" spans="1:25" s="59" customFormat="1" ht="15" x14ac:dyDescent="0.25">
      <c r="A253" s="96">
        <f>IF(G253&lt;&gt;"",COUNTA(G$1:G253),"")</f>
        <v>234</v>
      </c>
      <c r="B253" s="97" t="s">
        <v>163</v>
      </c>
      <c r="C253" s="98" t="s">
        <v>64</v>
      </c>
      <c r="D253" s="107">
        <v>7.3607500000000006E-2</v>
      </c>
      <c r="E253" s="100">
        <f t="shared" si="3"/>
        <v>21.643083305369696</v>
      </c>
      <c r="F253" s="102">
        <v>1.5930932544</v>
      </c>
      <c r="G253" s="101" t="s">
        <v>23</v>
      </c>
      <c r="X253" s="95"/>
      <c r="Y253" s="95"/>
    </row>
    <row r="254" spans="1:25" s="59" customFormat="1" ht="45" x14ac:dyDescent="0.25">
      <c r="A254" s="96">
        <f>IF(G254&lt;&gt;"",COUNTA(G$1:G254),"")</f>
        <v>235</v>
      </c>
      <c r="B254" s="97" t="s">
        <v>861</v>
      </c>
      <c r="C254" s="98" t="s">
        <v>58</v>
      </c>
      <c r="D254" s="106">
        <v>5.952</v>
      </c>
      <c r="E254" s="100">
        <f t="shared" si="3"/>
        <v>1670.8010856690191</v>
      </c>
      <c r="F254" s="100">
        <v>9944.6080619020013</v>
      </c>
      <c r="G254" s="101" t="s">
        <v>23</v>
      </c>
      <c r="X254" s="95"/>
      <c r="Y254" s="95"/>
    </row>
    <row r="255" spans="1:25" s="59" customFormat="1" ht="56.25" x14ac:dyDescent="0.25">
      <c r="A255" s="96">
        <f>IF(G255&lt;&gt;"",COUNTA(G$1:G255),"")</f>
        <v>236</v>
      </c>
      <c r="B255" s="97" t="s">
        <v>862</v>
      </c>
      <c r="C255" s="98" t="s">
        <v>58</v>
      </c>
      <c r="D255" s="106">
        <v>5.1879999999999997</v>
      </c>
      <c r="E255" s="100">
        <f t="shared" si="3"/>
        <v>1740.6651517328453</v>
      </c>
      <c r="F255" s="100">
        <v>9030.5708071900008</v>
      </c>
      <c r="G255" s="101" t="s">
        <v>23</v>
      </c>
      <c r="X255" s="95"/>
      <c r="Y255" s="95"/>
    </row>
    <row r="256" spans="1:25" s="59" customFormat="1" ht="45" x14ac:dyDescent="0.25">
      <c r="A256" s="96">
        <f>IF(G256&lt;&gt;"",COUNTA(G$1:G256),"")</f>
        <v>237</v>
      </c>
      <c r="B256" s="97" t="s">
        <v>863</v>
      </c>
      <c r="C256" s="98" t="s">
        <v>58</v>
      </c>
      <c r="D256" s="106">
        <v>0.44800000000000001</v>
      </c>
      <c r="E256" s="100">
        <f t="shared" si="3"/>
        <v>2014.7028949687501</v>
      </c>
      <c r="F256" s="102">
        <v>902.58689694600002</v>
      </c>
      <c r="G256" s="101" t="s">
        <v>23</v>
      </c>
      <c r="X256" s="95"/>
      <c r="Y256" s="95"/>
    </row>
    <row r="257" spans="1:25" s="59" customFormat="1" ht="45" x14ac:dyDescent="0.25">
      <c r="A257" s="96">
        <f>IF(G257&lt;&gt;"",COUNTA(G$1:G257),"")</f>
        <v>238</v>
      </c>
      <c r="B257" s="97" t="s">
        <v>864</v>
      </c>
      <c r="C257" s="98" t="s">
        <v>58</v>
      </c>
      <c r="D257" s="106">
        <v>0.104</v>
      </c>
      <c r="E257" s="100">
        <f t="shared" si="3"/>
        <v>1986.3668762961538</v>
      </c>
      <c r="F257" s="102">
        <v>206.58215513479999</v>
      </c>
      <c r="G257" s="101" t="s">
        <v>23</v>
      </c>
      <c r="X257" s="95"/>
      <c r="Y257" s="95"/>
    </row>
    <row r="258" spans="1:25" s="59" customFormat="1" ht="45" x14ac:dyDescent="0.25">
      <c r="A258" s="96">
        <f>IF(G258&lt;&gt;"",COUNTA(G$1:G258),"")</f>
        <v>239</v>
      </c>
      <c r="B258" s="97" t="s">
        <v>865</v>
      </c>
      <c r="C258" s="98" t="s">
        <v>58</v>
      </c>
      <c r="D258" s="106">
        <v>0.59099999999999997</v>
      </c>
      <c r="E258" s="100">
        <f t="shared" si="3"/>
        <v>1986.4059349813876</v>
      </c>
      <c r="F258" s="100">
        <v>1173.9659075740001</v>
      </c>
      <c r="G258" s="101" t="s">
        <v>23</v>
      </c>
      <c r="X258" s="95"/>
      <c r="Y258" s="95"/>
    </row>
    <row r="259" spans="1:25" s="59" customFormat="1" ht="45" x14ac:dyDescent="0.25">
      <c r="A259" s="96">
        <f>IF(G259&lt;&gt;"",COUNTA(G$1:G259),"")</f>
        <v>240</v>
      </c>
      <c r="B259" s="97" t="s">
        <v>866</v>
      </c>
      <c r="C259" s="98" t="s">
        <v>58</v>
      </c>
      <c r="D259" s="108">
        <v>0.48</v>
      </c>
      <c r="E259" s="100">
        <f t="shared" si="3"/>
        <v>1986.4111998041669</v>
      </c>
      <c r="F259" s="102">
        <v>953.47737590600013</v>
      </c>
      <c r="G259" s="101" t="s">
        <v>23</v>
      </c>
      <c r="X259" s="95"/>
      <c r="Y259" s="95"/>
    </row>
    <row r="260" spans="1:25" s="59" customFormat="1" ht="45" x14ac:dyDescent="0.25">
      <c r="A260" s="96">
        <f>IF(G260&lt;&gt;"",COUNTA(G$1:G260),"")</f>
        <v>241</v>
      </c>
      <c r="B260" s="97" t="s">
        <v>867</v>
      </c>
      <c r="C260" s="98" t="s">
        <v>58</v>
      </c>
      <c r="D260" s="106">
        <v>0.126</v>
      </c>
      <c r="E260" s="100">
        <f t="shared" si="3"/>
        <v>1974.5084383238095</v>
      </c>
      <c r="F260" s="102">
        <v>248.78806322880001</v>
      </c>
      <c r="G260" s="101" t="s">
        <v>23</v>
      </c>
      <c r="X260" s="95"/>
      <c r="Y260" s="95"/>
    </row>
    <row r="261" spans="1:25" s="59" customFormat="1" ht="45" x14ac:dyDescent="0.25">
      <c r="A261" s="96">
        <f>IF(G261&lt;&gt;"",COUNTA(G$1:G261),"")</f>
        <v>242</v>
      </c>
      <c r="B261" s="97" t="s">
        <v>868</v>
      </c>
      <c r="C261" s="98" t="s">
        <v>58</v>
      </c>
      <c r="D261" s="108">
        <v>0.69</v>
      </c>
      <c r="E261" s="100">
        <f t="shared" si="3"/>
        <v>1966.1778652759424</v>
      </c>
      <c r="F261" s="100">
        <v>1356.6627270404001</v>
      </c>
      <c r="G261" s="101" t="s">
        <v>23</v>
      </c>
      <c r="X261" s="95"/>
      <c r="Y261" s="95"/>
    </row>
    <row r="262" spans="1:25" s="59" customFormat="1" ht="45" x14ac:dyDescent="0.25">
      <c r="A262" s="96">
        <f>IF(G262&lt;&gt;"",COUNTA(G$1:G262),"")</f>
        <v>243</v>
      </c>
      <c r="B262" s="97" t="s">
        <v>869</v>
      </c>
      <c r="C262" s="98" t="s">
        <v>58</v>
      </c>
      <c r="D262" s="108">
        <v>0.91</v>
      </c>
      <c r="E262" s="100">
        <f t="shared" si="3"/>
        <v>1950.9800006074724</v>
      </c>
      <c r="F262" s="100">
        <v>1775.3918005528001</v>
      </c>
      <c r="G262" s="101" t="s">
        <v>23</v>
      </c>
      <c r="X262" s="95"/>
      <c r="Y262" s="95"/>
    </row>
    <row r="263" spans="1:25" s="59" customFormat="1" ht="45" x14ac:dyDescent="0.25">
      <c r="A263" s="96">
        <f>IF(G263&lt;&gt;"",COUNTA(G$1:G263),"")</f>
        <v>244</v>
      </c>
      <c r="B263" s="97" t="s">
        <v>870</v>
      </c>
      <c r="C263" s="98" t="s">
        <v>58</v>
      </c>
      <c r="D263" s="106">
        <v>0.53200000000000003</v>
      </c>
      <c r="E263" s="100">
        <f t="shared" si="3"/>
        <v>1950.9819201819548</v>
      </c>
      <c r="F263" s="102">
        <v>1037.9223815368</v>
      </c>
      <c r="G263" s="101" t="s">
        <v>23</v>
      </c>
      <c r="X263" s="95"/>
      <c r="Y263" s="95"/>
    </row>
    <row r="264" spans="1:25" s="59" customFormat="1" ht="45" x14ac:dyDescent="0.25">
      <c r="A264" s="96">
        <f>IF(G264&lt;&gt;"",COUNTA(G$1:G264),"")</f>
        <v>245</v>
      </c>
      <c r="B264" s="97" t="s">
        <v>871</v>
      </c>
      <c r="C264" s="98" t="s">
        <v>58</v>
      </c>
      <c r="D264" s="106">
        <v>0.94399999999999995</v>
      </c>
      <c r="E264" s="100">
        <f t="shared" si="3"/>
        <v>1939.1916388525426</v>
      </c>
      <c r="F264" s="100">
        <v>1830.5969070768001</v>
      </c>
      <c r="G264" s="101" t="s">
        <v>23</v>
      </c>
      <c r="X264" s="95"/>
      <c r="Y264" s="95"/>
    </row>
    <row r="265" spans="1:25" s="59" customFormat="1" ht="45" x14ac:dyDescent="0.25">
      <c r="A265" s="96">
        <f>IF(G265&lt;&gt;"",COUNTA(G$1:G265),"")</f>
        <v>246</v>
      </c>
      <c r="B265" s="97" t="s">
        <v>872</v>
      </c>
      <c r="C265" s="98" t="s">
        <v>58</v>
      </c>
      <c r="D265" s="106">
        <v>0.68200000000000005</v>
      </c>
      <c r="E265" s="100">
        <f t="shared" si="3"/>
        <v>1939.1978250651027</v>
      </c>
      <c r="F265" s="100">
        <v>1322.5329166944002</v>
      </c>
      <c r="G265" s="101" t="s">
        <v>23</v>
      </c>
      <c r="X265" s="95"/>
      <c r="Y265" s="95"/>
    </row>
    <row r="266" spans="1:25" s="59" customFormat="1" ht="45" x14ac:dyDescent="0.25">
      <c r="A266" s="96">
        <f>IF(G266&lt;&gt;"",COUNTA(G$1:G266),"")</f>
        <v>247</v>
      </c>
      <c r="B266" s="97" t="s">
        <v>873</v>
      </c>
      <c r="C266" s="98" t="s">
        <v>58</v>
      </c>
      <c r="D266" s="108">
        <v>0.36</v>
      </c>
      <c r="E266" s="100">
        <f t="shared" si="3"/>
        <v>1929.628058198889</v>
      </c>
      <c r="F266" s="102">
        <v>694.66610095160001</v>
      </c>
      <c r="G266" s="101" t="s">
        <v>23</v>
      </c>
      <c r="X266" s="95"/>
      <c r="Y266" s="95"/>
    </row>
    <row r="267" spans="1:25" s="59" customFormat="1" ht="56.25" x14ac:dyDescent="0.25">
      <c r="A267" s="96">
        <f>IF(G267&lt;&gt;"",COUNTA(G$1:G267),"")</f>
        <v>248</v>
      </c>
      <c r="B267" s="97" t="s">
        <v>874</v>
      </c>
      <c r="C267" s="98" t="s">
        <v>58</v>
      </c>
      <c r="D267" s="106">
        <v>1.5289999999999999</v>
      </c>
      <c r="E267" s="100">
        <f t="shared" si="3"/>
        <v>1929.6329019939833</v>
      </c>
      <c r="F267" s="100">
        <v>2950.4087071488002</v>
      </c>
      <c r="G267" s="101" t="s">
        <v>23</v>
      </c>
      <c r="X267" s="95"/>
      <c r="Y267" s="95"/>
    </row>
    <row r="268" spans="1:25" s="59" customFormat="1" ht="45" x14ac:dyDescent="0.25">
      <c r="A268" s="96">
        <f>IF(G268&lt;&gt;"",COUNTA(G$1:G268),"")</f>
        <v>249</v>
      </c>
      <c r="B268" s="97" t="s">
        <v>875</v>
      </c>
      <c r="C268" s="98" t="s">
        <v>58</v>
      </c>
      <c r="D268" s="106">
        <v>0.34399999999999997</v>
      </c>
      <c r="E268" s="100">
        <f t="shared" si="3"/>
        <v>1921.9646129976745</v>
      </c>
      <c r="F268" s="102">
        <v>661.15582687120002</v>
      </c>
      <c r="G268" s="101" t="s">
        <v>23</v>
      </c>
      <c r="X268" s="95"/>
      <c r="Y268" s="95"/>
    </row>
    <row r="269" spans="1:25" s="59" customFormat="1" ht="45" x14ac:dyDescent="0.25">
      <c r="A269" s="96">
        <f>IF(G269&lt;&gt;"",COUNTA(G$1:G269),"")</f>
        <v>250</v>
      </c>
      <c r="B269" s="97" t="s">
        <v>876</v>
      </c>
      <c r="C269" s="98" t="s">
        <v>58</v>
      </c>
      <c r="D269" s="108">
        <v>2.04</v>
      </c>
      <c r="E269" s="100">
        <f t="shared" si="3"/>
        <v>1915.4375829276471</v>
      </c>
      <c r="F269" s="100">
        <v>3907.4926691723999</v>
      </c>
      <c r="G269" s="101" t="s">
        <v>23</v>
      </c>
      <c r="X269" s="95"/>
      <c r="Y269" s="95"/>
    </row>
    <row r="270" spans="1:25" s="59" customFormat="1" ht="45" x14ac:dyDescent="0.25">
      <c r="A270" s="96">
        <f>IF(G270&lt;&gt;"",COUNTA(G$1:G270),"")</f>
        <v>251</v>
      </c>
      <c r="B270" s="97" t="s">
        <v>877</v>
      </c>
      <c r="C270" s="98" t="s">
        <v>58</v>
      </c>
      <c r="D270" s="106">
        <v>3.1179999999999999</v>
      </c>
      <c r="E270" s="100">
        <f t="shared" si="3"/>
        <v>1915.4395970274538</v>
      </c>
      <c r="F270" s="100">
        <v>5972.3406635316005</v>
      </c>
      <c r="G270" s="101" t="s">
        <v>23</v>
      </c>
      <c r="X270" s="95"/>
      <c r="Y270" s="95"/>
    </row>
    <row r="271" spans="1:25" s="59" customFormat="1" ht="45" x14ac:dyDescent="0.25">
      <c r="A271" s="96">
        <f>IF(G271&lt;&gt;"",COUNTA(G$1:G271),"")</f>
        <v>252</v>
      </c>
      <c r="B271" s="97" t="s">
        <v>878</v>
      </c>
      <c r="C271" s="98" t="s">
        <v>58</v>
      </c>
      <c r="D271" s="108">
        <v>0.96</v>
      </c>
      <c r="E271" s="100">
        <f t="shared" si="3"/>
        <v>1915.4457175950001</v>
      </c>
      <c r="F271" s="100">
        <v>1838.8278888912</v>
      </c>
      <c r="G271" s="101" t="s">
        <v>23</v>
      </c>
      <c r="X271" s="95"/>
      <c r="Y271" s="95"/>
    </row>
    <row r="272" spans="1:25" s="59" customFormat="1" ht="56.25" x14ac:dyDescent="0.25">
      <c r="A272" s="96">
        <f>IF(G272&lt;&gt;"",COUNTA(G$1:G272),"")</f>
        <v>253</v>
      </c>
      <c r="B272" s="97" t="s">
        <v>879</v>
      </c>
      <c r="C272" s="98" t="s">
        <v>58</v>
      </c>
      <c r="D272" s="106">
        <v>3.867</v>
      </c>
      <c r="E272" s="100">
        <f t="shared" si="3"/>
        <v>2037.0467536036206</v>
      </c>
      <c r="F272" s="100">
        <v>7877.2597961852007</v>
      </c>
      <c r="G272" s="101" t="s">
        <v>23</v>
      </c>
      <c r="X272" s="95"/>
      <c r="Y272" s="95"/>
    </row>
    <row r="273" spans="1:25" s="59" customFormat="1" ht="45" x14ac:dyDescent="0.25">
      <c r="A273" s="96">
        <f>IF(G273&lt;&gt;"",COUNTA(G$1:G273),"")</f>
        <v>254</v>
      </c>
      <c r="B273" s="97" t="s">
        <v>880</v>
      </c>
      <c r="C273" s="98" t="s">
        <v>58</v>
      </c>
      <c r="D273" s="106">
        <v>0.53600000000000003</v>
      </c>
      <c r="E273" s="100">
        <f t="shared" si="3"/>
        <v>2027.8790831201491</v>
      </c>
      <c r="F273" s="102">
        <v>1086.9431885524</v>
      </c>
      <c r="G273" s="101" t="s">
        <v>23</v>
      </c>
      <c r="X273" s="95"/>
      <c r="Y273" s="95"/>
    </row>
    <row r="274" spans="1:25" s="59" customFormat="1" ht="45" x14ac:dyDescent="0.25">
      <c r="A274" s="96">
        <f>IF(G274&lt;&gt;"",COUNTA(G$1:G274),"")</f>
        <v>255</v>
      </c>
      <c r="B274" s="97" t="s">
        <v>881</v>
      </c>
      <c r="C274" s="98" t="s">
        <v>58</v>
      </c>
      <c r="D274" s="106">
        <v>2.149</v>
      </c>
      <c r="E274" s="100">
        <f t="shared" si="3"/>
        <v>2027.8867955823173</v>
      </c>
      <c r="F274" s="100">
        <v>4357.9287237064</v>
      </c>
      <c r="G274" s="101" t="s">
        <v>23</v>
      </c>
      <c r="X274" s="95"/>
      <c r="Y274" s="95"/>
    </row>
    <row r="275" spans="1:25" s="59" customFormat="1" ht="45" x14ac:dyDescent="0.25">
      <c r="A275" s="96">
        <f>IF(G275&lt;&gt;"",COUNTA(G$1:G275),"")</f>
        <v>256</v>
      </c>
      <c r="B275" s="97" t="s">
        <v>882</v>
      </c>
      <c r="C275" s="98" t="s">
        <v>58</v>
      </c>
      <c r="D275" s="106">
        <v>2.6560000000000001</v>
      </c>
      <c r="E275" s="100">
        <f t="shared" si="3"/>
        <v>2023.3605577272588</v>
      </c>
      <c r="F275" s="100">
        <v>5374.0456413235997</v>
      </c>
      <c r="G275" s="101" t="s">
        <v>23</v>
      </c>
      <c r="X275" s="95"/>
      <c r="Y275" s="95"/>
    </row>
    <row r="276" spans="1:25" s="59" customFormat="1" ht="45" x14ac:dyDescent="0.25">
      <c r="A276" s="96">
        <f>IF(G276&lt;&gt;"",COUNTA(G$1:G276),"")</f>
        <v>257</v>
      </c>
      <c r="B276" s="97" t="s">
        <v>883</v>
      </c>
      <c r="C276" s="98" t="s">
        <v>58</v>
      </c>
      <c r="D276" s="106">
        <v>1.3879999999999999</v>
      </c>
      <c r="E276" s="100">
        <f t="shared" si="3"/>
        <v>2018.7295260048993</v>
      </c>
      <c r="F276" s="100">
        <v>2801.9965820948</v>
      </c>
      <c r="G276" s="101" t="s">
        <v>23</v>
      </c>
      <c r="X276" s="95"/>
      <c r="Y276" s="95"/>
    </row>
    <row r="277" spans="1:25" s="59" customFormat="1" ht="45" x14ac:dyDescent="0.25">
      <c r="A277" s="96">
        <f>IF(G277&lt;&gt;"",COUNTA(G$1:G277),"")</f>
        <v>258</v>
      </c>
      <c r="B277" s="97" t="s">
        <v>884</v>
      </c>
      <c r="C277" s="98" t="s">
        <v>58</v>
      </c>
      <c r="D277" s="106">
        <v>2.4460000000000002</v>
      </c>
      <c r="E277" s="100">
        <f t="shared" ref="E277:E340" si="4">F277/D277</f>
        <v>2018.7259219789044</v>
      </c>
      <c r="F277" s="100">
        <v>4937.8036051604004</v>
      </c>
      <c r="G277" s="101" t="s">
        <v>23</v>
      </c>
      <c r="X277" s="95"/>
      <c r="Y277" s="95"/>
    </row>
    <row r="278" spans="1:25" s="59" customFormat="1" ht="45" x14ac:dyDescent="0.25">
      <c r="A278" s="96">
        <f>IF(G278&lt;&gt;"",COUNTA(G$1:G278),"")</f>
        <v>259</v>
      </c>
      <c r="B278" s="97" t="s">
        <v>885</v>
      </c>
      <c r="C278" s="98" t="s">
        <v>58</v>
      </c>
      <c r="D278" s="108">
        <v>0.41</v>
      </c>
      <c r="E278" s="100">
        <f t="shared" si="4"/>
        <v>2011.4691166878054</v>
      </c>
      <c r="F278" s="102">
        <v>824.70233784200013</v>
      </c>
      <c r="G278" s="101" t="s">
        <v>23</v>
      </c>
      <c r="X278" s="95"/>
      <c r="Y278" s="95"/>
    </row>
    <row r="279" spans="1:25" s="59" customFormat="1" ht="45" x14ac:dyDescent="0.25">
      <c r="A279" s="96">
        <f>IF(G279&lt;&gt;"",COUNTA(G$1:G279),"")</f>
        <v>260</v>
      </c>
      <c r="B279" s="97" t="s">
        <v>886</v>
      </c>
      <c r="C279" s="98" t="s">
        <v>58</v>
      </c>
      <c r="D279" s="106">
        <v>1.1839999999999999</v>
      </c>
      <c r="E279" s="100">
        <f t="shared" si="4"/>
        <v>2011.4839301476354</v>
      </c>
      <c r="F279" s="100">
        <v>2381.5969732948001</v>
      </c>
      <c r="G279" s="101" t="s">
        <v>23</v>
      </c>
      <c r="X279" s="95"/>
      <c r="Y279" s="95"/>
    </row>
    <row r="280" spans="1:25" s="59" customFormat="1" ht="45" x14ac:dyDescent="0.25">
      <c r="A280" s="96">
        <f>IF(G280&lt;&gt;"",COUNTA(G$1:G280),"")</f>
        <v>261</v>
      </c>
      <c r="B280" s="97" t="s">
        <v>887</v>
      </c>
      <c r="C280" s="98" t="s">
        <v>58</v>
      </c>
      <c r="D280" s="106">
        <v>3.6619999999999999</v>
      </c>
      <c r="E280" s="100">
        <f t="shared" si="4"/>
        <v>2011.4808325332608</v>
      </c>
      <c r="F280" s="100">
        <v>7366.0428087368009</v>
      </c>
      <c r="G280" s="101" t="s">
        <v>23</v>
      </c>
      <c r="X280" s="95"/>
      <c r="Y280" s="95"/>
    </row>
    <row r="281" spans="1:25" s="59" customFormat="1" ht="45" x14ac:dyDescent="0.25">
      <c r="A281" s="96">
        <f>IF(G281&lt;&gt;"",COUNTA(G$1:G281),"")</f>
        <v>262</v>
      </c>
      <c r="B281" s="97" t="s">
        <v>888</v>
      </c>
      <c r="C281" s="98" t="s">
        <v>58</v>
      </c>
      <c r="D281" s="106">
        <v>3.258</v>
      </c>
      <c r="E281" s="100">
        <f t="shared" si="4"/>
        <v>2011.4792209265809</v>
      </c>
      <c r="F281" s="100">
        <v>6553.3993017788007</v>
      </c>
      <c r="G281" s="101" t="s">
        <v>23</v>
      </c>
      <c r="X281" s="95"/>
      <c r="Y281" s="95"/>
    </row>
    <row r="282" spans="1:25" s="59" customFormat="1" ht="45" x14ac:dyDescent="0.25">
      <c r="A282" s="96">
        <f>IF(G282&lt;&gt;"",COUNTA(G$1:G282),"")</f>
        <v>263</v>
      </c>
      <c r="B282" s="97" t="s">
        <v>889</v>
      </c>
      <c r="C282" s="98" t="s">
        <v>58</v>
      </c>
      <c r="D282" s="106">
        <v>1.212</v>
      </c>
      <c r="E282" s="100">
        <f t="shared" si="4"/>
        <v>2258.7442243524752</v>
      </c>
      <c r="F282" s="100">
        <v>2737.5979999152</v>
      </c>
      <c r="G282" s="101" t="s">
        <v>23</v>
      </c>
      <c r="X282" s="95"/>
      <c r="Y282" s="95"/>
    </row>
    <row r="283" spans="1:25" s="59" customFormat="1" ht="45" x14ac:dyDescent="0.25">
      <c r="A283" s="96">
        <f>IF(G283&lt;&gt;"",COUNTA(G$1:G283),"")</f>
        <v>264</v>
      </c>
      <c r="B283" s="97" t="s">
        <v>890</v>
      </c>
      <c r="C283" s="98" t="s">
        <v>58</v>
      </c>
      <c r="D283" s="106">
        <v>2.4460000000000002</v>
      </c>
      <c r="E283" s="100">
        <f t="shared" si="4"/>
        <v>2254.6161100125919</v>
      </c>
      <c r="F283" s="100">
        <v>5514.7910050908004</v>
      </c>
      <c r="G283" s="101" t="s">
        <v>23</v>
      </c>
      <c r="X283" s="95"/>
      <c r="Y283" s="95"/>
    </row>
    <row r="284" spans="1:25" s="59" customFormat="1" ht="45" x14ac:dyDescent="0.25">
      <c r="A284" s="96">
        <f>IF(G284&lt;&gt;"",COUNTA(G$1:G284),"")</f>
        <v>265</v>
      </c>
      <c r="B284" s="97" t="s">
        <v>891</v>
      </c>
      <c r="C284" s="98" t="s">
        <v>58</v>
      </c>
      <c r="D284" s="106">
        <v>0.24199999999999999</v>
      </c>
      <c r="E284" s="100">
        <f t="shared" si="4"/>
        <v>2251.0762436842979</v>
      </c>
      <c r="F284" s="102">
        <v>544.76045097160011</v>
      </c>
      <c r="G284" s="101" t="s">
        <v>23</v>
      </c>
      <c r="X284" s="95"/>
      <c r="Y284" s="95"/>
    </row>
    <row r="285" spans="1:25" s="59" customFormat="1" ht="45" x14ac:dyDescent="0.25">
      <c r="A285" s="96">
        <f>IF(G285&lt;&gt;"",COUNTA(G$1:G285),"")</f>
        <v>266</v>
      </c>
      <c r="B285" s="97" t="s">
        <v>892</v>
      </c>
      <c r="C285" s="98" t="s">
        <v>58</v>
      </c>
      <c r="D285" s="106">
        <v>0.25600000000000001</v>
      </c>
      <c r="E285" s="100">
        <f t="shared" si="4"/>
        <v>2247.979733815625</v>
      </c>
      <c r="F285" s="102">
        <v>575.48281185680003</v>
      </c>
      <c r="G285" s="101" t="s">
        <v>23</v>
      </c>
      <c r="X285" s="95"/>
      <c r="Y285" s="95"/>
    </row>
    <row r="286" spans="1:25" s="59" customFormat="1" ht="45" x14ac:dyDescent="0.25">
      <c r="A286" s="96">
        <f>IF(G286&lt;&gt;"",COUNTA(G$1:G286),"")</f>
        <v>267</v>
      </c>
      <c r="B286" s="97" t="s">
        <v>893</v>
      </c>
      <c r="C286" s="98" t="s">
        <v>58</v>
      </c>
      <c r="D286" s="106">
        <v>1.421</v>
      </c>
      <c r="E286" s="100">
        <f t="shared" si="4"/>
        <v>2247.967751496411</v>
      </c>
      <c r="F286" s="100">
        <v>3194.3621748763999</v>
      </c>
      <c r="G286" s="101" t="s">
        <v>23</v>
      </c>
      <c r="X286" s="95"/>
      <c r="Y286" s="95"/>
    </row>
    <row r="287" spans="1:25" s="59" customFormat="1" ht="45" x14ac:dyDescent="0.25">
      <c r="A287" s="96">
        <f>IF(G287&lt;&gt;"",COUNTA(G$1:G287),"")</f>
        <v>268</v>
      </c>
      <c r="B287" s="97" t="s">
        <v>894</v>
      </c>
      <c r="C287" s="98" t="s">
        <v>58</v>
      </c>
      <c r="D287" s="108">
        <v>0.41</v>
      </c>
      <c r="E287" s="100">
        <f t="shared" si="4"/>
        <v>2240.5302385814634</v>
      </c>
      <c r="F287" s="102">
        <v>918.61739781840004</v>
      </c>
      <c r="G287" s="101" t="s">
        <v>23</v>
      </c>
      <c r="X287" s="95"/>
      <c r="Y287" s="95"/>
    </row>
    <row r="288" spans="1:25" s="59" customFormat="1" ht="45" x14ac:dyDescent="0.25">
      <c r="A288" s="96">
        <f>IF(G288&lt;&gt;"",COUNTA(G$1:G288),"")</f>
        <v>269</v>
      </c>
      <c r="B288" s="97" t="s">
        <v>895</v>
      </c>
      <c r="C288" s="98" t="s">
        <v>58</v>
      </c>
      <c r="D288" s="108">
        <v>1.94</v>
      </c>
      <c r="E288" s="100">
        <f t="shared" si="4"/>
        <v>2240.5211977894846</v>
      </c>
      <c r="F288" s="100">
        <v>4346.6111237116002</v>
      </c>
      <c r="G288" s="101" t="s">
        <v>23</v>
      </c>
      <c r="X288" s="95"/>
      <c r="Y288" s="95"/>
    </row>
    <row r="289" spans="1:25" s="59" customFormat="1" ht="45" x14ac:dyDescent="0.25">
      <c r="A289" s="96">
        <f>IF(G289&lt;&gt;"",COUNTA(G$1:G289),"")</f>
        <v>270</v>
      </c>
      <c r="B289" s="97" t="s">
        <v>896</v>
      </c>
      <c r="C289" s="98" t="s">
        <v>58</v>
      </c>
      <c r="D289" s="106">
        <v>3.161</v>
      </c>
      <c r="E289" s="100">
        <f t="shared" si="4"/>
        <v>2240.5201315863333</v>
      </c>
      <c r="F289" s="100">
        <v>7082.2841359444001</v>
      </c>
      <c r="G289" s="101" t="s">
        <v>23</v>
      </c>
      <c r="X289" s="95"/>
      <c r="Y289" s="95"/>
    </row>
    <row r="290" spans="1:25" s="59" customFormat="1" ht="45" x14ac:dyDescent="0.25">
      <c r="A290" s="96">
        <f>IF(G290&lt;&gt;"",COUNTA(G$1:G290),"")</f>
        <v>271</v>
      </c>
      <c r="B290" s="97" t="s">
        <v>897</v>
      </c>
      <c r="C290" s="98" t="s">
        <v>58</v>
      </c>
      <c r="D290" s="108">
        <v>1.44</v>
      </c>
      <c r="E290" s="100">
        <f t="shared" si="4"/>
        <v>2236.4921147538889</v>
      </c>
      <c r="F290" s="100">
        <v>3220.5486452456003</v>
      </c>
      <c r="G290" s="101" t="s">
        <v>23</v>
      </c>
      <c r="X290" s="95"/>
      <c r="Y290" s="95"/>
    </row>
    <row r="291" spans="1:25" s="59" customFormat="1" ht="45" x14ac:dyDescent="0.25">
      <c r="A291" s="96">
        <f>IF(G291&lt;&gt;"",COUNTA(G$1:G291),"")</f>
        <v>272</v>
      </c>
      <c r="B291" s="97" t="s">
        <v>898</v>
      </c>
      <c r="C291" s="98" t="s">
        <v>58</v>
      </c>
      <c r="D291" s="108">
        <v>2.16</v>
      </c>
      <c r="E291" s="100">
        <f t="shared" si="4"/>
        <v>2233.3626780948143</v>
      </c>
      <c r="F291" s="100">
        <v>4824.0633846847995</v>
      </c>
      <c r="G291" s="101" t="s">
        <v>23</v>
      </c>
      <c r="X291" s="95"/>
      <c r="Y291" s="95"/>
    </row>
    <row r="292" spans="1:25" s="59" customFormat="1" ht="45" x14ac:dyDescent="0.25">
      <c r="A292" s="96">
        <f>IF(G292&lt;&gt;"",COUNTA(G$1:G292),"")</f>
        <v>273</v>
      </c>
      <c r="B292" s="97" t="s">
        <v>899</v>
      </c>
      <c r="C292" s="98" t="s">
        <v>58</v>
      </c>
      <c r="D292" s="104">
        <v>3.1</v>
      </c>
      <c r="E292" s="100">
        <f t="shared" si="4"/>
        <v>2230.241337227742</v>
      </c>
      <c r="F292" s="100">
        <v>6913.7481454060007</v>
      </c>
      <c r="G292" s="101" t="s">
        <v>23</v>
      </c>
      <c r="X292" s="95"/>
      <c r="Y292" s="95"/>
    </row>
    <row r="293" spans="1:25" s="59" customFormat="1" ht="45" x14ac:dyDescent="0.25">
      <c r="A293" s="96">
        <f>IF(G293&lt;&gt;"",COUNTA(G$1:G293),"")</f>
        <v>274</v>
      </c>
      <c r="B293" s="97" t="s">
        <v>900</v>
      </c>
      <c r="C293" s="98" t="s">
        <v>58</v>
      </c>
      <c r="D293" s="108">
        <v>0.71</v>
      </c>
      <c r="E293" s="100">
        <f t="shared" si="4"/>
        <v>2228.0244352518312</v>
      </c>
      <c r="F293" s="100">
        <v>1581.8973490288001</v>
      </c>
      <c r="G293" s="101" t="s">
        <v>23</v>
      </c>
      <c r="X293" s="95"/>
      <c r="Y293" s="95"/>
    </row>
    <row r="294" spans="1:25" s="59" customFormat="1" ht="45" x14ac:dyDescent="0.25">
      <c r="A294" s="96">
        <f>IF(G294&lt;&gt;"",COUNTA(G$1:G294),"")</f>
        <v>275</v>
      </c>
      <c r="B294" s="97" t="s">
        <v>901</v>
      </c>
      <c r="C294" s="98" t="s">
        <v>58</v>
      </c>
      <c r="D294" s="104">
        <v>3.4</v>
      </c>
      <c r="E294" s="100">
        <f t="shared" si="4"/>
        <v>2225.6189568291766</v>
      </c>
      <c r="F294" s="100">
        <v>7567.1044532192009</v>
      </c>
      <c r="G294" s="101" t="s">
        <v>23</v>
      </c>
      <c r="X294" s="95"/>
      <c r="Y294" s="95"/>
    </row>
    <row r="295" spans="1:25" s="59" customFormat="1" ht="33.75" x14ac:dyDescent="0.25">
      <c r="A295" s="96">
        <f>IF(G295&lt;&gt;"",COUNTA(G$1:G295),"")</f>
        <v>276</v>
      </c>
      <c r="B295" s="97" t="s">
        <v>164</v>
      </c>
      <c r="C295" s="98" t="s">
        <v>165</v>
      </c>
      <c r="D295" s="107">
        <v>4.4667800000000001E-2</v>
      </c>
      <c r="E295" s="100">
        <f t="shared" si="4"/>
        <v>505.75464650598428</v>
      </c>
      <c r="F295" s="102">
        <v>22.590947399200004</v>
      </c>
      <c r="G295" s="101" t="s">
        <v>23</v>
      </c>
      <c r="X295" s="95"/>
      <c r="Y295" s="95"/>
    </row>
    <row r="296" spans="1:25" s="59" customFormat="1" ht="15" x14ac:dyDescent="0.25">
      <c r="A296" s="96">
        <f>IF(G296&lt;&gt;"",COUNTA(G$1:G296),"")</f>
        <v>277</v>
      </c>
      <c r="B296" s="97" t="s">
        <v>166</v>
      </c>
      <c r="C296" s="98" t="s">
        <v>62</v>
      </c>
      <c r="D296" s="107">
        <v>2.3890000000000001E-4</v>
      </c>
      <c r="E296" s="100">
        <f t="shared" si="4"/>
        <v>381537.35067559651</v>
      </c>
      <c r="F296" s="102">
        <v>91.149273076400007</v>
      </c>
      <c r="G296" s="101" t="s">
        <v>23</v>
      </c>
      <c r="X296" s="95"/>
      <c r="Y296" s="95"/>
    </row>
    <row r="297" spans="1:25" s="59" customFormat="1" ht="15" x14ac:dyDescent="0.25">
      <c r="A297" s="96">
        <f>IF(G297&lt;&gt;"",COUNTA(G$1:G297),"")</f>
        <v>278</v>
      </c>
      <c r="B297" s="97" t="s">
        <v>77</v>
      </c>
      <c r="C297" s="98" t="s">
        <v>62</v>
      </c>
      <c r="D297" s="103">
        <v>8.9800000000000001E-3</v>
      </c>
      <c r="E297" s="100">
        <f t="shared" si="4"/>
        <v>199336.23696828508</v>
      </c>
      <c r="F297" s="100">
        <v>1790.0394079752</v>
      </c>
      <c r="G297" s="101" t="s">
        <v>23</v>
      </c>
      <c r="X297" s="95"/>
      <c r="Y297" s="95"/>
    </row>
    <row r="298" spans="1:25" s="59" customFormat="1" ht="15" x14ac:dyDescent="0.25">
      <c r="A298" s="96">
        <f>IF(G298&lt;&gt;"",COUNTA(G$1:G298),"")</f>
        <v>279</v>
      </c>
      <c r="B298" s="97" t="s">
        <v>168</v>
      </c>
      <c r="C298" s="98" t="s">
        <v>98</v>
      </c>
      <c r="D298" s="107">
        <v>7.7584571000000002</v>
      </c>
      <c r="E298" s="100">
        <f t="shared" si="4"/>
        <v>62.619030748574993</v>
      </c>
      <c r="F298" s="102">
        <v>485.8270637064</v>
      </c>
      <c r="G298" s="101" t="s">
        <v>23</v>
      </c>
      <c r="X298" s="95"/>
      <c r="Y298" s="95"/>
    </row>
    <row r="299" spans="1:25" s="59" customFormat="1" ht="33.75" x14ac:dyDescent="0.25">
      <c r="A299" s="96">
        <f>IF(G299&lt;&gt;"",COUNTA(G$1:G299),"")</f>
        <v>280</v>
      </c>
      <c r="B299" s="97" t="s">
        <v>902</v>
      </c>
      <c r="C299" s="98" t="s">
        <v>22</v>
      </c>
      <c r="D299" s="99">
        <v>2</v>
      </c>
      <c r="E299" s="100">
        <f t="shared" si="4"/>
        <v>5871.643894076401</v>
      </c>
      <c r="F299" s="100">
        <v>11743.287788152802</v>
      </c>
      <c r="G299" s="101" t="s">
        <v>23</v>
      </c>
      <c r="X299" s="95"/>
      <c r="Y299" s="95"/>
    </row>
    <row r="300" spans="1:25" s="59" customFormat="1" ht="22.5" x14ac:dyDescent="0.25">
      <c r="A300" s="96">
        <f>IF(G300&lt;&gt;"",COUNTA(G$1:G300),"")</f>
        <v>281</v>
      </c>
      <c r="B300" s="97" t="s">
        <v>79</v>
      </c>
      <c r="C300" s="98" t="s">
        <v>64</v>
      </c>
      <c r="D300" s="110">
        <v>5.7422420000000001</v>
      </c>
      <c r="E300" s="100">
        <f t="shared" si="4"/>
        <v>152.21494309811393</v>
      </c>
      <c r="F300" s="102">
        <v>874.05503928559995</v>
      </c>
      <c r="G300" s="101" t="s">
        <v>23</v>
      </c>
      <c r="X300" s="95"/>
      <c r="Y300" s="95"/>
    </row>
    <row r="301" spans="1:25" s="59" customFormat="1" ht="22.5" x14ac:dyDescent="0.25">
      <c r="A301" s="96">
        <f>IF(G301&lt;&gt;"",COUNTA(G$1:G301),"")</f>
        <v>282</v>
      </c>
      <c r="B301" s="97" t="s">
        <v>169</v>
      </c>
      <c r="C301" s="98" t="s">
        <v>170</v>
      </c>
      <c r="D301" s="105">
        <v>0.1072</v>
      </c>
      <c r="E301" s="100">
        <f t="shared" si="4"/>
        <v>1819.1240927723882</v>
      </c>
      <c r="F301" s="102">
        <v>195.01010274520002</v>
      </c>
      <c r="G301" s="101" t="s">
        <v>23</v>
      </c>
      <c r="X301" s="95"/>
      <c r="Y301" s="95"/>
    </row>
    <row r="302" spans="1:25" s="59" customFormat="1" ht="22.5" x14ac:dyDescent="0.25">
      <c r="A302" s="96">
        <f>IF(G302&lt;&gt;"",COUNTA(G$1:G302),"")</f>
        <v>283</v>
      </c>
      <c r="B302" s="97" t="s">
        <v>171</v>
      </c>
      <c r="C302" s="98" t="s">
        <v>170</v>
      </c>
      <c r="D302" s="105">
        <v>0.1072</v>
      </c>
      <c r="E302" s="100">
        <f t="shared" si="4"/>
        <v>1887.3399562388058</v>
      </c>
      <c r="F302" s="102">
        <v>202.3228433088</v>
      </c>
      <c r="G302" s="101" t="s">
        <v>23</v>
      </c>
      <c r="X302" s="95"/>
      <c r="Y302" s="95"/>
    </row>
    <row r="303" spans="1:25" s="59" customFormat="1" ht="15" x14ac:dyDescent="0.25">
      <c r="A303" s="96">
        <f>IF(G303&lt;&gt;"",COUNTA(G$1:G303),"")</f>
        <v>284</v>
      </c>
      <c r="B303" s="97" t="s">
        <v>629</v>
      </c>
      <c r="C303" s="98" t="s">
        <v>198</v>
      </c>
      <c r="D303" s="103">
        <v>5.1979199999999999</v>
      </c>
      <c r="E303" s="100">
        <f t="shared" si="4"/>
        <v>249.17580089243393</v>
      </c>
      <c r="F303" s="100">
        <v>1295.1958789748001</v>
      </c>
      <c r="G303" s="101" t="s">
        <v>23</v>
      </c>
      <c r="X303" s="95"/>
      <c r="Y303" s="95"/>
    </row>
    <row r="304" spans="1:25" s="59" customFormat="1" ht="22.5" x14ac:dyDescent="0.25">
      <c r="A304" s="96">
        <f>IF(G304&lt;&gt;"",COUNTA(G$1:G304),"")</f>
        <v>285</v>
      </c>
      <c r="B304" s="97" t="s">
        <v>630</v>
      </c>
      <c r="C304" s="98" t="s">
        <v>64</v>
      </c>
      <c r="D304" s="99">
        <v>132</v>
      </c>
      <c r="E304" s="100">
        <f t="shared" si="4"/>
        <v>85.772583342800004</v>
      </c>
      <c r="F304" s="100">
        <v>11321.9810012496</v>
      </c>
      <c r="G304" s="101" t="s">
        <v>23</v>
      </c>
      <c r="X304" s="95"/>
      <c r="Y304" s="95"/>
    </row>
    <row r="305" spans="1:25" s="59" customFormat="1" ht="15" x14ac:dyDescent="0.25">
      <c r="A305" s="96">
        <f>IF(G305&lt;&gt;"",COUNTA(G$1:G305),"")</f>
        <v>286</v>
      </c>
      <c r="B305" s="97" t="s">
        <v>903</v>
      </c>
      <c r="C305" s="98" t="s">
        <v>58</v>
      </c>
      <c r="D305" s="106">
        <v>1.056</v>
      </c>
      <c r="E305" s="100">
        <f t="shared" si="4"/>
        <v>162.79379787537877</v>
      </c>
      <c r="F305" s="102">
        <v>171.9102505564</v>
      </c>
      <c r="G305" s="101" t="s">
        <v>23</v>
      </c>
      <c r="X305" s="95"/>
      <c r="Y305" s="95"/>
    </row>
    <row r="306" spans="1:25" s="59" customFormat="1" ht="15" x14ac:dyDescent="0.25">
      <c r="A306" s="96">
        <f>IF(G306&lt;&gt;"",COUNTA(G$1:G306),"")</f>
        <v>287</v>
      </c>
      <c r="B306" s="97" t="s">
        <v>83</v>
      </c>
      <c r="C306" s="98" t="s">
        <v>64</v>
      </c>
      <c r="D306" s="103">
        <v>10.435840000000001</v>
      </c>
      <c r="E306" s="100">
        <f t="shared" si="4"/>
        <v>532.17142487903232</v>
      </c>
      <c r="F306" s="100">
        <v>5553.6558426096008</v>
      </c>
      <c r="G306" s="101" t="s">
        <v>23</v>
      </c>
      <c r="X306" s="95"/>
      <c r="Y306" s="95"/>
    </row>
    <row r="307" spans="1:25" s="59" customFormat="1" ht="15" x14ac:dyDescent="0.25">
      <c r="A307" s="96">
        <f>IF(G307&lt;&gt;"",COUNTA(G$1:G307),"")</f>
        <v>288</v>
      </c>
      <c r="B307" s="97" t="s">
        <v>84</v>
      </c>
      <c r="C307" s="98" t="s">
        <v>62</v>
      </c>
      <c r="D307" s="105">
        <v>8.8499999999999995E-2</v>
      </c>
      <c r="E307" s="100">
        <f t="shared" si="4"/>
        <v>0</v>
      </c>
      <c r="F307" s="109">
        <v>0</v>
      </c>
      <c r="G307" s="101" t="s">
        <v>23</v>
      </c>
      <c r="X307" s="95"/>
      <c r="Y307" s="95"/>
    </row>
    <row r="308" spans="1:25" s="59" customFormat="1" ht="33.75" x14ac:dyDescent="0.25">
      <c r="A308" s="96">
        <f>IF(G308&lt;&gt;"",COUNTA(G$1:G308),"")</f>
        <v>289</v>
      </c>
      <c r="B308" s="97" t="s">
        <v>85</v>
      </c>
      <c r="C308" s="98" t="s">
        <v>62</v>
      </c>
      <c r="D308" s="107">
        <v>4.3259800000000001E-2</v>
      </c>
      <c r="E308" s="100">
        <f t="shared" si="4"/>
        <v>172989.96550963249</v>
      </c>
      <c r="F308" s="100">
        <v>7483.5113099536002</v>
      </c>
      <c r="G308" s="101" t="s">
        <v>23</v>
      </c>
      <c r="X308" s="95"/>
      <c r="Y308" s="95"/>
    </row>
    <row r="309" spans="1:25" s="59" customFormat="1" ht="22.5" x14ac:dyDescent="0.25">
      <c r="A309" s="96">
        <f>IF(G309&lt;&gt;"",COUNTA(G$1:G309),"")</f>
        <v>290</v>
      </c>
      <c r="B309" s="97" t="s">
        <v>904</v>
      </c>
      <c r="C309" s="98" t="s">
        <v>98</v>
      </c>
      <c r="D309" s="105">
        <v>15.6168</v>
      </c>
      <c r="E309" s="100">
        <f t="shared" si="4"/>
        <v>873.04845437221468</v>
      </c>
      <c r="F309" s="100">
        <v>13634.223102240001</v>
      </c>
      <c r="G309" s="101" t="s">
        <v>23</v>
      </c>
      <c r="X309" s="95"/>
      <c r="Y309" s="95"/>
    </row>
    <row r="310" spans="1:25" s="59" customFormat="1" ht="15" x14ac:dyDescent="0.25">
      <c r="A310" s="96">
        <f>IF(G310&lt;&gt;"",COUNTA(G$1:G310),"")</f>
        <v>291</v>
      </c>
      <c r="B310" s="97" t="s">
        <v>597</v>
      </c>
      <c r="C310" s="98" t="s">
        <v>98</v>
      </c>
      <c r="D310" s="105">
        <v>7.5815999999999999</v>
      </c>
      <c r="E310" s="100">
        <f t="shared" si="4"/>
        <v>11640.400917047431</v>
      </c>
      <c r="F310" s="100">
        <v>88252.863592686801</v>
      </c>
      <c r="G310" s="101" t="s">
        <v>23</v>
      </c>
      <c r="X310" s="95"/>
      <c r="Y310" s="95"/>
    </row>
    <row r="311" spans="1:25" s="59" customFormat="1" ht="33.75" x14ac:dyDescent="0.25">
      <c r="A311" s="96">
        <f>IF(G311&lt;&gt;"",COUNTA(G$1:G311),"")</f>
        <v>292</v>
      </c>
      <c r="B311" s="97" t="s">
        <v>87</v>
      </c>
      <c r="C311" s="98" t="s">
        <v>62</v>
      </c>
      <c r="D311" s="107">
        <v>4.0914999999999997E-3</v>
      </c>
      <c r="E311" s="100">
        <f t="shared" si="4"/>
        <v>170642.59608661864</v>
      </c>
      <c r="F311" s="102">
        <v>698.18418188840008</v>
      </c>
      <c r="G311" s="101" t="s">
        <v>23</v>
      </c>
      <c r="X311" s="95"/>
      <c r="Y311" s="95"/>
    </row>
    <row r="312" spans="1:25" s="59" customFormat="1" ht="15" x14ac:dyDescent="0.25">
      <c r="A312" s="96">
        <f>IF(G312&lt;&gt;"",COUNTA(G$1:G312),"")</f>
        <v>293</v>
      </c>
      <c r="B312" s="97" t="s">
        <v>633</v>
      </c>
      <c r="C312" s="98" t="s">
        <v>62</v>
      </c>
      <c r="D312" s="103">
        <v>2.3886500000000002</v>
      </c>
      <c r="E312" s="100">
        <f t="shared" si="4"/>
        <v>88351.45971535219</v>
      </c>
      <c r="F312" s="100">
        <v>211040.71424907603</v>
      </c>
      <c r="G312" s="101" t="s">
        <v>23</v>
      </c>
      <c r="X312" s="95"/>
      <c r="Y312" s="95"/>
    </row>
    <row r="313" spans="1:25" s="59" customFormat="1" ht="15" x14ac:dyDescent="0.25">
      <c r="A313" s="96">
        <f>IF(G313&lt;&gt;"",COUNTA(G$1:G313),"")</f>
        <v>294</v>
      </c>
      <c r="B313" s="97" t="s">
        <v>89</v>
      </c>
      <c r="C313" s="98" t="s">
        <v>64</v>
      </c>
      <c r="D313" s="110">
        <v>2.5046330000000001</v>
      </c>
      <c r="E313" s="100">
        <f t="shared" si="4"/>
        <v>375.42031266329235</v>
      </c>
      <c r="F313" s="102">
        <v>940.29010396679996</v>
      </c>
      <c r="G313" s="101" t="s">
        <v>23</v>
      </c>
      <c r="X313" s="95"/>
      <c r="Y313" s="95"/>
    </row>
    <row r="314" spans="1:25" s="59" customFormat="1" ht="15" x14ac:dyDescent="0.25">
      <c r="A314" s="96">
        <f>IF(G314&lt;&gt;"",COUNTA(G$1:G314),"")</f>
        <v>295</v>
      </c>
      <c r="B314" s="97" t="s">
        <v>905</v>
      </c>
      <c r="C314" s="98" t="s">
        <v>62</v>
      </c>
      <c r="D314" s="105">
        <v>3.3E-3</v>
      </c>
      <c r="E314" s="100">
        <f t="shared" si="4"/>
        <v>85172.826644121218</v>
      </c>
      <c r="F314" s="102">
        <v>281.0703279256</v>
      </c>
      <c r="G314" s="101" t="s">
        <v>23</v>
      </c>
      <c r="X314" s="95"/>
      <c r="Y314" s="95"/>
    </row>
    <row r="315" spans="1:25" s="59" customFormat="1" ht="15" x14ac:dyDescent="0.25">
      <c r="A315" s="96">
        <f>IF(G315&lt;&gt;"",COUNTA(G$1:G315),"")</f>
        <v>296</v>
      </c>
      <c r="B315" s="97" t="s">
        <v>176</v>
      </c>
      <c r="C315" s="98" t="s">
        <v>62</v>
      </c>
      <c r="D315" s="107">
        <v>7.1699999999999995E-5</v>
      </c>
      <c r="E315" s="100">
        <f t="shared" si="4"/>
        <v>44900.640887029302</v>
      </c>
      <c r="F315" s="102">
        <v>3.2193759516000005</v>
      </c>
      <c r="G315" s="101" t="s">
        <v>23</v>
      </c>
      <c r="X315" s="95"/>
      <c r="Y315" s="95"/>
    </row>
    <row r="316" spans="1:25" s="59" customFormat="1" ht="15" x14ac:dyDescent="0.25">
      <c r="A316" s="96">
        <f>IF(G316&lt;&gt;"",COUNTA(G$1:G316),"")</f>
        <v>297</v>
      </c>
      <c r="B316" s="97" t="s">
        <v>178</v>
      </c>
      <c r="C316" s="98" t="s">
        <v>62</v>
      </c>
      <c r="D316" s="107">
        <v>1.7631000000000001E-3</v>
      </c>
      <c r="E316" s="100">
        <f t="shared" si="4"/>
        <v>136527.68730123079</v>
      </c>
      <c r="F316" s="102">
        <v>240.71196548080002</v>
      </c>
      <c r="G316" s="101" t="s">
        <v>23</v>
      </c>
      <c r="X316" s="95"/>
      <c r="Y316" s="95"/>
    </row>
    <row r="317" spans="1:25" s="59" customFormat="1" ht="15" x14ac:dyDescent="0.25">
      <c r="A317" s="96">
        <f>IF(G317&lt;&gt;"",COUNTA(G$1:G317),"")</f>
        <v>298</v>
      </c>
      <c r="B317" s="97" t="s">
        <v>906</v>
      </c>
      <c r="C317" s="98" t="s">
        <v>64</v>
      </c>
      <c r="D317" s="106">
        <v>0.61599999999999999</v>
      </c>
      <c r="E317" s="100">
        <f t="shared" si="4"/>
        <v>180.40473643181818</v>
      </c>
      <c r="F317" s="102">
        <v>111.129317642</v>
      </c>
      <c r="G317" s="101" t="s">
        <v>23</v>
      </c>
      <c r="X317" s="95"/>
      <c r="Y317" s="95"/>
    </row>
    <row r="318" spans="1:25" s="59" customFormat="1" ht="22.5" x14ac:dyDescent="0.25">
      <c r="A318" s="96">
        <f>IF(G318&lt;&gt;"",COUNTA(G$1:G318),"")</f>
        <v>299</v>
      </c>
      <c r="B318" s="97" t="s">
        <v>467</v>
      </c>
      <c r="C318" s="98" t="s">
        <v>64</v>
      </c>
      <c r="D318" s="108">
        <v>10.74</v>
      </c>
      <c r="E318" s="100">
        <f t="shared" si="4"/>
        <v>89.998808734823101</v>
      </c>
      <c r="F318" s="102">
        <v>966.58720581200009</v>
      </c>
      <c r="G318" s="101" t="s">
        <v>23</v>
      </c>
      <c r="X318" s="95"/>
      <c r="Y318" s="95"/>
    </row>
    <row r="319" spans="1:25" s="59" customFormat="1" ht="22.5" x14ac:dyDescent="0.25">
      <c r="A319" s="96">
        <f>IF(G319&lt;&gt;"",COUNTA(G$1:G319),"")</f>
        <v>300</v>
      </c>
      <c r="B319" s="97" t="s">
        <v>468</v>
      </c>
      <c r="C319" s="98" t="s">
        <v>64</v>
      </c>
      <c r="D319" s="106">
        <v>30.071999999999999</v>
      </c>
      <c r="E319" s="100">
        <f t="shared" si="4"/>
        <v>66.445105557701524</v>
      </c>
      <c r="F319" s="100">
        <v>1998.1372143312001</v>
      </c>
      <c r="G319" s="101" t="s">
        <v>23</v>
      </c>
      <c r="X319" s="95"/>
      <c r="Y319" s="95"/>
    </row>
    <row r="320" spans="1:25" s="59" customFormat="1" ht="22.5" x14ac:dyDescent="0.25">
      <c r="A320" s="96">
        <f>IF(G320&lt;&gt;"",COUNTA(G$1:G320),"")</f>
        <v>301</v>
      </c>
      <c r="B320" s="97" t="s">
        <v>90</v>
      </c>
      <c r="C320" s="98" t="s">
        <v>62</v>
      </c>
      <c r="D320" s="103">
        <v>4.2959999999999998E-2</v>
      </c>
      <c r="E320" s="100">
        <f t="shared" si="4"/>
        <v>147891.05492239294</v>
      </c>
      <c r="F320" s="100">
        <v>6353.3997194660005</v>
      </c>
      <c r="G320" s="101" t="s">
        <v>23</v>
      </c>
      <c r="X320" s="95"/>
      <c r="Y320" s="95"/>
    </row>
    <row r="321" spans="1:25" s="59" customFormat="1" ht="22.5" x14ac:dyDescent="0.25">
      <c r="A321" s="96">
        <f>IF(G321&lt;&gt;"",COUNTA(G$1:G321),"")</f>
        <v>302</v>
      </c>
      <c r="B321" s="97" t="s">
        <v>469</v>
      </c>
      <c r="C321" s="98" t="s">
        <v>62</v>
      </c>
      <c r="D321" s="103">
        <v>6.4439999999999997E-2</v>
      </c>
      <c r="E321" s="100">
        <f t="shared" si="4"/>
        <v>121916.95097650529</v>
      </c>
      <c r="F321" s="100">
        <v>7856.3283209260007</v>
      </c>
      <c r="G321" s="101" t="s">
        <v>23</v>
      </c>
      <c r="X321" s="95"/>
      <c r="Y321" s="95"/>
    </row>
    <row r="322" spans="1:25" s="59" customFormat="1" ht="22.5" x14ac:dyDescent="0.25">
      <c r="A322" s="96">
        <f>IF(G322&lt;&gt;"",COUNTA(G$1:G322),"")</f>
        <v>303</v>
      </c>
      <c r="B322" s="97" t="s">
        <v>93</v>
      </c>
      <c r="C322" s="98" t="s">
        <v>94</v>
      </c>
      <c r="D322" s="108">
        <v>0.03</v>
      </c>
      <c r="E322" s="100">
        <f t="shared" si="4"/>
        <v>56881.173385400012</v>
      </c>
      <c r="F322" s="100">
        <v>1706.4352015620002</v>
      </c>
      <c r="G322" s="101" t="s">
        <v>23</v>
      </c>
      <c r="X322" s="95"/>
      <c r="Y322" s="95"/>
    </row>
    <row r="323" spans="1:25" s="59" customFormat="1" ht="15" x14ac:dyDescent="0.25">
      <c r="A323" s="96">
        <f>IF(G323&lt;&gt;"",COUNTA(G$1:G323),"")</f>
        <v>304</v>
      </c>
      <c r="B323" s="97" t="s">
        <v>181</v>
      </c>
      <c r="C323" s="98" t="s">
        <v>64</v>
      </c>
      <c r="D323" s="107">
        <v>1.4093035</v>
      </c>
      <c r="E323" s="100">
        <f t="shared" si="4"/>
        <v>61.309137993342091</v>
      </c>
      <c r="F323" s="102">
        <v>86.403182755999993</v>
      </c>
      <c r="G323" s="101" t="s">
        <v>23</v>
      </c>
      <c r="X323" s="95"/>
      <c r="Y323" s="95"/>
    </row>
    <row r="324" spans="1:25" s="59" customFormat="1" ht="15" x14ac:dyDescent="0.25">
      <c r="A324" s="96">
        <f>IF(G324&lt;&gt;"",COUNTA(G$1:G324),"")</f>
        <v>305</v>
      </c>
      <c r="B324" s="97" t="s">
        <v>97</v>
      </c>
      <c r="C324" s="98" t="s">
        <v>98</v>
      </c>
      <c r="D324" s="105">
        <v>0.1056</v>
      </c>
      <c r="E324" s="100">
        <f t="shared" si="4"/>
        <v>5232.9945323863649</v>
      </c>
      <c r="F324" s="102">
        <v>552.60422262000009</v>
      </c>
      <c r="G324" s="101" t="s">
        <v>23</v>
      </c>
      <c r="X324" s="95"/>
      <c r="Y324" s="95"/>
    </row>
    <row r="325" spans="1:25" s="59" customFormat="1" ht="15" x14ac:dyDescent="0.25">
      <c r="A325" s="96">
        <f>IF(G325&lt;&gt;"",COUNTA(G$1:G325),"")</f>
        <v>306</v>
      </c>
      <c r="B325" s="97" t="s">
        <v>182</v>
      </c>
      <c r="C325" s="98" t="s">
        <v>98</v>
      </c>
      <c r="D325" s="110">
        <v>4.7606000000000002E-2</v>
      </c>
      <c r="E325" s="100">
        <f t="shared" si="4"/>
        <v>6040.5074059320259</v>
      </c>
      <c r="F325" s="102">
        <v>287.56439556680004</v>
      </c>
      <c r="G325" s="101" t="s">
        <v>23</v>
      </c>
      <c r="X325" s="95"/>
      <c r="Y325" s="95"/>
    </row>
    <row r="326" spans="1:25" s="59" customFormat="1" ht="15" x14ac:dyDescent="0.25">
      <c r="A326" s="96">
        <f>IF(G326&lt;&gt;"",COUNTA(G$1:G326),"")</f>
        <v>307</v>
      </c>
      <c r="B326" s="97" t="s">
        <v>183</v>
      </c>
      <c r="C326" s="98" t="s">
        <v>98</v>
      </c>
      <c r="D326" s="110">
        <v>2.1440000000000001E-3</v>
      </c>
      <c r="E326" s="100">
        <f t="shared" si="4"/>
        <v>4891.7275768656718</v>
      </c>
      <c r="F326" s="102">
        <v>10.487863924800001</v>
      </c>
      <c r="G326" s="101" t="s">
        <v>23</v>
      </c>
      <c r="X326" s="95"/>
      <c r="Y326" s="95"/>
    </row>
    <row r="327" spans="1:25" s="59" customFormat="1" ht="15" x14ac:dyDescent="0.25">
      <c r="A327" s="96">
        <f>IF(G327&lt;&gt;"",COUNTA(G$1:G327),"")</f>
        <v>308</v>
      </c>
      <c r="B327" s="97" t="s">
        <v>184</v>
      </c>
      <c r="C327" s="98" t="s">
        <v>64</v>
      </c>
      <c r="D327" s="103">
        <v>1.43319</v>
      </c>
      <c r="E327" s="100">
        <f t="shared" si="4"/>
        <v>94.830949327025721</v>
      </c>
      <c r="F327" s="102">
        <v>135.91076826599999</v>
      </c>
      <c r="G327" s="101" t="s">
        <v>23</v>
      </c>
      <c r="X327" s="95"/>
      <c r="Y327" s="95"/>
    </row>
    <row r="328" spans="1:25" s="59" customFormat="1" ht="45" x14ac:dyDescent="0.25">
      <c r="A328" s="96">
        <f>IF(G328&lt;&gt;"",COUNTA(G$1:G328),"")</f>
        <v>309</v>
      </c>
      <c r="B328" s="97" t="s">
        <v>907</v>
      </c>
      <c r="C328" s="98" t="s">
        <v>22</v>
      </c>
      <c r="D328" s="99">
        <v>1</v>
      </c>
      <c r="E328" s="100">
        <f t="shared" si="4"/>
        <v>5390.0208264580006</v>
      </c>
      <c r="F328" s="100">
        <v>5390.0208264580006</v>
      </c>
      <c r="G328" s="101" t="s">
        <v>23</v>
      </c>
      <c r="X328" s="95"/>
      <c r="Y328" s="95"/>
    </row>
    <row r="329" spans="1:25" s="59" customFormat="1" ht="45" x14ac:dyDescent="0.25">
      <c r="A329" s="96">
        <f>IF(G329&lt;&gt;"",COUNTA(G$1:G329),"")</f>
        <v>310</v>
      </c>
      <c r="B329" s="97" t="s">
        <v>908</v>
      </c>
      <c r="C329" s="98" t="s">
        <v>22</v>
      </c>
      <c r="D329" s="99">
        <v>1</v>
      </c>
      <c r="E329" s="100">
        <f t="shared" si="4"/>
        <v>9112.2610890684009</v>
      </c>
      <c r="F329" s="100">
        <v>9112.2610890684009</v>
      </c>
      <c r="G329" s="101" t="s">
        <v>23</v>
      </c>
      <c r="X329" s="95"/>
      <c r="Y329" s="95"/>
    </row>
    <row r="330" spans="1:25" s="59" customFormat="1" ht="45" x14ac:dyDescent="0.25">
      <c r="A330" s="96">
        <f>IF(G330&lt;&gt;"",COUNTA(G$1:G330),"")</f>
        <v>311</v>
      </c>
      <c r="B330" s="97" t="s">
        <v>909</v>
      </c>
      <c r="C330" s="98" t="s">
        <v>22</v>
      </c>
      <c r="D330" s="99">
        <v>1</v>
      </c>
      <c r="E330" s="100">
        <f t="shared" si="4"/>
        <v>9112.2610890684009</v>
      </c>
      <c r="F330" s="100">
        <v>9112.2610890684009</v>
      </c>
      <c r="G330" s="101" t="s">
        <v>23</v>
      </c>
      <c r="X330" s="95"/>
      <c r="Y330" s="95"/>
    </row>
    <row r="331" spans="1:25" s="59" customFormat="1" ht="45" x14ac:dyDescent="0.25">
      <c r="A331" s="96">
        <f>IF(G331&lt;&gt;"",COUNTA(G$1:G331),"")</f>
        <v>312</v>
      </c>
      <c r="B331" s="97" t="s">
        <v>910</v>
      </c>
      <c r="C331" s="98" t="s">
        <v>22</v>
      </c>
      <c r="D331" s="99">
        <v>1</v>
      </c>
      <c r="E331" s="100">
        <f t="shared" si="4"/>
        <v>9112.2610890684009</v>
      </c>
      <c r="F331" s="100">
        <v>9112.2610890684009</v>
      </c>
      <c r="G331" s="101" t="s">
        <v>23</v>
      </c>
      <c r="X331" s="95"/>
      <c r="Y331" s="95"/>
    </row>
    <row r="332" spans="1:25" s="59" customFormat="1" ht="45" x14ac:dyDescent="0.25">
      <c r="A332" s="96">
        <f>IF(G332&lt;&gt;"",COUNTA(G$1:G332),"")</f>
        <v>313</v>
      </c>
      <c r="B332" s="97" t="s">
        <v>911</v>
      </c>
      <c r="C332" s="98" t="s">
        <v>22</v>
      </c>
      <c r="D332" s="99">
        <v>1</v>
      </c>
      <c r="E332" s="100">
        <f t="shared" si="4"/>
        <v>9112.2610890684009</v>
      </c>
      <c r="F332" s="100">
        <v>9112.2610890684009</v>
      </c>
      <c r="G332" s="101" t="s">
        <v>23</v>
      </c>
      <c r="X332" s="95"/>
      <c r="Y332" s="95"/>
    </row>
    <row r="333" spans="1:25" s="59" customFormat="1" ht="45" x14ac:dyDescent="0.25">
      <c r="A333" s="96">
        <f>IF(G333&lt;&gt;"",COUNTA(G$1:G333),"")</f>
        <v>314</v>
      </c>
      <c r="B333" s="97" t="s">
        <v>912</v>
      </c>
      <c r="C333" s="98" t="s">
        <v>22</v>
      </c>
      <c r="D333" s="99">
        <v>1</v>
      </c>
      <c r="E333" s="100">
        <f t="shared" si="4"/>
        <v>9112.2610890684009</v>
      </c>
      <c r="F333" s="100">
        <v>9112.2610890684009</v>
      </c>
      <c r="G333" s="101" t="s">
        <v>23</v>
      </c>
      <c r="X333" s="95"/>
      <c r="Y333" s="95"/>
    </row>
    <row r="334" spans="1:25" s="59" customFormat="1" ht="45" x14ac:dyDescent="0.25">
      <c r="A334" s="96">
        <f>IF(G334&lt;&gt;"",COUNTA(G$1:G334),"")</f>
        <v>315</v>
      </c>
      <c r="B334" s="97" t="s">
        <v>913</v>
      </c>
      <c r="C334" s="98" t="s">
        <v>22</v>
      </c>
      <c r="D334" s="99">
        <v>1</v>
      </c>
      <c r="E334" s="100">
        <f t="shared" si="4"/>
        <v>9112.2610890684009</v>
      </c>
      <c r="F334" s="100">
        <v>9112.2610890684009</v>
      </c>
      <c r="G334" s="101" t="s">
        <v>23</v>
      </c>
      <c r="X334" s="95"/>
      <c r="Y334" s="95"/>
    </row>
    <row r="335" spans="1:25" s="59" customFormat="1" ht="45" x14ac:dyDescent="0.25">
      <c r="A335" s="96">
        <f>IF(G335&lt;&gt;"",COUNTA(G$1:G335),"")</f>
        <v>316</v>
      </c>
      <c r="B335" s="97" t="s">
        <v>914</v>
      </c>
      <c r="C335" s="98" t="s">
        <v>22</v>
      </c>
      <c r="D335" s="99">
        <v>8</v>
      </c>
      <c r="E335" s="100">
        <f t="shared" si="4"/>
        <v>624.69169238159998</v>
      </c>
      <c r="F335" s="100">
        <v>4997.5335390527998</v>
      </c>
      <c r="G335" s="101" t="s">
        <v>23</v>
      </c>
      <c r="X335" s="95"/>
      <c r="Y335" s="95"/>
    </row>
    <row r="336" spans="1:25" s="59" customFormat="1" ht="45" x14ac:dyDescent="0.25">
      <c r="A336" s="96">
        <f>IF(G336&lt;&gt;"",COUNTA(G$1:G336),"")</f>
        <v>317</v>
      </c>
      <c r="B336" s="97" t="s">
        <v>915</v>
      </c>
      <c r="C336" s="98" t="s">
        <v>22</v>
      </c>
      <c r="D336" s="99">
        <v>1</v>
      </c>
      <c r="E336" s="100">
        <f t="shared" si="4"/>
        <v>1351.9608893104</v>
      </c>
      <c r="F336" s="100">
        <v>1351.9608893104</v>
      </c>
      <c r="G336" s="101" t="s">
        <v>23</v>
      </c>
      <c r="X336" s="95"/>
      <c r="Y336" s="95"/>
    </row>
    <row r="337" spans="1:25" s="59" customFormat="1" ht="45" x14ac:dyDescent="0.25">
      <c r="A337" s="96">
        <f>IF(G337&lt;&gt;"",COUNTA(G$1:G337),"")</f>
        <v>318</v>
      </c>
      <c r="B337" s="97" t="s">
        <v>916</v>
      </c>
      <c r="C337" s="98" t="s">
        <v>22</v>
      </c>
      <c r="D337" s="99">
        <v>1</v>
      </c>
      <c r="E337" s="100">
        <f t="shared" si="4"/>
        <v>1810.8381254632</v>
      </c>
      <c r="F337" s="100">
        <v>1810.8381254632</v>
      </c>
      <c r="G337" s="101" t="s">
        <v>23</v>
      </c>
      <c r="X337" s="95"/>
      <c r="Y337" s="95"/>
    </row>
    <row r="338" spans="1:25" s="59" customFormat="1" ht="45" x14ac:dyDescent="0.25">
      <c r="A338" s="96">
        <f>IF(G338&lt;&gt;"",COUNTA(G$1:G338),"")</f>
        <v>319</v>
      </c>
      <c r="B338" s="97" t="s">
        <v>917</v>
      </c>
      <c r="C338" s="98" t="s">
        <v>22</v>
      </c>
      <c r="D338" s="99">
        <v>2</v>
      </c>
      <c r="E338" s="100">
        <f t="shared" si="4"/>
        <v>2794.0200526752001</v>
      </c>
      <c r="F338" s="100">
        <v>5588.0401053504002</v>
      </c>
      <c r="G338" s="101" t="s">
        <v>23</v>
      </c>
      <c r="X338" s="95"/>
      <c r="Y338" s="95"/>
    </row>
    <row r="339" spans="1:25" s="59" customFormat="1" ht="45" x14ac:dyDescent="0.25">
      <c r="A339" s="96">
        <f>IF(G339&lt;&gt;"",COUNTA(G$1:G339),"")</f>
        <v>320</v>
      </c>
      <c r="B339" s="97" t="s">
        <v>918</v>
      </c>
      <c r="C339" s="98" t="s">
        <v>22</v>
      </c>
      <c r="D339" s="99">
        <v>1</v>
      </c>
      <c r="E339" s="100">
        <f t="shared" si="4"/>
        <v>5932.3584481052012</v>
      </c>
      <c r="F339" s="100">
        <v>5932.3584481052012</v>
      </c>
      <c r="G339" s="101" t="s">
        <v>23</v>
      </c>
      <c r="X339" s="95"/>
      <c r="Y339" s="95"/>
    </row>
    <row r="340" spans="1:25" s="59" customFormat="1" ht="45" x14ac:dyDescent="0.25">
      <c r="A340" s="96">
        <f>IF(G340&lt;&gt;"",COUNTA(G$1:G340),"")</f>
        <v>321</v>
      </c>
      <c r="B340" s="97" t="s">
        <v>919</v>
      </c>
      <c r="C340" s="98" t="s">
        <v>22</v>
      </c>
      <c r="D340" s="99">
        <v>1</v>
      </c>
      <c r="E340" s="100">
        <f t="shared" si="4"/>
        <v>1356.8950531400001</v>
      </c>
      <c r="F340" s="100">
        <v>1356.8950531400001</v>
      </c>
      <c r="G340" s="101" t="s">
        <v>23</v>
      </c>
      <c r="X340" s="95"/>
      <c r="Y340" s="95"/>
    </row>
    <row r="341" spans="1:25" s="59" customFormat="1" ht="45" x14ac:dyDescent="0.25">
      <c r="A341" s="96">
        <f>IF(G341&lt;&gt;"",COUNTA(G$1:G341),"")</f>
        <v>322</v>
      </c>
      <c r="B341" s="97" t="s">
        <v>920</v>
      </c>
      <c r="C341" s="98" t="s">
        <v>22</v>
      </c>
      <c r="D341" s="99">
        <v>1</v>
      </c>
      <c r="E341" s="100">
        <f t="shared" ref="E341:E356" si="5">F341/D341</f>
        <v>4880.8062687252004</v>
      </c>
      <c r="F341" s="100">
        <v>4880.8062687252004</v>
      </c>
      <c r="G341" s="101" t="s">
        <v>23</v>
      </c>
      <c r="X341" s="95"/>
      <c r="Y341" s="95"/>
    </row>
    <row r="342" spans="1:25" s="59" customFormat="1" ht="22.5" x14ac:dyDescent="0.25">
      <c r="A342" s="96">
        <f>IF(G342&lt;&gt;"",COUNTA(G$1:G342),"")</f>
        <v>323</v>
      </c>
      <c r="B342" s="97" t="s">
        <v>478</v>
      </c>
      <c r="C342" s="98" t="s">
        <v>22</v>
      </c>
      <c r="D342" s="99">
        <v>18</v>
      </c>
      <c r="E342" s="100">
        <f t="shared" si="5"/>
        <v>287.82991110920005</v>
      </c>
      <c r="F342" s="100">
        <v>5180.9383999656011</v>
      </c>
      <c r="G342" s="101" t="s">
        <v>23</v>
      </c>
      <c r="X342" s="95"/>
      <c r="Y342" s="95"/>
    </row>
    <row r="343" spans="1:25" s="59" customFormat="1" ht="22.5" x14ac:dyDescent="0.25">
      <c r="A343" s="96">
        <f>IF(G343&lt;&gt;"",COUNTA(G$1:G343),"")</f>
        <v>324</v>
      </c>
      <c r="B343" s="97" t="s">
        <v>101</v>
      </c>
      <c r="C343" s="98" t="s">
        <v>62</v>
      </c>
      <c r="D343" s="103">
        <v>3.9719999999999998E-2</v>
      </c>
      <c r="E343" s="100">
        <f t="shared" si="5"/>
        <v>65526.867258902326</v>
      </c>
      <c r="F343" s="100">
        <v>2602.7271675236002</v>
      </c>
      <c r="G343" s="101" t="s">
        <v>23</v>
      </c>
      <c r="X343" s="95"/>
      <c r="Y343" s="95"/>
    </row>
    <row r="344" spans="1:25" s="59" customFormat="1" ht="15" x14ac:dyDescent="0.25">
      <c r="A344" s="96">
        <f>IF(G344&lt;&gt;"",COUNTA(G$1:G344),"")</f>
        <v>325</v>
      </c>
      <c r="B344" s="97" t="s">
        <v>102</v>
      </c>
      <c r="C344" s="98" t="s">
        <v>62</v>
      </c>
      <c r="D344" s="107">
        <v>5.5460000000000004E-4</v>
      </c>
      <c r="E344" s="100">
        <f t="shared" si="5"/>
        <v>112745.96147710062</v>
      </c>
      <c r="F344" s="102">
        <v>62.528910235200009</v>
      </c>
      <c r="G344" s="101" t="s">
        <v>23</v>
      </c>
      <c r="X344" s="95"/>
      <c r="Y344" s="95"/>
    </row>
    <row r="345" spans="1:25" s="59" customFormat="1" ht="33.75" x14ac:dyDescent="0.25">
      <c r="A345" s="96">
        <f>IF(G345&lt;&gt;"",COUNTA(G$1:G345),"")</f>
        <v>326</v>
      </c>
      <c r="B345" s="97" t="s">
        <v>486</v>
      </c>
      <c r="C345" s="98" t="s">
        <v>186</v>
      </c>
      <c r="D345" s="108">
        <v>14.82</v>
      </c>
      <c r="E345" s="100">
        <f t="shared" si="5"/>
        <v>154.33090902000001</v>
      </c>
      <c r="F345" s="100">
        <v>2287.1840716764</v>
      </c>
      <c r="G345" s="101" t="s">
        <v>23</v>
      </c>
      <c r="X345" s="95"/>
      <c r="Y345" s="95"/>
    </row>
    <row r="346" spans="1:25" s="59" customFormat="1" ht="15" x14ac:dyDescent="0.25">
      <c r="A346" s="96">
        <f>IF(G346&lt;&gt;"",COUNTA(G$1:G346),"")</f>
        <v>327</v>
      </c>
      <c r="B346" s="97" t="s">
        <v>489</v>
      </c>
      <c r="C346" s="98" t="s">
        <v>64</v>
      </c>
      <c r="D346" s="105">
        <v>6.9607999999999999</v>
      </c>
      <c r="E346" s="100">
        <f t="shared" si="5"/>
        <v>67.153216928399033</v>
      </c>
      <c r="F346" s="102">
        <v>467.4401123952</v>
      </c>
      <c r="G346" s="101" t="s">
        <v>23</v>
      </c>
      <c r="X346" s="95"/>
      <c r="Y346" s="95"/>
    </row>
    <row r="347" spans="1:25" s="59" customFormat="1" ht="67.5" x14ac:dyDescent="0.25">
      <c r="A347" s="96">
        <f>IF(G347&lt;&gt;"",COUNTA(G$1:G347),"")</f>
        <v>328</v>
      </c>
      <c r="B347" s="97" t="s">
        <v>921</v>
      </c>
      <c r="C347" s="98" t="s">
        <v>186</v>
      </c>
      <c r="D347" s="106">
        <v>37.895000000000003</v>
      </c>
      <c r="E347" s="100">
        <f t="shared" si="5"/>
        <v>256.82004559920836</v>
      </c>
      <c r="F347" s="100">
        <v>9732.1956279820006</v>
      </c>
      <c r="G347" s="101" t="s">
        <v>23</v>
      </c>
      <c r="X347" s="95"/>
      <c r="Y347" s="95"/>
    </row>
    <row r="348" spans="1:25" s="59" customFormat="1" ht="15" x14ac:dyDescent="0.25">
      <c r="A348" s="96">
        <f>IF(G348&lt;&gt;"",COUNTA(G$1:G348),"")</f>
        <v>329</v>
      </c>
      <c r="B348" s="97" t="s">
        <v>105</v>
      </c>
      <c r="C348" s="98" t="s">
        <v>62</v>
      </c>
      <c r="D348" s="103">
        <v>1.524E-2</v>
      </c>
      <c r="E348" s="100">
        <f t="shared" si="5"/>
        <v>102768.94636380578</v>
      </c>
      <c r="F348" s="100">
        <v>1566.1987425844002</v>
      </c>
      <c r="G348" s="101" t="s">
        <v>23</v>
      </c>
      <c r="X348" s="95"/>
      <c r="Y348" s="95"/>
    </row>
    <row r="349" spans="1:25" s="59" customFormat="1" ht="15" x14ac:dyDescent="0.25">
      <c r="A349" s="96">
        <f>IF(G349&lt;&gt;"",COUNTA(G$1:G349),"")</f>
        <v>330</v>
      </c>
      <c r="B349" s="97" t="s">
        <v>200</v>
      </c>
      <c r="C349" s="98" t="s">
        <v>62</v>
      </c>
      <c r="D349" s="110">
        <v>4.6340000000000001E-3</v>
      </c>
      <c r="E349" s="100">
        <f t="shared" si="5"/>
        <v>49531.101263962017</v>
      </c>
      <c r="F349" s="102">
        <v>229.5271232572</v>
      </c>
      <c r="G349" s="101" t="s">
        <v>23</v>
      </c>
      <c r="X349" s="95"/>
      <c r="Y349" s="95"/>
    </row>
    <row r="350" spans="1:25" s="59" customFormat="1" ht="22.5" x14ac:dyDescent="0.25">
      <c r="A350" s="96">
        <f>IF(G350&lt;&gt;"",COUNTA(G$1:G350),"")</f>
        <v>331</v>
      </c>
      <c r="B350" s="97" t="s">
        <v>106</v>
      </c>
      <c r="C350" s="98" t="s">
        <v>62</v>
      </c>
      <c r="D350" s="107">
        <v>2.5976699999999998E-2</v>
      </c>
      <c r="E350" s="100">
        <f t="shared" si="5"/>
        <v>266778.38353315089</v>
      </c>
      <c r="F350" s="100">
        <v>6930.0220355256006</v>
      </c>
      <c r="G350" s="101" t="s">
        <v>23</v>
      </c>
      <c r="X350" s="95"/>
      <c r="Y350" s="95"/>
    </row>
    <row r="351" spans="1:25" s="59" customFormat="1" ht="15" x14ac:dyDescent="0.25">
      <c r="A351" s="96">
        <f>IF(G351&lt;&gt;"",COUNTA(G$1:G351),"")</f>
        <v>332</v>
      </c>
      <c r="B351" s="97" t="s">
        <v>640</v>
      </c>
      <c r="C351" s="98" t="s">
        <v>62</v>
      </c>
      <c r="D351" s="107">
        <v>5.2919999999999996E-4</v>
      </c>
      <c r="E351" s="100">
        <f t="shared" si="5"/>
        <v>96938.426721844298</v>
      </c>
      <c r="F351" s="102">
        <v>51.299815421200002</v>
      </c>
      <c r="G351" s="101" t="s">
        <v>23</v>
      </c>
      <c r="X351" s="95"/>
      <c r="Y351" s="95"/>
    </row>
    <row r="352" spans="1:25" s="59" customFormat="1" ht="22.5" x14ac:dyDescent="0.25">
      <c r="A352" s="96">
        <f>IF(G352&lt;&gt;"",COUNTA(G$1:G352),"")</f>
        <v>333</v>
      </c>
      <c r="B352" s="97" t="s">
        <v>922</v>
      </c>
      <c r="C352" s="98" t="s">
        <v>64</v>
      </c>
      <c r="D352" s="108">
        <v>0.02</v>
      </c>
      <c r="E352" s="100">
        <f t="shared" si="5"/>
        <v>112.29094814</v>
      </c>
      <c r="F352" s="102">
        <v>2.2458189628</v>
      </c>
      <c r="G352" s="101" t="s">
        <v>23</v>
      </c>
      <c r="X352" s="95"/>
      <c r="Y352" s="95"/>
    </row>
    <row r="353" spans="1:25" s="59" customFormat="1" ht="15" x14ac:dyDescent="0.25">
      <c r="A353" s="96">
        <f>IF(G353&lt;&gt;"",COUNTA(G$1:G353),"")</f>
        <v>334</v>
      </c>
      <c r="B353" s="97" t="s">
        <v>109</v>
      </c>
      <c r="C353" s="98" t="s">
        <v>62</v>
      </c>
      <c r="D353" s="107">
        <v>3.9912900000000001E-2</v>
      </c>
      <c r="E353" s="100">
        <f t="shared" si="5"/>
        <v>104318.37297472247</v>
      </c>
      <c r="F353" s="100">
        <v>4163.6487887028006</v>
      </c>
      <c r="G353" s="101" t="s">
        <v>23</v>
      </c>
      <c r="X353" s="95"/>
      <c r="Y353" s="95"/>
    </row>
    <row r="354" spans="1:25" s="59" customFormat="1" ht="15" x14ac:dyDescent="0.25">
      <c r="A354" s="96">
        <f>IF(G354&lt;&gt;"",COUNTA(G$1:G354),"")</f>
        <v>335</v>
      </c>
      <c r="B354" s="97" t="s">
        <v>202</v>
      </c>
      <c r="C354" s="98" t="s">
        <v>64</v>
      </c>
      <c r="D354" s="105">
        <v>33.441099999999999</v>
      </c>
      <c r="E354" s="100">
        <f t="shared" si="5"/>
        <v>108.23067990976375</v>
      </c>
      <c r="F354" s="100">
        <v>3619.3529899304003</v>
      </c>
      <c r="G354" s="101" t="s">
        <v>23</v>
      </c>
      <c r="X354" s="95"/>
      <c r="Y354" s="95"/>
    </row>
    <row r="355" spans="1:25" s="59" customFormat="1" ht="15" x14ac:dyDescent="0.25">
      <c r="A355" s="96">
        <f>IF(G355&lt;&gt;"",COUNTA(G$1:G355),"")</f>
        <v>336</v>
      </c>
      <c r="B355" s="97" t="s">
        <v>923</v>
      </c>
      <c r="C355" s="98" t="s">
        <v>924</v>
      </c>
      <c r="D355" s="108">
        <v>0.76</v>
      </c>
      <c r="E355" s="100">
        <f t="shared" si="5"/>
        <v>4.0176693915789476</v>
      </c>
      <c r="F355" s="102">
        <v>3.0534287376</v>
      </c>
      <c r="G355" s="101" t="s">
        <v>23</v>
      </c>
      <c r="X355" s="95"/>
      <c r="Y355" s="95"/>
    </row>
    <row r="356" spans="1:25" s="59" customFormat="1" ht="15" x14ac:dyDescent="0.25">
      <c r="A356" s="96">
        <f>IF(G356&lt;&gt;"",COUNTA(G$1:G356),"")</f>
        <v>337</v>
      </c>
      <c r="B356" s="97" t="s">
        <v>501</v>
      </c>
      <c r="C356" s="98" t="s">
        <v>62</v>
      </c>
      <c r="D356" s="110">
        <v>4.4748000000000003E-2</v>
      </c>
      <c r="E356" s="100">
        <f t="shared" si="5"/>
        <v>144094.35764074372</v>
      </c>
      <c r="F356" s="100">
        <v>6447.9343157080002</v>
      </c>
      <c r="G356" s="101" t="s">
        <v>23</v>
      </c>
      <c r="X356" s="95"/>
      <c r="Y356" s="95"/>
    </row>
    <row r="357" spans="1:25" s="59" customFormat="1" ht="15" x14ac:dyDescent="0.25">
      <c r="A357" s="94" t="s">
        <v>113</v>
      </c>
      <c r="B357" s="94"/>
      <c r="C357" s="94"/>
      <c r="D357" s="94"/>
      <c r="E357" s="94"/>
      <c r="F357" s="94"/>
      <c r="X357" s="95"/>
      <c r="Y357" s="95" t="s">
        <v>113</v>
      </c>
    </row>
    <row r="358" spans="1:25" s="59" customFormat="1" ht="15" x14ac:dyDescent="0.25">
      <c r="A358" s="96">
        <f>IF(G358&lt;&gt;"",COUNTA(G$1:G358),"")</f>
        <v>338</v>
      </c>
      <c r="B358" s="97" t="s">
        <v>925</v>
      </c>
      <c r="C358" s="98" t="s">
        <v>22</v>
      </c>
      <c r="D358" s="99">
        <v>4</v>
      </c>
      <c r="E358" s="100">
        <f>F358/D358</f>
        <v>14890.1229</v>
      </c>
      <c r="F358" s="100">
        <v>59560.491600000001</v>
      </c>
      <c r="G358" s="101" t="s">
        <v>23</v>
      </c>
      <c r="X358" s="95"/>
      <c r="Y358" s="95"/>
    </row>
    <row r="359" spans="1:25" s="59" customFormat="1" ht="15" x14ac:dyDescent="0.25">
      <c r="A359" s="96">
        <f>IF(G359&lt;&gt;"",COUNTA(G$1:G359),"")</f>
        <v>339</v>
      </c>
      <c r="B359" s="97" t="s">
        <v>926</v>
      </c>
      <c r="C359" s="98" t="s">
        <v>22</v>
      </c>
      <c r="D359" s="99">
        <v>18</v>
      </c>
      <c r="E359" s="100">
        <f t="shared" ref="E359:E380" si="6">F359/D359</f>
        <v>7668.1130999999987</v>
      </c>
      <c r="F359" s="100">
        <v>138026.03579999998</v>
      </c>
      <c r="G359" s="101" t="s">
        <v>23</v>
      </c>
      <c r="X359" s="95"/>
      <c r="Y359" s="95"/>
    </row>
    <row r="360" spans="1:25" s="59" customFormat="1" ht="15" x14ac:dyDescent="0.25">
      <c r="A360" s="96">
        <f>IF(G360&lt;&gt;"",COUNTA(G$1:G360),"")</f>
        <v>340</v>
      </c>
      <c r="B360" s="97" t="s">
        <v>927</v>
      </c>
      <c r="C360" s="98" t="s">
        <v>22</v>
      </c>
      <c r="D360" s="99">
        <v>4</v>
      </c>
      <c r="E360" s="100">
        <f t="shared" si="6"/>
        <v>12488.9663</v>
      </c>
      <c r="F360" s="100">
        <v>49955.8652</v>
      </c>
      <c r="G360" s="101" t="s">
        <v>23</v>
      </c>
      <c r="X360" s="95"/>
      <c r="Y360" s="95"/>
    </row>
    <row r="361" spans="1:25" s="59" customFormat="1" ht="15" x14ac:dyDescent="0.25">
      <c r="A361" s="96">
        <f>IF(G361&lt;&gt;"",COUNTA(G$1:G361),"")</f>
        <v>341</v>
      </c>
      <c r="B361" s="97" t="s">
        <v>928</v>
      </c>
      <c r="C361" s="98" t="s">
        <v>22</v>
      </c>
      <c r="D361" s="99">
        <v>4</v>
      </c>
      <c r="E361" s="100">
        <f t="shared" si="6"/>
        <v>14244.591</v>
      </c>
      <c r="F361" s="100">
        <v>56978.364000000001</v>
      </c>
      <c r="G361" s="101" t="s">
        <v>23</v>
      </c>
      <c r="X361" s="95"/>
      <c r="Y361" s="95"/>
    </row>
    <row r="362" spans="1:25" s="59" customFormat="1" ht="22.5" x14ac:dyDescent="0.25">
      <c r="A362" s="96">
        <f>IF(G362&lt;&gt;"",COUNTA(G$1:G362),"")</f>
        <v>342</v>
      </c>
      <c r="B362" s="97" t="s">
        <v>929</v>
      </c>
      <c r="C362" s="98" t="s">
        <v>22</v>
      </c>
      <c r="D362" s="99">
        <v>8</v>
      </c>
      <c r="E362" s="100">
        <f t="shared" si="6"/>
        <v>16356.008600000001</v>
      </c>
      <c r="F362" s="100">
        <v>130848.06880000001</v>
      </c>
      <c r="G362" s="101" t="s">
        <v>23</v>
      </c>
      <c r="X362" s="95"/>
      <c r="Y362" s="95"/>
    </row>
    <row r="363" spans="1:25" s="59" customFormat="1" ht="22.5" x14ac:dyDescent="0.25">
      <c r="A363" s="96">
        <f>IF(G363&lt;&gt;"",COUNTA(G$1:G363),"")</f>
        <v>343</v>
      </c>
      <c r="B363" s="97" t="s">
        <v>929</v>
      </c>
      <c r="C363" s="98" t="s">
        <v>22</v>
      </c>
      <c r="D363" s="99">
        <v>8</v>
      </c>
      <c r="E363" s="100">
        <f t="shared" si="6"/>
        <v>12142.4331</v>
      </c>
      <c r="F363" s="100">
        <v>97139.464800000002</v>
      </c>
      <c r="G363" s="101" t="s">
        <v>23</v>
      </c>
      <c r="X363" s="95"/>
      <c r="Y363" s="95"/>
    </row>
    <row r="364" spans="1:25" s="59" customFormat="1" ht="15" x14ac:dyDescent="0.25">
      <c r="A364" s="96">
        <f>IF(G364&lt;&gt;"",COUNTA(G$1:G364),"")</f>
        <v>344</v>
      </c>
      <c r="B364" s="97" t="s">
        <v>930</v>
      </c>
      <c r="C364" s="98" t="s">
        <v>22</v>
      </c>
      <c r="D364" s="99">
        <v>1</v>
      </c>
      <c r="E364" s="100">
        <f t="shared" si="6"/>
        <v>11616.659299999999</v>
      </c>
      <c r="F364" s="100">
        <v>11616.659299999999</v>
      </c>
      <c r="G364" s="101" t="s">
        <v>23</v>
      </c>
      <c r="X364" s="95"/>
      <c r="Y364" s="95"/>
    </row>
    <row r="365" spans="1:25" s="59" customFormat="1" ht="15" x14ac:dyDescent="0.25">
      <c r="A365" s="96">
        <f>IF(G365&lt;&gt;"",COUNTA(G$1:G365),"")</f>
        <v>345</v>
      </c>
      <c r="B365" s="97" t="s">
        <v>931</v>
      </c>
      <c r="C365" s="98" t="s">
        <v>22</v>
      </c>
      <c r="D365" s="99">
        <v>2</v>
      </c>
      <c r="E365" s="100">
        <f t="shared" si="6"/>
        <v>15363.861100000002</v>
      </c>
      <c r="F365" s="100">
        <v>30727.722200000004</v>
      </c>
      <c r="G365" s="101" t="s">
        <v>23</v>
      </c>
      <c r="X365" s="95"/>
      <c r="Y365" s="95"/>
    </row>
    <row r="366" spans="1:25" s="59" customFormat="1" ht="56.25" x14ac:dyDescent="0.25">
      <c r="A366" s="96">
        <f>IF(G366&lt;&gt;"",COUNTA(G$1:G366),"")</f>
        <v>346</v>
      </c>
      <c r="B366" s="97" t="s">
        <v>932</v>
      </c>
      <c r="C366" s="98" t="s">
        <v>22</v>
      </c>
      <c r="D366" s="99">
        <v>2</v>
      </c>
      <c r="E366" s="100">
        <f t="shared" si="6"/>
        <v>11063.868600000002</v>
      </c>
      <c r="F366" s="100">
        <v>22127.737200000003</v>
      </c>
      <c r="G366" s="101" t="s">
        <v>23</v>
      </c>
      <c r="X366" s="95"/>
      <c r="Y366" s="95"/>
    </row>
    <row r="367" spans="1:25" s="59" customFormat="1" ht="67.5" x14ac:dyDescent="0.25">
      <c r="A367" s="96">
        <f>IF(G367&lt;&gt;"",COUNTA(G$1:G367),"")</f>
        <v>347</v>
      </c>
      <c r="B367" s="97" t="s">
        <v>933</v>
      </c>
      <c r="C367" s="98" t="s">
        <v>22</v>
      </c>
      <c r="D367" s="99">
        <v>1</v>
      </c>
      <c r="E367" s="100">
        <f t="shared" si="6"/>
        <v>12241.2822</v>
      </c>
      <c r="F367" s="100">
        <v>12241.2822</v>
      </c>
      <c r="G367" s="101" t="s">
        <v>23</v>
      </c>
      <c r="X367" s="95"/>
      <c r="Y367" s="95"/>
    </row>
    <row r="368" spans="1:25" s="59" customFormat="1" ht="67.5" x14ac:dyDescent="0.25">
      <c r="A368" s="96">
        <f>IF(G368&lt;&gt;"",COUNTA(G$1:G368),"")</f>
        <v>348</v>
      </c>
      <c r="B368" s="97" t="s">
        <v>934</v>
      </c>
      <c r="C368" s="98" t="s">
        <v>22</v>
      </c>
      <c r="D368" s="99">
        <v>1</v>
      </c>
      <c r="E368" s="100">
        <f t="shared" si="6"/>
        <v>12241.2822</v>
      </c>
      <c r="F368" s="100">
        <v>12241.2822</v>
      </c>
      <c r="G368" s="101" t="s">
        <v>23</v>
      </c>
      <c r="X368" s="95"/>
      <c r="Y368" s="95"/>
    </row>
    <row r="369" spans="1:25" s="59" customFormat="1" ht="56.25" x14ac:dyDescent="0.25">
      <c r="A369" s="96">
        <f>IF(G369&lt;&gt;"",COUNTA(G$1:G369),"")</f>
        <v>349</v>
      </c>
      <c r="B369" s="97" t="s">
        <v>935</v>
      </c>
      <c r="C369" s="98" t="s">
        <v>22</v>
      </c>
      <c r="D369" s="99">
        <v>1</v>
      </c>
      <c r="E369" s="100">
        <f t="shared" si="6"/>
        <v>12241.2822</v>
      </c>
      <c r="F369" s="100">
        <v>12241.2822</v>
      </c>
      <c r="G369" s="101" t="s">
        <v>23</v>
      </c>
      <c r="X369" s="95"/>
      <c r="Y369" s="95"/>
    </row>
    <row r="370" spans="1:25" s="59" customFormat="1" ht="56.25" x14ac:dyDescent="0.25">
      <c r="A370" s="96">
        <f>IF(G370&lt;&gt;"",COUNTA(G$1:G370),"")</f>
        <v>350</v>
      </c>
      <c r="B370" s="97" t="s">
        <v>936</v>
      </c>
      <c r="C370" s="98" t="s">
        <v>22</v>
      </c>
      <c r="D370" s="99">
        <v>1</v>
      </c>
      <c r="E370" s="100">
        <f t="shared" si="6"/>
        <v>12241.2822</v>
      </c>
      <c r="F370" s="100">
        <v>12241.2822</v>
      </c>
      <c r="G370" s="101" t="s">
        <v>23</v>
      </c>
      <c r="X370" s="95"/>
      <c r="Y370" s="95"/>
    </row>
    <row r="371" spans="1:25" s="59" customFormat="1" ht="56.25" x14ac:dyDescent="0.25">
      <c r="A371" s="96">
        <f>IF(G371&lt;&gt;"",COUNTA(G$1:G371),"")</f>
        <v>351</v>
      </c>
      <c r="B371" s="97" t="s">
        <v>937</v>
      </c>
      <c r="C371" s="98" t="s">
        <v>22</v>
      </c>
      <c r="D371" s="99">
        <v>4</v>
      </c>
      <c r="E371" s="100">
        <f t="shared" si="6"/>
        <v>14007.443799999999</v>
      </c>
      <c r="F371" s="100">
        <v>56029.775199999996</v>
      </c>
      <c r="G371" s="101" t="s">
        <v>23</v>
      </c>
      <c r="X371" s="95"/>
      <c r="Y371" s="95"/>
    </row>
    <row r="372" spans="1:25" s="59" customFormat="1" ht="56.25" x14ac:dyDescent="0.25">
      <c r="A372" s="96">
        <f>IF(G372&lt;&gt;"",COUNTA(G$1:G372),"")</f>
        <v>352</v>
      </c>
      <c r="B372" s="97" t="s">
        <v>938</v>
      </c>
      <c r="C372" s="98" t="s">
        <v>22</v>
      </c>
      <c r="D372" s="99">
        <v>1</v>
      </c>
      <c r="E372" s="100">
        <f t="shared" si="6"/>
        <v>14007.443799999999</v>
      </c>
      <c r="F372" s="100">
        <v>14007.443799999999</v>
      </c>
      <c r="G372" s="101" t="s">
        <v>23</v>
      </c>
      <c r="X372" s="95"/>
      <c r="Y372" s="95"/>
    </row>
    <row r="373" spans="1:25" s="59" customFormat="1" ht="56.25" x14ac:dyDescent="0.25">
      <c r="A373" s="96">
        <f>IF(G373&lt;&gt;"",COUNTA(G$1:G373),"")</f>
        <v>353</v>
      </c>
      <c r="B373" s="97" t="s">
        <v>939</v>
      </c>
      <c r="C373" s="98" t="s">
        <v>22</v>
      </c>
      <c r="D373" s="99">
        <v>1</v>
      </c>
      <c r="E373" s="100">
        <f t="shared" si="6"/>
        <v>14007.443799999999</v>
      </c>
      <c r="F373" s="100">
        <v>14007.443799999999</v>
      </c>
      <c r="G373" s="101" t="s">
        <v>23</v>
      </c>
      <c r="X373" s="95"/>
      <c r="Y373" s="95"/>
    </row>
    <row r="374" spans="1:25" s="59" customFormat="1" ht="56.25" x14ac:dyDescent="0.25">
      <c r="A374" s="96">
        <f>IF(G374&lt;&gt;"",COUNTA(G$1:G374),"")</f>
        <v>354</v>
      </c>
      <c r="B374" s="97" t="s">
        <v>940</v>
      </c>
      <c r="C374" s="98" t="s">
        <v>22</v>
      </c>
      <c r="D374" s="99">
        <v>1</v>
      </c>
      <c r="E374" s="100">
        <f t="shared" si="6"/>
        <v>26248.808399999998</v>
      </c>
      <c r="F374" s="100">
        <v>26248.808399999998</v>
      </c>
      <c r="G374" s="101" t="s">
        <v>23</v>
      </c>
      <c r="X374" s="95"/>
      <c r="Y374" s="95"/>
    </row>
    <row r="375" spans="1:25" s="59" customFormat="1" ht="56.25" x14ac:dyDescent="0.25">
      <c r="A375" s="96">
        <f>IF(G375&lt;&gt;"",COUNTA(G$1:G375),"")</f>
        <v>355</v>
      </c>
      <c r="B375" s="97" t="s">
        <v>941</v>
      </c>
      <c r="C375" s="98" t="s">
        <v>22</v>
      </c>
      <c r="D375" s="99">
        <v>1</v>
      </c>
      <c r="E375" s="100">
        <f t="shared" si="6"/>
        <v>26248.808399999998</v>
      </c>
      <c r="F375" s="100">
        <v>26248.808399999998</v>
      </c>
      <c r="G375" s="101" t="s">
        <v>23</v>
      </c>
      <c r="X375" s="95"/>
      <c r="Y375" s="95"/>
    </row>
    <row r="376" spans="1:25" s="59" customFormat="1" ht="56.25" x14ac:dyDescent="0.25">
      <c r="A376" s="96">
        <f>IF(G376&lt;&gt;"",COUNTA(G$1:G376),"")</f>
        <v>356</v>
      </c>
      <c r="B376" s="97" t="s">
        <v>942</v>
      </c>
      <c r="C376" s="98" t="s">
        <v>22</v>
      </c>
      <c r="D376" s="99">
        <v>1</v>
      </c>
      <c r="E376" s="100">
        <f t="shared" si="6"/>
        <v>34368.947300000007</v>
      </c>
      <c r="F376" s="100">
        <v>34368.947300000007</v>
      </c>
      <c r="G376" s="101" t="s">
        <v>23</v>
      </c>
      <c r="X376" s="95"/>
      <c r="Y376" s="95"/>
    </row>
    <row r="377" spans="1:25" s="59" customFormat="1" ht="56.25" x14ac:dyDescent="0.25">
      <c r="A377" s="96">
        <f>IF(G377&lt;&gt;"",COUNTA(G$1:G377),"")</f>
        <v>357</v>
      </c>
      <c r="B377" s="97" t="s">
        <v>943</v>
      </c>
      <c r="C377" s="98" t="s">
        <v>22</v>
      </c>
      <c r="D377" s="99">
        <v>1</v>
      </c>
      <c r="E377" s="100">
        <f t="shared" si="6"/>
        <v>34368.947300000007</v>
      </c>
      <c r="F377" s="100">
        <v>34368.947300000007</v>
      </c>
      <c r="G377" s="101" t="s">
        <v>23</v>
      </c>
      <c r="X377" s="95"/>
      <c r="Y377" s="95"/>
    </row>
    <row r="378" spans="1:25" s="59" customFormat="1" ht="56.25" x14ac:dyDescent="0.25">
      <c r="A378" s="96">
        <f>IF(G378&lt;&gt;"",COUNTA(G$1:G378),"")</f>
        <v>358</v>
      </c>
      <c r="B378" s="97" t="s">
        <v>944</v>
      </c>
      <c r="C378" s="98" t="s">
        <v>22</v>
      </c>
      <c r="D378" s="99">
        <v>1</v>
      </c>
      <c r="E378" s="100">
        <f t="shared" si="6"/>
        <v>21518.718799999999</v>
      </c>
      <c r="F378" s="100">
        <v>21518.718799999999</v>
      </c>
      <c r="G378" s="101" t="s">
        <v>23</v>
      </c>
      <c r="X378" s="95"/>
      <c r="Y378" s="95"/>
    </row>
    <row r="379" spans="1:25" s="59" customFormat="1" ht="56.25" x14ac:dyDescent="0.25">
      <c r="A379" s="96">
        <f>IF(G379&lt;&gt;"",COUNTA(G$1:G379),"")</f>
        <v>359</v>
      </c>
      <c r="B379" s="97" t="s">
        <v>945</v>
      </c>
      <c r="C379" s="98" t="s">
        <v>22</v>
      </c>
      <c r="D379" s="99">
        <v>1</v>
      </c>
      <c r="E379" s="100">
        <f t="shared" si="6"/>
        <v>21518.718799999999</v>
      </c>
      <c r="F379" s="100">
        <v>21518.718799999999</v>
      </c>
      <c r="G379" s="101" t="s">
        <v>23</v>
      </c>
      <c r="X379" s="95"/>
      <c r="Y379" s="95"/>
    </row>
    <row r="380" spans="1:25" s="59" customFormat="1" ht="33.75" x14ac:dyDescent="0.25">
      <c r="A380" s="96">
        <f>IF(G380&lt;&gt;"",COUNTA(G$1:G380),"")</f>
        <v>360</v>
      </c>
      <c r="B380" s="97" t="s">
        <v>946</v>
      </c>
      <c r="C380" s="98" t="s">
        <v>22</v>
      </c>
      <c r="D380" s="99">
        <v>1</v>
      </c>
      <c r="E380" s="100">
        <f t="shared" si="6"/>
        <v>7999.0315000000001</v>
      </c>
      <c r="F380" s="100">
        <v>7999.0315000000001</v>
      </c>
      <c r="G380" s="101" t="s">
        <v>23</v>
      </c>
      <c r="X380" s="95"/>
      <c r="Y380" s="95"/>
    </row>
    <row r="381" spans="1:25" s="59" customFormat="1" ht="15" x14ac:dyDescent="0.25">
      <c r="A381" s="94" t="s">
        <v>112</v>
      </c>
      <c r="B381" s="94"/>
      <c r="C381" s="94"/>
      <c r="D381" s="94"/>
      <c r="E381" s="94"/>
      <c r="F381" s="94"/>
      <c r="X381" s="95" t="s">
        <v>112</v>
      </c>
      <c r="Y381" s="95"/>
    </row>
    <row r="382" spans="1:25" s="59" customFormat="1" ht="33.75" x14ac:dyDescent="0.25">
      <c r="A382" s="96">
        <f>IF(G382&lt;&gt;"",COUNTA(G$1:G382),"")</f>
        <v>361</v>
      </c>
      <c r="B382" s="97" t="s">
        <v>947</v>
      </c>
      <c r="C382" s="98" t="s">
        <v>508</v>
      </c>
      <c r="D382" s="99">
        <v>1</v>
      </c>
      <c r="E382" s="100"/>
      <c r="F382" s="109"/>
      <c r="G382" s="101" t="s">
        <v>23</v>
      </c>
      <c r="X382" s="95"/>
      <c r="Y382" s="95"/>
    </row>
    <row r="383" spans="1:25" s="59" customFormat="1" ht="33.75" x14ac:dyDescent="0.25">
      <c r="A383" s="96">
        <f>IF(G383&lt;&gt;"",COUNTA(G$1:G383),"")</f>
        <v>362</v>
      </c>
      <c r="B383" s="97" t="s">
        <v>948</v>
      </c>
      <c r="C383" s="98" t="s">
        <v>508</v>
      </c>
      <c r="D383" s="99">
        <v>1</v>
      </c>
      <c r="E383" s="100"/>
      <c r="F383" s="109"/>
      <c r="G383" s="101" t="s">
        <v>23</v>
      </c>
      <c r="X383" s="95"/>
      <c r="Y383" s="95"/>
    </row>
    <row r="384" spans="1:25" s="59" customFormat="1" ht="33.75" x14ac:dyDescent="0.25">
      <c r="A384" s="96">
        <f>IF(G384&lt;&gt;"",COUNTA(G$1:G384),"")</f>
        <v>363</v>
      </c>
      <c r="B384" s="97" t="s">
        <v>949</v>
      </c>
      <c r="C384" s="98" t="s">
        <v>508</v>
      </c>
      <c r="D384" s="99">
        <v>1</v>
      </c>
      <c r="E384" s="100"/>
      <c r="F384" s="109"/>
      <c r="G384" s="101" t="s">
        <v>23</v>
      </c>
      <c r="X384" s="95"/>
      <c r="Y384" s="95"/>
    </row>
    <row r="385" spans="1:25" s="59" customFormat="1" ht="33.75" x14ac:dyDescent="0.25">
      <c r="A385" s="96">
        <f>IF(G385&lt;&gt;"",COUNTA(G$1:G385),"")</f>
        <v>364</v>
      </c>
      <c r="B385" s="97" t="s">
        <v>950</v>
      </c>
      <c r="C385" s="98" t="s">
        <v>508</v>
      </c>
      <c r="D385" s="99">
        <v>1</v>
      </c>
      <c r="E385" s="100"/>
      <c r="F385" s="109"/>
      <c r="G385" s="101" t="s">
        <v>23</v>
      </c>
      <c r="X385" s="95"/>
      <c r="Y385" s="95"/>
    </row>
    <row r="386" spans="1:25" s="59" customFormat="1" ht="33.75" x14ac:dyDescent="0.25">
      <c r="A386" s="96">
        <f>IF(G386&lt;&gt;"",COUNTA(G$1:G386),"")</f>
        <v>365</v>
      </c>
      <c r="B386" s="97" t="s">
        <v>951</v>
      </c>
      <c r="C386" s="98" t="s">
        <v>508</v>
      </c>
      <c r="D386" s="99">
        <v>1</v>
      </c>
      <c r="E386" s="100"/>
      <c r="F386" s="109"/>
      <c r="G386" s="101" t="s">
        <v>23</v>
      </c>
      <c r="X386" s="95"/>
      <c r="Y386" s="95"/>
    </row>
    <row r="387" spans="1:25" s="59" customFormat="1" ht="33.75" x14ac:dyDescent="0.25">
      <c r="A387" s="96">
        <f>IF(G387&lt;&gt;"",COUNTA(G$1:G387),"")</f>
        <v>366</v>
      </c>
      <c r="B387" s="97" t="s">
        <v>952</v>
      </c>
      <c r="C387" s="98" t="s">
        <v>508</v>
      </c>
      <c r="D387" s="99">
        <v>1</v>
      </c>
      <c r="E387" s="100"/>
      <c r="F387" s="109"/>
      <c r="G387" s="101" t="s">
        <v>23</v>
      </c>
      <c r="X387" s="95"/>
      <c r="Y387" s="95"/>
    </row>
    <row r="388" spans="1:25" s="59" customFormat="1" ht="15" x14ac:dyDescent="0.25">
      <c r="A388" s="96">
        <f>IF(G388&lt;&gt;"",COUNTA(G$1:G388),"")</f>
        <v>367</v>
      </c>
      <c r="B388" s="97" t="s">
        <v>953</v>
      </c>
      <c r="C388" s="98" t="s">
        <v>508</v>
      </c>
      <c r="D388" s="99">
        <v>14</v>
      </c>
      <c r="E388" s="100"/>
      <c r="F388" s="109"/>
      <c r="G388" s="101" t="s">
        <v>23</v>
      </c>
      <c r="X388" s="95"/>
      <c r="Y388" s="95"/>
    </row>
    <row r="389" spans="1:25" s="59" customFormat="1" ht="15" x14ac:dyDescent="0.25">
      <c r="A389" s="96">
        <f>IF(G389&lt;&gt;"",COUNTA(G$1:G389),"")</f>
        <v>368</v>
      </c>
      <c r="B389" s="97" t="s">
        <v>954</v>
      </c>
      <c r="C389" s="98" t="s">
        <v>508</v>
      </c>
      <c r="D389" s="99">
        <v>4</v>
      </c>
      <c r="E389" s="100"/>
      <c r="F389" s="109"/>
      <c r="G389" s="101" t="s">
        <v>23</v>
      </c>
      <c r="X389" s="95"/>
      <c r="Y389" s="95"/>
    </row>
    <row r="390" spans="1:25" s="59" customFormat="1" ht="15" x14ac:dyDescent="0.25">
      <c r="A390" s="96">
        <f>IF(G390&lt;&gt;"",COUNTA(G$1:G390),"")</f>
        <v>369</v>
      </c>
      <c r="B390" s="97" t="s">
        <v>955</v>
      </c>
      <c r="C390" s="98" t="s">
        <v>508</v>
      </c>
      <c r="D390" s="99">
        <v>2</v>
      </c>
      <c r="E390" s="100"/>
      <c r="F390" s="109"/>
      <c r="G390" s="101" t="s">
        <v>23</v>
      </c>
      <c r="X390" s="95"/>
      <c r="Y390" s="95"/>
    </row>
    <row r="391" spans="1:25" s="59" customFormat="1" ht="22.5" x14ac:dyDescent="0.25">
      <c r="A391" s="96">
        <f>IF(G391&lt;&gt;"",COUNTA(G$1:G391),"")</f>
        <v>370</v>
      </c>
      <c r="B391" s="97" t="s">
        <v>956</v>
      </c>
      <c r="C391" s="98" t="s">
        <v>508</v>
      </c>
      <c r="D391" s="99">
        <v>1</v>
      </c>
      <c r="E391" s="100"/>
      <c r="F391" s="109"/>
      <c r="G391" s="101" t="s">
        <v>23</v>
      </c>
      <c r="X391" s="95"/>
      <c r="Y391" s="95"/>
    </row>
    <row r="392" spans="1:25" s="59" customFormat="1" ht="33.75" x14ac:dyDescent="0.25">
      <c r="A392" s="96">
        <f>IF(G392&lt;&gt;"",COUNTA(G$1:G392),"")</f>
        <v>371</v>
      </c>
      <c r="B392" s="97" t="s">
        <v>957</v>
      </c>
      <c r="C392" s="98" t="s">
        <v>22</v>
      </c>
      <c r="D392" s="99">
        <v>4</v>
      </c>
      <c r="E392" s="100"/>
      <c r="F392" s="109"/>
      <c r="G392" s="101" t="s">
        <v>23</v>
      </c>
      <c r="X392" s="95"/>
      <c r="Y392" s="95"/>
    </row>
    <row r="393" spans="1:25" s="59" customFormat="1" ht="33.75" x14ac:dyDescent="0.25">
      <c r="A393" s="96">
        <f>IF(G393&lt;&gt;"",COUNTA(G$1:G393),"")</f>
        <v>372</v>
      </c>
      <c r="B393" s="97" t="s">
        <v>958</v>
      </c>
      <c r="C393" s="98" t="s">
        <v>22</v>
      </c>
      <c r="D393" s="99">
        <v>4</v>
      </c>
      <c r="E393" s="100"/>
      <c r="F393" s="109"/>
      <c r="G393" s="101" t="s">
        <v>23</v>
      </c>
      <c r="X393" s="95"/>
      <c r="Y393" s="95"/>
    </row>
    <row r="394" spans="1:25" s="59" customFormat="1" ht="33.75" x14ac:dyDescent="0.25">
      <c r="A394" s="96">
        <f>IF(G394&lt;&gt;"",COUNTA(G$1:G394),"")</f>
        <v>373</v>
      </c>
      <c r="B394" s="97" t="s">
        <v>959</v>
      </c>
      <c r="C394" s="98" t="s">
        <v>22</v>
      </c>
      <c r="D394" s="99">
        <v>4</v>
      </c>
      <c r="E394" s="100"/>
      <c r="F394" s="109"/>
      <c r="G394" s="101" t="s">
        <v>23</v>
      </c>
      <c r="X394" s="95"/>
      <c r="Y394" s="95"/>
    </row>
    <row r="395" spans="1:25" s="59" customFormat="1" ht="33.75" x14ac:dyDescent="0.25">
      <c r="A395" s="96">
        <f>IF(G395&lt;&gt;"",COUNTA(G$1:G395),"")</f>
        <v>374</v>
      </c>
      <c r="B395" s="97" t="s">
        <v>960</v>
      </c>
      <c r="C395" s="98" t="s">
        <v>22</v>
      </c>
      <c r="D395" s="99">
        <v>8</v>
      </c>
      <c r="E395" s="100"/>
      <c r="F395" s="109"/>
      <c r="G395" s="101" t="s">
        <v>23</v>
      </c>
      <c r="X395" s="95"/>
      <c r="Y395" s="95"/>
    </row>
    <row r="396" spans="1:25" s="59" customFormat="1" ht="33.75" x14ac:dyDescent="0.25">
      <c r="A396" s="96">
        <f>IF(G396&lt;&gt;"",COUNTA(G$1:G396),"")</f>
        <v>375</v>
      </c>
      <c r="B396" s="97" t="s">
        <v>961</v>
      </c>
      <c r="C396" s="98" t="s">
        <v>22</v>
      </c>
      <c r="D396" s="99">
        <v>4</v>
      </c>
      <c r="E396" s="100"/>
      <c r="F396" s="109"/>
      <c r="G396" s="101" t="s">
        <v>23</v>
      </c>
      <c r="X396" s="95"/>
      <c r="Y396" s="95"/>
    </row>
    <row r="397" spans="1:25" s="59" customFormat="1" ht="33.75" x14ac:dyDescent="0.25">
      <c r="A397" s="96">
        <f>IF(G397&lt;&gt;"",COUNTA(G$1:G397),"")</f>
        <v>376</v>
      </c>
      <c r="B397" s="97" t="s">
        <v>962</v>
      </c>
      <c r="C397" s="98" t="s">
        <v>22</v>
      </c>
      <c r="D397" s="99">
        <v>2</v>
      </c>
      <c r="E397" s="100"/>
      <c r="F397" s="109"/>
      <c r="G397" s="101" t="s">
        <v>23</v>
      </c>
      <c r="X397" s="95"/>
      <c r="Y397" s="95"/>
    </row>
    <row r="398" spans="1:25" s="59" customFormat="1" ht="33.75" x14ac:dyDescent="0.25">
      <c r="A398" s="96">
        <f>IF(G398&lt;&gt;"",COUNTA(G$1:G398),"")</f>
        <v>377</v>
      </c>
      <c r="B398" s="97" t="s">
        <v>963</v>
      </c>
      <c r="C398" s="98" t="s">
        <v>22</v>
      </c>
      <c r="D398" s="99">
        <v>1</v>
      </c>
      <c r="E398" s="100"/>
      <c r="F398" s="109"/>
      <c r="G398" s="101" t="s">
        <v>23</v>
      </c>
      <c r="X398" s="95"/>
      <c r="Y398" s="95"/>
    </row>
    <row r="399" spans="1:25" s="59" customFormat="1" ht="56.25" x14ac:dyDescent="0.25">
      <c r="A399" s="96">
        <f>IF(G399&lt;&gt;"",COUNTA(G$1:G399),"")</f>
        <v>378</v>
      </c>
      <c r="B399" s="97" t="s">
        <v>964</v>
      </c>
      <c r="C399" s="98" t="s">
        <v>22</v>
      </c>
      <c r="D399" s="99">
        <v>3</v>
      </c>
      <c r="E399" s="100"/>
      <c r="F399" s="109"/>
      <c r="G399" s="101" t="s">
        <v>23</v>
      </c>
      <c r="X399" s="95"/>
      <c r="Y399" s="95"/>
    </row>
    <row r="400" spans="1:25" s="59" customFormat="1" ht="45" x14ac:dyDescent="0.25">
      <c r="A400" s="96">
        <f>IF(G400&lt;&gt;"",COUNTA(G$1:G400),"")</f>
        <v>379</v>
      </c>
      <c r="B400" s="97" t="s">
        <v>965</v>
      </c>
      <c r="C400" s="98" t="s">
        <v>22</v>
      </c>
      <c r="D400" s="99">
        <v>1</v>
      </c>
      <c r="E400" s="100"/>
      <c r="F400" s="109"/>
      <c r="G400" s="101" t="s">
        <v>23</v>
      </c>
      <c r="X400" s="95"/>
      <c r="Y400" s="95"/>
    </row>
  </sheetData>
  <autoFilter ref="A17:AB400" xr:uid="{C46448A9-3935-40E1-9D9E-B6BCCCE89C7C}"/>
  <mergeCells count="15">
    <mergeCell ref="A18:F18"/>
    <mergeCell ref="A19:F19"/>
    <mergeCell ref="A357:F357"/>
    <mergeCell ref="A381:F381"/>
    <mergeCell ref="A15:A16"/>
    <mergeCell ref="B15:B16"/>
    <mergeCell ref="C15:C16"/>
    <mergeCell ref="D15:D16"/>
    <mergeCell ref="E15:F15"/>
    <mergeCell ref="B1:D1"/>
    <mergeCell ref="B7:E7"/>
    <mergeCell ref="B10:F10"/>
    <mergeCell ref="E11:F11"/>
    <mergeCell ref="E12:F12"/>
    <mergeCell ref="E13:F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00D6F-AC3A-45DD-97DA-786E0C6ACB01}">
  <sheetPr>
    <pageSetUpPr fitToPage="1"/>
  </sheetPr>
  <dimension ref="A1:AE160"/>
  <sheetViews>
    <sheetView topLeftCell="A152" workbookViewId="0">
      <selection activeCell="F160" sqref="A18:F160"/>
    </sheetView>
  </sheetViews>
  <sheetFormatPr defaultColWidth="9.140625" defaultRowHeight="11.25" customHeight="1" x14ac:dyDescent="0.2"/>
  <cols>
    <col min="1" max="1" width="11" style="120" customWidth="1"/>
    <col min="2" max="2" width="43.42578125" style="120" customWidth="1"/>
    <col min="3" max="3" width="11" style="120" customWidth="1"/>
    <col min="4" max="4" width="13.42578125" style="120" customWidth="1"/>
    <col min="5" max="6" width="16.42578125" style="120" customWidth="1"/>
    <col min="7" max="7" width="0.28515625" style="120" customWidth="1"/>
    <col min="8" max="8" width="14.42578125" style="120" customWidth="1"/>
    <col min="9" max="9" width="13.28515625" style="120" customWidth="1"/>
    <col min="10" max="12" width="9.140625" style="120"/>
    <col min="13" max="15" width="67.85546875" style="119" hidden="1" customWidth="1"/>
    <col min="16" max="20" width="101.85546875" style="119" hidden="1" customWidth="1"/>
    <col min="21" max="25" width="100.7109375" style="119" hidden="1" customWidth="1"/>
    <col min="26" max="27" width="129.28515625" style="119" hidden="1" customWidth="1"/>
    <col min="28" max="28" width="72" style="119" hidden="1" customWidth="1"/>
    <col min="29" max="30" width="61" style="119" hidden="1" customWidth="1"/>
    <col min="31" max="16384" width="9.140625" style="120"/>
  </cols>
  <sheetData>
    <row r="1" spans="1:25" s="59" customFormat="1" ht="15" x14ac:dyDescent="0.25">
      <c r="A1" s="58"/>
      <c r="B1" s="60" t="s">
        <v>0</v>
      </c>
      <c r="C1" s="60"/>
      <c r="D1" s="60"/>
      <c r="E1" s="61"/>
      <c r="F1" s="61"/>
      <c r="M1" s="62" t="s">
        <v>0</v>
      </c>
      <c r="N1" s="62" t="s">
        <v>1</v>
      </c>
      <c r="O1" s="62" t="s">
        <v>1</v>
      </c>
    </row>
    <row r="2" spans="1:25" s="59" customFormat="1" ht="13.5" customHeight="1" x14ac:dyDescent="0.25">
      <c r="A2" s="58"/>
      <c r="C2" s="63" t="s">
        <v>2</v>
      </c>
    </row>
    <row r="3" spans="1:25" s="59" customFormat="1" ht="13.5" customHeight="1" x14ac:dyDescent="0.25">
      <c r="A3" s="64"/>
      <c r="B3" s="61"/>
      <c r="C3" s="61"/>
      <c r="D3" s="61"/>
      <c r="E3" s="61"/>
      <c r="F3" s="61"/>
    </row>
    <row r="4" spans="1:25" s="59" customFormat="1" ht="15.75" x14ac:dyDescent="0.25">
      <c r="B4" s="65"/>
      <c r="C4" s="66" t="s">
        <v>3</v>
      </c>
      <c r="D4" s="67" t="s">
        <v>966</v>
      </c>
      <c r="E4" s="65"/>
      <c r="F4" s="68"/>
    </row>
    <row r="5" spans="1:25" s="59" customFormat="1" ht="13.5" customHeight="1" x14ac:dyDescent="0.25">
      <c r="B5" s="69"/>
      <c r="C5" s="70" t="s">
        <v>5</v>
      </c>
      <c r="D5" s="67"/>
      <c r="E5" s="67"/>
      <c r="F5" s="68"/>
    </row>
    <row r="6" spans="1:25" s="59" customFormat="1" ht="13.5" customHeight="1" x14ac:dyDescent="0.25">
      <c r="B6" s="71"/>
      <c r="C6" s="72"/>
      <c r="D6" s="68"/>
      <c r="E6" s="68"/>
      <c r="F6" s="68"/>
    </row>
    <row r="7" spans="1:25" s="59" customFormat="1" ht="26.25" x14ac:dyDescent="0.25">
      <c r="A7" s="73" t="s">
        <v>6</v>
      </c>
      <c r="B7" s="74"/>
      <c r="C7" s="74"/>
      <c r="D7" s="74"/>
      <c r="E7" s="74"/>
      <c r="F7" s="75"/>
      <c r="P7" s="62" t="s">
        <v>967</v>
      </c>
      <c r="Q7" s="62" t="s">
        <v>1</v>
      </c>
      <c r="R7" s="62" t="s">
        <v>1</v>
      </c>
      <c r="S7" s="62" t="s">
        <v>1</v>
      </c>
      <c r="T7" s="62" t="s">
        <v>1</v>
      </c>
    </row>
    <row r="8" spans="1:25" s="59" customFormat="1" ht="13.5" customHeight="1" x14ac:dyDescent="0.25">
      <c r="A8" s="68"/>
      <c r="B8" s="76"/>
      <c r="C8" s="63" t="s">
        <v>8</v>
      </c>
      <c r="D8" s="68"/>
      <c r="E8" s="68"/>
      <c r="F8" s="68"/>
    </row>
    <row r="9" spans="1:25" s="59" customFormat="1" ht="13.5" customHeight="1" x14ac:dyDescent="0.25">
      <c r="A9" s="68"/>
      <c r="B9" s="68"/>
      <c r="C9" s="77"/>
      <c r="D9" s="68"/>
      <c r="E9" s="68"/>
      <c r="F9" s="68"/>
    </row>
    <row r="10" spans="1:25" s="59" customFormat="1" ht="26.25" x14ac:dyDescent="0.25">
      <c r="B10" s="79" t="s">
        <v>968</v>
      </c>
      <c r="C10" s="79"/>
      <c r="D10" s="79"/>
      <c r="E10" s="79"/>
      <c r="F10" s="79"/>
      <c r="U10" s="62" t="s">
        <v>968</v>
      </c>
      <c r="V10" s="62" t="s">
        <v>1</v>
      </c>
      <c r="W10" s="62" t="s">
        <v>1</v>
      </c>
      <c r="X10" s="62" t="s">
        <v>1</v>
      </c>
      <c r="Y10" s="62" t="s">
        <v>1</v>
      </c>
    </row>
    <row r="11" spans="1:25" s="59" customFormat="1" ht="21.75" customHeight="1" x14ac:dyDescent="0.25">
      <c r="B11" s="58"/>
      <c r="C11" s="58"/>
      <c r="D11" s="80" t="s">
        <v>10</v>
      </c>
      <c r="E11" s="81">
        <v>719715.28</v>
      </c>
      <c r="F11" s="82"/>
    </row>
    <row r="12" spans="1:25" s="59" customFormat="1" ht="13.5" customHeight="1" x14ac:dyDescent="0.25">
      <c r="B12" s="58"/>
      <c r="C12" s="78"/>
      <c r="D12" s="83" t="s">
        <v>11</v>
      </c>
      <c r="E12" s="84">
        <v>350.16</v>
      </c>
      <c r="F12" s="85"/>
    </row>
    <row r="13" spans="1:25" s="59" customFormat="1" ht="13.5" customHeight="1" x14ac:dyDescent="0.25">
      <c r="A13" s="64"/>
      <c r="C13" s="86"/>
      <c r="D13" s="83" t="s">
        <v>12</v>
      </c>
      <c r="E13" s="87">
        <v>0</v>
      </c>
      <c r="F13" s="85"/>
    </row>
    <row r="14" spans="1:25" s="59" customFormat="1" ht="15" x14ac:dyDescent="0.25">
      <c r="B14" s="88"/>
      <c r="C14" s="88"/>
      <c r="D14" s="88"/>
      <c r="E14" s="88"/>
      <c r="F14" s="88"/>
    </row>
    <row r="15" spans="1:25" s="59" customFormat="1" ht="32.25" customHeight="1" x14ac:dyDescent="0.25">
      <c r="A15" s="89" t="s">
        <v>13</v>
      </c>
      <c r="B15" s="89" t="s">
        <v>14</v>
      </c>
      <c r="C15" s="89" t="s">
        <v>15</v>
      </c>
      <c r="D15" s="89" t="s">
        <v>16</v>
      </c>
      <c r="E15" s="90" t="s">
        <v>17</v>
      </c>
      <c r="F15" s="91"/>
    </row>
    <row r="16" spans="1:25" s="59" customFormat="1" ht="20.25" customHeight="1" x14ac:dyDescent="0.25">
      <c r="A16" s="89"/>
      <c r="B16" s="89"/>
      <c r="C16" s="89"/>
      <c r="D16" s="89"/>
      <c r="E16" s="92" t="s">
        <v>18</v>
      </c>
      <c r="F16" s="92" t="s">
        <v>19</v>
      </c>
    </row>
    <row r="17" spans="1:27" s="59" customFormat="1" ht="12" customHeight="1" x14ac:dyDescent="0.25">
      <c r="A17" s="93">
        <v>1</v>
      </c>
      <c r="B17" s="93">
        <v>3</v>
      </c>
      <c r="C17" s="93">
        <v>4</v>
      </c>
      <c r="D17" s="93">
        <v>5</v>
      </c>
      <c r="E17" s="93">
        <v>6</v>
      </c>
      <c r="F17" s="93">
        <v>7</v>
      </c>
    </row>
    <row r="18" spans="1:27" s="59" customFormat="1" ht="15" x14ac:dyDescent="0.25">
      <c r="A18" s="94" t="s">
        <v>20</v>
      </c>
      <c r="B18" s="94"/>
      <c r="C18" s="94"/>
      <c r="D18" s="94"/>
      <c r="E18" s="94"/>
      <c r="F18" s="94"/>
      <c r="Z18" s="95" t="s">
        <v>20</v>
      </c>
    </row>
    <row r="19" spans="1:27" s="59" customFormat="1" ht="15" x14ac:dyDescent="0.25">
      <c r="A19" s="94" t="s">
        <v>21</v>
      </c>
      <c r="B19" s="94"/>
      <c r="C19" s="94"/>
      <c r="D19" s="94"/>
      <c r="E19" s="94"/>
      <c r="F19" s="94"/>
      <c r="Z19" s="95"/>
      <c r="AA19" s="95" t="s">
        <v>21</v>
      </c>
    </row>
    <row r="20" spans="1:27" s="59" customFormat="1" ht="15" x14ac:dyDescent="0.25">
      <c r="A20" s="96">
        <f>IF(G20&lt;&gt;"",COUNTA(G$1:G20),"")</f>
        <v>1</v>
      </c>
      <c r="B20" s="97" t="s">
        <v>969</v>
      </c>
      <c r="C20" s="98" t="s">
        <v>186</v>
      </c>
      <c r="D20" s="104">
        <v>5.6</v>
      </c>
      <c r="E20" s="100">
        <f>F20/D20</f>
        <v>2427.0669050432148</v>
      </c>
      <c r="F20" s="100">
        <v>13591.574668242001</v>
      </c>
      <c r="G20" s="101" t="s">
        <v>23</v>
      </c>
      <c r="H20" s="59">
        <f>1.052*1.021*1.03</f>
        <v>1.1063147600000001</v>
      </c>
      <c r="I20" s="59">
        <f>F20*H20</f>
        <v>15036.55966711823</v>
      </c>
      <c r="Z20" s="95"/>
      <c r="AA20" s="95"/>
    </row>
    <row r="21" spans="1:27" s="59" customFormat="1" ht="22.5" x14ac:dyDescent="0.25">
      <c r="A21" s="96">
        <f>IF(G21&lt;&gt;"",COUNTA(G$1:G21),"")</f>
        <v>2</v>
      </c>
      <c r="B21" s="97" t="s">
        <v>970</v>
      </c>
      <c r="C21" s="98" t="s">
        <v>186</v>
      </c>
      <c r="D21" s="99">
        <v>15</v>
      </c>
      <c r="E21" s="100">
        <f t="shared" ref="E21:E84" si="0">F21/D21</f>
        <v>5505.4979611068002</v>
      </c>
      <c r="F21" s="100">
        <v>82582.469416602005</v>
      </c>
      <c r="G21" s="101" t="s">
        <v>23</v>
      </c>
      <c r="H21" s="59">
        <f t="shared" ref="H21:H84" si="1">1.052*1.021*1.03</f>
        <v>1.1063147600000001</v>
      </c>
      <c r="I21" s="59">
        <f t="shared" ref="I21:I84" si="2">F21*H21</f>
        <v>91362.204832835399</v>
      </c>
      <c r="Z21" s="95"/>
      <c r="AA21" s="95"/>
    </row>
    <row r="22" spans="1:27" s="59" customFormat="1" ht="15" x14ac:dyDescent="0.25">
      <c r="A22" s="96">
        <f>IF(G22&lt;&gt;"",COUNTA(G$1:G22),"")</f>
        <v>3</v>
      </c>
      <c r="B22" s="97" t="s">
        <v>971</v>
      </c>
      <c r="C22" s="98" t="s">
        <v>186</v>
      </c>
      <c r="D22" s="104">
        <v>4.3</v>
      </c>
      <c r="E22" s="100">
        <f t="shared" si="0"/>
        <v>2040.1782043412095</v>
      </c>
      <c r="F22" s="100">
        <v>8772.7662786672008</v>
      </c>
      <c r="G22" s="101" t="s">
        <v>23</v>
      </c>
      <c r="H22" s="59">
        <f t="shared" si="1"/>
        <v>1.1063147600000001</v>
      </c>
      <c r="I22" s="59">
        <f t="shared" si="2"/>
        <v>9705.4408201197984</v>
      </c>
      <c r="Z22" s="95"/>
      <c r="AA22" s="95"/>
    </row>
    <row r="23" spans="1:27" s="59" customFormat="1" ht="15" x14ac:dyDescent="0.25">
      <c r="A23" s="96">
        <f>IF(G23&lt;&gt;"",COUNTA(G$1:G23),"")</f>
        <v>4</v>
      </c>
      <c r="B23" s="97" t="s">
        <v>972</v>
      </c>
      <c r="C23" s="98" t="s">
        <v>186</v>
      </c>
      <c r="D23" s="104">
        <v>39.5</v>
      </c>
      <c r="E23" s="100">
        <f t="shared" si="0"/>
        <v>469.65274191520007</v>
      </c>
      <c r="F23" s="100">
        <v>18551.283305650402</v>
      </c>
      <c r="G23" s="101" t="s">
        <v>23</v>
      </c>
      <c r="H23" s="59">
        <f t="shared" si="1"/>
        <v>1.1063147600000001</v>
      </c>
      <c r="I23" s="59">
        <f t="shared" si="2"/>
        <v>20523.558537982633</v>
      </c>
      <c r="Z23" s="95"/>
      <c r="AA23" s="95"/>
    </row>
    <row r="24" spans="1:27" s="59" customFormat="1" ht="15" x14ac:dyDescent="0.25">
      <c r="A24" s="96">
        <f>IF(G24&lt;&gt;"",COUNTA(G$1:G24),"")</f>
        <v>5</v>
      </c>
      <c r="B24" s="97" t="s">
        <v>973</v>
      </c>
      <c r="C24" s="98" t="s">
        <v>186</v>
      </c>
      <c r="D24" s="99">
        <v>54</v>
      </c>
      <c r="E24" s="100">
        <f t="shared" si="0"/>
        <v>591.56862846720003</v>
      </c>
      <c r="F24" s="100">
        <v>31944.705937228802</v>
      </c>
      <c r="G24" s="101" t="s">
        <v>23</v>
      </c>
      <c r="H24" s="59">
        <f t="shared" si="1"/>
        <v>1.1063147600000001</v>
      </c>
      <c r="I24" s="59">
        <f t="shared" si="2"/>
        <v>35340.899682215859</v>
      </c>
      <c r="Z24" s="95"/>
      <c r="AA24" s="95"/>
    </row>
    <row r="25" spans="1:27" s="59" customFormat="1" ht="15" x14ac:dyDescent="0.25">
      <c r="A25" s="96">
        <f>IF(G25&lt;&gt;"",COUNTA(G$1:G25),"")</f>
        <v>6</v>
      </c>
      <c r="B25" s="97" t="s">
        <v>974</v>
      </c>
      <c r="C25" s="98" t="s">
        <v>22</v>
      </c>
      <c r="D25" s="99">
        <v>4</v>
      </c>
      <c r="E25" s="100">
        <f t="shared" si="0"/>
        <v>924.29279253720006</v>
      </c>
      <c r="F25" s="100">
        <v>3697.1711701488002</v>
      </c>
      <c r="G25" s="101" t="s">
        <v>23</v>
      </c>
      <c r="H25" s="59">
        <f t="shared" si="1"/>
        <v>1.1063147600000001</v>
      </c>
      <c r="I25" s="59">
        <f t="shared" si="2"/>
        <v>4090.2350357820892</v>
      </c>
      <c r="Z25" s="95"/>
      <c r="AA25" s="95"/>
    </row>
    <row r="26" spans="1:27" s="59" customFormat="1" ht="15" x14ac:dyDescent="0.25">
      <c r="A26" s="96">
        <f>IF(G26&lt;&gt;"",COUNTA(G$1:G26),"")</f>
        <v>7</v>
      </c>
      <c r="B26" s="97" t="s">
        <v>975</v>
      </c>
      <c r="C26" s="98" t="s">
        <v>22</v>
      </c>
      <c r="D26" s="99">
        <v>4</v>
      </c>
      <c r="E26" s="100">
        <f t="shared" si="0"/>
        <v>820.59791008240006</v>
      </c>
      <c r="F26" s="100">
        <v>3282.3916403296002</v>
      </c>
      <c r="G26" s="101" t="s">
        <v>23</v>
      </c>
      <c r="H26" s="59">
        <f t="shared" si="1"/>
        <v>1.1063147600000001</v>
      </c>
      <c r="I26" s="59">
        <f t="shared" si="2"/>
        <v>3631.3583197972484</v>
      </c>
      <c r="Z26" s="95"/>
      <c r="AA26" s="95"/>
    </row>
    <row r="27" spans="1:27" s="59" customFormat="1" ht="15" x14ac:dyDescent="0.25">
      <c r="A27" s="96">
        <f>IF(G27&lt;&gt;"",COUNTA(G$1:G27),"")</f>
        <v>8</v>
      </c>
      <c r="B27" s="97" t="s">
        <v>976</v>
      </c>
      <c r="C27" s="98" t="s">
        <v>22</v>
      </c>
      <c r="D27" s="99">
        <v>1</v>
      </c>
      <c r="E27" s="100">
        <f t="shared" si="0"/>
        <v>1245.544472546</v>
      </c>
      <c r="F27" s="100">
        <v>1245.544472546</v>
      </c>
      <c r="G27" s="101" t="s">
        <v>23</v>
      </c>
      <c r="H27" s="59">
        <f t="shared" si="1"/>
        <v>1.1063147600000001</v>
      </c>
      <c r="I27" s="59">
        <f t="shared" si="2"/>
        <v>1377.9642342140546</v>
      </c>
      <c r="Z27" s="95"/>
      <c r="AA27" s="95"/>
    </row>
    <row r="28" spans="1:27" s="59" customFormat="1" ht="15" x14ac:dyDescent="0.25">
      <c r="A28" s="96">
        <f>IF(G28&lt;&gt;"",COUNTA(G$1:G28),"")</f>
        <v>9</v>
      </c>
      <c r="B28" s="97" t="s">
        <v>977</v>
      </c>
      <c r="C28" s="98" t="s">
        <v>22</v>
      </c>
      <c r="D28" s="99">
        <v>2</v>
      </c>
      <c r="E28" s="100">
        <f t="shared" si="0"/>
        <v>30183.364334128</v>
      </c>
      <c r="F28" s="100">
        <v>60366.728668256001</v>
      </c>
      <c r="G28" s="101" t="s">
        <v>23</v>
      </c>
      <c r="H28" s="59">
        <f t="shared" si="1"/>
        <v>1.1063147600000001</v>
      </c>
      <c r="I28" s="59">
        <f t="shared" si="2"/>
        <v>66784.602938606768</v>
      </c>
      <c r="Z28" s="95"/>
      <c r="AA28" s="95"/>
    </row>
    <row r="29" spans="1:27" s="59" customFormat="1" ht="15" x14ac:dyDescent="0.25">
      <c r="A29" s="96">
        <f>IF(G29&lt;&gt;"",COUNTA(G$1:G29),"")</f>
        <v>10</v>
      </c>
      <c r="B29" s="97" t="s">
        <v>576</v>
      </c>
      <c r="C29" s="98" t="s">
        <v>22</v>
      </c>
      <c r="D29" s="99">
        <v>2</v>
      </c>
      <c r="E29" s="100">
        <f t="shared" si="0"/>
        <v>9212.6370272431996</v>
      </c>
      <c r="F29" s="100">
        <v>18425.274054486399</v>
      </c>
      <c r="G29" s="101" t="s">
        <v>23</v>
      </c>
      <c r="H29" s="59">
        <f t="shared" si="1"/>
        <v>1.1063147600000001</v>
      </c>
      <c r="I29" s="59">
        <f t="shared" si="2"/>
        <v>20384.15264352335</v>
      </c>
      <c r="Z29" s="95"/>
      <c r="AA29" s="95"/>
    </row>
    <row r="30" spans="1:27" s="59" customFormat="1" ht="15" x14ac:dyDescent="0.25">
      <c r="A30" s="96">
        <f>IF(G30&lt;&gt;"",COUNTA(G$1:G30),"")</f>
        <v>11</v>
      </c>
      <c r="B30" s="97" t="s">
        <v>673</v>
      </c>
      <c r="C30" s="98" t="s">
        <v>22</v>
      </c>
      <c r="D30" s="99">
        <v>6</v>
      </c>
      <c r="E30" s="100">
        <f t="shared" si="0"/>
        <v>924.29279253720006</v>
      </c>
      <c r="F30" s="100">
        <v>5545.7567552232003</v>
      </c>
      <c r="G30" s="101" t="s">
        <v>23</v>
      </c>
      <c r="H30" s="59">
        <f t="shared" si="1"/>
        <v>1.1063147600000001</v>
      </c>
      <c r="I30" s="59">
        <f t="shared" si="2"/>
        <v>6135.352553673134</v>
      </c>
      <c r="Z30" s="95"/>
      <c r="AA30" s="95"/>
    </row>
    <row r="31" spans="1:27" s="59" customFormat="1" ht="15" x14ac:dyDescent="0.25">
      <c r="A31" s="96">
        <f>IF(G31&lt;&gt;"",COUNTA(G$1:G31),"")</f>
        <v>12</v>
      </c>
      <c r="B31" s="97" t="s">
        <v>978</v>
      </c>
      <c r="C31" s="98" t="s">
        <v>22</v>
      </c>
      <c r="D31" s="99">
        <v>25</v>
      </c>
      <c r="E31" s="100">
        <f t="shared" si="0"/>
        <v>214.13828494560002</v>
      </c>
      <c r="F31" s="100">
        <v>5353.4571236400006</v>
      </c>
      <c r="G31" s="101" t="s">
        <v>23</v>
      </c>
      <c r="H31" s="59">
        <f t="shared" si="1"/>
        <v>1.1063147600000001</v>
      </c>
      <c r="I31" s="59">
        <f t="shared" si="2"/>
        <v>5922.6086329100781</v>
      </c>
      <c r="Z31" s="95"/>
      <c r="AA31" s="95"/>
    </row>
    <row r="32" spans="1:27" s="59" customFormat="1" ht="15" x14ac:dyDescent="0.25">
      <c r="A32" s="96">
        <f>IF(G32&lt;&gt;"",COUNTA(G$1:G32),"")</f>
        <v>13</v>
      </c>
      <c r="B32" s="97" t="s">
        <v>581</v>
      </c>
      <c r="C32" s="98" t="s">
        <v>22</v>
      </c>
      <c r="D32" s="99">
        <v>4</v>
      </c>
      <c r="E32" s="100">
        <f t="shared" si="0"/>
        <v>4476.094203222</v>
      </c>
      <c r="F32" s="100">
        <v>17904.376812888</v>
      </c>
      <c r="G32" s="101" t="s">
        <v>23</v>
      </c>
      <c r="H32" s="59">
        <f t="shared" si="1"/>
        <v>1.1063147600000001</v>
      </c>
      <c r="I32" s="59">
        <f t="shared" si="2"/>
        <v>19807.876336699755</v>
      </c>
      <c r="Z32" s="95"/>
      <c r="AA32" s="95"/>
    </row>
    <row r="33" spans="1:27" s="59" customFormat="1" ht="22.5" x14ac:dyDescent="0.25">
      <c r="A33" s="96">
        <f>IF(G33&lt;&gt;"",COUNTA(G$1:G33),"")</f>
        <v>14</v>
      </c>
      <c r="B33" s="97" t="s">
        <v>584</v>
      </c>
      <c r="C33" s="98" t="s">
        <v>22</v>
      </c>
      <c r="D33" s="99">
        <v>2</v>
      </c>
      <c r="E33" s="100">
        <f t="shared" si="0"/>
        <v>1782.9479303635999</v>
      </c>
      <c r="F33" s="100">
        <v>3565.8958607271998</v>
      </c>
      <c r="G33" s="101" t="s">
        <v>23</v>
      </c>
      <c r="H33" s="59">
        <f t="shared" si="1"/>
        <v>1.1063147600000001</v>
      </c>
      <c r="I33" s="59">
        <f t="shared" si="2"/>
        <v>3945.0032233454058</v>
      </c>
      <c r="Z33" s="95"/>
      <c r="AA33" s="95"/>
    </row>
    <row r="34" spans="1:27" s="59" customFormat="1" ht="22.5" x14ac:dyDescent="0.25">
      <c r="A34" s="96">
        <f>IF(G34&lt;&gt;"",COUNTA(G$1:G34),"")</f>
        <v>15</v>
      </c>
      <c r="B34" s="97" t="s">
        <v>979</v>
      </c>
      <c r="C34" s="98" t="s">
        <v>22</v>
      </c>
      <c r="D34" s="99">
        <v>3</v>
      </c>
      <c r="E34" s="100">
        <f t="shared" si="0"/>
        <v>5467.4407333628005</v>
      </c>
      <c r="F34" s="100">
        <v>16402.322200088402</v>
      </c>
      <c r="G34" s="101" t="s">
        <v>23</v>
      </c>
      <c r="H34" s="59">
        <f t="shared" si="1"/>
        <v>1.1063147600000001</v>
      </c>
      <c r="I34" s="59">
        <f t="shared" si="2"/>
        <v>18146.131148233471</v>
      </c>
      <c r="Z34" s="95"/>
      <c r="AA34" s="95"/>
    </row>
    <row r="35" spans="1:27" s="59" customFormat="1" ht="22.5" x14ac:dyDescent="0.25">
      <c r="A35" s="96">
        <f>IF(G35&lt;&gt;"",COUNTA(G$1:G35),"")</f>
        <v>16</v>
      </c>
      <c r="B35" s="97" t="s">
        <v>980</v>
      </c>
      <c r="C35" s="98" t="s">
        <v>22</v>
      </c>
      <c r="D35" s="99">
        <v>2</v>
      </c>
      <c r="E35" s="100">
        <f t="shared" si="0"/>
        <v>4657.5076975668007</v>
      </c>
      <c r="F35" s="100">
        <v>9315.0153951336015</v>
      </c>
      <c r="G35" s="101" t="s">
        <v>23</v>
      </c>
      <c r="H35" s="59">
        <f t="shared" si="1"/>
        <v>1.1063147600000001</v>
      </c>
      <c r="I35" s="59">
        <f t="shared" si="2"/>
        <v>10305.339021263537</v>
      </c>
      <c r="Z35" s="95"/>
      <c r="AA35" s="95"/>
    </row>
    <row r="36" spans="1:27" s="59" customFormat="1" ht="22.5" x14ac:dyDescent="0.25">
      <c r="A36" s="96">
        <f>IF(G36&lt;&gt;"",COUNTA(G$1:G36),"")</f>
        <v>17</v>
      </c>
      <c r="B36" s="97" t="s">
        <v>981</v>
      </c>
      <c r="C36" s="98" t="s">
        <v>22</v>
      </c>
      <c r="D36" s="99">
        <v>2</v>
      </c>
      <c r="E36" s="100">
        <f t="shared" si="0"/>
        <v>4657.5076975668007</v>
      </c>
      <c r="F36" s="100">
        <v>9315.0153951336015</v>
      </c>
      <c r="G36" s="101" t="s">
        <v>23</v>
      </c>
      <c r="H36" s="59">
        <f t="shared" si="1"/>
        <v>1.1063147600000001</v>
      </c>
      <c r="I36" s="59">
        <f t="shared" si="2"/>
        <v>10305.339021263537</v>
      </c>
      <c r="Z36" s="95"/>
      <c r="AA36" s="95"/>
    </row>
    <row r="37" spans="1:27" s="59" customFormat="1" ht="22.5" x14ac:dyDescent="0.25">
      <c r="A37" s="96">
        <f>IF(G37&lt;&gt;"",COUNTA(G$1:G37),"")</f>
        <v>18</v>
      </c>
      <c r="B37" s="97" t="s">
        <v>982</v>
      </c>
      <c r="C37" s="98" t="s">
        <v>22</v>
      </c>
      <c r="D37" s="99">
        <v>4</v>
      </c>
      <c r="E37" s="100">
        <f t="shared" si="0"/>
        <v>2753.7501954111999</v>
      </c>
      <c r="F37" s="100">
        <v>11015.0007816448</v>
      </c>
      <c r="G37" s="101" t="s">
        <v>23</v>
      </c>
      <c r="H37" s="59">
        <f t="shared" si="1"/>
        <v>1.1063147600000001</v>
      </c>
      <c r="I37" s="59">
        <f t="shared" si="2"/>
        <v>12186.05794614518</v>
      </c>
      <c r="Z37" s="95"/>
      <c r="AA37" s="95"/>
    </row>
    <row r="38" spans="1:27" s="59" customFormat="1" ht="15" x14ac:dyDescent="0.25">
      <c r="A38" s="96">
        <f>IF(G38&lt;&gt;"",COUNTA(G$1:G38),"")</f>
        <v>19</v>
      </c>
      <c r="B38" s="97" t="s">
        <v>983</v>
      </c>
      <c r="C38" s="98" t="s">
        <v>22</v>
      </c>
      <c r="D38" s="99">
        <v>2</v>
      </c>
      <c r="E38" s="100">
        <f t="shared" si="0"/>
        <v>33580.735267464399</v>
      </c>
      <c r="F38" s="100">
        <v>67161.470534928798</v>
      </c>
      <c r="G38" s="101" t="s">
        <v>23</v>
      </c>
      <c r="H38" s="59">
        <f t="shared" si="1"/>
        <v>1.1063147600000001</v>
      </c>
      <c r="I38" s="59">
        <f t="shared" si="2"/>
        <v>74301.726156096833</v>
      </c>
      <c r="Z38" s="95"/>
      <c r="AA38" s="95"/>
    </row>
    <row r="39" spans="1:27" s="59" customFormat="1" ht="15" x14ac:dyDescent="0.25">
      <c r="A39" s="96">
        <f>IF(G39&lt;&gt;"",COUNTA(G$1:G39),"")</f>
        <v>20</v>
      </c>
      <c r="B39" s="97" t="s">
        <v>984</v>
      </c>
      <c r="C39" s="98" t="s">
        <v>22</v>
      </c>
      <c r="D39" s="99">
        <v>22</v>
      </c>
      <c r="E39" s="100">
        <f t="shared" si="0"/>
        <v>239.20737740720003</v>
      </c>
      <c r="F39" s="100">
        <v>5262.5623029584003</v>
      </c>
      <c r="G39" s="101" t="s">
        <v>23</v>
      </c>
      <c r="H39" s="59">
        <f t="shared" si="1"/>
        <v>1.1063147600000001</v>
      </c>
      <c r="I39" s="59">
        <f t="shared" si="2"/>
        <v>5822.05035118247</v>
      </c>
      <c r="Z39" s="95"/>
      <c r="AA39" s="95"/>
    </row>
    <row r="40" spans="1:27" s="59" customFormat="1" ht="22.5" x14ac:dyDescent="0.25">
      <c r="A40" s="96">
        <f>IF(G40&lt;&gt;"",COUNTA(G$1:G40),"")</f>
        <v>21</v>
      </c>
      <c r="B40" s="97" t="s">
        <v>985</v>
      </c>
      <c r="C40" s="98" t="s">
        <v>22</v>
      </c>
      <c r="D40" s="99">
        <v>1</v>
      </c>
      <c r="E40" s="100">
        <f t="shared" si="0"/>
        <v>3262.6660481588001</v>
      </c>
      <c r="F40" s="100">
        <v>3262.6660481588001</v>
      </c>
      <c r="G40" s="101" t="s">
        <v>23</v>
      </c>
      <c r="H40" s="59">
        <f t="shared" si="1"/>
        <v>1.1063147600000001</v>
      </c>
      <c r="I40" s="59">
        <f t="shared" si="2"/>
        <v>3609.5356060289514</v>
      </c>
      <c r="Z40" s="95"/>
      <c r="AA40" s="95"/>
    </row>
    <row r="41" spans="1:27" s="59" customFormat="1" ht="15" x14ac:dyDescent="0.25">
      <c r="A41" s="96">
        <f>IF(G41&lt;&gt;"",COUNTA(G$1:G41),"")</f>
        <v>22</v>
      </c>
      <c r="B41" s="97" t="s">
        <v>986</v>
      </c>
      <c r="C41" s="98" t="s">
        <v>58</v>
      </c>
      <c r="D41" s="104">
        <v>30.5</v>
      </c>
      <c r="E41" s="100">
        <f t="shared" si="0"/>
        <v>628.4089099752</v>
      </c>
      <c r="F41" s="100">
        <v>19166.471754243601</v>
      </c>
      <c r="G41" s="101" t="s">
        <v>23</v>
      </c>
      <c r="H41" s="59">
        <f t="shared" si="1"/>
        <v>1.1063147600000001</v>
      </c>
      <c r="I41" s="59">
        <f t="shared" si="2"/>
        <v>21204.150598842789</v>
      </c>
      <c r="Z41" s="95"/>
      <c r="AA41" s="95"/>
    </row>
    <row r="42" spans="1:27" s="59" customFormat="1" ht="15" x14ac:dyDescent="0.25">
      <c r="A42" s="96">
        <f>IF(G42&lt;&gt;"",COUNTA(G$1:G42),"")</f>
        <v>23</v>
      </c>
      <c r="B42" s="97" t="s">
        <v>986</v>
      </c>
      <c r="C42" s="98" t="s">
        <v>58</v>
      </c>
      <c r="D42" s="108">
        <v>20.74</v>
      </c>
      <c r="E42" s="100">
        <f t="shared" si="0"/>
        <v>924.29290988977846</v>
      </c>
      <c r="F42" s="100">
        <v>19169.834951114004</v>
      </c>
      <c r="G42" s="101" t="s">
        <v>23</v>
      </c>
      <c r="H42" s="59">
        <f t="shared" si="1"/>
        <v>1.1063147600000001</v>
      </c>
      <c r="I42" s="59">
        <f t="shared" si="2"/>
        <v>21207.871353181301</v>
      </c>
      <c r="Z42" s="95"/>
      <c r="AA42" s="95"/>
    </row>
    <row r="43" spans="1:27" s="59" customFormat="1" ht="22.5" x14ac:dyDescent="0.25">
      <c r="A43" s="96">
        <f>IF(G43&lt;&gt;"",COUNTA(G$1:G43),"")</f>
        <v>24</v>
      </c>
      <c r="B43" s="97" t="s">
        <v>987</v>
      </c>
      <c r="C43" s="98" t="s">
        <v>58</v>
      </c>
      <c r="D43" s="104">
        <v>23.4</v>
      </c>
      <c r="E43" s="100">
        <f t="shared" si="0"/>
        <v>177.38669773203421</v>
      </c>
      <c r="F43" s="100">
        <v>4150.8487269296002</v>
      </c>
      <c r="G43" s="101" t="s">
        <v>23</v>
      </c>
      <c r="H43" s="59">
        <f t="shared" si="1"/>
        <v>1.1063147600000001</v>
      </c>
      <c r="I43" s="59">
        <f t="shared" si="2"/>
        <v>4592.1452131294263</v>
      </c>
      <c r="Z43" s="95"/>
      <c r="AA43" s="95"/>
    </row>
    <row r="44" spans="1:27" s="59" customFormat="1" ht="15" x14ac:dyDescent="0.25">
      <c r="A44" s="96">
        <f>IF(G44&lt;&gt;"",COUNTA(G$1:G44),"")</f>
        <v>25</v>
      </c>
      <c r="B44" s="97" t="s">
        <v>988</v>
      </c>
      <c r="C44" s="98" t="s">
        <v>22</v>
      </c>
      <c r="D44" s="99">
        <v>50</v>
      </c>
      <c r="E44" s="100">
        <f t="shared" si="0"/>
        <v>8.3526764380000014</v>
      </c>
      <c r="F44" s="102">
        <v>417.63382190000004</v>
      </c>
      <c r="G44" s="101" t="s">
        <v>23</v>
      </c>
      <c r="H44" s="59">
        <f t="shared" si="1"/>
        <v>1.1063147600000001</v>
      </c>
      <c r="I44" s="59">
        <f t="shared" si="2"/>
        <v>462.03446144318133</v>
      </c>
      <c r="Z44" s="95"/>
      <c r="AA44" s="95"/>
    </row>
    <row r="45" spans="1:27" s="59" customFormat="1" ht="15" x14ac:dyDescent="0.25">
      <c r="A45" s="96">
        <f>IF(G45&lt;&gt;"",COUNTA(G$1:G45),"")</f>
        <v>26</v>
      </c>
      <c r="B45" s="97" t="s">
        <v>418</v>
      </c>
      <c r="C45" s="98" t="s">
        <v>62</v>
      </c>
      <c r="D45" s="103">
        <v>9.0000000000000006E-5</v>
      </c>
      <c r="E45" s="100">
        <f t="shared" si="0"/>
        <v>307309.65555555554</v>
      </c>
      <c r="F45" s="102">
        <v>27.657869000000002</v>
      </c>
      <c r="G45" s="101" t="s">
        <v>23</v>
      </c>
      <c r="H45" s="59">
        <f t="shared" si="1"/>
        <v>1.1063147600000001</v>
      </c>
      <c r="I45" s="59">
        <f t="shared" si="2"/>
        <v>30.598308704846442</v>
      </c>
      <c r="Z45" s="95"/>
      <c r="AA45" s="95"/>
    </row>
    <row r="46" spans="1:27" s="59" customFormat="1" ht="15" x14ac:dyDescent="0.25">
      <c r="A46" s="96">
        <f>IF(G46&lt;&gt;"",COUNTA(G$1:G46),"")</f>
        <v>27</v>
      </c>
      <c r="B46" s="97" t="s">
        <v>512</v>
      </c>
      <c r="C46" s="98" t="s">
        <v>494</v>
      </c>
      <c r="D46" s="104">
        <v>0.4</v>
      </c>
      <c r="E46" s="100">
        <f t="shared" si="0"/>
        <v>2295.3818640479999</v>
      </c>
      <c r="F46" s="102">
        <v>918.1527456192</v>
      </c>
      <c r="G46" s="101" t="s">
        <v>23</v>
      </c>
      <c r="H46" s="59">
        <f t="shared" si="1"/>
        <v>1.1063147600000001</v>
      </c>
      <c r="I46" s="59">
        <f t="shared" si="2"/>
        <v>1015.7659344130464</v>
      </c>
      <c r="Z46" s="95"/>
      <c r="AA46" s="95"/>
    </row>
    <row r="47" spans="1:27" s="59" customFormat="1" ht="15" x14ac:dyDescent="0.25">
      <c r="A47" s="96">
        <f>IF(G47&lt;&gt;"",COUNTA(G$1:G47),"")</f>
        <v>28</v>
      </c>
      <c r="B47" s="97" t="s">
        <v>61</v>
      </c>
      <c r="C47" s="98" t="s">
        <v>62</v>
      </c>
      <c r="D47" s="103">
        <v>2.3600000000000001E-3</v>
      </c>
      <c r="E47" s="100">
        <f t="shared" si="0"/>
        <v>101359.05822338983</v>
      </c>
      <c r="F47" s="102">
        <v>239.2073774072</v>
      </c>
      <c r="G47" s="101" t="s">
        <v>23</v>
      </c>
      <c r="H47" s="59">
        <f t="shared" si="1"/>
        <v>1.1063147600000001</v>
      </c>
      <c r="I47" s="59">
        <f t="shared" si="2"/>
        <v>264.63865232647589</v>
      </c>
      <c r="Z47" s="95"/>
      <c r="AA47" s="95"/>
    </row>
    <row r="48" spans="1:27" s="59" customFormat="1" ht="15" x14ac:dyDescent="0.25">
      <c r="A48" s="96">
        <f>IF(G48&lt;&gt;"",COUNTA(G$1:G48),"")</f>
        <v>29</v>
      </c>
      <c r="B48" s="97" t="s">
        <v>989</v>
      </c>
      <c r="C48" s="98" t="s">
        <v>62</v>
      </c>
      <c r="D48" s="110">
        <v>7.8399999999999997E-4</v>
      </c>
      <c r="E48" s="100">
        <f t="shared" si="0"/>
        <v>199108.43448469389</v>
      </c>
      <c r="F48" s="102">
        <v>156.10101263600001</v>
      </c>
      <c r="G48" s="101" t="s">
        <v>23</v>
      </c>
      <c r="H48" s="59">
        <f t="shared" si="1"/>
        <v>1.1063147600000001</v>
      </c>
      <c r="I48" s="59">
        <f t="shared" si="2"/>
        <v>172.69685433015331</v>
      </c>
      <c r="Z48" s="95"/>
      <c r="AA48" s="95"/>
    </row>
    <row r="49" spans="1:27" s="59" customFormat="1" ht="22.5" x14ac:dyDescent="0.25">
      <c r="A49" s="96">
        <f>IF(G49&lt;&gt;"",COUNTA(G$1:G49),"")</f>
        <v>30</v>
      </c>
      <c r="B49" s="97" t="s">
        <v>154</v>
      </c>
      <c r="C49" s="98" t="s">
        <v>62</v>
      </c>
      <c r="D49" s="103">
        <v>2.64E-3</v>
      </c>
      <c r="E49" s="100">
        <f t="shared" si="0"/>
        <v>154263.8596406061</v>
      </c>
      <c r="F49" s="102">
        <v>407.25658945120006</v>
      </c>
      <c r="G49" s="101" t="s">
        <v>23</v>
      </c>
      <c r="H49" s="59">
        <f t="shared" si="1"/>
        <v>1.1063147600000001</v>
      </c>
      <c r="I49" s="59">
        <f t="shared" si="2"/>
        <v>450.55397601712292</v>
      </c>
      <c r="Z49" s="95"/>
      <c r="AA49" s="95"/>
    </row>
    <row r="50" spans="1:27" s="59" customFormat="1" ht="22.5" x14ac:dyDescent="0.25">
      <c r="A50" s="96">
        <f>IF(G50&lt;&gt;"",COUNTA(G$1:G50),"")</f>
        <v>31</v>
      </c>
      <c r="B50" s="97" t="s">
        <v>156</v>
      </c>
      <c r="C50" s="98" t="s">
        <v>64</v>
      </c>
      <c r="D50" s="106">
        <v>0.60399999999999998</v>
      </c>
      <c r="E50" s="100">
        <f t="shared" si="0"/>
        <v>259.34289216622523</v>
      </c>
      <c r="F50" s="102">
        <v>156.64310686840003</v>
      </c>
      <c r="G50" s="101" t="s">
        <v>23</v>
      </c>
      <c r="H50" s="59">
        <f t="shared" si="1"/>
        <v>1.1063147600000001</v>
      </c>
      <c r="I50" s="59">
        <f t="shared" si="2"/>
        <v>173.29658118076833</v>
      </c>
      <c r="Z50" s="95"/>
      <c r="AA50" s="95"/>
    </row>
    <row r="51" spans="1:27" s="59" customFormat="1" ht="15" x14ac:dyDescent="0.25">
      <c r="A51" s="96">
        <f>IF(G51&lt;&gt;"",COUNTA(G$1:G51),"")</f>
        <v>32</v>
      </c>
      <c r="B51" s="97" t="s">
        <v>63</v>
      </c>
      <c r="C51" s="98" t="s">
        <v>64</v>
      </c>
      <c r="D51" s="110">
        <v>18.271571999999999</v>
      </c>
      <c r="E51" s="100">
        <f t="shared" si="0"/>
        <v>91.00608714580224</v>
      </c>
      <c r="F51" s="100">
        <v>1662.8242737228002</v>
      </c>
      <c r="G51" s="101" t="s">
        <v>23</v>
      </c>
      <c r="H51" s="59">
        <f t="shared" si="1"/>
        <v>1.1063147600000001</v>
      </c>
      <c r="I51" s="59">
        <f t="shared" si="2"/>
        <v>1839.6070373058142</v>
      </c>
      <c r="Z51" s="95"/>
      <c r="AA51" s="95"/>
    </row>
    <row r="52" spans="1:27" s="59" customFormat="1" ht="22.5" x14ac:dyDescent="0.25">
      <c r="A52" s="96">
        <f>IF(G52&lt;&gt;"",COUNTA(G$1:G52),"")</f>
        <v>33</v>
      </c>
      <c r="B52" s="97" t="s">
        <v>157</v>
      </c>
      <c r="C52" s="98" t="s">
        <v>98</v>
      </c>
      <c r="D52" s="107">
        <v>4.1199999999999999E-5</v>
      </c>
      <c r="E52" s="100">
        <f t="shared" si="0"/>
        <v>17185.472000000002</v>
      </c>
      <c r="F52" s="102">
        <v>0.70804144640000011</v>
      </c>
      <c r="G52" s="101" t="s">
        <v>23</v>
      </c>
      <c r="H52" s="59">
        <f t="shared" si="1"/>
        <v>1.1063147600000001</v>
      </c>
      <c r="I52" s="59">
        <f t="shared" si="2"/>
        <v>0.78331670284406907</v>
      </c>
      <c r="Z52" s="95"/>
      <c r="AA52" s="95"/>
    </row>
    <row r="53" spans="1:27" s="59" customFormat="1" ht="22.5" x14ac:dyDescent="0.25">
      <c r="A53" s="96">
        <f>IF(G53&lt;&gt;"",COUNTA(G$1:G53),"")</f>
        <v>34</v>
      </c>
      <c r="B53" s="97" t="s">
        <v>990</v>
      </c>
      <c r="C53" s="98" t="s">
        <v>22</v>
      </c>
      <c r="D53" s="107">
        <v>1.7983614999999999</v>
      </c>
      <c r="E53" s="100">
        <f t="shared" si="0"/>
        <v>1547.9756603930859</v>
      </c>
      <c r="F53" s="100">
        <v>2783.8198305880005</v>
      </c>
      <c r="G53" s="101" t="s">
        <v>23</v>
      </c>
      <c r="H53" s="59">
        <f t="shared" si="1"/>
        <v>1.1063147600000001</v>
      </c>
      <c r="I53" s="59">
        <f t="shared" si="2"/>
        <v>3079.7809677602045</v>
      </c>
      <c r="Z53" s="95"/>
      <c r="AA53" s="95"/>
    </row>
    <row r="54" spans="1:27" s="59" customFormat="1" ht="22.5" x14ac:dyDescent="0.25">
      <c r="A54" s="96">
        <f>IF(G54&lt;&gt;"",COUNTA(G$1:G54),"")</f>
        <v>35</v>
      </c>
      <c r="B54" s="97" t="s">
        <v>66</v>
      </c>
      <c r="C54" s="98" t="s">
        <v>62</v>
      </c>
      <c r="D54" s="107">
        <v>1.0665E-3</v>
      </c>
      <c r="E54" s="100">
        <f t="shared" si="0"/>
        <v>334031.33227154246</v>
      </c>
      <c r="F54" s="102">
        <v>356.24441586760003</v>
      </c>
      <c r="G54" s="101" t="s">
        <v>23</v>
      </c>
      <c r="H54" s="59">
        <f t="shared" si="1"/>
        <v>1.1063147600000001</v>
      </c>
      <c r="I54" s="59">
        <f t="shared" si="2"/>
        <v>394.11845544190413</v>
      </c>
      <c r="Z54" s="95"/>
      <c r="AA54" s="95"/>
    </row>
    <row r="55" spans="1:27" s="59" customFormat="1" ht="15" x14ac:dyDescent="0.25">
      <c r="A55" s="96">
        <f>IF(G55&lt;&gt;"",COUNTA(G$1:G55),"")</f>
        <v>36</v>
      </c>
      <c r="B55" s="97" t="s">
        <v>158</v>
      </c>
      <c r="C55" s="98" t="s">
        <v>98</v>
      </c>
      <c r="D55" s="110">
        <v>0.826955</v>
      </c>
      <c r="E55" s="100">
        <f t="shared" si="0"/>
        <v>24.562326841968428</v>
      </c>
      <c r="F55" s="102">
        <v>20.311938993600002</v>
      </c>
      <c r="G55" s="101" t="s">
        <v>23</v>
      </c>
      <c r="H55" s="59">
        <f t="shared" si="1"/>
        <v>1.1063147600000001</v>
      </c>
      <c r="I55" s="59">
        <f t="shared" si="2"/>
        <v>22.47139791283923</v>
      </c>
      <c r="Z55" s="95"/>
      <c r="AA55" s="95"/>
    </row>
    <row r="56" spans="1:27" s="59" customFormat="1" ht="33.75" x14ac:dyDescent="0.25">
      <c r="A56" s="96">
        <f>IF(G56&lt;&gt;"",COUNTA(G$1:G56),"")</f>
        <v>37</v>
      </c>
      <c r="B56" s="97" t="s">
        <v>991</v>
      </c>
      <c r="C56" s="98" t="s">
        <v>58</v>
      </c>
      <c r="D56" s="105">
        <v>1.3188</v>
      </c>
      <c r="E56" s="100">
        <f t="shared" si="0"/>
        <v>615.21771207825293</v>
      </c>
      <c r="F56" s="102">
        <v>811.34911868879999</v>
      </c>
      <c r="G56" s="101" t="s">
        <v>23</v>
      </c>
      <c r="H56" s="59">
        <f t="shared" si="1"/>
        <v>1.1063147600000001</v>
      </c>
      <c r="I56" s="59">
        <f t="shared" si="2"/>
        <v>897.60750551841136</v>
      </c>
      <c r="Z56" s="95"/>
      <c r="AA56" s="95"/>
    </row>
    <row r="57" spans="1:27" s="59" customFormat="1" ht="45" x14ac:dyDescent="0.25">
      <c r="A57" s="96">
        <f>IF(G57&lt;&gt;"",COUNTA(G$1:G57),"")</f>
        <v>38</v>
      </c>
      <c r="B57" s="97" t="s">
        <v>992</v>
      </c>
      <c r="C57" s="98" t="s">
        <v>58</v>
      </c>
      <c r="D57" s="105">
        <v>6.2799999999999995E-2</v>
      </c>
      <c r="E57" s="100">
        <f t="shared" si="0"/>
        <v>874.65808652866247</v>
      </c>
      <c r="F57" s="102">
        <v>54.928527834</v>
      </c>
      <c r="G57" s="101" t="s">
        <v>23</v>
      </c>
      <c r="H57" s="59">
        <f t="shared" si="1"/>
        <v>1.1063147600000001</v>
      </c>
      <c r="I57" s="59">
        <f t="shared" si="2"/>
        <v>60.768241087825032</v>
      </c>
      <c r="Z57" s="95"/>
      <c r="AA57" s="95"/>
    </row>
    <row r="58" spans="1:27" s="59" customFormat="1" ht="33.75" x14ac:dyDescent="0.25">
      <c r="A58" s="96">
        <f>IF(G58&lt;&gt;"",COUNTA(G$1:G58),"")</f>
        <v>39</v>
      </c>
      <c r="B58" s="97" t="s">
        <v>615</v>
      </c>
      <c r="C58" s="98" t="s">
        <v>58</v>
      </c>
      <c r="D58" s="105">
        <v>0.43959999999999999</v>
      </c>
      <c r="E58" s="100">
        <f t="shared" si="0"/>
        <v>629.71355606733403</v>
      </c>
      <c r="F58" s="102">
        <v>276.82207924720001</v>
      </c>
      <c r="G58" s="101" t="s">
        <v>23</v>
      </c>
      <c r="H58" s="59">
        <f t="shared" si="1"/>
        <v>1.1063147600000001</v>
      </c>
      <c r="I58" s="59">
        <f t="shared" si="2"/>
        <v>306.25235216506707</v>
      </c>
      <c r="Z58" s="95"/>
      <c r="AA58" s="95"/>
    </row>
    <row r="59" spans="1:27" s="59" customFormat="1" ht="33.75" x14ac:dyDescent="0.25">
      <c r="A59" s="96">
        <f>IF(G59&lt;&gt;"",COUNTA(G$1:G59),"")</f>
        <v>40</v>
      </c>
      <c r="B59" s="97" t="s">
        <v>993</v>
      </c>
      <c r="C59" s="98" t="s">
        <v>22</v>
      </c>
      <c r="D59" s="99">
        <v>1</v>
      </c>
      <c r="E59" s="100">
        <f t="shared" si="0"/>
        <v>237.29345287240002</v>
      </c>
      <c r="F59" s="102">
        <v>237.29345287240002</v>
      </c>
      <c r="G59" s="101" t="s">
        <v>23</v>
      </c>
      <c r="H59" s="59">
        <f t="shared" si="1"/>
        <v>1.1063147600000001</v>
      </c>
      <c r="I59" s="59">
        <f t="shared" si="2"/>
        <v>262.52124936410058</v>
      </c>
      <c r="Z59" s="95"/>
      <c r="AA59" s="95"/>
    </row>
    <row r="60" spans="1:27" s="59" customFormat="1" ht="22.5" x14ac:dyDescent="0.25">
      <c r="A60" s="96">
        <f>IF(G60&lt;&gt;"",COUNTA(G$1:G60),"")</f>
        <v>41</v>
      </c>
      <c r="B60" s="97" t="s">
        <v>74</v>
      </c>
      <c r="C60" s="98" t="s">
        <v>75</v>
      </c>
      <c r="D60" s="107">
        <v>8.2862858999999993</v>
      </c>
      <c r="E60" s="100">
        <f t="shared" si="0"/>
        <v>10.066769830377204</v>
      </c>
      <c r="F60" s="102">
        <v>83.416132904000008</v>
      </c>
      <c r="G60" s="101" t="s">
        <v>23</v>
      </c>
      <c r="H60" s="59">
        <f t="shared" si="1"/>
        <v>1.1063147600000001</v>
      </c>
      <c r="I60" s="59">
        <f t="shared" si="2"/>
        <v>92.284499053816873</v>
      </c>
      <c r="Z60" s="95"/>
      <c r="AA60" s="95"/>
    </row>
    <row r="61" spans="1:27" s="59" customFormat="1" ht="22.5" x14ac:dyDescent="0.25">
      <c r="A61" s="96">
        <f>IF(G61&lt;&gt;"",COUNTA(G$1:G61),"")</f>
        <v>42</v>
      </c>
      <c r="B61" s="97" t="s">
        <v>432</v>
      </c>
      <c r="C61" s="98" t="s">
        <v>64</v>
      </c>
      <c r="D61" s="106">
        <v>0.128</v>
      </c>
      <c r="E61" s="100">
        <f t="shared" si="0"/>
        <v>235.86976406562502</v>
      </c>
      <c r="F61" s="102">
        <v>30.191329800400002</v>
      </c>
      <c r="G61" s="101" t="s">
        <v>23</v>
      </c>
      <c r="H61" s="59">
        <f t="shared" si="1"/>
        <v>1.1063147600000001</v>
      </c>
      <c r="I61" s="59">
        <f t="shared" si="2"/>
        <v>33.401113782210381</v>
      </c>
      <c r="Z61" s="95"/>
      <c r="AA61" s="95"/>
    </row>
    <row r="62" spans="1:27" s="59" customFormat="1" ht="22.5" x14ac:dyDescent="0.25">
      <c r="A62" s="96">
        <f>IF(G62&lt;&gt;"",COUNTA(G$1:G62),"")</f>
        <v>43</v>
      </c>
      <c r="B62" s="97" t="s">
        <v>994</v>
      </c>
      <c r="C62" s="98" t="s">
        <v>64</v>
      </c>
      <c r="D62" s="108">
        <v>0.12</v>
      </c>
      <c r="E62" s="100">
        <f t="shared" si="0"/>
        <v>291.69832505333335</v>
      </c>
      <c r="F62" s="102">
        <v>35.003799006400001</v>
      </c>
      <c r="G62" s="101" t="s">
        <v>23</v>
      </c>
      <c r="H62" s="59">
        <f t="shared" si="1"/>
        <v>1.1063147600000001</v>
      </c>
      <c r="I62" s="59">
        <f t="shared" si="2"/>
        <v>38.725219496853661</v>
      </c>
      <c r="Z62" s="95"/>
      <c r="AA62" s="95"/>
    </row>
    <row r="63" spans="1:27" s="59" customFormat="1" ht="15" x14ac:dyDescent="0.25">
      <c r="A63" s="96">
        <f>IF(G63&lt;&gt;"",COUNTA(G$1:G63),"")</f>
        <v>44</v>
      </c>
      <c r="B63" s="97" t="s">
        <v>159</v>
      </c>
      <c r="C63" s="98" t="s">
        <v>62</v>
      </c>
      <c r="D63" s="107">
        <v>3.9999999999999998E-7</v>
      </c>
      <c r="E63" s="100">
        <f t="shared" si="0"/>
        <v>110631.47600000002</v>
      </c>
      <c r="F63" s="102">
        <v>4.4252590400000007E-2</v>
      </c>
      <c r="G63" s="101" t="s">
        <v>23</v>
      </c>
      <c r="H63" s="59">
        <f t="shared" si="1"/>
        <v>1.1063147600000001</v>
      </c>
      <c r="I63" s="59">
        <f t="shared" si="2"/>
        <v>4.8957293927754317E-2</v>
      </c>
      <c r="Z63" s="95"/>
      <c r="AA63" s="95"/>
    </row>
    <row r="64" spans="1:27" s="59" customFormat="1" ht="15" x14ac:dyDescent="0.25">
      <c r="A64" s="96">
        <f>IF(G64&lt;&gt;"",COUNTA(G$1:G64),"")</f>
        <v>45</v>
      </c>
      <c r="B64" s="97" t="s">
        <v>160</v>
      </c>
      <c r="C64" s="98" t="s">
        <v>62</v>
      </c>
      <c r="D64" s="107">
        <v>1.24E-5</v>
      </c>
      <c r="E64" s="100">
        <f t="shared" si="0"/>
        <v>157025.32077419356</v>
      </c>
      <c r="F64" s="102">
        <v>1.9471139776000002</v>
      </c>
      <c r="G64" s="101" t="s">
        <v>23</v>
      </c>
      <c r="H64" s="59">
        <f t="shared" si="1"/>
        <v>1.1063147600000001</v>
      </c>
      <c r="I64" s="59">
        <f t="shared" si="2"/>
        <v>2.1541209328211899</v>
      </c>
      <c r="Z64" s="95"/>
      <c r="AA64" s="95"/>
    </row>
    <row r="65" spans="1:27" s="59" customFormat="1" ht="33.75" x14ac:dyDescent="0.25">
      <c r="A65" s="96">
        <f>IF(G65&lt;&gt;"",COUNTA(G$1:G65),"")</f>
        <v>46</v>
      </c>
      <c r="B65" s="97" t="s">
        <v>617</v>
      </c>
      <c r="C65" s="98" t="s">
        <v>22</v>
      </c>
      <c r="D65" s="99">
        <v>3</v>
      </c>
      <c r="E65" s="100">
        <f t="shared" si="0"/>
        <v>273.12698794880004</v>
      </c>
      <c r="F65" s="102">
        <v>819.38096384640005</v>
      </c>
      <c r="G65" s="101" t="s">
        <v>23</v>
      </c>
      <c r="H65" s="59">
        <f t="shared" si="1"/>
        <v>1.1063147600000001</v>
      </c>
      <c r="I65" s="59">
        <f t="shared" si="2"/>
        <v>906.49325436629886</v>
      </c>
      <c r="Z65" s="95"/>
      <c r="AA65" s="95"/>
    </row>
    <row r="66" spans="1:27" s="59" customFormat="1" ht="33.75" x14ac:dyDescent="0.25">
      <c r="A66" s="96">
        <f>IF(G66&lt;&gt;"",COUNTA(G$1:G66),"")</f>
        <v>47</v>
      </c>
      <c r="B66" s="97" t="s">
        <v>995</v>
      </c>
      <c r="C66" s="98" t="s">
        <v>22</v>
      </c>
      <c r="D66" s="99">
        <v>1</v>
      </c>
      <c r="E66" s="100">
        <f t="shared" si="0"/>
        <v>254.20900555280002</v>
      </c>
      <c r="F66" s="102">
        <v>254.20900555280002</v>
      </c>
      <c r="G66" s="101" t="s">
        <v>23</v>
      </c>
      <c r="H66" s="59">
        <f t="shared" si="1"/>
        <v>1.1063147600000001</v>
      </c>
      <c r="I66" s="59">
        <f t="shared" si="2"/>
        <v>281.23517496798462</v>
      </c>
      <c r="Z66" s="95"/>
      <c r="AA66" s="95"/>
    </row>
    <row r="67" spans="1:27" s="59" customFormat="1" ht="15" x14ac:dyDescent="0.25">
      <c r="A67" s="96">
        <f>IF(G67&lt;&gt;"",COUNTA(G$1:G67),"")</f>
        <v>48</v>
      </c>
      <c r="B67" s="97" t="s">
        <v>854</v>
      </c>
      <c r="C67" s="98" t="s">
        <v>170</v>
      </c>
      <c r="D67" s="108">
        <v>0.12</v>
      </c>
      <c r="E67" s="100">
        <f t="shared" si="0"/>
        <v>865.78349259666675</v>
      </c>
      <c r="F67" s="102">
        <v>103.8940191116</v>
      </c>
      <c r="G67" s="101" t="s">
        <v>23</v>
      </c>
      <c r="H67" s="59">
        <f t="shared" si="1"/>
        <v>1.1063147600000001</v>
      </c>
      <c r="I67" s="59">
        <f t="shared" si="2"/>
        <v>114.93948681888517</v>
      </c>
      <c r="Z67" s="95"/>
      <c r="AA67" s="95"/>
    </row>
    <row r="68" spans="1:27" s="59" customFormat="1" ht="45" x14ac:dyDescent="0.25">
      <c r="A68" s="96">
        <f>IF(G68&lt;&gt;"",COUNTA(G$1:G68),"")</f>
        <v>49</v>
      </c>
      <c r="B68" s="97" t="s">
        <v>996</v>
      </c>
      <c r="C68" s="98" t="s">
        <v>22</v>
      </c>
      <c r="D68" s="99">
        <v>1</v>
      </c>
      <c r="E68" s="100">
        <f t="shared" si="0"/>
        <v>2533.5824950236001</v>
      </c>
      <c r="F68" s="100">
        <v>2533.5824950236001</v>
      </c>
      <c r="G68" s="101" t="s">
        <v>23</v>
      </c>
      <c r="H68" s="59">
        <f t="shared" si="1"/>
        <v>1.1063147600000001</v>
      </c>
      <c r="I68" s="59">
        <f t="shared" si="2"/>
        <v>2802.9397099222356</v>
      </c>
      <c r="Z68" s="95"/>
      <c r="AA68" s="95"/>
    </row>
    <row r="69" spans="1:27" s="59" customFormat="1" ht="15" x14ac:dyDescent="0.25">
      <c r="A69" s="96">
        <f>IF(G69&lt;&gt;"",COUNTA(G$1:G69),"")</f>
        <v>50</v>
      </c>
      <c r="B69" s="97" t="s">
        <v>163</v>
      </c>
      <c r="C69" s="98" t="s">
        <v>64</v>
      </c>
      <c r="D69" s="107">
        <v>2.5366999999999998E-3</v>
      </c>
      <c r="E69" s="100">
        <f t="shared" si="0"/>
        <v>17.444944376552218</v>
      </c>
      <c r="F69" s="102">
        <v>4.4252590400000007E-2</v>
      </c>
      <c r="G69" s="101" t="s">
        <v>23</v>
      </c>
      <c r="H69" s="59">
        <f t="shared" si="1"/>
        <v>1.1063147600000001</v>
      </c>
      <c r="I69" s="59">
        <f t="shared" si="2"/>
        <v>4.8957293927754317E-2</v>
      </c>
      <c r="Z69" s="95"/>
      <c r="AA69" s="95"/>
    </row>
    <row r="70" spans="1:27" s="59" customFormat="1" ht="45" x14ac:dyDescent="0.25">
      <c r="A70" s="96">
        <f>IF(G70&lt;&gt;"",COUNTA(G$1:G70),"")</f>
        <v>51</v>
      </c>
      <c r="B70" s="97" t="s">
        <v>997</v>
      </c>
      <c r="C70" s="98" t="s">
        <v>58</v>
      </c>
      <c r="D70" s="106">
        <v>0.19400000000000001</v>
      </c>
      <c r="E70" s="100">
        <f t="shared" si="0"/>
        <v>1998.095699014433</v>
      </c>
      <c r="F70" s="102">
        <v>387.6305656088</v>
      </c>
      <c r="G70" s="101" t="s">
        <v>23</v>
      </c>
      <c r="H70" s="59">
        <f t="shared" si="1"/>
        <v>1.1063147600000001</v>
      </c>
      <c r="I70" s="59">
        <f t="shared" si="2"/>
        <v>428.84141616016387</v>
      </c>
      <c r="Z70" s="95"/>
      <c r="AA70" s="95"/>
    </row>
    <row r="71" spans="1:27" s="59" customFormat="1" ht="45" x14ac:dyDescent="0.25">
      <c r="A71" s="96">
        <f>IF(G71&lt;&gt;"",COUNTA(G$1:G71),"")</f>
        <v>52</v>
      </c>
      <c r="B71" s="97" t="s">
        <v>998</v>
      </c>
      <c r="C71" s="98" t="s">
        <v>58</v>
      </c>
      <c r="D71" s="106">
        <v>1.1459999999999999</v>
      </c>
      <c r="E71" s="100">
        <f t="shared" si="0"/>
        <v>1943.92825446911</v>
      </c>
      <c r="F71" s="100">
        <v>2227.7417796216</v>
      </c>
      <c r="G71" s="101" t="s">
        <v>23</v>
      </c>
      <c r="H71" s="59">
        <f t="shared" si="1"/>
        <v>1.1063147600000001</v>
      </c>
      <c r="I71" s="59">
        <f t="shared" si="2"/>
        <v>2464.5836122640435</v>
      </c>
      <c r="Z71" s="95"/>
      <c r="AA71" s="95"/>
    </row>
    <row r="72" spans="1:27" s="59" customFormat="1" ht="33.75" x14ac:dyDescent="0.25">
      <c r="A72" s="96">
        <f>IF(G72&lt;&gt;"",COUNTA(G$1:G72),"")</f>
        <v>53</v>
      </c>
      <c r="B72" s="97" t="s">
        <v>164</v>
      </c>
      <c r="C72" s="98" t="s">
        <v>165</v>
      </c>
      <c r="D72" s="107">
        <v>7.4839999999999998E-4</v>
      </c>
      <c r="E72" s="100">
        <f t="shared" si="0"/>
        <v>502.60157455905937</v>
      </c>
      <c r="F72" s="102">
        <v>0.37614701840000003</v>
      </c>
      <c r="G72" s="101" t="s">
        <v>23</v>
      </c>
      <c r="H72" s="59">
        <f t="shared" si="1"/>
        <v>1.1063147600000001</v>
      </c>
      <c r="I72" s="59">
        <f t="shared" si="2"/>
        <v>0.41613699838591167</v>
      </c>
      <c r="Z72" s="95"/>
      <c r="AA72" s="95"/>
    </row>
    <row r="73" spans="1:27" s="59" customFormat="1" ht="15" x14ac:dyDescent="0.25">
      <c r="A73" s="96">
        <f>IF(G73&lt;&gt;"",COUNTA(G$1:G73),"")</f>
        <v>54</v>
      </c>
      <c r="B73" s="97" t="s">
        <v>166</v>
      </c>
      <c r="C73" s="98" t="s">
        <v>62</v>
      </c>
      <c r="D73" s="110">
        <v>3.9999999999999998E-6</v>
      </c>
      <c r="E73" s="100">
        <f t="shared" si="0"/>
        <v>381678.59220000001</v>
      </c>
      <c r="F73" s="102">
        <v>1.5267143688</v>
      </c>
      <c r="G73" s="101" t="s">
        <v>23</v>
      </c>
      <c r="H73" s="59">
        <f t="shared" si="1"/>
        <v>1.1063147600000001</v>
      </c>
      <c r="I73" s="59">
        <f t="shared" si="2"/>
        <v>1.6890266405075236</v>
      </c>
      <c r="Z73" s="95"/>
      <c r="AA73" s="95"/>
    </row>
    <row r="74" spans="1:27" s="59" customFormat="1" ht="22.5" x14ac:dyDescent="0.25">
      <c r="A74" s="96">
        <f>IF(G74&lt;&gt;"",COUNTA(G$1:G74),"")</f>
        <v>55</v>
      </c>
      <c r="B74" s="97" t="s">
        <v>513</v>
      </c>
      <c r="C74" s="98" t="s">
        <v>186</v>
      </c>
      <c r="D74" s="104">
        <v>18.600000000000001</v>
      </c>
      <c r="E74" s="100">
        <f t="shared" si="0"/>
        <v>121.10815781862365</v>
      </c>
      <c r="F74" s="100">
        <v>2252.6117354264002</v>
      </c>
      <c r="G74" s="101" t="s">
        <v>23</v>
      </c>
      <c r="H74" s="59">
        <f t="shared" si="1"/>
        <v>1.1063147600000001</v>
      </c>
      <c r="I74" s="59">
        <f t="shared" si="2"/>
        <v>2492.0976114514415</v>
      </c>
      <c r="Z74" s="95"/>
      <c r="AA74" s="95"/>
    </row>
    <row r="75" spans="1:27" s="59" customFormat="1" ht="22.5" x14ac:dyDescent="0.25">
      <c r="A75" s="96">
        <f>IF(G75&lt;&gt;"",COUNTA(G$1:G75),"")</f>
        <v>56</v>
      </c>
      <c r="B75" s="97" t="s">
        <v>167</v>
      </c>
      <c r="C75" s="98" t="s">
        <v>62</v>
      </c>
      <c r="D75" s="106">
        <v>6.0000000000000001E-3</v>
      </c>
      <c r="E75" s="100">
        <f t="shared" si="0"/>
        <v>89519.302663333321</v>
      </c>
      <c r="F75" s="102">
        <v>537.11581597999998</v>
      </c>
      <c r="G75" s="101" t="s">
        <v>23</v>
      </c>
      <c r="H75" s="59">
        <f t="shared" si="1"/>
        <v>1.1063147600000001</v>
      </c>
      <c r="I75" s="59">
        <f t="shared" si="2"/>
        <v>594.21915504811784</v>
      </c>
      <c r="Z75" s="95"/>
      <c r="AA75" s="95"/>
    </row>
    <row r="76" spans="1:27" s="59" customFormat="1" ht="15" x14ac:dyDescent="0.25">
      <c r="A76" s="96">
        <f>IF(G76&lt;&gt;"",COUNTA(G$1:G76),"")</f>
        <v>57</v>
      </c>
      <c r="B76" s="97" t="s">
        <v>77</v>
      </c>
      <c r="C76" s="98" t="s">
        <v>62</v>
      </c>
      <c r="D76" s="103">
        <v>3.8000000000000002E-4</v>
      </c>
      <c r="E76" s="100">
        <f t="shared" si="0"/>
        <v>199340.45162421052</v>
      </c>
      <c r="F76" s="102">
        <v>75.749371617199998</v>
      </c>
      <c r="G76" s="101" t="s">
        <v>23</v>
      </c>
      <c r="H76" s="59">
        <f t="shared" si="1"/>
        <v>1.1063147600000001</v>
      </c>
      <c r="I76" s="59">
        <f t="shared" si="2"/>
        <v>83.802647880833433</v>
      </c>
      <c r="Z76" s="95"/>
      <c r="AA76" s="95"/>
    </row>
    <row r="77" spans="1:27" s="59" customFormat="1" ht="15" x14ac:dyDescent="0.25">
      <c r="A77" s="96">
        <f>IF(G77&lt;&gt;"",COUNTA(G$1:G77),"")</f>
        <v>58</v>
      </c>
      <c r="B77" s="97" t="s">
        <v>168</v>
      </c>
      <c r="C77" s="98" t="s">
        <v>98</v>
      </c>
      <c r="D77" s="107">
        <v>0.23853240000000001</v>
      </c>
      <c r="E77" s="100">
        <f t="shared" si="0"/>
        <v>62.613084260251441</v>
      </c>
      <c r="F77" s="102">
        <v>14.935249260000001</v>
      </c>
      <c r="G77" s="101" t="s">
        <v>23</v>
      </c>
      <c r="H77" s="59">
        <f t="shared" si="1"/>
        <v>1.1063147600000001</v>
      </c>
      <c r="I77" s="59">
        <f t="shared" si="2"/>
        <v>16.523086700617078</v>
      </c>
      <c r="Z77" s="95"/>
      <c r="AA77" s="95"/>
    </row>
    <row r="78" spans="1:27" s="59" customFormat="1" ht="15" x14ac:dyDescent="0.25">
      <c r="A78" s="96">
        <f>IF(G78&lt;&gt;"",COUNTA(G$1:G78),"")</f>
        <v>59</v>
      </c>
      <c r="B78" s="97" t="s">
        <v>999</v>
      </c>
      <c r="C78" s="98" t="s">
        <v>64</v>
      </c>
      <c r="D78" s="107">
        <v>1.36113E-2</v>
      </c>
      <c r="E78" s="100">
        <f t="shared" si="0"/>
        <v>2400.9857993284991</v>
      </c>
      <c r="F78" s="102">
        <v>32.680538010399999</v>
      </c>
      <c r="G78" s="101" t="s">
        <v>23</v>
      </c>
      <c r="H78" s="59">
        <f t="shared" si="1"/>
        <v>1.1063147600000001</v>
      </c>
      <c r="I78" s="59">
        <f t="shared" si="2"/>
        <v>36.154961565646552</v>
      </c>
      <c r="Z78" s="95"/>
      <c r="AA78" s="95"/>
    </row>
    <row r="79" spans="1:27" s="59" customFormat="1" ht="22.5" x14ac:dyDescent="0.25">
      <c r="A79" s="96">
        <f>IF(G79&lt;&gt;"",COUNTA(G$1:G79),"")</f>
        <v>60</v>
      </c>
      <c r="B79" s="97" t="s">
        <v>1000</v>
      </c>
      <c r="C79" s="98" t="s">
        <v>22</v>
      </c>
      <c r="D79" s="99">
        <v>9</v>
      </c>
      <c r="E79" s="100">
        <f t="shared" si="0"/>
        <v>134.29554871640002</v>
      </c>
      <c r="F79" s="100">
        <v>1208.6599384476001</v>
      </c>
      <c r="G79" s="101" t="s">
        <v>23</v>
      </c>
      <c r="H79" s="59">
        <f t="shared" si="1"/>
        <v>1.1063147600000001</v>
      </c>
      <c r="I79" s="59">
        <f t="shared" si="2"/>
        <v>1337.1583297252716</v>
      </c>
      <c r="Z79" s="95"/>
      <c r="AA79" s="95"/>
    </row>
    <row r="80" spans="1:27" s="59" customFormat="1" ht="15" x14ac:dyDescent="0.25">
      <c r="A80" s="96">
        <f>IF(G80&lt;&gt;"",COUNTA(G$1:G80),"")</f>
        <v>61</v>
      </c>
      <c r="B80" s="97" t="s">
        <v>78</v>
      </c>
      <c r="C80" s="98" t="s">
        <v>64</v>
      </c>
      <c r="D80" s="108">
        <v>0.04</v>
      </c>
      <c r="E80" s="100">
        <f t="shared" si="0"/>
        <v>288.19499497999999</v>
      </c>
      <c r="F80" s="102">
        <v>11.5277997992</v>
      </c>
      <c r="G80" s="101" t="s">
        <v>23</v>
      </c>
      <c r="H80" s="59">
        <f t="shared" si="1"/>
        <v>1.1063147600000001</v>
      </c>
      <c r="I80" s="59">
        <f t="shared" si="2"/>
        <v>12.753375068179997</v>
      </c>
      <c r="Z80" s="95"/>
      <c r="AA80" s="95"/>
    </row>
    <row r="81" spans="1:27" s="59" customFormat="1" ht="22.5" x14ac:dyDescent="0.25">
      <c r="A81" s="96">
        <f>IF(G81&lt;&gt;"",COUNTA(G$1:G81),"")</f>
        <v>62</v>
      </c>
      <c r="B81" s="97" t="s">
        <v>79</v>
      </c>
      <c r="C81" s="98" t="s">
        <v>64</v>
      </c>
      <c r="D81" s="110">
        <v>1.1945680000000001</v>
      </c>
      <c r="E81" s="100">
        <f t="shared" si="0"/>
        <v>152.21728185720698</v>
      </c>
      <c r="F81" s="102">
        <v>181.83389395360004</v>
      </c>
      <c r="G81" s="101" t="s">
        <v>23</v>
      </c>
      <c r="H81" s="59">
        <f t="shared" si="1"/>
        <v>1.1063147600000001</v>
      </c>
      <c r="I81" s="59">
        <f t="shared" si="2"/>
        <v>201.1655207491425</v>
      </c>
      <c r="Z81" s="95"/>
      <c r="AA81" s="95"/>
    </row>
    <row r="82" spans="1:27" s="59" customFormat="1" ht="15" x14ac:dyDescent="0.25">
      <c r="A82" s="96">
        <f>IF(G82&lt;&gt;"",COUNTA(G$1:G82),"")</f>
        <v>63</v>
      </c>
      <c r="B82" s="97" t="s">
        <v>1001</v>
      </c>
      <c r="C82" s="98" t="s">
        <v>22</v>
      </c>
      <c r="D82" s="107">
        <v>0.77563740000000003</v>
      </c>
      <c r="E82" s="100">
        <f t="shared" si="0"/>
        <v>50.335179660495996</v>
      </c>
      <c r="F82" s="102">
        <v>39.041847880399999</v>
      </c>
      <c r="G82" s="101" t="s">
        <v>23</v>
      </c>
      <c r="H82" s="59">
        <f t="shared" si="1"/>
        <v>1.1063147600000001</v>
      </c>
      <c r="I82" s="59">
        <f t="shared" si="2"/>
        <v>43.192572567761239</v>
      </c>
      <c r="Z82" s="95"/>
      <c r="AA82" s="95"/>
    </row>
    <row r="83" spans="1:27" s="59" customFormat="1" ht="15" x14ac:dyDescent="0.25">
      <c r="A83" s="96">
        <f>IF(G83&lt;&gt;"",COUNTA(G$1:G83),"")</f>
        <v>64</v>
      </c>
      <c r="B83" s="97" t="s">
        <v>1002</v>
      </c>
      <c r="C83" s="98" t="s">
        <v>62</v>
      </c>
      <c r="D83" s="110">
        <v>5.3999999999999998E-5</v>
      </c>
      <c r="E83" s="100">
        <f t="shared" si="0"/>
        <v>78876.144925925939</v>
      </c>
      <c r="F83" s="102">
        <v>4.2593118260000002</v>
      </c>
      <c r="G83" s="101" t="s">
        <v>23</v>
      </c>
      <c r="H83" s="59">
        <f t="shared" si="1"/>
        <v>1.1063147600000001</v>
      </c>
      <c r="I83" s="59">
        <f t="shared" si="2"/>
        <v>4.7121395405463522</v>
      </c>
      <c r="Z83" s="95"/>
      <c r="AA83" s="95"/>
    </row>
    <row r="84" spans="1:27" s="59" customFormat="1" ht="22.5" x14ac:dyDescent="0.25">
      <c r="A84" s="96">
        <f>IF(G84&lt;&gt;"",COUNTA(G$1:G84),"")</f>
        <v>65</v>
      </c>
      <c r="B84" s="97" t="s">
        <v>82</v>
      </c>
      <c r="C84" s="98" t="s">
        <v>62</v>
      </c>
      <c r="D84" s="107">
        <v>9.6468000000000005E-3</v>
      </c>
      <c r="E84" s="100">
        <f t="shared" si="0"/>
        <v>76411.500335904129</v>
      </c>
      <c r="F84" s="102">
        <v>737.12646144040002</v>
      </c>
      <c r="G84" s="101" t="s">
        <v>23</v>
      </c>
      <c r="H84" s="59">
        <f t="shared" si="1"/>
        <v>1.1063147600000001</v>
      </c>
      <c r="I84" s="59">
        <f t="shared" si="2"/>
        <v>815.49388427808549</v>
      </c>
      <c r="Z84" s="95"/>
      <c r="AA84" s="95"/>
    </row>
    <row r="85" spans="1:27" s="59" customFormat="1" ht="15" x14ac:dyDescent="0.25">
      <c r="A85" s="96">
        <f>IF(G85&lt;&gt;"",COUNTA(G$1:G85),"")</f>
        <v>66</v>
      </c>
      <c r="B85" s="97" t="s">
        <v>83</v>
      </c>
      <c r="C85" s="98" t="s">
        <v>64</v>
      </c>
      <c r="D85" s="105">
        <v>1.9724999999999999</v>
      </c>
      <c r="E85" s="100">
        <f t="shared" ref="E85:E131" si="3">F85/D85</f>
        <v>532.16964954666673</v>
      </c>
      <c r="F85" s="102">
        <v>1049.7046337308002</v>
      </c>
      <c r="G85" s="101" t="s">
        <v>23</v>
      </c>
      <c r="H85" s="59">
        <f t="shared" ref="H85:H131" si="4">1.052*1.021*1.03</f>
        <v>1.1063147600000001</v>
      </c>
      <c r="I85" s="59">
        <f t="shared" ref="I85:I135" si="5">F85*H85</f>
        <v>1161.3037299367782</v>
      </c>
      <c r="Z85" s="95"/>
      <c r="AA85" s="95"/>
    </row>
    <row r="86" spans="1:27" s="59" customFormat="1" ht="15" x14ac:dyDescent="0.25">
      <c r="A86" s="96">
        <f>IF(G86&lt;&gt;"",COUNTA(G$1:G86),"")</f>
        <v>67</v>
      </c>
      <c r="B86" s="97" t="s">
        <v>631</v>
      </c>
      <c r="C86" s="98" t="s">
        <v>632</v>
      </c>
      <c r="D86" s="105">
        <v>0.24640000000000001</v>
      </c>
      <c r="E86" s="100">
        <f t="shared" si="3"/>
        <v>118.5786234237013</v>
      </c>
      <c r="F86" s="102">
        <v>29.217772811600003</v>
      </c>
      <c r="G86" s="101" t="s">
        <v>23</v>
      </c>
      <c r="H86" s="59">
        <f t="shared" si="4"/>
        <v>1.1063147600000001</v>
      </c>
      <c r="I86" s="59">
        <f t="shared" si="5"/>
        <v>32.324053315799787</v>
      </c>
      <c r="Z86" s="95"/>
      <c r="AA86" s="95"/>
    </row>
    <row r="87" spans="1:27" s="59" customFormat="1" ht="33.75" x14ac:dyDescent="0.25">
      <c r="A87" s="96">
        <f>IF(G87&lt;&gt;"",COUNTA(G$1:G87),"")</f>
        <v>68</v>
      </c>
      <c r="B87" s="97" t="s">
        <v>85</v>
      </c>
      <c r="C87" s="98" t="s">
        <v>62</v>
      </c>
      <c r="D87" s="107">
        <v>1.3009E-3</v>
      </c>
      <c r="E87" s="100">
        <f t="shared" si="3"/>
        <v>172992.96523883464</v>
      </c>
      <c r="F87" s="102">
        <v>225.0465484792</v>
      </c>
      <c r="G87" s="101" t="s">
        <v>23</v>
      </c>
      <c r="H87" s="59">
        <f t="shared" si="4"/>
        <v>1.1063147600000001</v>
      </c>
      <c r="I87" s="59">
        <f t="shared" si="5"/>
        <v>248.97231826959452</v>
      </c>
      <c r="Z87" s="95"/>
      <c r="AA87" s="95"/>
    </row>
    <row r="88" spans="1:27" s="59" customFormat="1" ht="15" x14ac:dyDescent="0.25">
      <c r="A88" s="96">
        <f>IF(G88&lt;&gt;"",COUNTA(G$1:G88),"")</f>
        <v>69</v>
      </c>
      <c r="B88" s="97" t="s">
        <v>597</v>
      </c>
      <c r="C88" s="98" t="s">
        <v>98</v>
      </c>
      <c r="D88" s="105">
        <v>0.71279999999999999</v>
      </c>
      <c r="E88" s="100">
        <f t="shared" si="3"/>
        <v>628.40168354208765</v>
      </c>
      <c r="F88" s="102">
        <v>447.92472002880004</v>
      </c>
      <c r="G88" s="101" t="s">
        <v>23</v>
      </c>
      <c r="H88" s="59">
        <f t="shared" si="4"/>
        <v>1.1063147600000001</v>
      </c>
      <c r="I88" s="59">
        <f t="shared" si="5"/>
        <v>495.54572913672916</v>
      </c>
      <c r="Z88" s="95"/>
      <c r="AA88" s="95"/>
    </row>
    <row r="89" spans="1:27" s="59" customFormat="1" ht="33.75" x14ac:dyDescent="0.25">
      <c r="A89" s="96">
        <f>IF(G89&lt;&gt;"",COUNTA(G$1:G89),"")</f>
        <v>70</v>
      </c>
      <c r="B89" s="97" t="s">
        <v>87</v>
      </c>
      <c r="C89" s="98" t="s">
        <v>62</v>
      </c>
      <c r="D89" s="107">
        <v>8.3690000000000001E-4</v>
      </c>
      <c r="E89" s="100">
        <f t="shared" si="3"/>
        <v>170620.20082829488</v>
      </c>
      <c r="F89" s="102">
        <v>142.7920460732</v>
      </c>
      <c r="G89" s="101" t="s">
        <v>23</v>
      </c>
      <c r="H89" s="59">
        <f t="shared" si="4"/>
        <v>1.1063147600000001</v>
      </c>
      <c r="I89" s="59">
        <f t="shared" si="5"/>
        <v>157.97294818138121</v>
      </c>
      <c r="Z89" s="95"/>
      <c r="AA89" s="95"/>
    </row>
    <row r="90" spans="1:27" s="59" customFormat="1" ht="15" x14ac:dyDescent="0.25">
      <c r="A90" s="96">
        <f>IF(G90&lt;&gt;"",COUNTA(G$1:G90),"")</f>
        <v>71</v>
      </c>
      <c r="B90" s="97" t="s">
        <v>89</v>
      </c>
      <c r="C90" s="98" t="s">
        <v>64</v>
      </c>
      <c r="D90" s="110">
        <v>0.51353199999999999</v>
      </c>
      <c r="E90" s="100">
        <f t="shared" si="3"/>
        <v>375.43419538646089</v>
      </c>
      <c r="F90" s="102">
        <v>192.79747322520004</v>
      </c>
      <c r="G90" s="101" t="s">
        <v>23</v>
      </c>
      <c r="H90" s="59">
        <f t="shared" si="4"/>
        <v>1.1063147600000001</v>
      </c>
      <c r="I90" s="59">
        <f t="shared" si="5"/>
        <v>213.29469031974361</v>
      </c>
      <c r="Z90" s="95"/>
      <c r="AA90" s="95"/>
    </row>
    <row r="91" spans="1:27" s="59" customFormat="1" ht="15" x14ac:dyDescent="0.25">
      <c r="A91" s="96">
        <f>IF(G91&lt;&gt;"",COUNTA(G$1:G91),"")</f>
        <v>72</v>
      </c>
      <c r="B91" s="97" t="s">
        <v>176</v>
      </c>
      <c r="C91" s="98" t="s">
        <v>62</v>
      </c>
      <c r="D91" s="107">
        <v>1.1999999999999999E-6</v>
      </c>
      <c r="E91" s="100">
        <f t="shared" si="3"/>
        <v>46096.448333333341</v>
      </c>
      <c r="F91" s="102">
        <v>5.5315738000000003E-2</v>
      </c>
      <c r="G91" s="101" t="s">
        <v>23</v>
      </c>
      <c r="H91" s="59">
        <f t="shared" si="4"/>
        <v>1.1063147600000001</v>
      </c>
      <c r="I91" s="59">
        <f t="shared" si="5"/>
        <v>6.1196617409692886E-2</v>
      </c>
      <c r="Z91" s="95"/>
      <c r="AA91" s="95"/>
    </row>
    <row r="92" spans="1:27" s="59" customFormat="1" ht="15" x14ac:dyDescent="0.25">
      <c r="A92" s="96">
        <f>IF(G92&lt;&gt;"",COUNTA(G$1:G92),"")</f>
        <v>73</v>
      </c>
      <c r="B92" s="97" t="s">
        <v>178</v>
      </c>
      <c r="C92" s="98" t="s">
        <v>62</v>
      </c>
      <c r="D92" s="107">
        <v>1.178E-4</v>
      </c>
      <c r="E92" s="100">
        <f t="shared" si="3"/>
        <v>136645.83835314092</v>
      </c>
      <c r="F92" s="102">
        <v>16.096879758</v>
      </c>
      <c r="G92" s="101" t="s">
        <v>23</v>
      </c>
      <c r="H92" s="59">
        <f t="shared" si="4"/>
        <v>1.1063147600000001</v>
      </c>
      <c r="I92" s="59">
        <f t="shared" si="5"/>
        <v>17.808215666220629</v>
      </c>
      <c r="Z92" s="95"/>
      <c r="AA92" s="95"/>
    </row>
    <row r="93" spans="1:27" s="59" customFormat="1" ht="22.5" x14ac:dyDescent="0.25">
      <c r="A93" s="96">
        <f>IF(G93&lt;&gt;"",COUNTA(G$1:G93),"")</f>
        <v>74</v>
      </c>
      <c r="B93" s="97" t="s">
        <v>467</v>
      </c>
      <c r="C93" s="98" t="s">
        <v>64</v>
      </c>
      <c r="D93" s="108">
        <v>0.33</v>
      </c>
      <c r="E93" s="100">
        <f t="shared" si="3"/>
        <v>90.013791836363637</v>
      </c>
      <c r="F93" s="102">
        <v>29.704551306000003</v>
      </c>
      <c r="G93" s="101" t="s">
        <v>23</v>
      </c>
      <c r="H93" s="59">
        <f t="shared" si="4"/>
        <v>1.1063147600000001</v>
      </c>
      <c r="I93" s="59">
        <f t="shared" si="5"/>
        <v>32.86258354900508</v>
      </c>
      <c r="Z93" s="95"/>
      <c r="AA93" s="95"/>
    </row>
    <row r="94" spans="1:27" s="59" customFormat="1" ht="22.5" x14ac:dyDescent="0.25">
      <c r="A94" s="96">
        <f>IF(G94&lt;&gt;"",COUNTA(G$1:G94),"")</f>
        <v>75</v>
      </c>
      <c r="B94" s="97" t="s">
        <v>468</v>
      </c>
      <c r="C94" s="98" t="s">
        <v>64</v>
      </c>
      <c r="D94" s="106">
        <v>0.92400000000000004</v>
      </c>
      <c r="E94" s="100">
        <f t="shared" si="3"/>
        <v>66.450724220779222</v>
      </c>
      <c r="F94" s="102">
        <v>61.400469180000002</v>
      </c>
      <c r="G94" s="101" t="s">
        <v>23</v>
      </c>
      <c r="H94" s="59">
        <f t="shared" si="4"/>
        <v>1.1063147600000001</v>
      </c>
      <c r="I94" s="59">
        <f t="shared" si="5"/>
        <v>67.928245324759104</v>
      </c>
      <c r="Z94" s="95"/>
      <c r="AA94" s="95"/>
    </row>
    <row r="95" spans="1:27" s="59" customFormat="1" ht="22.5" x14ac:dyDescent="0.25">
      <c r="A95" s="96">
        <f>IF(G95&lt;&gt;"",COUNTA(G$1:G95),"")</f>
        <v>76</v>
      </c>
      <c r="B95" s="97" t="s">
        <v>90</v>
      </c>
      <c r="C95" s="98" t="s">
        <v>62</v>
      </c>
      <c r="D95" s="103">
        <v>1.32E-3</v>
      </c>
      <c r="E95" s="100">
        <f t="shared" si="3"/>
        <v>147894.16859818183</v>
      </c>
      <c r="F95" s="102">
        <v>195.22030254960001</v>
      </c>
      <c r="G95" s="101" t="s">
        <v>23</v>
      </c>
      <c r="H95" s="59">
        <f t="shared" si="4"/>
        <v>1.1063147600000001</v>
      </c>
      <c r="I95" s="59">
        <f t="shared" si="5"/>
        <v>215.97510216228812</v>
      </c>
      <c r="Z95" s="95"/>
      <c r="AA95" s="95"/>
    </row>
    <row r="96" spans="1:27" s="59" customFormat="1" ht="22.5" x14ac:dyDescent="0.25">
      <c r="A96" s="96">
        <f>IF(G96&lt;&gt;"",COUNTA(G$1:G96),"")</f>
        <v>77</v>
      </c>
      <c r="B96" s="97" t="s">
        <v>469</v>
      </c>
      <c r="C96" s="98" t="s">
        <v>62</v>
      </c>
      <c r="D96" s="103">
        <v>1.98E-3</v>
      </c>
      <c r="E96" s="100">
        <f t="shared" si="3"/>
        <v>121918.12153131314</v>
      </c>
      <c r="F96" s="102">
        <v>241.39788063200001</v>
      </c>
      <c r="G96" s="101" t="s">
        <v>23</v>
      </c>
      <c r="H96" s="59">
        <f t="shared" si="4"/>
        <v>1.1063147600000001</v>
      </c>
      <c r="I96" s="59">
        <f t="shared" si="5"/>
        <v>267.06203837589976</v>
      </c>
      <c r="Z96" s="95"/>
      <c r="AA96" s="95"/>
    </row>
    <row r="97" spans="1:27" s="59" customFormat="1" ht="22.5" x14ac:dyDescent="0.25">
      <c r="A97" s="96">
        <f>IF(G97&lt;&gt;"",COUNTA(G$1:G97),"")</f>
        <v>78</v>
      </c>
      <c r="B97" s="97" t="s">
        <v>93</v>
      </c>
      <c r="C97" s="98" t="s">
        <v>94</v>
      </c>
      <c r="D97" s="106">
        <v>7.0000000000000001E-3</v>
      </c>
      <c r="E97" s="100">
        <f t="shared" si="3"/>
        <v>56881.96361022858</v>
      </c>
      <c r="F97" s="102">
        <v>398.17374527160007</v>
      </c>
      <c r="G97" s="101" t="s">
        <v>23</v>
      </c>
      <c r="H97" s="59">
        <f t="shared" si="4"/>
        <v>1.1063147600000001</v>
      </c>
      <c r="I97" s="59">
        <f t="shared" si="5"/>
        <v>440.50549143845137</v>
      </c>
      <c r="Z97" s="95"/>
      <c r="AA97" s="95"/>
    </row>
    <row r="98" spans="1:27" s="59" customFormat="1" ht="22.5" x14ac:dyDescent="0.25">
      <c r="A98" s="96">
        <f>IF(G98&lt;&gt;"",COUNTA(G$1:G98),"")</f>
        <v>79</v>
      </c>
      <c r="B98" s="97" t="s">
        <v>180</v>
      </c>
      <c r="C98" s="98" t="s">
        <v>94</v>
      </c>
      <c r="D98" s="106">
        <v>8.0000000000000002E-3</v>
      </c>
      <c r="E98" s="100">
        <f t="shared" si="3"/>
        <v>34732.751890200001</v>
      </c>
      <c r="F98" s="102">
        <v>277.8620151216</v>
      </c>
      <c r="G98" s="101" t="s">
        <v>23</v>
      </c>
      <c r="H98" s="59">
        <f t="shared" si="4"/>
        <v>1.1063147600000001</v>
      </c>
      <c r="I98" s="59">
        <f t="shared" si="5"/>
        <v>307.40284857236929</v>
      </c>
      <c r="Z98" s="95"/>
      <c r="AA98" s="95"/>
    </row>
    <row r="99" spans="1:27" s="59" customFormat="1" ht="15" x14ac:dyDescent="0.25">
      <c r="A99" s="96">
        <f>IF(G99&lt;&gt;"",COUNTA(G$1:G99),"")</f>
        <v>80</v>
      </c>
      <c r="B99" s="97" t="s">
        <v>95</v>
      </c>
      <c r="C99" s="98" t="s">
        <v>64</v>
      </c>
      <c r="D99" s="106">
        <v>4.0000000000000001E-3</v>
      </c>
      <c r="E99" s="100">
        <f t="shared" si="3"/>
        <v>265.51554240000002</v>
      </c>
      <c r="F99" s="102">
        <v>1.0620621696000001</v>
      </c>
      <c r="G99" s="101" t="s">
        <v>23</v>
      </c>
      <c r="H99" s="59">
        <f t="shared" si="4"/>
        <v>1.1063147600000001</v>
      </c>
      <c r="I99" s="59">
        <f t="shared" si="5"/>
        <v>1.1749750542661035</v>
      </c>
      <c r="Z99" s="95"/>
      <c r="AA99" s="95"/>
    </row>
    <row r="100" spans="1:27" s="59" customFormat="1" ht="22.5" x14ac:dyDescent="0.25">
      <c r="A100" s="96">
        <f>IF(G100&lt;&gt;"",COUNTA(G$1:G100),"")</f>
        <v>81</v>
      </c>
      <c r="B100" s="97" t="s">
        <v>96</v>
      </c>
      <c r="C100" s="98" t="s">
        <v>64</v>
      </c>
      <c r="D100" s="107">
        <v>13.6784268</v>
      </c>
      <c r="E100" s="100">
        <f t="shared" si="3"/>
        <v>232.45796451650421</v>
      </c>
      <c r="F100" s="100">
        <v>3179.6592517160002</v>
      </c>
      <c r="G100" s="101" t="s">
        <v>23</v>
      </c>
      <c r="H100" s="59">
        <f t="shared" si="4"/>
        <v>1.1063147600000001</v>
      </c>
      <c r="I100" s="59">
        <f t="shared" si="5"/>
        <v>3517.7039619439665</v>
      </c>
      <c r="Z100" s="95"/>
      <c r="AA100" s="95"/>
    </row>
    <row r="101" spans="1:27" s="59" customFormat="1" ht="15" x14ac:dyDescent="0.25">
      <c r="A101" s="96">
        <f>IF(G101&lt;&gt;"",COUNTA(G$1:G101),"")</f>
        <v>82</v>
      </c>
      <c r="B101" s="97" t="s">
        <v>181</v>
      </c>
      <c r="C101" s="98" t="s">
        <v>64</v>
      </c>
      <c r="D101" s="107">
        <v>1.2006599999999999E-2</v>
      </c>
      <c r="E101" s="100">
        <f t="shared" si="3"/>
        <v>61.735286359169137</v>
      </c>
      <c r="F101" s="102">
        <v>0.74123088920000013</v>
      </c>
      <c r="G101" s="101" t="s">
        <v>23</v>
      </c>
      <c r="H101" s="59">
        <f t="shared" si="4"/>
        <v>1.1063147600000001</v>
      </c>
      <c r="I101" s="59">
        <f t="shared" si="5"/>
        <v>0.82003467328988477</v>
      </c>
      <c r="Z101" s="95"/>
      <c r="AA101" s="95"/>
    </row>
    <row r="102" spans="1:27" s="59" customFormat="1" ht="22.5" x14ac:dyDescent="0.25">
      <c r="A102" s="96">
        <f>IF(G102&lt;&gt;"",COUNTA(G$1:G102),"")</f>
        <v>83</v>
      </c>
      <c r="B102" s="97" t="s">
        <v>1003</v>
      </c>
      <c r="C102" s="98" t="s">
        <v>186</v>
      </c>
      <c r="D102" s="108">
        <v>5.55</v>
      </c>
      <c r="E102" s="100">
        <f t="shared" si="3"/>
        <v>386.78956705520727</v>
      </c>
      <c r="F102" s="100">
        <v>2146.6820971564002</v>
      </c>
      <c r="G102" s="101" t="s">
        <v>23</v>
      </c>
      <c r="H102" s="59">
        <f t="shared" si="4"/>
        <v>1.1063147600000001</v>
      </c>
      <c r="I102" s="59">
        <f t="shared" si="5"/>
        <v>2374.9060891118797</v>
      </c>
      <c r="Z102" s="95"/>
      <c r="AA102" s="95"/>
    </row>
    <row r="103" spans="1:27" s="59" customFormat="1" ht="15" x14ac:dyDescent="0.25">
      <c r="A103" s="96">
        <f>IF(G103&lt;&gt;"",COUNTA(G$1:G103),"")</f>
        <v>84</v>
      </c>
      <c r="B103" s="97" t="s">
        <v>97</v>
      </c>
      <c r="C103" s="98" t="s">
        <v>98</v>
      </c>
      <c r="D103" s="105">
        <v>1.0200000000000001E-2</v>
      </c>
      <c r="E103" s="100">
        <f t="shared" si="3"/>
        <v>5233.3026637254898</v>
      </c>
      <c r="F103" s="102">
        <v>53.379687170000004</v>
      </c>
      <c r="G103" s="101" t="s">
        <v>23</v>
      </c>
      <c r="H103" s="59">
        <f t="shared" si="4"/>
        <v>1.1063147600000001</v>
      </c>
      <c r="I103" s="59">
        <f t="shared" si="5"/>
        <v>59.05473580035364</v>
      </c>
      <c r="Z103" s="95"/>
      <c r="AA103" s="95"/>
    </row>
    <row r="104" spans="1:27" s="59" customFormat="1" ht="15" x14ac:dyDescent="0.25">
      <c r="A104" s="96">
        <f>IF(G104&lt;&gt;"",COUNTA(G$1:G104),"")</f>
        <v>85</v>
      </c>
      <c r="B104" s="97" t="s">
        <v>184</v>
      </c>
      <c r="C104" s="98" t="s">
        <v>64</v>
      </c>
      <c r="D104" s="107">
        <v>2.4013199999999998E-2</v>
      </c>
      <c r="E104" s="100">
        <f t="shared" si="3"/>
        <v>94.906484999916742</v>
      </c>
      <c r="F104" s="102">
        <v>2.2790084056000004</v>
      </c>
      <c r="G104" s="101" t="s">
        <v>23</v>
      </c>
      <c r="H104" s="59">
        <f t="shared" si="4"/>
        <v>1.1063147600000001</v>
      </c>
      <c r="I104" s="59">
        <f t="shared" si="5"/>
        <v>2.5213006372793472</v>
      </c>
      <c r="Z104" s="95"/>
      <c r="AA104" s="95"/>
    </row>
    <row r="105" spans="1:27" s="59" customFormat="1" ht="33.75" x14ac:dyDescent="0.25">
      <c r="A105" s="96">
        <f>IF(G105&lt;&gt;"",COUNTA(G$1:G105),"")</f>
        <v>86</v>
      </c>
      <c r="B105" s="97" t="s">
        <v>635</v>
      </c>
      <c r="C105" s="98" t="s">
        <v>22</v>
      </c>
      <c r="D105" s="99">
        <v>1</v>
      </c>
      <c r="E105" s="100">
        <f t="shared" si="3"/>
        <v>1230.9521808616003</v>
      </c>
      <c r="F105" s="100">
        <v>1230.9521808616003</v>
      </c>
      <c r="G105" s="101" t="s">
        <v>23</v>
      </c>
      <c r="H105" s="59">
        <f t="shared" si="4"/>
        <v>1.1063147600000001</v>
      </c>
      <c r="I105" s="59">
        <f t="shared" si="5"/>
        <v>1361.820566541378</v>
      </c>
      <c r="Z105" s="95"/>
      <c r="AA105" s="95"/>
    </row>
    <row r="106" spans="1:27" s="59" customFormat="1" ht="45" x14ac:dyDescent="0.25">
      <c r="A106" s="96">
        <f>IF(G106&lt;&gt;"",COUNTA(G$1:G106),"")</f>
        <v>87</v>
      </c>
      <c r="B106" s="97" t="s">
        <v>1004</v>
      </c>
      <c r="C106" s="98" t="s">
        <v>22</v>
      </c>
      <c r="D106" s="99">
        <v>1</v>
      </c>
      <c r="E106" s="100">
        <f t="shared" si="3"/>
        <v>2727.3756515328005</v>
      </c>
      <c r="F106" s="100">
        <v>2727.3756515328005</v>
      </c>
      <c r="G106" s="101" t="s">
        <v>23</v>
      </c>
      <c r="H106" s="59">
        <f t="shared" si="4"/>
        <v>1.1063147600000001</v>
      </c>
      <c r="I106" s="59">
        <f t="shared" si="5"/>
        <v>3017.3359393553542</v>
      </c>
      <c r="Z106" s="95"/>
      <c r="AA106" s="95"/>
    </row>
    <row r="107" spans="1:27" s="59" customFormat="1" ht="15" x14ac:dyDescent="0.25">
      <c r="A107" s="96">
        <f>IF(G107&lt;&gt;"",COUNTA(G$1:G107),"")</f>
        <v>88</v>
      </c>
      <c r="B107" s="97" t="s">
        <v>1005</v>
      </c>
      <c r="C107" s="98" t="s">
        <v>22</v>
      </c>
      <c r="D107" s="108">
        <v>0.63</v>
      </c>
      <c r="E107" s="100">
        <f t="shared" si="3"/>
        <v>4554.5222614025406</v>
      </c>
      <c r="F107" s="100">
        <v>2869.3490246836004</v>
      </c>
      <c r="G107" s="101" t="s">
        <v>23</v>
      </c>
      <c r="H107" s="59">
        <f t="shared" si="4"/>
        <v>1.1063147600000001</v>
      </c>
      <c r="I107" s="59">
        <f t="shared" si="5"/>
        <v>3174.4031775990716</v>
      </c>
      <c r="Z107" s="95"/>
      <c r="AA107" s="95"/>
    </row>
    <row r="108" spans="1:27" s="59" customFormat="1" ht="22.5" x14ac:dyDescent="0.25">
      <c r="A108" s="96">
        <f>IF(G108&lt;&gt;"",COUNTA(G$1:G108),"")</f>
        <v>89</v>
      </c>
      <c r="B108" s="97" t="s">
        <v>100</v>
      </c>
      <c r="C108" s="98" t="s">
        <v>22</v>
      </c>
      <c r="D108" s="99">
        <v>3</v>
      </c>
      <c r="E108" s="100">
        <f t="shared" si="3"/>
        <v>190.07593891559998</v>
      </c>
      <c r="F108" s="102">
        <v>570.22781674679993</v>
      </c>
      <c r="G108" s="101" t="s">
        <v>23</v>
      </c>
      <c r="H108" s="59">
        <f t="shared" si="4"/>
        <v>1.1063147600000001</v>
      </c>
      <c r="I108" s="59">
        <f t="shared" si="5"/>
        <v>630.85145022955999</v>
      </c>
      <c r="Z108" s="95"/>
      <c r="AA108" s="95"/>
    </row>
    <row r="109" spans="1:27" s="59" customFormat="1" ht="33.75" x14ac:dyDescent="0.25">
      <c r="A109" s="96">
        <f>IF(G109&lt;&gt;"",COUNTA(G$1:G109),"")</f>
        <v>90</v>
      </c>
      <c r="B109" s="97" t="s">
        <v>1006</v>
      </c>
      <c r="C109" s="98" t="s">
        <v>22</v>
      </c>
      <c r="D109" s="99">
        <v>10</v>
      </c>
      <c r="E109" s="100">
        <f t="shared" si="3"/>
        <v>137.11665135440003</v>
      </c>
      <c r="F109" s="100">
        <v>1371.1665135440003</v>
      </c>
      <c r="G109" s="101" t="s">
        <v>23</v>
      </c>
      <c r="H109" s="59">
        <f t="shared" si="4"/>
        <v>1.1063147600000001</v>
      </c>
      <c r="I109" s="59">
        <f t="shared" si="5"/>
        <v>1516.9417523514676</v>
      </c>
      <c r="Z109" s="95"/>
      <c r="AA109" s="95"/>
    </row>
    <row r="110" spans="1:27" s="59" customFormat="1" ht="22.5" x14ac:dyDescent="0.25">
      <c r="A110" s="96">
        <f>IF(G110&lt;&gt;"",COUNTA(G$1:G110),"")</f>
        <v>91</v>
      </c>
      <c r="B110" s="97" t="s">
        <v>101</v>
      </c>
      <c r="C110" s="98" t="s">
        <v>62</v>
      </c>
      <c r="D110" s="103">
        <v>1.72E-3</v>
      </c>
      <c r="E110" s="100">
        <f t="shared" si="3"/>
        <v>65529.853342325579</v>
      </c>
      <c r="F110" s="102">
        <v>112.71134774879999</v>
      </c>
      <c r="G110" s="101" t="s">
        <v>23</v>
      </c>
      <c r="H110" s="59">
        <f t="shared" si="4"/>
        <v>1.1063147600000001</v>
      </c>
      <c r="I110" s="59">
        <f t="shared" si="5"/>
        <v>124.69422763399021</v>
      </c>
      <c r="Z110" s="95"/>
      <c r="AA110" s="95"/>
    </row>
    <row r="111" spans="1:27" s="59" customFormat="1" ht="22.5" x14ac:dyDescent="0.25">
      <c r="A111" s="96">
        <f>IF(G111&lt;&gt;"",COUNTA(G$1:G111),"")</f>
        <v>92</v>
      </c>
      <c r="B111" s="97" t="s">
        <v>1007</v>
      </c>
      <c r="C111" s="98" t="s">
        <v>62</v>
      </c>
      <c r="D111" s="110">
        <v>1.0598E-2</v>
      </c>
      <c r="E111" s="100">
        <f t="shared" si="3"/>
        <v>67354.922871749397</v>
      </c>
      <c r="F111" s="102">
        <v>713.82747259480004</v>
      </c>
      <c r="G111" s="101" t="s">
        <v>23</v>
      </c>
      <c r="H111" s="59">
        <f t="shared" si="4"/>
        <v>1.1063147600000001</v>
      </c>
      <c r="I111" s="59">
        <f t="shared" si="5"/>
        <v>789.71786902512281</v>
      </c>
      <c r="Z111" s="95"/>
      <c r="AA111" s="95"/>
    </row>
    <row r="112" spans="1:27" s="59" customFormat="1" ht="15" x14ac:dyDescent="0.25">
      <c r="A112" s="96">
        <f>IF(G112&lt;&gt;"",COUNTA(G$1:G112),"")</f>
        <v>93</v>
      </c>
      <c r="B112" s="97" t="s">
        <v>102</v>
      </c>
      <c r="C112" s="98" t="s">
        <v>62</v>
      </c>
      <c r="D112" s="107">
        <v>1.974E-4</v>
      </c>
      <c r="E112" s="100">
        <f t="shared" si="3"/>
        <v>112761.15993515706</v>
      </c>
      <c r="F112" s="102">
        <v>22.259052971200003</v>
      </c>
      <c r="G112" s="101" t="s">
        <v>23</v>
      </c>
      <c r="H112" s="59">
        <f t="shared" si="4"/>
        <v>1.1063147600000001</v>
      </c>
      <c r="I112" s="59">
        <f t="shared" si="5"/>
        <v>24.625518845660419</v>
      </c>
      <c r="Z112" s="95"/>
      <c r="AA112" s="95"/>
    </row>
    <row r="113" spans="1:27" s="59" customFormat="1" ht="22.5" x14ac:dyDescent="0.25">
      <c r="A113" s="96">
        <f>IF(G113&lt;&gt;"",COUNTA(G$1:G113),"")</f>
        <v>94</v>
      </c>
      <c r="B113" s="97" t="s">
        <v>1008</v>
      </c>
      <c r="C113" s="98" t="s">
        <v>62</v>
      </c>
      <c r="D113" s="103">
        <v>1.125E-2</v>
      </c>
      <c r="E113" s="100">
        <f t="shared" si="3"/>
        <v>48732.919330275559</v>
      </c>
      <c r="F113" s="102">
        <v>548.24534246560006</v>
      </c>
      <c r="G113" s="101" t="s">
        <v>23</v>
      </c>
      <c r="H113" s="59">
        <f t="shared" si="4"/>
        <v>1.1063147600000001</v>
      </c>
      <c r="I113" s="59">
        <f t="shared" si="5"/>
        <v>606.53191447094821</v>
      </c>
      <c r="Z113" s="95"/>
      <c r="AA113" s="95"/>
    </row>
    <row r="114" spans="1:27" s="59" customFormat="1" ht="33.75" x14ac:dyDescent="0.25">
      <c r="A114" s="96">
        <f>IF(G114&lt;&gt;"",COUNTA(G$1:G114),"")</f>
        <v>95</v>
      </c>
      <c r="B114" s="97" t="s">
        <v>1009</v>
      </c>
      <c r="C114" s="98" t="s">
        <v>186</v>
      </c>
      <c r="D114" s="104">
        <v>0.5</v>
      </c>
      <c r="E114" s="100">
        <f t="shared" si="3"/>
        <v>82.44</v>
      </c>
      <c r="F114" s="102">
        <v>41.22</v>
      </c>
      <c r="G114" s="101" t="s">
        <v>23</v>
      </c>
      <c r="H114" s="59">
        <f t="shared" si="4"/>
        <v>1.1063147600000001</v>
      </c>
      <c r="I114" s="59">
        <f t="shared" si="5"/>
        <v>45.602294407199999</v>
      </c>
      <c r="Z114" s="95"/>
      <c r="AA114" s="95"/>
    </row>
    <row r="115" spans="1:27" s="59" customFormat="1" ht="33.75" x14ac:dyDescent="0.25">
      <c r="A115" s="96">
        <f>IF(G115&lt;&gt;"",COUNTA(G$1:G115),"")</f>
        <v>96</v>
      </c>
      <c r="B115" s="97" t="s">
        <v>486</v>
      </c>
      <c r="C115" s="98" t="s">
        <v>186</v>
      </c>
      <c r="D115" s="108">
        <v>0.78</v>
      </c>
      <c r="E115" s="100">
        <f t="shared" si="3"/>
        <v>154.33090902000001</v>
      </c>
      <c r="F115" s="102">
        <v>120.3781090356</v>
      </c>
      <c r="G115" s="101" t="s">
        <v>23</v>
      </c>
      <c r="H115" s="59">
        <f t="shared" si="4"/>
        <v>1.1063147600000001</v>
      </c>
      <c r="I115" s="59">
        <f t="shared" si="5"/>
        <v>133.17607880697366</v>
      </c>
      <c r="Z115" s="95"/>
      <c r="AA115" s="95"/>
    </row>
    <row r="116" spans="1:27" s="59" customFormat="1" ht="22.5" x14ac:dyDescent="0.25">
      <c r="A116" s="96">
        <f>IF(G116&lt;&gt;"",COUNTA(G$1:G116),"")</f>
        <v>97</v>
      </c>
      <c r="B116" s="97" t="s">
        <v>1010</v>
      </c>
      <c r="C116" s="98" t="s">
        <v>62</v>
      </c>
      <c r="D116" s="110">
        <v>1.8173999999999999E-2</v>
      </c>
      <c r="E116" s="100">
        <f t="shared" si="3"/>
        <v>83164.749750434697</v>
      </c>
      <c r="F116" s="100">
        <v>1511.4361619644001</v>
      </c>
      <c r="G116" s="101" t="s">
        <v>23</v>
      </c>
      <c r="H116" s="59">
        <f t="shared" si="4"/>
        <v>1.1063147600000001</v>
      </c>
      <c r="I116" s="59">
        <f t="shared" si="5"/>
        <v>1672.1241347789664</v>
      </c>
      <c r="Z116" s="95"/>
      <c r="AA116" s="95"/>
    </row>
    <row r="117" spans="1:27" s="59" customFormat="1" ht="15" x14ac:dyDescent="0.25">
      <c r="A117" s="96">
        <f>IF(G117&lt;&gt;"",COUNTA(G$1:G117),"")</f>
        <v>98</v>
      </c>
      <c r="B117" s="97" t="s">
        <v>489</v>
      </c>
      <c r="C117" s="98" t="s">
        <v>64</v>
      </c>
      <c r="D117" s="105">
        <v>0.30520000000000003</v>
      </c>
      <c r="E117" s="100">
        <f t="shared" si="3"/>
        <v>67.169110428571443</v>
      </c>
      <c r="F117" s="102">
        <v>20.500012502800004</v>
      </c>
      <c r="G117" s="101" t="s">
        <v>23</v>
      </c>
      <c r="H117" s="59">
        <f t="shared" si="4"/>
        <v>1.1063147600000001</v>
      </c>
      <c r="I117" s="59">
        <f t="shared" si="5"/>
        <v>22.679466412032188</v>
      </c>
      <c r="Z117" s="95"/>
      <c r="AA117" s="95"/>
    </row>
    <row r="118" spans="1:27" s="59" customFormat="1" ht="22.5" x14ac:dyDescent="0.25">
      <c r="A118" s="96">
        <f>IF(G118&lt;&gt;"",COUNTA(G$1:G118),"")</f>
        <v>99</v>
      </c>
      <c r="B118" s="97" t="s">
        <v>1011</v>
      </c>
      <c r="C118" s="98" t="s">
        <v>494</v>
      </c>
      <c r="D118" s="104">
        <v>0.2</v>
      </c>
      <c r="E118" s="100">
        <f t="shared" si="3"/>
        <v>246.65287574200002</v>
      </c>
      <c r="F118" s="102">
        <v>49.330575148400008</v>
      </c>
      <c r="G118" s="101" t="s">
        <v>23</v>
      </c>
      <c r="H118" s="59">
        <f t="shared" si="4"/>
        <v>1.1063147600000001</v>
      </c>
      <c r="I118" s="59">
        <f t="shared" si="5"/>
        <v>54.57514340596412</v>
      </c>
      <c r="Z118" s="95"/>
      <c r="AA118" s="95"/>
    </row>
    <row r="119" spans="1:27" s="59" customFormat="1" ht="22.5" x14ac:dyDescent="0.25">
      <c r="A119" s="96">
        <f>IF(G119&lt;&gt;"",COUNTA(G$1:G119),"")</f>
        <v>100</v>
      </c>
      <c r="B119" s="97" t="s">
        <v>1012</v>
      </c>
      <c r="C119" s="98" t="s">
        <v>494</v>
      </c>
      <c r="D119" s="104">
        <v>1.6</v>
      </c>
      <c r="E119" s="100">
        <f t="shared" si="3"/>
        <v>311.08188157749998</v>
      </c>
      <c r="F119" s="102">
        <v>497.731010524</v>
      </c>
      <c r="G119" s="101" t="s">
        <v>23</v>
      </c>
      <c r="H119" s="59">
        <f t="shared" si="4"/>
        <v>1.1063147600000001</v>
      </c>
      <c r="I119" s="59">
        <f t="shared" si="5"/>
        <v>550.64716345241652</v>
      </c>
      <c r="Z119" s="95"/>
      <c r="AA119" s="95"/>
    </row>
    <row r="120" spans="1:27" s="59" customFormat="1" ht="15" x14ac:dyDescent="0.25">
      <c r="A120" s="96">
        <f>IF(G120&lt;&gt;"",COUNTA(G$1:G120),"")</f>
        <v>101</v>
      </c>
      <c r="B120" s="97" t="s">
        <v>497</v>
      </c>
      <c r="C120" s="98" t="s">
        <v>64</v>
      </c>
      <c r="D120" s="105">
        <v>2.24E-2</v>
      </c>
      <c r="E120" s="100">
        <f t="shared" si="3"/>
        <v>283.49315725000002</v>
      </c>
      <c r="F120" s="102">
        <v>6.3502467224000005</v>
      </c>
      <c r="G120" s="101" t="s">
        <v>23</v>
      </c>
      <c r="H120" s="59">
        <f t="shared" si="4"/>
        <v>1.1063147600000001</v>
      </c>
      <c r="I120" s="59">
        <f t="shared" si="5"/>
        <v>7.0253716786327436</v>
      </c>
      <c r="Z120" s="95"/>
      <c r="AA120" s="95"/>
    </row>
    <row r="121" spans="1:27" s="59" customFormat="1" ht="15" x14ac:dyDescent="0.25">
      <c r="A121" s="96">
        <f>IF(G121&lt;&gt;"",COUNTA(G$1:G121),"")</f>
        <v>102</v>
      </c>
      <c r="B121" s="97" t="s">
        <v>105</v>
      </c>
      <c r="C121" s="98" t="s">
        <v>62</v>
      </c>
      <c r="D121" s="103">
        <v>1.8000000000000001E-4</v>
      </c>
      <c r="E121" s="100">
        <f t="shared" si="3"/>
        <v>102764.34881777776</v>
      </c>
      <c r="F121" s="102">
        <v>18.497582787199999</v>
      </c>
      <c r="G121" s="101" t="s">
        <v>23</v>
      </c>
      <c r="H121" s="59">
        <f t="shared" si="4"/>
        <v>1.1063147600000001</v>
      </c>
      <c r="I121" s="59">
        <f t="shared" si="5"/>
        <v>20.464148861801299</v>
      </c>
      <c r="Z121" s="95"/>
      <c r="AA121" s="95"/>
    </row>
    <row r="122" spans="1:27" s="59" customFormat="1" ht="15" x14ac:dyDescent="0.25">
      <c r="A122" s="96">
        <f>IF(G122&lt;&gt;"",COUNTA(G$1:G122),"")</f>
        <v>103</v>
      </c>
      <c r="B122" s="97" t="s">
        <v>200</v>
      </c>
      <c r="C122" s="98" t="s">
        <v>62</v>
      </c>
      <c r="D122" s="107">
        <v>7.7600000000000002E-5</v>
      </c>
      <c r="E122" s="100">
        <f t="shared" si="3"/>
        <v>49470.518262886602</v>
      </c>
      <c r="F122" s="102">
        <v>3.8389122172000003</v>
      </c>
      <c r="G122" s="101" t="s">
        <v>23</v>
      </c>
      <c r="H122" s="59">
        <f t="shared" si="4"/>
        <v>1.1063147600000001</v>
      </c>
      <c r="I122" s="59">
        <f t="shared" si="5"/>
        <v>4.2470452482326868</v>
      </c>
      <c r="Z122" s="95"/>
      <c r="AA122" s="95"/>
    </row>
    <row r="123" spans="1:27" s="59" customFormat="1" ht="22.5" x14ac:dyDescent="0.25">
      <c r="A123" s="96">
        <f>IF(G123&lt;&gt;"",COUNTA(G$1:G123),"")</f>
        <v>104</v>
      </c>
      <c r="B123" s="97" t="s">
        <v>106</v>
      </c>
      <c r="C123" s="98" t="s">
        <v>62</v>
      </c>
      <c r="D123" s="107">
        <v>1.6682999999999999E-3</v>
      </c>
      <c r="E123" s="100">
        <f t="shared" si="3"/>
        <v>266767.54879386199</v>
      </c>
      <c r="F123" s="102">
        <v>445.04830165279998</v>
      </c>
      <c r="G123" s="101" t="s">
        <v>23</v>
      </c>
      <c r="H123" s="59">
        <f t="shared" si="4"/>
        <v>1.1063147600000001</v>
      </c>
      <c r="I123" s="59">
        <f t="shared" si="5"/>
        <v>492.36350503142506</v>
      </c>
      <c r="Z123" s="95"/>
      <c r="AA123" s="95"/>
    </row>
    <row r="124" spans="1:27" s="59" customFormat="1" ht="15" x14ac:dyDescent="0.25">
      <c r="A124" s="96">
        <f>IF(G124&lt;&gt;"",COUNTA(G$1:G124),"")</f>
        <v>105</v>
      </c>
      <c r="B124" s="97" t="s">
        <v>1013</v>
      </c>
      <c r="C124" s="98" t="s">
        <v>64</v>
      </c>
      <c r="D124" s="103">
        <v>1.438E-2</v>
      </c>
      <c r="E124" s="100">
        <f t="shared" si="3"/>
        <v>437.75597944367178</v>
      </c>
      <c r="F124" s="102">
        <v>6.2949309844000005</v>
      </c>
      <c r="G124" s="101" t="s">
        <v>23</v>
      </c>
      <c r="H124" s="59">
        <f t="shared" si="4"/>
        <v>1.1063147600000001</v>
      </c>
      <c r="I124" s="59">
        <f t="shared" si="5"/>
        <v>6.9641750612230506</v>
      </c>
      <c r="Z124" s="95"/>
      <c r="AA124" s="95"/>
    </row>
    <row r="125" spans="1:27" s="59" customFormat="1" ht="22.5" x14ac:dyDescent="0.25">
      <c r="A125" s="96">
        <f>IF(G125&lt;&gt;"",COUNTA(G$1:G125),"")</f>
        <v>106</v>
      </c>
      <c r="B125" s="97" t="s">
        <v>922</v>
      </c>
      <c r="C125" s="98" t="s">
        <v>64</v>
      </c>
      <c r="D125" s="108">
        <v>0.06</v>
      </c>
      <c r="E125" s="100">
        <f t="shared" si="3"/>
        <v>112.10656234666668</v>
      </c>
      <c r="F125" s="102">
        <v>6.7263937408000007</v>
      </c>
      <c r="G125" s="101" t="s">
        <v>23</v>
      </c>
      <c r="H125" s="59">
        <f t="shared" si="4"/>
        <v>1.1063147600000001</v>
      </c>
      <c r="I125" s="59">
        <f t="shared" si="5"/>
        <v>7.4415086770186551</v>
      </c>
      <c r="Z125" s="95"/>
      <c r="AA125" s="95"/>
    </row>
    <row r="126" spans="1:27" s="59" customFormat="1" ht="15" x14ac:dyDescent="0.25">
      <c r="A126" s="96">
        <f>IF(G126&lt;&gt;"",COUNTA(G$1:G126),"")</f>
        <v>107</v>
      </c>
      <c r="B126" s="97" t="s">
        <v>1014</v>
      </c>
      <c r="C126" s="98" t="s">
        <v>62</v>
      </c>
      <c r="D126" s="110">
        <v>1.905E-3</v>
      </c>
      <c r="E126" s="100">
        <f t="shared" si="3"/>
        <v>98308.1168361155</v>
      </c>
      <c r="F126" s="102">
        <v>187.27696257280002</v>
      </c>
      <c r="G126" s="101" t="s">
        <v>23</v>
      </c>
      <c r="H126" s="59">
        <f t="shared" si="4"/>
        <v>1.1063147600000001</v>
      </c>
      <c r="I126" s="59">
        <f t="shared" si="5"/>
        <v>207.18726790225625</v>
      </c>
      <c r="Z126" s="95"/>
      <c r="AA126" s="95"/>
    </row>
    <row r="127" spans="1:27" s="59" customFormat="1" ht="15" x14ac:dyDescent="0.25">
      <c r="A127" s="96">
        <f>IF(G127&lt;&gt;"",COUNTA(G$1:G127),"")</f>
        <v>108</v>
      </c>
      <c r="B127" s="97" t="s">
        <v>108</v>
      </c>
      <c r="C127" s="98" t="s">
        <v>64</v>
      </c>
      <c r="D127" s="105">
        <v>0.53120000000000001</v>
      </c>
      <c r="E127" s="100">
        <f t="shared" si="3"/>
        <v>106.42448086596386</v>
      </c>
      <c r="F127" s="102">
        <v>56.532684236000001</v>
      </c>
      <c r="G127" s="101" t="s">
        <v>23</v>
      </c>
      <c r="H127" s="59">
        <f t="shared" si="4"/>
        <v>1.1063147600000001</v>
      </c>
      <c r="I127" s="59">
        <f t="shared" si="5"/>
        <v>62.542942992706131</v>
      </c>
      <c r="Z127" s="95"/>
      <c r="AA127" s="95"/>
    </row>
    <row r="128" spans="1:27" s="59" customFormat="1" ht="15" x14ac:dyDescent="0.25">
      <c r="A128" s="96">
        <f>IF(G128&lt;&gt;"",COUNTA(G$1:G128),"")</f>
        <v>109</v>
      </c>
      <c r="B128" s="97" t="s">
        <v>109</v>
      </c>
      <c r="C128" s="98" t="s">
        <v>62</v>
      </c>
      <c r="D128" s="107">
        <v>2.7886E-3</v>
      </c>
      <c r="E128" s="100">
        <f t="shared" si="3"/>
        <v>104319.53888761386</v>
      </c>
      <c r="F128" s="102">
        <v>290.90546614200002</v>
      </c>
      <c r="G128" s="101" t="s">
        <v>23</v>
      </c>
      <c r="H128" s="59">
        <f t="shared" si="4"/>
        <v>1.1063147600000001</v>
      </c>
      <c r="I128" s="59">
        <f t="shared" si="5"/>
        <v>321.83301095757491</v>
      </c>
      <c r="Z128" s="95"/>
      <c r="AA128" s="95"/>
    </row>
    <row r="129" spans="1:27" s="59" customFormat="1" ht="15" x14ac:dyDescent="0.25">
      <c r="A129" s="96">
        <f>IF(G129&lt;&gt;"",COUNTA(G$1:G129),"")</f>
        <v>110</v>
      </c>
      <c r="B129" s="97" t="s">
        <v>1015</v>
      </c>
      <c r="C129" s="98" t="s">
        <v>62</v>
      </c>
      <c r="D129" s="107">
        <v>4.082E-4</v>
      </c>
      <c r="E129" s="100">
        <f t="shared" si="3"/>
        <v>95887.839805977463</v>
      </c>
      <c r="F129" s="102">
        <v>39.141416208800003</v>
      </c>
      <c r="G129" s="101" t="s">
        <v>23</v>
      </c>
      <c r="H129" s="59">
        <f t="shared" si="4"/>
        <v>1.1063147600000001</v>
      </c>
      <c r="I129" s="59">
        <f t="shared" si="5"/>
        <v>43.302726479098688</v>
      </c>
      <c r="Z129" s="95"/>
      <c r="AA129" s="95"/>
    </row>
    <row r="130" spans="1:27" s="59" customFormat="1" ht="15" x14ac:dyDescent="0.25">
      <c r="A130" s="96">
        <f>IF(G130&lt;&gt;"",COUNTA(G$1:G130),"")</f>
        <v>111</v>
      </c>
      <c r="B130" s="97" t="s">
        <v>923</v>
      </c>
      <c r="C130" s="98" t="s">
        <v>924</v>
      </c>
      <c r="D130" s="110">
        <v>4.093318</v>
      </c>
      <c r="E130" s="100">
        <f t="shared" si="3"/>
        <v>4.0270728841492414</v>
      </c>
      <c r="F130" s="102">
        <v>16.484089924000003</v>
      </c>
      <c r="G130" s="101" t="s">
        <v>23</v>
      </c>
      <c r="H130" s="59">
        <f t="shared" si="4"/>
        <v>1.1063147600000001</v>
      </c>
      <c r="I130" s="59">
        <f t="shared" si="5"/>
        <v>18.236591988088481</v>
      </c>
      <c r="Z130" s="95"/>
      <c r="AA130" s="95"/>
    </row>
    <row r="131" spans="1:27" s="59" customFormat="1" ht="15" x14ac:dyDescent="0.25">
      <c r="A131" s="96">
        <f>IF(G131&lt;&gt;"",COUNTA(G$1:G131),"")</f>
        <v>112</v>
      </c>
      <c r="B131" s="97" t="s">
        <v>501</v>
      </c>
      <c r="C131" s="98" t="s">
        <v>62</v>
      </c>
      <c r="D131" s="110">
        <v>1.9620000000000002E-3</v>
      </c>
      <c r="E131" s="100">
        <f t="shared" si="3"/>
        <v>144097.2155545362</v>
      </c>
      <c r="F131" s="102">
        <v>282.71873691800005</v>
      </c>
      <c r="G131" s="101" t="s">
        <v>23</v>
      </c>
      <c r="H131" s="59">
        <f t="shared" si="4"/>
        <v>1.1063147600000001</v>
      </c>
      <c r="I131" s="59">
        <f t="shared" si="5"/>
        <v>312.77591158094037</v>
      </c>
      <c r="Z131" s="95"/>
      <c r="AA131" s="95"/>
    </row>
    <row r="132" spans="1:27" s="59" customFormat="1" ht="33.75" x14ac:dyDescent="0.25">
      <c r="A132" s="96">
        <f>IF(G132&lt;&gt;"",COUNTA(G$1:G132),"")</f>
        <v>113</v>
      </c>
      <c r="B132" s="97" t="s">
        <v>1016</v>
      </c>
      <c r="C132" s="98" t="s">
        <v>22</v>
      </c>
      <c r="D132" s="99">
        <v>1</v>
      </c>
      <c r="E132" s="100">
        <f>F132/D132</f>
        <v>2543.7291999999998</v>
      </c>
      <c r="F132" s="100">
        <v>2543.7291999999998</v>
      </c>
      <c r="G132" s="101" t="s">
        <v>23</v>
      </c>
      <c r="H132" s="59">
        <f>1.03</f>
        <v>1.03</v>
      </c>
      <c r="I132" s="59">
        <f t="shared" si="5"/>
        <v>2620.041076</v>
      </c>
      <c r="Z132" s="95"/>
      <c r="AA132" s="95"/>
    </row>
    <row r="133" spans="1:27" s="59" customFormat="1" ht="22.5" x14ac:dyDescent="0.25">
      <c r="A133" s="96">
        <f>IF(G133&lt;&gt;"",COUNTA(G$1:G133),"")</f>
        <v>114</v>
      </c>
      <c r="B133" s="97" t="s">
        <v>1017</v>
      </c>
      <c r="C133" s="98" t="s">
        <v>22</v>
      </c>
      <c r="D133" s="99">
        <v>2</v>
      </c>
      <c r="E133" s="100">
        <f t="shared" ref="E133:E135" si="6">F133/D133</f>
        <v>107137.04650000001</v>
      </c>
      <c r="F133" s="100">
        <v>214274.09300000002</v>
      </c>
      <c r="G133" s="101" t="s">
        <v>23</v>
      </c>
      <c r="H133" s="59">
        <v>1.03</v>
      </c>
      <c r="I133" s="59">
        <f t="shared" si="5"/>
        <v>220702.31579000002</v>
      </c>
      <c r="Z133" s="95"/>
      <c r="AA133" s="95"/>
    </row>
    <row r="134" spans="1:27" s="59" customFormat="1" ht="33.75" x14ac:dyDescent="0.25">
      <c r="A134" s="96">
        <f>IF(G134&lt;&gt;"",COUNTA(G$1:G134),"")</f>
        <v>115</v>
      </c>
      <c r="B134" s="97" t="s">
        <v>1018</v>
      </c>
      <c r="C134" s="98" t="s">
        <v>22</v>
      </c>
      <c r="D134" s="99">
        <v>2</v>
      </c>
      <c r="E134" s="100">
        <f t="shared" si="6"/>
        <v>6415.9215000000004</v>
      </c>
      <c r="F134" s="100">
        <v>12831.843000000001</v>
      </c>
      <c r="G134" s="101" t="s">
        <v>23</v>
      </c>
      <c r="H134" s="59">
        <v>1.03</v>
      </c>
      <c r="I134" s="59">
        <f t="shared" si="5"/>
        <v>13216.798290000001</v>
      </c>
      <c r="Z134" s="95"/>
      <c r="AA134" s="95"/>
    </row>
    <row r="135" spans="1:27" s="59" customFormat="1" ht="33.75" x14ac:dyDescent="0.25">
      <c r="A135" s="96">
        <f>IF(G135&lt;&gt;"",COUNTA(G$1:G135),"")</f>
        <v>116</v>
      </c>
      <c r="B135" s="97" t="s">
        <v>1019</v>
      </c>
      <c r="C135" s="98" t="s">
        <v>22</v>
      </c>
      <c r="D135" s="99">
        <v>1</v>
      </c>
      <c r="E135" s="100">
        <f t="shared" si="6"/>
        <v>8499.0655999999999</v>
      </c>
      <c r="F135" s="100">
        <v>8499.0655999999999</v>
      </c>
      <c r="G135" s="101" t="s">
        <v>23</v>
      </c>
      <c r="H135" s="59">
        <v>1.03</v>
      </c>
      <c r="I135" s="59">
        <f t="shared" si="5"/>
        <v>8754.0375679999997</v>
      </c>
      <c r="Z135" s="95"/>
      <c r="AA135" s="95"/>
    </row>
    <row r="136" spans="1:27" s="59" customFormat="1" ht="15" x14ac:dyDescent="0.25">
      <c r="A136" s="94" t="s">
        <v>112</v>
      </c>
      <c r="B136" s="94"/>
      <c r="C136" s="94"/>
      <c r="D136" s="94"/>
      <c r="E136" s="94"/>
      <c r="F136" s="94"/>
      <c r="Z136" s="95" t="s">
        <v>112</v>
      </c>
      <c r="AA136" s="95"/>
    </row>
    <row r="137" spans="1:27" s="59" customFormat="1" ht="22.5" x14ac:dyDescent="0.25">
      <c r="A137" s="96">
        <f>IF(G137&lt;&gt;"",COUNTA(G$1:G137),"")</f>
        <v>117</v>
      </c>
      <c r="B137" s="97" t="s">
        <v>1020</v>
      </c>
      <c r="C137" s="98" t="s">
        <v>22</v>
      </c>
      <c r="D137" s="99">
        <v>2</v>
      </c>
      <c r="E137" s="100"/>
      <c r="F137" s="109"/>
      <c r="G137" s="101" t="s">
        <v>23</v>
      </c>
      <c r="Z137" s="95"/>
      <c r="AA137" s="95"/>
    </row>
    <row r="138" spans="1:27" s="59" customFormat="1" ht="22.5" x14ac:dyDescent="0.25">
      <c r="A138" s="96">
        <f>IF(G138&lt;&gt;"",COUNTA(G$1:G138),"")</f>
        <v>118</v>
      </c>
      <c r="B138" s="97" t="s">
        <v>1021</v>
      </c>
      <c r="C138" s="98" t="s">
        <v>22</v>
      </c>
      <c r="D138" s="99">
        <v>2</v>
      </c>
      <c r="E138" s="100"/>
      <c r="F138" s="109"/>
      <c r="G138" s="101" t="s">
        <v>23</v>
      </c>
      <c r="Z138" s="95"/>
      <c r="AA138" s="95"/>
    </row>
    <row r="139" spans="1:27" s="59" customFormat="1" ht="15" x14ac:dyDescent="0.25">
      <c r="A139" s="96">
        <f>IF(G139&lt;&gt;"",COUNTA(G$1:G139),"")</f>
        <v>119</v>
      </c>
      <c r="B139" s="97" t="s">
        <v>974</v>
      </c>
      <c r="C139" s="98" t="s">
        <v>22</v>
      </c>
      <c r="D139" s="99">
        <v>2</v>
      </c>
      <c r="E139" s="100"/>
      <c r="F139" s="109"/>
      <c r="G139" s="101" t="s">
        <v>23</v>
      </c>
      <c r="Z139" s="95"/>
      <c r="AA139" s="95"/>
    </row>
    <row r="140" spans="1:27" s="59" customFormat="1" ht="22.5" x14ac:dyDescent="0.25">
      <c r="A140" s="96">
        <f>IF(G140&lt;&gt;"",COUNTA(G$1:G140),"")</f>
        <v>120</v>
      </c>
      <c r="B140" s="97" t="s">
        <v>1022</v>
      </c>
      <c r="C140" s="98" t="s">
        <v>22</v>
      </c>
      <c r="D140" s="99">
        <v>2</v>
      </c>
      <c r="E140" s="100"/>
      <c r="F140" s="109"/>
      <c r="G140" s="101" t="s">
        <v>23</v>
      </c>
      <c r="Z140" s="95"/>
      <c r="AA140" s="95"/>
    </row>
    <row r="141" spans="1:27" s="59" customFormat="1" ht="15" x14ac:dyDescent="0.25">
      <c r="A141" s="96">
        <f>IF(G141&lt;&gt;"",COUNTA(G$1:G141),"")</f>
        <v>121</v>
      </c>
      <c r="B141" s="97" t="s">
        <v>673</v>
      </c>
      <c r="C141" s="98" t="s">
        <v>22</v>
      </c>
      <c r="D141" s="99">
        <v>15</v>
      </c>
      <c r="E141" s="100"/>
      <c r="F141" s="109"/>
      <c r="G141" s="101" t="s">
        <v>23</v>
      </c>
      <c r="Z141" s="95"/>
      <c r="AA141" s="95"/>
    </row>
    <row r="142" spans="1:27" s="59" customFormat="1" ht="15" x14ac:dyDescent="0.25">
      <c r="A142" s="96">
        <f>IF(G142&lt;&gt;"",COUNTA(G$1:G142),"")</f>
        <v>122</v>
      </c>
      <c r="B142" s="97" t="s">
        <v>577</v>
      </c>
      <c r="C142" s="98" t="s">
        <v>22</v>
      </c>
      <c r="D142" s="99">
        <v>3</v>
      </c>
      <c r="E142" s="100"/>
      <c r="F142" s="109"/>
      <c r="G142" s="101" t="s">
        <v>23</v>
      </c>
      <c r="Z142" s="95"/>
      <c r="AA142" s="95"/>
    </row>
    <row r="143" spans="1:27" s="59" customFormat="1" ht="15" x14ac:dyDescent="0.25">
      <c r="A143" s="96">
        <f>IF(G143&lt;&gt;"",COUNTA(G$1:G143),"")</f>
        <v>123</v>
      </c>
      <c r="B143" s="97" t="s">
        <v>1023</v>
      </c>
      <c r="C143" s="98" t="s">
        <v>22</v>
      </c>
      <c r="D143" s="99">
        <v>2</v>
      </c>
      <c r="E143" s="100"/>
      <c r="F143" s="109"/>
      <c r="G143" s="101" t="s">
        <v>23</v>
      </c>
      <c r="Z143" s="95"/>
      <c r="AA143" s="95"/>
    </row>
    <row r="144" spans="1:27" s="59" customFormat="1" ht="15" x14ac:dyDescent="0.25">
      <c r="A144" s="96">
        <f>IF(G144&lt;&gt;"",COUNTA(G$1:G144),"")</f>
        <v>124</v>
      </c>
      <c r="B144" s="97" t="s">
        <v>1024</v>
      </c>
      <c r="C144" s="98" t="s">
        <v>22</v>
      </c>
      <c r="D144" s="99">
        <v>2</v>
      </c>
      <c r="E144" s="100"/>
      <c r="F144" s="109"/>
      <c r="G144" s="101" t="s">
        <v>23</v>
      </c>
      <c r="Z144" s="95"/>
      <c r="AA144" s="95"/>
    </row>
    <row r="145" spans="1:27" s="59" customFormat="1" ht="15" x14ac:dyDescent="0.25">
      <c r="A145" s="96">
        <f>IF(G145&lt;&gt;"",COUNTA(G$1:G145),"")</f>
        <v>125</v>
      </c>
      <c r="B145" s="97" t="s">
        <v>978</v>
      </c>
      <c r="C145" s="98" t="s">
        <v>22</v>
      </c>
      <c r="D145" s="99">
        <v>4</v>
      </c>
      <c r="E145" s="100"/>
      <c r="F145" s="109"/>
      <c r="G145" s="101" t="s">
        <v>23</v>
      </c>
      <c r="Z145" s="95"/>
      <c r="AA145" s="95"/>
    </row>
    <row r="146" spans="1:27" s="59" customFormat="1" ht="15" x14ac:dyDescent="0.25">
      <c r="A146" s="96">
        <f>IF(G146&lt;&gt;"",COUNTA(G$1:G146),"")</f>
        <v>126</v>
      </c>
      <c r="B146" s="97" t="s">
        <v>1025</v>
      </c>
      <c r="C146" s="98" t="s">
        <v>22</v>
      </c>
      <c r="D146" s="99">
        <v>2</v>
      </c>
      <c r="E146" s="100"/>
      <c r="F146" s="109"/>
      <c r="G146" s="101" t="s">
        <v>23</v>
      </c>
      <c r="Z146" s="95"/>
      <c r="AA146" s="95"/>
    </row>
    <row r="147" spans="1:27" s="59" customFormat="1" ht="33.75" x14ac:dyDescent="0.25">
      <c r="A147" s="96">
        <f>IF(G147&lt;&gt;"",COUNTA(G$1:G147),"")</f>
        <v>127</v>
      </c>
      <c r="B147" s="97" t="s">
        <v>622</v>
      </c>
      <c r="C147" s="98" t="s">
        <v>22</v>
      </c>
      <c r="D147" s="99">
        <v>1</v>
      </c>
      <c r="E147" s="100"/>
      <c r="F147" s="109"/>
      <c r="G147" s="101" t="s">
        <v>23</v>
      </c>
      <c r="Z147" s="95"/>
      <c r="AA147" s="95"/>
    </row>
    <row r="148" spans="1:27" s="59" customFormat="1" ht="56.25" x14ac:dyDescent="0.25">
      <c r="A148" s="96">
        <f>IF(G148&lt;&gt;"",COUNTA(G$1:G148),"")</f>
        <v>128</v>
      </c>
      <c r="B148" s="97" t="s">
        <v>526</v>
      </c>
      <c r="C148" s="98" t="s">
        <v>22</v>
      </c>
      <c r="D148" s="99">
        <v>6</v>
      </c>
      <c r="E148" s="100"/>
      <c r="F148" s="109"/>
      <c r="G148" s="101" t="s">
        <v>23</v>
      </c>
      <c r="Z148" s="95"/>
      <c r="AA148" s="95"/>
    </row>
    <row r="149" spans="1:27" s="59" customFormat="1" ht="56.25" x14ac:dyDescent="0.25">
      <c r="A149" s="96">
        <f>IF(G149&lt;&gt;"",COUNTA(G$1:G149),"")</f>
        <v>129</v>
      </c>
      <c r="B149" s="97" t="s">
        <v>527</v>
      </c>
      <c r="C149" s="98" t="s">
        <v>22</v>
      </c>
      <c r="D149" s="99">
        <v>5</v>
      </c>
      <c r="E149" s="100"/>
      <c r="F149" s="109"/>
      <c r="G149" s="101" t="s">
        <v>23</v>
      </c>
      <c r="Z149" s="95"/>
      <c r="AA149" s="95"/>
    </row>
    <row r="150" spans="1:27" s="59" customFormat="1" ht="56.25" x14ac:dyDescent="0.25">
      <c r="A150" s="96">
        <f>IF(G150&lt;&gt;"",COUNTA(G$1:G150),"")</f>
        <v>130</v>
      </c>
      <c r="B150" s="97" t="s">
        <v>1026</v>
      </c>
      <c r="C150" s="98" t="s">
        <v>22</v>
      </c>
      <c r="D150" s="99">
        <v>1</v>
      </c>
      <c r="E150" s="100"/>
      <c r="F150" s="109"/>
      <c r="G150" s="101" t="s">
        <v>23</v>
      </c>
      <c r="Z150" s="95"/>
      <c r="AA150" s="95"/>
    </row>
    <row r="151" spans="1:27" s="59" customFormat="1" ht="22.5" x14ac:dyDescent="0.25">
      <c r="A151" s="96">
        <f>IF(G151&lt;&gt;"",COUNTA(G$1:G151),"")</f>
        <v>131</v>
      </c>
      <c r="B151" s="97" t="s">
        <v>1027</v>
      </c>
      <c r="C151" s="98" t="s">
        <v>198</v>
      </c>
      <c r="D151" s="99">
        <v>1</v>
      </c>
      <c r="E151" s="100"/>
      <c r="F151" s="109"/>
      <c r="G151" s="101" t="s">
        <v>23</v>
      </c>
      <c r="Z151" s="95"/>
      <c r="AA151" s="95"/>
    </row>
    <row r="152" spans="1:27" s="59" customFormat="1" ht="15" x14ac:dyDescent="0.25">
      <c r="A152" s="96">
        <f>IF(G152&lt;&gt;"",COUNTA(G$1:G152),"")</f>
        <v>132</v>
      </c>
      <c r="B152" s="97" t="s">
        <v>973</v>
      </c>
      <c r="C152" s="98" t="s">
        <v>186</v>
      </c>
      <c r="D152" s="99">
        <v>4</v>
      </c>
      <c r="E152" s="100"/>
      <c r="F152" s="109"/>
      <c r="G152" s="101" t="s">
        <v>23</v>
      </c>
      <c r="Z152" s="95"/>
      <c r="AA152" s="95"/>
    </row>
    <row r="153" spans="1:27" s="59" customFormat="1" ht="33.75" x14ac:dyDescent="0.25">
      <c r="A153" s="96">
        <f>IF(G153&lt;&gt;"",COUNTA(G$1:G153),"")</f>
        <v>133</v>
      </c>
      <c r="B153" s="97" t="s">
        <v>1009</v>
      </c>
      <c r="C153" s="98" t="s">
        <v>186</v>
      </c>
      <c r="D153" s="104">
        <v>1.5</v>
      </c>
      <c r="E153" s="100"/>
      <c r="F153" s="109"/>
      <c r="G153" s="101" t="s">
        <v>23</v>
      </c>
      <c r="Z153" s="95"/>
      <c r="AA153" s="95"/>
    </row>
    <row r="154" spans="1:27" s="59" customFormat="1" ht="33.75" x14ac:dyDescent="0.25">
      <c r="A154" s="96">
        <f>IF(G154&lt;&gt;"",COUNTA(G$1:G154),"")</f>
        <v>134</v>
      </c>
      <c r="B154" s="97" t="s">
        <v>1028</v>
      </c>
      <c r="C154" s="98" t="s">
        <v>186</v>
      </c>
      <c r="D154" s="99">
        <v>5</v>
      </c>
      <c r="E154" s="100"/>
      <c r="F154" s="109"/>
      <c r="G154" s="101" t="s">
        <v>23</v>
      </c>
      <c r="Z154" s="95"/>
      <c r="AA154" s="95"/>
    </row>
    <row r="155" spans="1:27" s="59" customFormat="1" ht="33.75" x14ac:dyDescent="0.25">
      <c r="A155" s="96">
        <f>IF(G155&lt;&gt;"",COUNTA(G$1:G155),"")</f>
        <v>135</v>
      </c>
      <c r="B155" s="97" t="s">
        <v>486</v>
      </c>
      <c r="C155" s="98" t="s">
        <v>186</v>
      </c>
      <c r="D155" s="104">
        <v>2.7</v>
      </c>
      <c r="E155" s="100"/>
      <c r="F155" s="109"/>
      <c r="G155" s="101" t="s">
        <v>23</v>
      </c>
      <c r="Z155" s="95"/>
      <c r="AA155" s="95"/>
    </row>
    <row r="156" spans="1:27" s="59" customFormat="1" ht="22.5" x14ac:dyDescent="0.25">
      <c r="A156" s="96">
        <f>IF(G156&lt;&gt;"",COUNTA(G$1:G156),"")</f>
        <v>136</v>
      </c>
      <c r="B156" s="97" t="s">
        <v>1029</v>
      </c>
      <c r="C156" s="98" t="s">
        <v>22</v>
      </c>
      <c r="D156" s="99">
        <v>1</v>
      </c>
      <c r="E156" s="100"/>
      <c r="F156" s="109"/>
      <c r="G156" s="101" t="s">
        <v>23</v>
      </c>
      <c r="Z156" s="95"/>
      <c r="AA156" s="95"/>
    </row>
    <row r="157" spans="1:27" s="59" customFormat="1" ht="33.75" x14ac:dyDescent="0.25">
      <c r="A157" s="96">
        <f>IF(G157&lt;&gt;"",COUNTA(G$1:G157),"")</f>
        <v>137</v>
      </c>
      <c r="B157" s="97" t="s">
        <v>1030</v>
      </c>
      <c r="C157" s="98" t="s">
        <v>22</v>
      </c>
      <c r="D157" s="99">
        <v>2</v>
      </c>
      <c r="E157" s="100"/>
      <c r="F157" s="109"/>
      <c r="G157" s="101" t="s">
        <v>23</v>
      </c>
      <c r="Z157" s="95"/>
      <c r="AA157" s="95"/>
    </row>
    <row r="158" spans="1:27" s="59" customFormat="1" ht="33.75" x14ac:dyDescent="0.25">
      <c r="A158" s="96">
        <f>IF(G158&lt;&gt;"",COUNTA(G$1:G158),"")</f>
        <v>138</v>
      </c>
      <c r="B158" s="97" t="s">
        <v>646</v>
      </c>
      <c r="C158" s="98" t="s">
        <v>198</v>
      </c>
      <c r="D158" s="99">
        <v>1</v>
      </c>
      <c r="E158" s="100"/>
      <c r="F158" s="109"/>
      <c r="G158" s="101" t="s">
        <v>23</v>
      </c>
      <c r="Z158" s="95"/>
      <c r="AA158" s="95"/>
    </row>
    <row r="159" spans="1:27" s="59" customFormat="1" ht="33.75" x14ac:dyDescent="0.25">
      <c r="A159" s="96">
        <f>IF(G159&lt;&gt;"",COUNTA(G$1:G159),"")</f>
        <v>139</v>
      </c>
      <c r="B159" s="97" t="s">
        <v>204</v>
      </c>
      <c r="C159" s="98" t="s">
        <v>22</v>
      </c>
      <c r="D159" s="99">
        <v>6</v>
      </c>
      <c r="E159" s="100"/>
      <c r="F159" s="109"/>
      <c r="G159" s="101" t="s">
        <v>23</v>
      </c>
      <c r="Z159" s="95"/>
      <c r="AA159" s="95"/>
    </row>
    <row r="160" spans="1:27" s="59" customFormat="1" ht="33.75" x14ac:dyDescent="0.25">
      <c r="A160" s="96">
        <f>IF(G160&lt;&gt;"",COUNTA(G$1:G160),"")</f>
        <v>140</v>
      </c>
      <c r="B160" s="97" t="s">
        <v>205</v>
      </c>
      <c r="C160" s="98" t="s">
        <v>198</v>
      </c>
      <c r="D160" s="99">
        <v>2</v>
      </c>
      <c r="E160" s="100"/>
      <c r="F160" s="109"/>
      <c r="G160" s="101" t="s">
        <v>23</v>
      </c>
      <c r="Z160" s="95"/>
      <c r="AA160" s="95"/>
    </row>
  </sheetData>
  <autoFilter ref="A17:AD160" xr:uid="{15700D6F-AC3A-45DD-97DA-786E0C6ACB01}"/>
  <mergeCells count="14">
    <mergeCell ref="A18:F18"/>
    <mergeCell ref="A19:F19"/>
    <mergeCell ref="A136:F136"/>
    <mergeCell ref="A15:A16"/>
    <mergeCell ref="B15:B16"/>
    <mergeCell ref="C15:C16"/>
    <mergeCell ref="D15:D16"/>
    <mergeCell ref="E15:F15"/>
    <mergeCell ref="B1:D1"/>
    <mergeCell ref="B7:E7"/>
    <mergeCell ref="B10:F10"/>
    <mergeCell ref="E11:F11"/>
    <mergeCell ref="E12:F12"/>
    <mergeCell ref="E13:F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30</vt:i4>
      </vt:variant>
    </vt:vector>
  </HeadingPairs>
  <TitlesOfParts>
    <vt:vector size="45" baseType="lpstr">
      <vt:lpstr>1-01.03.04.010-ОВ1</vt:lpstr>
      <vt:lpstr>2-01.03.04.010-ОВ2</vt:lpstr>
      <vt:lpstr>5-01.10.04.030.ОВ1</vt:lpstr>
      <vt:lpstr>6-01.10.04.030-ОВ2</vt:lpstr>
      <vt:lpstr>7-01.02.010-ОВ</vt:lpstr>
      <vt:lpstr>8-01.10.04.180-ОВ</vt:lpstr>
      <vt:lpstr>10-01.01.161-ОВ</vt:lpstr>
      <vt:lpstr>11-01.01.10.04.100-ОВ</vt:lpstr>
      <vt:lpstr>12-01.10.04.130-ОВ</vt:lpstr>
      <vt:lpstr>13-01.10.04.181-ОВ</vt:lpstr>
      <vt:lpstr>14-01.10.01.021-ОВ1</vt:lpstr>
      <vt:lpstr>15-01.10.01.021-ОВ2</vt:lpstr>
      <vt:lpstr>16-01.10.01.160-ОВ1</vt:lpstr>
      <vt:lpstr>17-01.10.01.160-ОВ2</vt:lpstr>
      <vt:lpstr>19-01.10.04.010-ОВ2</vt:lpstr>
      <vt:lpstr>'10-01.01.161-ОВ'!Заголовки_для_печати</vt:lpstr>
      <vt:lpstr>'1-01.03.04.010-ОВ1'!Заголовки_для_печати</vt:lpstr>
      <vt:lpstr>'11-01.01.10.04.100-ОВ'!Заголовки_для_печати</vt:lpstr>
      <vt:lpstr>'12-01.10.04.130-ОВ'!Заголовки_для_печати</vt:lpstr>
      <vt:lpstr>'13-01.10.04.181-ОВ'!Заголовки_для_печати</vt:lpstr>
      <vt:lpstr>'14-01.10.01.021-ОВ1'!Заголовки_для_печати</vt:lpstr>
      <vt:lpstr>'15-01.10.01.021-ОВ2'!Заголовки_для_печати</vt:lpstr>
      <vt:lpstr>'16-01.10.01.160-ОВ1'!Заголовки_для_печати</vt:lpstr>
      <vt:lpstr>'17-01.10.01.160-ОВ2'!Заголовки_для_печати</vt:lpstr>
      <vt:lpstr>'19-01.10.04.010-ОВ2'!Заголовки_для_печати</vt:lpstr>
      <vt:lpstr>'2-01.03.04.010-ОВ2'!Заголовки_для_печати</vt:lpstr>
      <vt:lpstr>'5-01.10.04.030.ОВ1'!Заголовки_для_печати</vt:lpstr>
      <vt:lpstr>'6-01.10.04.030-ОВ2'!Заголовки_для_печати</vt:lpstr>
      <vt:lpstr>'7-01.02.010-ОВ'!Заголовки_для_печати</vt:lpstr>
      <vt:lpstr>'8-01.10.04.180-ОВ'!Заголовки_для_печати</vt:lpstr>
      <vt:lpstr>'10-01.01.161-ОВ'!Область_печати</vt:lpstr>
      <vt:lpstr>'1-01.03.04.010-ОВ1'!Область_печати</vt:lpstr>
      <vt:lpstr>'11-01.01.10.04.100-ОВ'!Область_печати</vt:lpstr>
      <vt:lpstr>'12-01.10.04.130-ОВ'!Область_печати</vt:lpstr>
      <vt:lpstr>'13-01.10.04.181-ОВ'!Область_печати</vt:lpstr>
      <vt:lpstr>'14-01.10.01.021-ОВ1'!Область_печати</vt:lpstr>
      <vt:lpstr>'15-01.10.01.021-ОВ2'!Область_печати</vt:lpstr>
      <vt:lpstr>'16-01.10.01.160-ОВ1'!Область_печати</vt:lpstr>
      <vt:lpstr>'17-01.10.01.160-ОВ2'!Область_печати</vt:lpstr>
      <vt:lpstr>'19-01.10.04.010-ОВ2'!Область_печати</vt:lpstr>
      <vt:lpstr>'2-01.03.04.010-ОВ2'!Область_печати</vt:lpstr>
      <vt:lpstr>'5-01.10.04.030.ОВ1'!Область_печати</vt:lpstr>
      <vt:lpstr>'6-01.10.04.030-ОВ2'!Область_печати</vt:lpstr>
      <vt:lpstr>'7-01.02.010-ОВ'!Область_печати</vt:lpstr>
      <vt:lpstr>'8-01.10.04.180-ОВ'!Область_печати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2025-08-03T10:17:53Z</cp:lastPrinted>
  <dcterms:created xsi:type="dcterms:W3CDTF">2020-09-30T08:50:27Z</dcterms:created>
  <dcterms:modified xsi:type="dcterms:W3CDTF">2025-09-24T13:36:27Z</dcterms:modified>
</cp:coreProperties>
</file>