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ВиК\спецификации\"/>
    </mc:Choice>
  </mc:AlternateContent>
  <xr:revisionPtr revIDLastSave="0" documentId="13_ncr:1_{3A42D864-FB3B-4006-BC3D-8714F52F5C6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.8000633006-01.03.04.010-ОВ1" sheetId="1" r:id="rId1"/>
  </sheets>
  <definedNames>
    <definedName name="_xlnm._FilterDatabase" localSheetId="0" hidden="1">'1.8000633006-01.03.04.010-ОВ1'!$A$17:$AB$105</definedName>
    <definedName name="_xlnm.Print_Titles" localSheetId="0">'1.8000633006-01.03.04.010-ОВ1'!$17:$17</definedName>
    <definedName name="_xlnm.Print_Area" localSheetId="0">'1.8000633006-01.03.04.010-ОВ1'!$A:$F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" l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21" i="1"/>
  <c r="A22" i="1"/>
  <c r="A23" i="1"/>
  <c r="A24" i="1"/>
  <c r="A25" i="1"/>
  <c r="A26" i="1"/>
  <c r="A27" i="1"/>
  <c r="A28" i="1"/>
  <c r="F101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20" i="1"/>
  <c r="A105" i="1" l="1"/>
  <c r="A104" i="1"/>
  <c r="A20" i="1"/>
</calcChain>
</file>

<file path=xl/sharedStrings.xml><?xml version="1.0" encoding="utf-8"?>
<sst xmlns="http://schemas.openxmlformats.org/spreadsheetml/2006/main" count="290" uniqueCount="115">
  <si>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</si>
  <si>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</si>
  <si>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</si>
  <si>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</si>
  <si>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E230-0001-8000633006-РД-01-03.04.010-ОВ1.ЛС-Г02-01-П-00-00</t>
  </si>
  <si>
    <t>в текущем уровне цен</t>
  </si>
  <si>
    <t xml:space="preserve">на </t>
  </si>
  <si>
    <t>Системы отопления, вентиляции и кондиционирования воздуха, 03.04.010 А17.715.2 Здание узла водоподготовки №2</t>
  </si>
  <si>
    <t>(наименование работ и затрат, наименование объекта)</t>
  </si>
  <si>
    <t>Е230-0001-8000633006-РД-01-03.04.010-ОВ1_0_0_RU_IFC; Е230-0001-8000633006-РД-01-03.04.010-ОВ1.КА-Г02-02-П-00-00_0_0_RU_IFC; Е230-0001-8000633006-РД-01-03.04.010-ОВ1.ВОР_0_0_RU_IFC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</si>
  <si>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</si>
  <si>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</si>
  <si>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</si>
  <si>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</si>
  <si>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</si>
  <si>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</si>
  <si>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</si>
  <si>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</si>
  <si>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</si>
  <si>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</si>
  <si>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Ресурсы подрядчика</t>
  </si>
  <si>
    <t xml:space="preserve">          Материалы</t>
  </si>
  <si>
    <t>шт</t>
  </si>
  <si>
    <t xml:space="preserve">1 </t>
  </si>
  <si>
    <t>Врезка из оцинкованной стали толщиной 0.6мм размером 315ø-
315ø</t>
  </si>
  <si>
    <t>Врезка из оцинкованной стали толщиной 0.7мм размером
150x300-150x300</t>
  </si>
  <si>
    <t>Врезка из оцинкованной стали толщиной 0.7мм размером
500x200-500x200</t>
  </si>
  <si>
    <t>Дроссель клапан круглый 400 мм</t>
  </si>
  <si>
    <t>Дроссель клапан прямоугольный 300х150</t>
  </si>
  <si>
    <t>Заглушка из оцинкованной стали толщиной 0.7мм размером
150x300</t>
  </si>
  <si>
    <t>Заглушка из оцинкованной стали толщиной 0.9мм размером
1500x1000</t>
  </si>
  <si>
    <t>Заглушка из оцинкованной стали толщиной 0.9мм размером
1800x300</t>
  </si>
  <si>
    <t>КПУ-2Н-О-В-1000-2*ф-
ЭПВ230-СН-КК-0-0-0-0-0</t>
  </si>
  <si>
    <t>Многосопловый панельный воздухораспределитель ПСМ</t>
  </si>
  <si>
    <t>Монтажный стакан утепленный с обратным клапаном ( SV-8-Ko-(I)-У1)</t>
  </si>
  <si>
    <t>Отвод из оцинкованной стали толщиной 0.6мм 45° размером
450ø-450ø</t>
  </si>
  <si>
    <t>Отвод из оцинкованной стали толщиной 0.6мм 90° размером
450ø-450ø</t>
  </si>
  <si>
    <t>Отвод из оцинкованной стали толщиной 0.9мм 45° размером
1000x1500-1000x1500</t>
  </si>
  <si>
    <t>Отвод из оцинкованной стали толщиной 0.9мм 90° размером
1000x1500-1000x1500</t>
  </si>
  <si>
    <t>Отвод из оцинкованной стали толщиной 1.0мм 90° размером
1000ø-1000ø</t>
  </si>
  <si>
    <t>Переход из оцинкованной стали толщиной 0.6мм размером 450ø-
450ø</t>
  </si>
  <si>
    <t>Переход из оцинкованной стали толщиной 0.7мм размером 560ø-
450ø</t>
  </si>
  <si>
    <t>Переход из оцинкованной стали толщиной 0.7мм размером 710ø-
560ø</t>
  </si>
  <si>
    <t>Переход из оцинкованной стали толщиной 0.7мм размером 800ø-
710ø</t>
  </si>
  <si>
    <t>Переход из оцинкованной стали толщиной 0.9мм размером
1573x1210-1500x1000</t>
  </si>
  <si>
    <t>Переход из оцинкованной стали толщиной 1.0мм размером 1000ø-
900ø</t>
  </si>
  <si>
    <t>Переход из оцинкованной стали толщиной 1.0мм размером 900ø-
800ø</t>
  </si>
  <si>
    <t>Переход из оцинкованной стали толщиной 1.2мм. размером
размером 1500x1000-1000ø</t>
  </si>
  <si>
    <t>Переход из оцинкованной стали толщиной 1.4мм. размером
размером 1800x300-450ø</t>
  </si>
  <si>
    <t>Переход из оцинкованной стали толщиной 1.4мм. размером
размером 300x1800-450ø</t>
  </si>
  <si>
    <t>Решетка вентиляционная АДР 500х200</t>
  </si>
  <si>
    <t>Сетка защитная прямоугольная 1500х1000</t>
  </si>
  <si>
    <t>Тройник из оцинкованной стали толщиной 0.7мм размером 560ø-
560ø-450ø</t>
  </si>
  <si>
    <t>Тройник из оцинкованной стали толщиной 0.7мм размером 710ø-
710ø-450ø</t>
  </si>
  <si>
    <t>Тройник из оцинкованной стали толщиной 0.7мм размером 800ø-
800ø-450ø</t>
  </si>
  <si>
    <t>Тройник из оцинкованной стали толщиной 0.9мм размером
1000x1500-1000x1500-1000x1500</t>
  </si>
  <si>
    <t>Тройник из оцинкованной стали толщиной 1.0мм размером 1000ø-
1000ø-450ø</t>
  </si>
  <si>
    <t>Тройник из оцинкованной стали толщиной 1.0мм размером 900ø-
900ø-450ø</t>
  </si>
  <si>
    <t>м2</t>
  </si>
  <si>
    <t>Изделия теплоизоляционные из базальтового волокна, толщина
30мм, без обкладки (BOS-VETN-30-БО)</t>
  </si>
  <si>
    <t>Рулонный покрывной слой для защиты тепловой изоляции (BOS-PROTECTION ФА)</t>
  </si>
  <si>
    <t>Болты анкерные</t>
  </si>
  <si>
    <t>т</t>
  </si>
  <si>
    <t>Болты с гайками и шайбами строительные</t>
  </si>
  <si>
    <t>кг</t>
  </si>
  <si>
    <t>Болты с шестигранной головкой, диаметр 10 мм</t>
  </si>
  <si>
    <t>Винты самонарезающие, оцинкованные, размер 4х12 мм</t>
  </si>
  <si>
    <t>Воздуховоды из листовой стали, толщиной 0,6 мм, диаметр до 450 мм</t>
  </si>
  <si>
    <t>Воздуховоды из листовой стали, толщиной 0,7 мм, диаметр до 800 мм</t>
  </si>
  <si>
    <t>Воздуховоды из листовой стали, толщиной 0,7 мм, диаметр от 500 до 560 мм</t>
  </si>
  <si>
    <t>Воздуховоды из листовой стали, толщиной 1,0 мм, диаметр до 1000 мм</t>
  </si>
  <si>
    <t>Воздуховоды из оцинкованной стали толщиной: 0,7 мм, периметром до 1000 мм</t>
  </si>
  <si>
    <t>Воздуховоды из оцинкованной стали толщиной: 0,9 мм, периметром до 7200 мм</t>
  </si>
  <si>
    <t>Воздуховоды из оцинкованной стали толщиной: 0,9 мм, периметром от 4200 до 5200 мм</t>
  </si>
  <si>
    <t>Вспомогательные ненормируемые ресурсы (2% от Оплаты труда рабочих)</t>
  </si>
  <si>
    <t>руб</t>
  </si>
  <si>
    <t>Гайки шестигранные, диаметр резьбы 10 мм</t>
  </si>
  <si>
    <t>Картон строительный прокладочный, марка Б</t>
  </si>
  <si>
    <t>Краска</t>
  </si>
  <si>
    <t>Краска масляная земляная МА-0115, мумия, сурик железный</t>
  </si>
  <si>
    <t>Лента липкая изоляционная на поликасиновом компаунде, ширина 20-30 мм, толщина от 0,14 до 0,19 мм</t>
  </si>
  <si>
    <t>Лента полиэтиленовая с липким слоем, марка А</t>
  </si>
  <si>
    <t>Лента стальная упаковочная мягкая нормальной точности 0,7х20-50 мм</t>
  </si>
  <si>
    <t>Листы алюминиевые, марка АД1Н, толщина 1 мм</t>
  </si>
  <si>
    <t>Масса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</si>
  <si>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</si>
  <si>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Металл сортовой для крепления</t>
  </si>
  <si>
    <t>Олифа комбинированная для разведения масляных густотертых красок и для внешних работ по деревянным поверхностям</t>
  </si>
  <si>
    <t>Олифа натуральная</t>
  </si>
  <si>
    <t>Очес льняной</t>
  </si>
  <si>
    <t>Проволока стальная низкоуглеродистая разного назначения оцинкованная, диаметр 1,1 мм</t>
  </si>
  <si>
    <t>Проволока стальная низкоуглеродистая разного назначения оцинкованная, диаметр 1,6 мм</t>
  </si>
  <si>
    <t>Прокат полосовой, горячекатаный, марка стали Ст0, ширина 70 мм, толщина 4-5 мм</t>
  </si>
  <si>
    <t>Прокладки из паронита ПМБ, толщина 1 мм, диаметр 100 мм</t>
  </si>
  <si>
    <t>1000 шт</t>
  </si>
  <si>
    <t>Прокладки паронитовые</t>
  </si>
  <si>
    <t>Прокладки резиновые (пластина техническая прессованная)</t>
  </si>
  <si>
    <t>Раствор готовый кладочный, цементный, М100</t>
  </si>
  <si>
    <t>м3</t>
  </si>
  <si>
    <t>Резина прессованная</t>
  </si>
  <si>
    <t>Сгоны стальные с муфтой и контргайкой, номинальный диаметр 40 мм</t>
  </si>
  <si>
    <t>Сталь арматурная, горячекатаная, гладкая, класс А-I, диаметр 12 мм</t>
  </si>
  <si>
    <t>Сталь листовая оцинкованная, толщина 0,5 мм</t>
  </si>
  <si>
    <t>Сталь листовая оцинкованная, толщина 0,8 мм</t>
  </si>
  <si>
    <t>Стеклопластик рулонный теплоизоляционный, плотность 120 г/м2, ширина 1м</t>
  </si>
  <si>
    <t>Шайбы стальные</t>
  </si>
  <si>
    <t>Шнур асбестовый общего назначения ШАОН, диаметр 8-10 мм</t>
  </si>
  <si>
    <t>Электроды сварочные Э42, диаметр 6 мм</t>
  </si>
  <si>
    <t>Электроды сварочные Э42А, диаметр 4 мм</t>
  </si>
  <si>
    <t>Электроды сварочные Э42А, диаметр 5 мм</t>
  </si>
  <si>
    <t>Итого "Материалы"</t>
  </si>
  <si>
    <t>Ресурсы заказчика</t>
  </si>
  <si>
    <t xml:space="preserve">          Оборудование</t>
  </si>
  <si>
    <t>Вентилятор крышный 14410 м3/ч, 4,0 кВт, 380В</t>
  </si>
  <si>
    <t>Установка приточная (напольная, уличного исполнения, правая сторона обслуживания). 
В составе:Вентилятор (с резервированием) 15880 м3/ч, 5,25 кВт, 400В (4 шт), 350 Па, 2,68 кВт, 400В, Фильтр приточный G4 (1 шт),Нагреватель (вода 115/70С) 181,04 кВт; Заслонка торцевая; Комплект автоматики (согласно опросного листа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</si>
</sst>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00"/>
    <numFmt numFmtId="167" formatCode="0.000000"/>
    <numFmt numFmtId="168" formatCode="0.0"/>
    <numFmt numFmtId="169" formatCode="0.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i/>
      <sz val="9"/>
      <name val="Arial"/>
      <charset val="204"/>
    </font>
    <font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FFFF"/>
      <name val="Arial"/>
      <charset val="204"/>
    </font>
    <font>
      <b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5"/>
  <sheetViews>
    <sheetView tabSelected="1" topLeftCell="A6" workbookViewId="0">
      <selection activeCell="A20" sqref="A20:F100"/>
    </sheetView>
  </sheetViews>
  <sheetFormatPr defaultColWidth="9.140625" defaultRowHeight="11.25" customHeight="1" x14ac:dyDescent="0.2"/>
  <cols>
    <col min="1" max="1" width="11" style="1" customWidth="1"/>
    <col min="2" max="2" width="43.42578125" style="1" customWidth="1"/>
    <col min="3" max="3" width="11" style="1" customWidth="1"/>
    <col min="4" max="4" width="13.42578125" style="1" customWidth="1"/>
    <col min="5" max="6" width="16.42578125" style="1" customWidth="1"/>
    <col min="7" max="7" width="0.28515625" style="1" customWidth="1"/>
    <col min="8" max="10" width="9.140625" style="1"/>
    <col min="11" max="13" width="67.85546875" style="2" hidden="1" customWidth="1"/>
    <col min="14" max="18" width="101.85546875" style="2" hidden="1" customWidth="1"/>
    <col min="19" max="23" width="100.7109375" style="2" hidden="1" customWidth="1"/>
    <col min="24" max="25" width="129.28515625" style="2" hidden="1" customWidth="1"/>
    <col min="26" max="26" width="72" style="2" hidden="1" customWidth="1"/>
    <col min="27" max="28" width="61" style="2" hidden="1" customWidth="1"/>
    <col min="29" max="16384" width="9.140625" style="1"/>
  </cols>
  <sheetData>
    <row r="1" spans="1:23" customFormat="1" ht="15" x14ac:dyDescent="0.25">
      <c r="A1" s="3"/>
      <c r="B1" s="46" t="s">
        <v>0</v>
      </c>
      <c r="C1" s="46"/>
      <c r="D1" s="46"/>
      <c r="E1" s="4"/>
      <c r="F1" s="4"/>
      <c r="K1" s="5" t="s">
        <v>0</v>
      </c>
      <c r="L1" s="5" t="s">
        <v>1</v>
      </c>
      <c r="M1" s="5" t="s">
        <v>1</v>
      </c>
    </row>
    <row r="2" spans="1:23" customFormat="1" ht="13.5" customHeight="1" x14ac:dyDescent="0.25">
      <c r="A2" s="3"/>
      <c r="C2" s="6" t="s">
        <v>2</v>
      </c>
    </row>
    <row r="3" spans="1:23" customFormat="1" ht="13.5" customHeight="1" x14ac:dyDescent="0.25">
      <c r="A3" s="7"/>
      <c r="B3" s="4"/>
      <c r="C3" s="4"/>
      <c r="D3" s="4"/>
      <c r="E3" s="4"/>
      <c r="F3" s="4"/>
    </row>
    <row r="4" spans="1:23" customFormat="1" ht="15.75" x14ac:dyDescent="0.25">
      <c r="B4" s="8"/>
      <c r="C4" s="9" t="s">
        <v>3</v>
      </c>
      <c r="D4" s="10" t="s">
        <v>4</v>
      </c>
      <c r="E4" s="8"/>
      <c r="F4" s="11"/>
    </row>
    <row r="5" spans="1:23" customFormat="1" ht="13.5" customHeight="1" x14ac:dyDescent="0.25">
      <c r="B5" s="12"/>
      <c r="C5" s="13" t="s">
        <v>5</v>
      </c>
      <c r="D5" s="10"/>
      <c r="E5" s="10"/>
      <c r="F5" s="11"/>
    </row>
    <row r="6" spans="1:23" customFormat="1" ht="13.5" customHeight="1" x14ac:dyDescent="0.25">
      <c r="B6" s="14"/>
      <c r="C6" s="15"/>
      <c r="D6" s="11"/>
      <c r="E6" s="11"/>
      <c r="F6" s="11"/>
    </row>
    <row r="7" spans="1:23" customFormat="1" ht="26.25" x14ac:dyDescent="0.25">
      <c r="A7" s="16" t="s">
        <v>6</v>
      </c>
      <c r="B7" s="47"/>
      <c r="C7" s="47"/>
      <c r="D7" s="47"/>
      <c r="E7" s="47"/>
      <c r="F7" s="17"/>
      <c r="N7" s="5" t="s">
        <v>7</v>
      </c>
      <c r="O7" s="5" t="s">
        <v>1</v>
      </c>
      <c r="P7" s="5" t="s">
        <v>1</v>
      </c>
      <c r="Q7" s="5" t="s">
        <v>1</v>
      </c>
      <c r="R7" s="5" t="s">
        <v>1</v>
      </c>
    </row>
    <row r="8" spans="1:23" customFormat="1" ht="13.5" customHeight="1" x14ac:dyDescent="0.25">
      <c r="A8" s="11"/>
      <c r="B8" s="18"/>
      <c r="C8" s="6" t="s">
        <v>8</v>
      </c>
      <c r="D8" s="11"/>
      <c r="E8" s="11"/>
      <c r="F8" s="11"/>
    </row>
    <row r="9" spans="1:23" customFormat="1" ht="13.5" customHeight="1" x14ac:dyDescent="0.25">
      <c r="A9" s="11"/>
      <c r="B9" s="11"/>
      <c r="C9" s="19"/>
      <c r="D9" s="11"/>
      <c r="E9" s="11"/>
      <c r="F9" s="11"/>
    </row>
    <row r="10" spans="1:23" customFormat="1" ht="26.25" x14ac:dyDescent="0.25">
      <c r="B10" s="48" t="s">
        <v>9</v>
      </c>
      <c r="C10" s="48"/>
      <c r="D10" s="48"/>
      <c r="E10" s="48"/>
      <c r="F10" s="48"/>
      <c r="S10" s="5" t="s">
        <v>9</v>
      </c>
      <c r="T10" s="5" t="s">
        <v>1</v>
      </c>
      <c r="U10" s="5" t="s">
        <v>1</v>
      </c>
      <c r="V10" s="5" t="s">
        <v>1</v>
      </c>
      <c r="W10" s="5" t="s">
        <v>1</v>
      </c>
    </row>
    <row r="11" spans="1:23" customFormat="1" ht="21.75" customHeight="1" x14ac:dyDescent="0.25">
      <c r="B11" s="3"/>
      <c r="C11" s="3"/>
      <c r="D11" s="21" t="s">
        <v>10</v>
      </c>
      <c r="E11" s="49">
        <v>2273646.04</v>
      </c>
      <c r="F11" s="50"/>
    </row>
    <row r="12" spans="1:23" customFormat="1" ht="13.5" customHeight="1" x14ac:dyDescent="0.25">
      <c r="B12" s="3"/>
      <c r="C12" s="20"/>
      <c r="D12" s="22" t="s">
        <v>11</v>
      </c>
      <c r="E12" s="51">
        <v>414.99</v>
      </c>
      <c r="F12" s="52"/>
    </row>
    <row r="13" spans="1:23" customFormat="1" ht="13.5" customHeight="1" x14ac:dyDescent="0.25">
      <c r="A13" s="7"/>
      <c r="C13" s="23"/>
      <c r="D13" s="22" t="s">
        <v>12</v>
      </c>
      <c r="E13" s="53">
        <v>0</v>
      </c>
      <c r="F13" s="52"/>
    </row>
    <row r="14" spans="1:23" customFormat="1" ht="15" x14ac:dyDescent="0.25">
      <c r="B14" s="24"/>
      <c r="C14" s="24"/>
      <c r="D14" s="24"/>
      <c r="E14" s="24"/>
      <c r="F14" s="24"/>
    </row>
    <row r="15" spans="1:23" customFormat="1" ht="32.25" customHeight="1" x14ac:dyDescent="0.25">
      <c r="A15" s="54" t="s">
        <v>13</v>
      </c>
      <c r="B15" s="54" t="s">
        <v>14</v>
      </c>
      <c r="C15" s="54" t="s">
        <v>15</v>
      </c>
      <c r="D15" s="54" t="s">
        <v>16</v>
      </c>
      <c r="E15" s="55" t="s">
        <v>17</v>
      </c>
      <c r="F15" s="56"/>
    </row>
    <row r="16" spans="1:23" customFormat="1" ht="20.25" customHeight="1" x14ac:dyDescent="0.25">
      <c r="A16" s="54"/>
      <c r="B16" s="54"/>
      <c r="C16" s="54"/>
      <c r="D16" s="54"/>
      <c r="E16" s="25" t="s">
        <v>18</v>
      </c>
      <c r="F16" s="25" t="s">
        <v>19</v>
      </c>
    </row>
    <row r="17" spans="1:25" customFormat="1" ht="12" customHeight="1" x14ac:dyDescent="0.25">
      <c r="A17" s="26">
        <v>1</v>
      </c>
      <c r="B17" s="26">
        <v>3</v>
      </c>
      <c r="C17" s="26">
        <v>4</v>
      </c>
      <c r="D17" s="26">
        <v>5</v>
      </c>
      <c r="E17" s="26">
        <v>6</v>
      </c>
      <c r="F17" s="26">
        <v>7</v>
      </c>
    </row>
    <row r="18" spans="1:25" customFormat="1" ht="15" x14ac:dyDescent="0.25">
      <c r="A18" s="57" t="s">
        <v>20</v>
      </c>
      <c r="B18" s="57"/>
      <c r="C18" s="57"/>
      <c r="D18" s="57"/>
      <c r="E18" s="57"/>
      <c r="F18" s="57"/>
      <c r="X18" s="27" t="s">
        <v>20</v>
      </c>
    </row>
    <row r="19" spans="1:25" customFormat="1" ht="15" x14ac:dyDescent="0.25">
      <c r="A19" s="57" t="s">
        <v>21</v>
      </c>
      <c r="B19" s="57"/>
      <c r="C19" s="57"/>
      <c r="D19" s="57"/>
      <c r="E19" s="57"/>
      <c r="F19" s="57"/>
      <c r="X19" s="27"/>
      <c r="Y19" s="27" t="s">
        <v>21</v>
      </c>
    </row>
    <row r="20" spans="1:25" customFormat="1" ht="33.75" x14ac:dyDescent="0.25">
      <c r="A20" s="28">
        <f>IF(G20&lt;&gt;"",COUNTA(G$1:G20),"")</f>
        <v>1</v>
      </c>
      <c r="B20" s="29" t="s">
        <v>24</v>
      </c>
      <c r="C20" s="30" t="s">
        <v>22</v>
      </c>
      <c r="D20" s="31">
        <v>48</v>
      </c>
      <c r="E20" s="32">
        <f>F20/D20</f>
        <v>335.14699339440006</v>
      </c>
      <c r="F20" s="32">
        <v>16087.055682931203</v>
      </c>
      <c r="G20" s="33" t="s">
        <v>23</v>
      </c>
      <c r="X20" s="27"/>
      <c r="Y20" s="27"/>
    </row>
    <row r="21" spans="1:25" customFormat="1" ht="33.75" x14ac:dyDescent="0.25">
      <c r="A21" s="28">
        <f>IF(G21&lt;&gt;"",COUNTA(G$1:G21),"")</f>
        <v>2</v>
      </c>
      <c r="B21" s="29" t="s">
        <v>25</v>
      </c>
      <c r="C21" s="30" t="s">
        <v>22</v>
      </c>
      <c r="D21" s="31">
        <v>2</v>
      </c>
      <c r="E21" s="32">
        <f t="shared" ref="E21:E84" si="0">F21/D21</f>
        <v>757.07331656320014</v>
      </c>
      <c r="F21" s="32">
        <v>1514.1466331264003</v>
      </c>
      <c r="G21" s="33" t="s">
        <v>23</v>
      </c>
      <c r="X21" s="27"/>
      <c r="Y21" s="27"/>
    </row>
    <row r="22" spans="1:25" customFormat="1" ht="33.75" x14ac:dyDescent="0.25">
      <c r="A22" s="28">
        <f>IF(G22&lt;&gt;"",COUNTA(G$1:G22),"")</f>
        <v>3</v>
      </c>
      <c r="B22" s="29" t="s">
        <v>26</v>
      </c>
      <c r="C22" s="30" t="s">
        <v>22</v>
      </c>
      <c r="D22" s="31">
        <v>1</v>
      </c>
      <c r="E22" s="32">
        <f t="shared" si="0"/>
        <v>992.35327657240009</v>
      </c>
      <c r="F22" s="34">
        <v>992.35327657240009</v>
      </c>
      <c r="G22" s="33" t="s">
        <v>23</v>
      </c>
      <c r="X22" s="27"/>
      <c r="Y22" s="27"/>
    </row>
    <row r="23" spans="1:25" customFormat="1" ht="15" x14ac:dyDescent="0.25">
      <c r="A23" s="28">
        <f>IF(G23&lt;&gt;"",COUNTA(G$1:G23),"")</f>
        <v>4</v>
      </c>
      <c r="B23" s="29" t="s">
        <v>27</v>
      </c>
      <c r="C23" s="30" t="s">
        <v>22</v>
      </c>
      <c r="D23" s="31">
        <v>7</v>
      </c>
      <c r="E23" s="32">
        <f t="shared" si="0"/>
        <v>1868.5213770496</v>
      </c>
      <c r="F23" s="32">
        <v>13079.649639347201</v>
      </c>
      <c r="G23" s="33" t="s">
        <v>23</v>
      </c>
      <c r="X23" s="27"/>
      <c r="Y23" s="27"/>
    </row>
    <row r="24" spans="1:25" customFormat="1" ht="15" x14ac:dyDescent="0.25">
      <c r="A24" s="28">
        <f>IF(G24&lt;&gt;"",COUNTA(G$1:G24),"")</f>
        <v>5</v>
      </c>
      <c r="B24" s="29" t="s">
        <v>28</v>
      </c>
      <c r="C24" s="30" t="s">
        <v>22</v>
      </c>
      <c r="D24" s="31">
        <v>1</v>
      </c>
      <c r="E24" s="32">
        <f t="shared" si="0"/>
        <v>1566.2983109128002</v>
      </c>
      <c r="F24" s="32">
        <v>1566.2983109128002</v>
      </c>
      <c r="G24" s="33" t="s">
        <v>23</v>
      </c>
      <c r="X24" s="27"/>
      <c r="Y24" s="27"/>
    </row>
    <row r="25" spans="1:25" customFormat="1" ht="33.75" x14ac:dyDescent="0.25">
      <c r="A25" s="28">
        <f>IF(G25&lt;&gt;"",COUNTA(G$1:G25),"")</f>
        <v>6</v>
      </c>
      <c r="B25" s="29" t="s">
        <v>29</v>
      </c>
      <c r="C25" s="30" t="s">
        <v>22</v>
      </c>
      <c r="D25" s="31">
        <v>1</v>
      </c>
      <c r="E25" s="32">
        <f t="shared" si="0"/>
        <v>569.32063864360009</v>
      </c>
      <c r="F25" s="34">
        <v>569.32063864360009</v>
      </c>
      <c r="G25" s="33" t="s">
        <v>23</v>
      </c>
      <c r="X25" s="27"/>
      <c r="Y25" s="27"/>
    </row>
    <row r="26" spans="1:25" customFormat="1" ht="33.75" x14ac:dyDescent="0.25">
      <c r="A26" s="28">
        <f>IF(G26&lt;&gt;"",COUNTA(G$1:G26),"")</f>
        <v>7</v>
      </c>
      <c r="B26" s="29" t="s">
        <v>30</v>
      </c>
      <c r="C26" s="30" t="s">
        <v>22</v>
      </c>
      <c r="D26" s="31">
        <v>2</v>
      </c>
      <c r="E26" s="32">
        <f t="shared" si="0"/>
        <v>6339.2831431284003</v>
      </c>
      <c r="F26" s="32">
        <v>12678.566286256801</v>
      </c>
      <c r="G26" s="33" t="s">
        <v>23</v>
      </c>
      <c r="X26" s="27"/>
      <c r="Y26" s="27"/>
    </row>
    <row r="27" spans="1:25" customFormat="1" ht="33.75" x14ac:dyDescent="0.25">
      <c r="A27" s="28">
        <f>IF(G27&lt;&gt;"",COUNTA(G$1:G27),"")</f>
        <v>8</v>
      </c>
      <c r="B27" s="29" t="s">
        <v>31</v>
      </c>
      <c r="C27" s="30" t="s">
        <v>22</v>
      </c>
      <c r="D27" s="31">
        <v>6</v>
      </c>
      <c r="E27" s="32">
        <f t="shared" si="0"/>
        <v>3153.5280970848003</v>
      </c>
      <c r="F27" s="32">
        <v>18921.168582508803</v>
      </c>
      <c r="G27" s="33" t="s">
        <v>23</v>
      </c>
      <c r="X27" s="27"/>
      <c r="Y27" s="27"/>
    </row>
    <row r="28" spans="1:25" customFormat="1" ht="22.5" x14ac:dyDescent="0.25">
      <c r="A28" s="28">
        <f>IF(G28&lt;&gt;"",COUNTA(G$1:G28),"")</f>
        <v>9</v>
      </c>
      <c r="B28" s="29" t="s">
        <v>32</v>
      </c>
      <c r="C28" s="30" t="s">
        <v>22</v>
      </c>
      <c r="D28" s="31">
        <v>2</v>
      </c>
      <c r="E28" s="32">
        <f t="shared" si="0"/>
        <v>112995.7148947104</v>
      </c>
      <c r="F28" s="32">
        <v>225991.4297894208</v>
      </c>
      <c r="G28" s="33" t="s">
        <v>23</v>
      </c>
      <c r="X28" s="27"/>
      <c r="Y28" s="27"/>
    </row>
    <row r="29" spans="1:25" customFormat="1" ht="22.5" x14ac:dyDescent="0.25">
      <c r="A29" s="28">
        <f>IF(G29&lt;&gt;"",COUNTA(G$1:G29),"")</f>
        <v>10</v>
      </c>
      <c r="B29" s="29" t="s">
        <v>33</v>
      </c>
      <c r="C29" s="30" t="s">
        <v>22</v>
      </c>
      <c r="D29" s="31">
        <v>12</v>
      </c>
      <c r="E29" s="32">
        <f t="shared" si="0"/>
        <v>16782.562583100404</v>
      </c>
      <c r="F29" s="32">
        <v>201390.75099720483</v>
      </c>
      <c r="G29" s="33" t="s">
        <v>23</v>
      </c>
      <c r="X29" s="27"/>
      <c r="Y29" s="27"/>
    </row>
    <row r="30" spans="1:25" customFormat="1" ht="22.5" x14ac:dyDescent="0.25">
      <c r="A30" s="28">
        <f>IF(G30&lt;&gt;"",COUNTA(G$1:G30),"")</f>
        <v>11</v>
      </c>
      <c r="B30" s="29" t="s">
        <v>34</v>
      </c>
      <c r="C30" s="30" t="s">
        <v>22</v>
      </c>
      <c r="D30" s="31">
        <v>2</v>
      </c>
      <c r="E30" s="32">
        <f t="shared" si="0"/>
        <v>118659.86945554882</v>
      </c>
      <c r="F30" s="32">
        <v>237319.73891109764</v>
      </c>
      <c r="G30" s="33" t="s">
        <v>23</v>
      </c>
      <c r="X30" s="27"/>
      <c r="Y30" s="27"/>
    </row>
    <row r="31" spans="1:25" customFormat="1" ht="33.75" x14ac:dyDescent="0.25">
      <c r="A31" s="28">
        <f>IF(G31&lt;&gt;"",COUNTA(G$1:G31),"")</f>
        <v>12</v>
      </c>
      <c r="B31" s="29" t="s">
        <v>35</v>
      </c>
      <c r="C31" s="30" t="s">
        <v>22</v>
      </c>
      <c r="D31" s="31">
        <v>6</v>
      </c>
      <c r="E31" s="32">
        <f t="shared" si="0"/>
        <v>2201.4557409240001</v>
      </c>
      <c r="F31" s="32">
        <v>13208.734445544</v>
      </c>
      <c r="G31" s="33" t="s">
        <v>23</v>
      </c>
      <c r="X31" s="27"/>
      <c r="Y31" s="27"/>
    </row>
    <row r="32" spans="1:25" customFormat="1" ht="33.75" x14ac:dyDescent="0.25">
      <c r="A32" s="28">
        <f>IF(G32&lt;&gt;"",COUNTA(G$1:G32),"")</f>
        <v>13</v>
      </c>
      <c r="B32" s="29" t="s">
        <v>36</v>
      </c>
      <c r="C32" s="30" t="s">
        <v>22</v>
      </c>
      <c r="D32" s="31">
        <v>1</v>
      </c>
      <c r="E32" s="32">
        <f t="shared" si="0"/>
        <v>1213.2290184064002</v>
      </c>
      <c r="F32" s="32">
        <v>1213.2290184064002</v>
      </c>
      <c r="G32" s="33" t="s">
        <v>23</v>
      </c>
      <c r="X32" s="27"/>
      <c r="Y32" s="27"/>
    </row>
    <row r="33" spans="1:25" customFormat="1" ht="33.75" x14ac:dyDescent="0.25">
      <c r="A33" s="28">
        <f>IF(G33&lt;&gt;"",COUNTA(G$1:G33),"")</f>
        <v>14</v>
      </c>
      <c r="B33" s="29" t="s">
        <v>37</v>
      </c>
      <c r="C33" s="30" t="s">
        <v>22</v>
      </c>
      <c r="D33" s="31">
        <v>1</v>
      </c>
      <c r="E33" s="32">
        <f t="shared" si="0"/>
        <v>7706.1460922560009</v>
      </c>
      <c r="F33" s="32">
        <v>7706.1460922560009</v>
      </c>
      <c r="G33" s="33" t="s">
        <v>23</v>
      </c>
      <c r="X33" s="27"/>
      <c r="Y33" s="27"/>
    </row>
    <row r="34" spans="1:25" customFormat="1" ht="33.75" x14ac:dyDescent="0.25">
      <c r="A34" s="28">
        <f>IF(G34&lt;&gt;"",COUNTA(G$1:G34),"")</f>
        <v>15</v>
      </c>
      <c r="B34" s="29" t="s">
        <v>38</v>
      </c>
      <c r="C34" s="30" t="s">
        <v>22</v>
      </c>
      <c r="D34" s="31">
        <v>1</v>
      </c>
      <c r="E34" s="32">
        <f t="shared" si="0"/>
        <v>11536.0086547192</v>
      </c>
      <c r="F34" s="32">
        <v>11536.0086547192</v>
      </c>
      <c r="G34" s="33" t="s">
        <v>23</v>
      </c>
      <c r="X34" s="27"/>
      <c r="Y34" s="27"/>
    </row>
    <row r="35" spans="1:25" customFormat="1" ht="33.75" x14ac:dyDescent="0.25">
      <c r="A35" s="28">
        <f>IF(G35&lt;&gt;"",COUNTA(G$1:G35),"")</f>
        <v>16</v>
      </c>
      <c r="B35" s="29" t="s">
        <v>39</v>
      </c>
      <c r="C35" s="30" t="s">
        <v>22</v>
      </c>
      <c r="D35" s="31">
        <v>4</v>
      </c>
      <c r="E35" s="32">
        <f t="shared" si="0"/>
        <v>15218.178196722401</v>
      </c>
      <c r="F35" s="32">
        <v>60872.712786889606</v>
      </c>
      <c r="G35" s="33" t="s">
        <v>23</v>
      </c>
      <c r="X35" s="27"/>
      <c r="Y35" s="27"/>
    </row>
    <row r="36" spans="1:25" customFormat="1" ht="33.75" x14ac:dyDescent="0.25">
      <c r="A36" s="28">
        <f>IF(G36&lt;&gt;"",COUNTA(G$1:G36),"")</f>
        <v>17</v>
      </c>
      <c r="B36" s="29" t="s">
        <v>40</v>
      </c>
      <c r="C36" s="30" t="s">
        <v>22</v>
      </c>
      <c r="D36" s="31">
        <v>4</v>
      </c>
      <c r="E36" s="32">
        <f t="shared" si="0"/>
        <v>1121.8142297876</v>
      </c>
      <c r="F36" s="32">
        <v>4487.2569191503999</v>
      </c>
      <c r="G36" s="33" t="s">
        <v>23</v>
      </c>
      <c r="X36" s="27"/>
      <c r="Y36" s="27"/>
    </row>
    <row r="37" spans="1:25" customFormat="1" ht="33.75" x14ac:dyDescent="0.25">
      <c r="A37" s="28">
        <f>IF(G37&lt;&gt;"",COUNTA(G$1:G37),"")</f>
        <v>18</v>
      </c>
      <c r="B37" s="29" t="s">
        <v>41</v>
      </c>
      <c r="C37" s="30" t="s">
        <v>22</v>
      </c>
      <c r="D37" s="31">
        <v>1</v>
      </c>
      <c r="E37" s="32">
        <f t="shared" si="0"/>
        <v>1121.8142297876</v>
      </c>
      <c r="F37" s="32">
        <v>1121.8142297876</v>
      </c>
      <c r="G37" s="33" t="s">
        <v>23</v>
      </c>
      <c r="X37" s="27"/>
      <c r="Y37" s="27"/>
    </row>
    <row r="38" spans="1:25" customFormat="1" ht="33.75" x14ac:dyDescent="0.25">
      <c r="A38" s="28">
        <f>IF(G38&lt;&gt;"",COUNTA(G$1:G38),"")</f>
        <v>19</v>
      </c>
      <c r="B38" s="29" t="s">
        <v>42</v>
      </c>
      <c r="C38" s="30" t="s">
        <v>22</v>
      </c>
      <c r="D38" s="31">
        <v>1</v>
      </c>
      <c r="E38" s="32">
        <f t="shared" si="0"/>
        <v>1273.7333726308</v>
      </c>
      <c r="F38" s="32">
        <v>1273.7333726308</v>
      </c>
      <c r="G38" s="33" t="s">
        <v>23</v>
      </c>
      <c r="X38" s="27"/>
      <c r="Y38" s="27"/>
    </row>
    <row r="39" spans="1:25" customFormat="1" ht="33.75" x14ac:dyDescent="0.25">
      <c r="A39" s="28">
        <f>IF(G39&lt;&gt;"",COUNTA(G$1:G39),"")</f>
        <v>20</v>
      </c>
      <c r="B39" s="29" t="s">
        <v>43</v>
      </c>
      <c r="C39" s="30" t="s">
        <v>22</v>
      </c>
      <c r="D39" s="31">
        <v>1</v>
      </c>
      <c r="E39" s="32">
        <f t="shared" si="0"/>
        <v>1178.1920299572</v>
      </c>
      <c r="F39" s="32">
        <v>1178.1920299572</v>
      </c>
      <c r="G39" s="33" t="s">
        <v>23</v>
      </c>
      <c r="X39" s="27"/>
      <c r="Y39" s="27"/>
    </row>
    <row r="40" spans="1:25" customFormat="1" ht="33.75" x14ac:dyDescent="0.25">
      <c r="A40" s="28">
        <f>IF(G40&lt;&gt;"",COUNTA(G$1:G40),"")</f>
        <v>21</v>
      </c>
      <c r="B40" s="29" t="s">
        <v>44</v>
      </c>
      <c r="C40" s="30" t="s">
        <v>22</v>
      </c>
      <c r="D40" s="31">
        <v>3</v>
      </c>
      <c r="E40" s="32">
        <f t="shared" si="0"/>
        <v>6459.3846734740009</v>
      </c>
      <c r="F40" s="32">
        <v>19378.154020422004</v>
      </c>
      <c r="G40" s="33" t="s">
        <v>23</v>
      </c>
      <c r="X40" s="27"/>
      <c r="Y40" s="27"/>
    </row>
    <row r="41" spans="1:25" customFormat="1" ht="33.75" x14ac:dyDescent="0.25">
      <c r="A41" s="28">
        <f>IF(G41&lt;&gt;"",COUNTA(G$1:G41),"")</f>
        <v>22</v>
      </c>
      <c r="B41" s="29" t="s">
        <v>45</v>
      </c>
      <c r="C41" s="30" t="s">
        <v>22</v>
      </c>
      <c r="D41" s="31">
        <v>2</v>
      </c>
      <c r="E41" s="32">
        <f t="shared" si="0"/>
        <v>2767.4463721400002</v>
      </c>
      <c r="F41" s="32">
        <v>5534.8927442800004</v>
      </c>
      <c r="G41" s="33" t="s">
        <v>23</v>
      </c>
      <c r="X41" s="27"/>
      <c r="Y41" s="27"/>
    </row>
    <row r="42" spans="1:25" customFormat="1" ht="33.75" x14ac:dyDescent="0.25">
      <c r="A42" s="28">
        <f>IF(G42&lt;&gt;"",COUNTA(G$1:G42),"")</f>
        <v>23</v>
      </c>
      <c r="B42" s="29" t="s">
        <v>46</v>
      </c>
      <c r="C42" s="30" t="s">
        <v>22</v>
      </c>
      <c r="D42" s="31">
        <v>1</v>
      </c>
      <c r="E42" s="32">
        <f t="shared" si="0"/>
        <v>2484.8493298456001</v>
      </c>
      <c r="F42" s="32">
        <v>2484.8493298456001</v>
      </c>
      <c r="G42" s="33" t="s">
        <v>23</v>
      </c>
      <c r="X42" s="27"/>
      <c r="Y42" s="27"/>
    </row>
    <row r="43" spans="1:25" customFormat="1" ht="33.75" x14ac:dyDescent="0.25">
      <c r="A43" s="28">
        <f>IF(G43&lt;&gt;"",COUNTA(G$1:G43),"")</f>
        <v>24</v>
      </c>
      <c r="B43" s="29" t="s">
        <v>47</v>
      </c>
      <c r="C43" s="30" t="s">
        <v>22</v>
      </c>
      <c r="D43" s="31">
        <v>1</v>
      </c>
      <c r="E43" s="32">
        <f t="shared" si="0"/>
        <v>5674.3215934828004</v>
      </c>
      <c r="F43" s="32">
        <v>5674.3215934828004</v>
      </c>
      <c r="G43" s="33" t="s">
        <v>23</v>
      </c>
      <c r="X43" s="27"/>
      <c r="Y43" s="27"/>
    </row>
    <row r="44" spans="1:25" customFormat="1" ht="33.75" x14ac:dyDescent="0.25">
      <c r="A44" s="28">
        <f>IF(G44&lt;&gt;"",COUNTA(G$1:G44),"")</f>
        <v>25</v>
      </c>
      <c r="B44" s="29" t="s">
        <v>48</v>
      </c>
      <c r="C44" s="30" t="s">
        <v>22</v>
      </c>
      <c r="D44" s="31">
        <v>1</v>
      </c>
      <c r="E44" s="32">
        <f t="shared" si="0"/>
        <v>27340.721747750802</v>
      </c>
      <c r="F44" s="32">
        <v>27340.721747750802</v>
      </c>
      <c r="G44" s="33" t="s">
        <v>23</v>
      </c>
      <c r="X44" s="27"/>
      <c r="Y44" s="27"/>
    </row>
    <row r="45" spans="1:25" customFormat="1" ht="33.75" x14ac:dyDescent="0.25">
      <c r="A45" s="28">
        <f>IF(G45&lt;&gt;"",COUNTA(G$1:G45),"")</f>
        <v>26</v>
      </c>
      <c r="B45" s="29" t="s">
        <v>49</v>
      </c>
      <c r="C45" s="30" t="s">
        <v>22</v>
      </c>
      <c r="D45" s="31">
        <v>5</v>
      </c>
      <c r="E45" s="32">
        <f t="shared" si="0"/>
        <v>32520.221938528404</v>
      </c>
      <c r="F45" s="32">
        <v>162601.10969264203</v>
      </c>
      <c r="G45" s="33" t="s">
        <v>23</v>
      </c>
      <c r="X45" s="27"/>
      <c r="Y45" s="27"/>
    </row>
    <row r="46" spans="1:25" customFormat="1" ht="15" x14ac:dyDescent="0.25">
      <c r="A46" s="28">
        <f>IF(G46&lt;&gt;"",COUNTA(G$1:G46),"")</f>
        <v>27</v>
      </c>
      <c r="B46" s="29" t="s">
        <v>50</v>
      </c>
      <c r="C46" s="30" t="s">
        <v>22</v>
      </c>
      <c r="D46" s="31">
        <v>1</v>
      </c>
      <c r="E46" s="32">
        <f t="shared" si="0"/>
        <v>4267.1002819104006</v>
      </c>
      <c r="F46" s="32">
        <v>4267.1002819104006</v>
      </c>
      <c r="G46" s="33" t="s">
        <v>23</v>
      </c>
      <c r="X46" s="27"/>
      <c r="Y46" s="27"/>
    </row>
    <row r="47" spans="1:25" customFormat="1" ht="15" x14ac:dyDescent="0.25">
      <c r="A47" s="28">
        <f>IF(G47&lt;&gt;"",COUNTA(G$1:G47),"")</f>
        <v>28</v>
      </c>
      <c r="B47" s="29" t="s">
        <v>51</v>
      </c>
      <c r="C47" s="30" t="s">
        <v>22</v>
      </c>
      <c r="D47" s="31">
        <v>1</v>
      </c>
      <c r="E47" s="32">
        <f t="shared" si="0"/>
        <v>10410.864417504001</v>
      </c>
      <c r="F47" s="32">
        <v>10410.864417504001</v>
      </c>
      <c r="G47" s="33" t="s">
        <v>23</v>
      </c>
      <c r="X47" s="27"/>
      <c r="Y47" s="27"/>
    </row>
    <row r="48" spans="1:25" customFormat="1" ht="33.75" x14ac:dyDescent="0.25">
      <c r="A48" s="28">
        <f>IF(G48&lt;&gt;"",COUNTA(G$1:G48),"")</f>
        <v>29</v>
      </c>
      <c r="B48" s="29" t="s">
        <v>52</v>
      </c>
      <c r="C48" s="30" t="s">
        <v>22</v>
      </c>
      <c r="D48" s="31">
        <v>1</v>
      </c>
      <c r="E48" s="32">
        <f t="shared" si="0"/>
        <v>3140.1416884888004</v>
      </c>
      <c r="F48" s="32">
        <v>3140.1416884888004</v>
      </c>
      <c r="G48" s="33" t="s">
        <v>23</v>
      </c>
      <c r="X48" s="27"/>
      <c r="Y48" s="27"/>
    </row>
    <row r="49" spans="1:25" customFormat="1" ht="33.75" x14ac:dyDescent="0.25">
      <c r="A49" s="28">
        <f>IF(G49&lt;&gt;"",COUNTA(G$1:G49),"")</f>
        <v>30</v>
      </c>
      <c r="B49" s="29" t="s">
        <v>53</v>
      </c>
      <c r="C49" s="30" t="s">
        <v>22</v>
      </c>
      <c r="D49" s="31">
        <v>1</v>
      </c>
      <c r="E49" s="32">
        <f t="shared" si="0"/>
        <v>3329.9189224192005</v>
      </c>
      <c r="F49" s="32">
        <v>3329.9189224192005</v>
      </c>
      <c r="G49" s="33" t="s">
        <v>23</v>
      </c>
      <c r="X49" s="27"/>
      <c r="Y49" s="27"/>
    </row>
    <row r="50" spans="1:25" customFormat="1" ht="33.75" x14ac:dyDescent="0.25">
      <c r="A50" s="28">
        <f>IF(G50&lt;&gt;"",COUNTA(G$1:G50),"")</f>
        <v>31</v>
      </c>
      <c r="B50" s="29" t="s">
        <v>54</v>
      </c>
      <c r="C50" s="30" t="s">
        <v>22</v>
      </c>
      <c r="D50" s="31">
        <v>2</v>
      </c>
      <c r="E50" s="32">
        <f t="shared" si="0"/>
        <v>3656.2043345860002</v>
      </c>
      <c r="F50" s="32">
        <v>7312.4086691720004</v>
      </c>
      <c r="G50" s="33" t="s">
        <v>23</v>
      </c>
      <c r="X50" s="27"/>
      <c r="Y50" s="27"/>
    </row>
    <row r="51" spans="1:25" customFormat="1" ht="33.75" x14ac:dyDescent="0.25">
      <c r="A51" s="28">
        <f>IF(G51&lt;&gt;"",COUNTA(G$1:G51),"")</f>
        <v>32</v>
      </c>
      <c r="B51" s="29" t="s">
        <v>55</v>
      </c>
      <c r="C51" s="30" t="s">
        <v>22</v>
      </c>
      <c r="D51" s="31">
        <v>2</v>
      </c>
      <c r="E51" s="32">
        <f t="shared" si="0"/>
        <v>21092.643193436801</v>
      </c>
      <c r="F51" s="32">
        <v>42185.286386873602</v>
      </c>
      <c r="G51" s="33" t="s">
        <v>23</v>
      </c>
      <c r="X51" s="27"/>
      <c r="Y51" s="27"/>
    </row>
    <row r="52" spans="1:25" customFormat="1" ht="33.75" x14ac:dyDescent="0.25">
      <c r="A52" s="28">
        <f>IF(G52&lt;&gt;"",COUNTA(G$1:G52),"")</f>
        <v>33</v>
      </c>
      <c r="B52" s="29" t="s">
        <v>55</v>
      </c>
      <c r="C52" s="30" t="s">
        <v>22</v>
      </c>
      <c r="D52" s="31">
        <v>1</v>
      </c>
      <c r="E52" s="32">
        <f t="shared" si="0"/>
        <v>21336.983871330402</v>
      </c>
      <c r="F52" s="32">
        <v>21336.983871330402</v>
      </c>
      <c r="G52" s="33" t="s">
        <v>23</v>
      </c>
      <c r="X52" s="27"/>
      <c r="Y52" s="27"/>
    </row>
    <row r="53" spans="1:25" customFormat="1" ht="33.75" x14ac:dyDescent="0.25">
      <c r="A53" s="28">
        <f>IF(G53&lt;&gt;"",COUNTA(G$1:G53),"")</f>
        <v>34</v>
      </c>
      <c r="B53" s="29" t="s">
        <v>56</v>
      </c>
      <c r="C53" s="30" t="s">
        <v>22</v>
      </c>
      <c r="D53" s="31">
        <v>1</v>
      </c>
      <c r="E53" s="32">
        <f t="shared" si="0"/>
        <v>6601.4354886580004</v>
      </c>
      <c r="F53" s="32">
        <v>6601.4354886580004</v>
      </c>
      <c r="G53" s="33" t="s">
        <v>23</v>
      </c>
      <c r="X53" s="27"/>
      <c r="Y53" s="27"/>
    </row>
    <row r="54" spans="1:25" customFormat="1" ht="33.75" x14ac:dyDescent="0.25">
      <c r="A54" s="28">
        <f>IF(G54&lt;&gt;"",COUNTA(G$1:G54),"")</f>
        <v>35</v>
      </c>
      <c r="B54" s="29" t="s">
        <v>57</v>
      </c>
      <c r="C54" s="30" t="s">
        <v>22</v>
      </c>
      <c r="D54" s="31">
        <v>1</v>
      </c>
      <c r="E54" s="32">
        <f t="shared" si="0"/>
        <v>6035.4448574420003</v>
      </c>
      <c r="F54" s="32">
        <v>6035.4448574420003</v>
      </c>
      <c r="G54" s="33" t="s">
        <v>23</v>
      </c>
      <c r="X54" s="27"/>
      <c r="Y54" s="27"/>
    </row>
    <row r="55" spans="1:25" customFormat="1" ht="33.75" x14ac:dyDescent="0.25">
      <c r="A55" s="28">
        <f>IF(G55&lt;&gt;"",COUNTA(G$1:G55),"")</f>
        <v>36</v>
      </c>
      <c r="B55" s="29" t="s">
        <v>59</v>
      </c>
      <c r="C55" s="30" t="s">
        <v>58</v>
      </c>
      <c r="D55" s="31">
        <v>5</v>
      </c>
      <c r="E55" s="32">
        <f t="shared" si="0"/>
        <v>559.35274265600003</v>
      </c>
      <c r="F55" s="32">
        <v>2796.76371328</v>
      </c>
      <c r="G55" s="33" t="s">
        <v>23</v>
      </c>
      <c r="X55" s="27"/>
      <c r="Y55" s="27"/>
    </row>
    <row r="56" spans="1:25" customFormat="1" ht="22.5" x14ac:dyDescent="0.25">
      <c r="A56" s="28">
        <f>IF(G56&lt;&gt;"",COUNTA(G$1:G56),"")</f>
        <v>37</v>
      </c>
      <c r="B56" s="29" t="s">
        <v>60</v>
      </c>
      <c r="C56" s="30" t="s">
        <v>58</v>
      </c>
      <c r="D56" s="31">
        <v>5</v>
      </c>
      <c r="E56" s="32">
        <f t="shared" si="0"/>
        <v>719.11565714760013</v>
      </c>
      <c r="F56" s="32">
        <v>3595.5782857380004</v>
      </c>
      <c r="G56" s="33" t="s">
        <v>23</v>
      </c>
      <c r="X56" s="27"/>
      <c r="Y56" s="27"/>
    </row>
    <row r="57" spans="1:25" customFormat="1" ht="15" x14ac:dyDescent="0.25">
      <c r="A57" s="28">
        <f>IF(G57&lt;&gt;"",COUNTA(G$1:G57),"")</f>
        <v>38</v>
      </c>
      <c r="B57" s="29" t="s">
        <v>61</v>
      </c>
      <c r="C57" s="30" t="s">
        <v>62</v>
      </c>
      <c r="D57" s="35">
        <v>1.1560000000000001E-2</v>
      </c>
      <c r="E57" s="32">
        <f t="shared" si="0"/>
        <v>101358.91223733564</v>
      </c>
      <c r="F57" s="32">
        <v>1171.7090254636</v>
      </c>
      <c r="G57" s="33" t="s">
        <v>23</v>
      </c>
      <c r="X57" s="27"/>
      <c r="Y57" s="27"/>
    </row>
    <row r="58" spans="1:25" customFormat="1" ht="15" x14ac:dyDescent="0.25">
      <c r="A58" s="28">
        <f>IF(G58&lt;&gt;"",COUNTA(G$1:G58),"")</f>
        <v>39</v>
      </c>
      <c r="B58" s="29" t="s">
        <v>63</v>
      </c>
      <c r="C58" s="30" t="s">
        <v>64</v>
      </c>
      <c r="D58" s="36">
        <v>46.8735</v>
      </c>
      <c r="E58" s="32">
        <f t="shared" si="0"/>
        <v>91.005119131449561</v>
      </c>
      <c r="F58" s="32">
        <v>4265.7284516080008</v>
      </c>
      <c r="G58" s="33" t="s">
        <v>23</v>
      </c>
      <c r="X58" s="27"/>
      <c r="Y58" s="27"/>
    </row>
    <row r="59" spans="1:25" customFormat="1" ht="15" x14ac:dyDescent="0.25">
      <c r="A59" s="28">
        <f>IF(G59&lt;&gt;"",COUNTA(G$1:G59),"")</f>
        <v>40</v>
      </c>
      <c r="B59" s="29" t="s">
        <v>65</v>
      </c>
      <c r="C59" s="30" t="s">
        <v>62</v>
      </c>
      <c r="D59" s="37">
        <v>8.0000000000000002E-3</v>
      </c>
      <c r="E59" s="32">
        <f t="shared" si="0"/>
        <v>195308.80773039997</v>
      </c>
      <c r="F59" s="32">
        <v>1562.4704618431999</v>
      </c>
      <c r="G59" s="33" t="s">
        <v>23</v>
      </c>
      <c r="X59" s="27"/>
      <c r="Y59" s="27"/>
    </row>
    <row r="60" spans="1:25" customFormat="1" ht="22.5" x14ac:dyDescent="0.25">
      <c r="A60" s="28">
        <f>IF(G60&lt;&gt;"",COUNTA(G$1:G60),"")</f>
        <v>41</v>
      </c>
      <c r="B60" s="29" t="s">
        <v>66</v>
      </c>
      <c r="C60" s="30" t="s">
        <v>62</v>
      </c>
      <c r="D60" s="38">
        <v>9.1000000000000003E-5</v>
      </c>
      <c r="E60" s="32">
        <f t="shared" si="0"/>
        <v>333961.16985934065</v>
      </c>
      <c r="F60" s="34">
        <v>30.390466457199999</v>
      </c>
      <c r="G60" s="33" t="s">
        <v>23</v>
      </c>
      <c r="X60" s="27"/>
      <c r="Y60" s="27"/>
    </row>
    <row r="61" spans="1:25" customFormat="1" ht="22.5" x14ac:dyDescent="0.25">
      <c r="A61" s="28">
        <f>IF(G61&lt;&gt;"",COUNTA(G$1:G61),"")</f>
        <v>42</v>
      </c>
      <c r="B61" s="29" t="s">
        <v>67</v>
      </c>
      <c r="C61" s="30" t="s">
        <v>58</v>
      </c>
      <c r="D61" s="39">
        <v>19.79</v>
      </c>
      <c r="E61" s="32">
        <f t="shared" si="0"/>
        <v>652.88055892477018</v>
      </c>
      <c r="F61" s="32">
        <v>12920.506261121202</v>
      </c>
      <c r="G61" s="33" t="s">
        <v>23</v>
      </c>
      <c r="X61" s="27"/>
      <c r="Y61" s="27"/>
    </row>
    <row r="62" spans="1:25" customFormat="1" ht="22.5" x14ac:dyDescent="0.25">
      <c r="A62" s="28">
        <f>IF(G62&lt;&gt;"",COUNTA(G$1:G62),"")</f>
        <v>43</v>
      </c>
      <c r="B62" s="29" t="s">
        <v>68</v>
      </c>
      <c r="C62" s="30" t="s">
        <v>58</v>
      </c>
      <c r="D62" s="40">
        <v>33.200000000000003</v>
      </c>
      <c r="E62" s="32">
        <f t="shared" si="0"/>
        <v>615.22163803600006</v>
      </c>
      <c r="F62" s="32">
        <v>20425.358382795202</v>
      </c>
      <c r="G62" s="33" t="s">
        <v>23</v>
      </c>
      <c r="X62" s="27"/>
      <c r="Y62" s="27"/>
    </row>
    <row r="63" spans="1:25" customFormat="1" ht="22.5" x14ac:dyDescent="0.25">
      <c r="A63" s="28">
        <f>IF(G63&lt;&gt;"",COUNTA(G$1:G63),"")</f>
        <v>44</v>
      </c>
      <c r="B63" s="29" t="s">
        <v>69</v>
      </c>
      <c r="C63" s="30" t="s">
        <v>58</v>
      </c>
      <c r="D63" s="39">
        <v>10.56</v>
      </c>
      <c r="E63" s="32">
        <f t="shared" si="0"/>
        <v>685.4950449322348</v>
      </c>
      <c r="F63" s="32">
        <v>7238.8276744843997</v>
      </c>
      <c r="G63" s="33" t="s">
        <v>23</v>
      </c>
      <c r="X63" s="27"/>
      <c r="Y63" s="27"/>
    </row>
    <row r="64" spans="1:25" customFormat="1" ht="22.5" x14ac:dyDescent="0.25">
      <c r="A64" s="28">
        <f>IF(G64&lt;&gt;"",COUNTA(G$1:G64),"")</f>
        <v>45</v>
      </c>
      <c r="B64" s="29" t="s">
        <v>70</v>
      </c>
      <c r="C64" s="30" t="s">
        <v>58</v>
      </c>
      <c r="D64" s="39">
        <v>79.48</v>
      </c>
      <c r="E64" s="32">
        <f t="shared" si="0"/>
        <v>826.73796813592855</v>
      </c>
      <c r="F64" s="32">
        <v>65709.133707443601</v>
      </c>
      <c r="G64" s="33" t="s">
        <v>23</v>
      </c>
      <c r="X64" s="27"/>
      <c r="Y64" s="27"/>
    </row>
    <row r="65" spans="1:25" customFormat="1" ht="22.5" x14ac:dyDescent="0.25">
      <c r="A65" s="28">
        <f>IF(G65&lt;&gt;"",COUNTA(G$1:G65),"")</f>
        <v>46</v>
      </c>
      <c r="B65" s="29" t="s">
        <v>71</v>
      </c>
      <c r="C65" s="30" t="s">
        <v>58</v>
      </c>
      <c r="D65" s="40">
        <v>2.7</v>
      </c>
      <c r="E65" s="32">
        <f t="shared" si="0"/>
        <v>1121.2172295634075</v>
      </c>
      <c r="F65" s="32">
        <v>3027.2865198212003</v>
      </c>
      <c r="G65" s="33" t="s">
        <v>23</v>
      </c>
      <c r="X65" s="27"/>
      <c r="Y65" s="27"/>
    </row>
    <row r="66" spans="1:25" customFormat="1" ht="22.5" x14ac:dyDescent="0.25">
      <c r="A66" s="28">
        <f>IF(G66&lt;&gt;"",COUNTA(G$1:G66),"")</f>
        <v>47</v>
      </c>
      <c r="B66" s="29" t="s">
        <v>72</v>
      </c>
      <c r="C66" s="30" t="s">
        <v>58</v>
      </c>
      <c r="D66" s="31">
        <v>50</v>
      </c>
      <c r="E66" s="32">
        <f t="shared" si="0"/>
        <v>1145.4783025040001</v>
      </c>
      <c r="F66" s="32">
        <v>57273.915125200001</v>
      </c>
      <c r="G66" s="33" t="s">
        <v>23</v>
      </c>
      <c r="X66" s="27"/>
      <c r="Y66" s="27"/>
    </row>
    <row r="67" spans="1:25" customFormat="1" ht="22.5" x14ac:dyDescent="0.25">
      <c r="A67" s="28">
        <f>IF(G67&lt;&gt;"",COUNTA(G$1:G67),"")</f>
        <v>48</v>
      </c>
      <c r="B67" s="29" t="s">
        <v>73</v>
      </c>
      <c r="C67" s="30" t="s">
        <v>58</v>
      </c>
      <c r="D67" s="31">
        <v>42</v>
      </c>
      <c r="E67" s="32">
        <f t="shared" si="0"/>
        <v>1187.35231617</v>
      </c>
      <c r="F67" s="32">
        <v>49868.797279140003</v>
      </c>
      <c r="G67" s="33" t="s">
        <v>23</v>
      </c>
      <c r="X67" s="27"/>
      <c r="Y67" s="27"/>
    </row>
    <row r="68" spans="1:25" customFormat="1" ht="22.5" x14ac:dyDescent="0.25">
      <c r="A68" s="28">
        <f>IF(G68&lt;&gt;"",COUNTA(G$1:G68),"")</f>
        <v>49</v>
      </c>
      <c r="B68" s="29" t="s">
        <v>74</v>
      </c>
      <c r="C68" s="30" t="s">
        <v>75</v>
      </c>
      <c r="D68" s="39">
        <v>6.87</v>
      </c>
      <c r="E68" s="32">
        <f t="shared" si="0"/>
        <v>10.066337066608442</v>
      </c>
      <c r="F68" s="34">
        <v>69.155735647599997</v>
      </c>
      <c r="G68" s="33" t="s">
        <v>23</v>
      </c>
      <c r="X68" s="27"/>
      <c r="Y68" s="27"/>
    </row>
    <row r="69" spans="1:25" customFormat="1" ht="15" x14ac:dyDescent="0.25">
      <c r="A69" s="28">
        <f>IF(G69&lt;&gt;"",COUNTA(G$1:G69),"")</f>
        <v>50</v>
      </c>
      <c r="B69" s="29" t="s">
        <v>76</v>
      </c>
      <c r="C69" s="30" t="s">
        <v>62</v>
      </c>
      <c r="D69" s="36">
        <v>1.6000000000000001E-3</v>
      </c>
      <c r="E69" s="32">
        <f t="shared" si="0"/>
        <v>117061.93054250001</v>
      </c>
      <c r="F69" s="34">
        <v>187.29908886800001</v>
      </c>
      <c r="G69" s="33" t="s">
        <v>23</v>
      </c>
      <c r="X69" s="27"/>
      <c r="Y69" s="27"/>
    </row>
    <row r="70" spans="1:25" customFormat="1" ht="15" x14ac:dyDescent="0.25">
      <c r="A70" s="28">
        <f>IF(G70&lt;&gt;"",COUNTA(G$1:G70),"")</f>
        <v>51</v>
      </c>
      <c r="B70" s="29" t="s">
        <v>77</v>
      </c>
      <c r="C70" s="30" t="s">
        <v>62</v>
      </c>
      <c r="D70" s="35">
        <v>3.8000000000000002E-4</v>
      </c>
      <c r="E70" s="32">
        <f t="shared" si="0"/>
        <v>199340.45162421052</v>
      </c>
      <c r="F70" s="34">
        <v>75.749371617199998</v>
      </c>
      <c r="G70" s="33" t="s">
        <v>23</v>
      </c>
      <c r="X70" s="27"/>
      <c r="Y70" s="27"/>
    </row>
    <row r="71" spans="1:25" customFormat="1" ht="15" x14ac:dyDescent="0.25">
      <c r="A71" s="28">
        <f>IF(G71&lt;&gt;"",COUNTA(G$1:G71),"")</f>
        <v>52</v>
      </c>
      <c r="B71" s="29" t="s">
        <v>78</v>
      </c>
      <c r="C71" s="30" t="s">
        <v>64</v>
      </c>
      <c r="D71" s="39">
        <v>0.02</v>
      </c>
      <c r="E71" s="32">
        <f t="shared" si="0"/>
        <v>288.19499497999999</v>
      </c>
      <c r="F71" s="34">
        <v>5.7638998996000002</v>
      </c>
      <c r="G71" s="33" t="s">
        <v>23</v>
      </c>
      <c r="X71" s="27"/>
      <c r="Y71" s="27"/>
    </row>
    <row r="72" spans="1:25" customFormat="1" ht="22.5" x14ac:dyDescent="0.25">
      <c r="A72" s="28">
        <f>IF(G72&lt;&gt;"",COUNTA(G$1:G72),"")</f>
        <v>53</v>
      </c>
      <c r="B72" s="29" t="s">
        <v>79</v>
      </c>
      <c r="C72" s="30" t="s">
        <v>64</v>
      </c>
      <c r="D72" s="37">
        <v>0.29199999999999998</v>
      </c>
      <c r="E72" s="32">
        <f t="shared" si="0"/>
        <v>152.23194197534249</v>
      </c>
      <c r="F72" s="34">
        <v>44.451727056800003</v>
      </c>
      <c r="G72" s="33" t="s">
        <v>23</v>
      </c>
      <c r="X72" s="27"/>
      <c r="Y72" s="27"/>
    </row>
    <row r="73" spans="1:25" customFormat="1" ht="33.75" x14ac:dyDescent="0.25">
      <c r="A73" s="28">
        <f>IF(G73&lt;&gt;"",COUNTA(G$1:G73),"")</f>
        <v>54</v>
      </c>
      <c r="B73" s="29" t="s">
        <v>80</v>
      </c>
      <c r="C73" s="30" t="s">
        <v>64</v>
      </c>
      <c r="D73" s="36">
        <v>4.9200000000000001E-2</v>
      </c>
      <c r="E73" s="32">
        <f t="shared" si="0"/>
        <v>919.00577726016263</v>
      </c>
      <c r="F73" s="34">
        <v>45.215084241200003</v>
      </c>
      <c r="G73" s="33" t="s">
        <v>23</v>
      </c>
      <c r="X73" s="27"/>
      <c r="Y73" s="27"/>
    </row>
    <row r="74" spans="1:25" customFormat="1" ht="15" x14ac:dyDescent="0.25">
      <c r="A74" s="28">
        <f>IF(G74&lt;&gt;"",COUNTA(G$1:G74),"")</f>
        <v>55</v>
      </c>
      <c r="B74" s="29" t="s">
        <v>81</v>
      </c>
      <c r="C74" s="30" t="s">
        <v>64</v>
      </c>
      <c r="D74" s="38">
        <v>15.985108</v>
      </c>
      <c r="E74" s="32">
        <f t="shared" si="0"/>
        <v>392.83078836627192</v>
      </c>
      <c r="F74" s="32">
        <v>6279.4425777599999</v>
      </c>
      <c r="G74" s="33" t="s">
        <v>23</v>
      </c>
      <c r="X74" s="27"/>
      <c r="Y74" s="27"/>
    </row>
    <row r="75" spans="1:25" customFormat="1" ht="22.5" x14ac:dyDescent="0.25">
      <c r="A75" s="28">
        <f>IF(G75&lt;&gt;"",COUNTA(G$1:G75),"")</f>
        <v>56</v>
      </c>
      <c r="B75" s="29" t="s">
        <v>82</v>
      </c>
      <c r="C75" s="30" t="s">
        <v>62</v>
      </c>
      <c r="D75" s="38">
        <v>2.1679999999999998E-3</v>
      </c>
      <c r="E75" s="32">
        <f t="shared" si="0"/>
        <v>76411.241772324749</v>
      </c>
      <c r="F75" s="34">
        <v>165.65957216240002</v>
      </c>
      <c r="G75" s="33" t="s">
        <v>23</v>
      </c>
      <c r="X75" s="27"/>
      <c r="Y75" s="27"/>
    </row>
    <row r="76" spans="1:25" customFormat="1" ht="15" x14ac:dyDescent="0.25">
      <c r="A76" s="28">
        <f>IF(G76&lt;&gt;"",COUNTA(G$1:G76),"")</f>
        <v>57</v>
      </c>
      <c r="B76" s="29" t="s">
        <v>83</v>
      </c>
      <c r="C76" s="30" t="s">
        <v>64</v>
      </c>
      <c r="D76" s="37">
        <v>0.11700000000000001</v>
      </c>
      <c r="E76" s="32">
        <f t="shared" si="0"/>
        <v>532.16576660512817</v>
      </c>
      <c r="F76" s="34">
        <v>62.263394692800006</v>
      </c>
      <c r="G76" s="33" t="s">
        <v>23</v>
      </c>
      <c r="X76" s="27"/>
      <c r="Y76" s="27"/>
    </row>
    <row r="77" spans="1:25" customFormat="1" ht="15" x14ac:dyDescent="0.25">
      <c r="A77" s="28">
        <f>IF(G77&lt;&gt;"",COUNTA(G$1:G77),"")</f>
        <v>58</v>
      </c>
      <c r="B77" s="29" t="s">
        <v>84</v>
      </c>
      <c r="C77" s="30" t="s">
        <v>62</v>
      </c>
      <c r="D77" s="39">
        <v>0.24</v>
      </c>
      <c r="E77" s="32">
        <f t="shared" si="0"/>
        <v>0</v>
      </c>
      <c r="F77" s="41">
        <v>0</v>
      </c>
      <c r="G77" s="33" t="s">
        <v>23</v>
      </c>
      <c r="X77" s="27"/>
      <c r="Y77" s="27"/>
    </row>
    <row r="78" spans="1:25" customFormat="1" ht="33.75" x14ac:dyDescent="0.25">
      <c r="A78" s="28">
        <f>IF(G78&lt;&gt;"",COUNTA(G$1:G78),"")</f>
        <v>59</v>
      </c>
      <c r="B78" s="29" t="s">
        <v>85</v>
      </c>
      <c r="C78" s="30" t="s">
        <v>62</v>
      </c>
      <c r="D78" s="38">
        <v>5.0379999999999999E-3</v>
      </c>
      <c r="E78" s="32">
        <f t="shared" si="0"/>
        <v>172989.59477673681</v>
      </c>
      <c r="F78" s="34">
        <v>871.52157848520005</v>
      </c>
      <c r="G78" s="33" t="s">
        <v>23</v>
      </c>
      <c r="X78" s="27"/>
      <c r="Y78" s="27"/>
    </row>
    <row r="79" spans="1:25" customFormat="1" ht="15" x14ac:dyDescent="0.25">
      <c r="A79" s="28">
        <f>IF(G79&lt;&gt;"",COUNTA(G$1:G79),"")</f>
        <v>60</v>
      </c>
      <c r="B79" s="29" t="s">
        <v>86</v>
      </c>
      <c r="C79" s="30" t="s">
        <v>64</v>
      </c>
      <c r="D79" s="31">
        <v>320</v>
      </c>
      <c r="E79" s="32">
        <f t="shared" si="0"/>
        <v>2693.3454095152001</v>
      </c>
      <c r="F79" s="32">
        <v>861870.5310448641</v>
      </c>
      <c r="G79" s="33" t="s">
        <v>23</v>
      </c>
      <c r="X79" s="27"/>
      <c r="Y79" s="27"/>
    </row>
    <row r="80" spans="1:25" customFormat="1" ht="33.75" x14ac:dyDescent="0.25">
      <c r="A80" s="28">
        <f>IF(G80&lt;&gt;"",COUNTA(G$1:G80),"")</f>
        <v>61</v>
      </c>
      <c r="B80" s="29" t="s">
        <v>87</v>
      </c>
      <c r="C80" s="30" t="s">
        <v>62</v>
      </c>
      <c r="D80" s="35">
        <v>1.3999999999999999E-4</v>
      </c>
      <c r="E80" s="32">
        <f t="shared" si="0"/>
        <v>170609.54048857145</v>
      </c>
      <c r="F80" s="34">
        <v>23.8853356684</v>
      </c>
      <c r="G80" s="33" t="s">
        <v>23</v>
      </c>
      <c r="X80" s="27"/>
      <c r="Y80" s="27"/>
    </row>
    <row r="81" spans="1:25" customFormat="1" ht="15" x14ac:dyDescent="0.25">
      <c r="A81" s="28">
        <f>IF(G81&lt;&gt;"",COUNTA(G$1:G81),"")</f>
        <v>62</v>
      </c>
      <c r="B81" s="29" t="s">
        <v>88</v>
      </c>
      <c r="C81" s="30" t="s">
        <v>64</v>
      </c>
      <c r="D81" s="37">
        <v>2E-3</v>
      </c>
      <c r="E81" s="32">
        <f t="shared" si="0"/>
        <v>326.36285420000002</v>
      </c>
      <c r="F81" s="34">
        <v>0.65272570839999999</v>
      </c>
      <c r="G81" s="33" t="s">
        <v>23</v>
      </c>
      <c r="X81" s="27"/>
      <c r="Y81" s="27"/>
    </row>
    <row r="82" spans="1:25" customFormat="1" ht="15" x14ac:dyDescent="0.25">
      <c r="A82" s="28">
        <f>IF(G82&lt;&gt;"",COUNTA(G$1:G82),"")</f>
        <v>63</v>
      </c>
      <c r="B82" s="29" t="s">
        <v>89</v>
      </c>
      <c r="C82" s="30" t="s">
        <v>64</v>
      </c>
      <c r="D82" s="38">
        <v>0.150002</v>
      </c>
      <c r="E82" s="32">
        <f t="shared" si="0"/>
        <v>375.40446983373562</v>
      </c>
      <c r="F82" s="34">
        <v>56.311421284000005</v>
      </c>
      <c r="G82" s="33" t="s">
        <v>23</v>
      </c>
      <c r="X82" s="27"/>
      <c r="Y82" s="27"/>
    </row>
    <row r="83" spans="1:25" customFormat="1" ht="22.5" x14ac:dyDescent="0.25">
      <c r="A83" s="28">
        <f>IF(G83&lt;&gt;"",COUNTA(G$1:G83),"")</f>
        <v>64</v>
      </c>
      <c r="B83" s="29" t="s">
        <v>90</v>
      </c>
      <c r="C83" s="30" t="s">
        <v>62</v>
      </c>
      <c r="D83" s="42">
        <v>7.9499999999999994E-5</v>
      </c>
      <c r="E83" s="32">
        <f t="shared" si="0"/>
        <v>147926.11193459123</v>
      </c>
      <c r="F83" s="34">
        <v>11.760125898800002</v>
      </c>
      <c r="G83" s="33" t="s">
        <v>23</v>
      </c>
      <c r="X83" s="27"/>
      <c r="Y83" s="27"/>
    </row>
    <row r="84" spans="1:25" customFormat="1" ht="22.5" x14ac:dyDescent="0.25">
      <c r="A84" s="28">
        <f>IF(G84&lt;&gt;"",COUNTA(G$1:G84),"")</f>
        <v>65</v>
      </c>
      <c r="B84" s="29" t="s">
        <v>91</v>
      </c>
      <c r="C84" s="30" t="s">
        <v>62</v>
      </c>
      <c r="D84" s="42">
        <v>1.515E-4</v>
      </c>
      <c r="E84" s="32">
        <f t="shared" si="0"/>
        <v>147873.75504950498</v>
      </c>
      <c r="F84" s="34">
        <v>22.402873890000002</v>
      </c>
      <c r="G84" s="33" t="s">
        <v>23</v>
      </c>
      <c r="X84" s="27"/>
      <c r="Y84" s="27"/>
    </row>
    <row r="85" spans="1:25" customFormat="1" ht="22.5" x14ac:dyDescent="0.25">
      <c r="A85" s="28">
        <f>IF(G85&lt;&gt;"",COUNTA(G$1:G85),"")</f>
        <v>66</v>
      </c>
      <c r="B85" s="29" t="s">
        <v>92</v>
      </c>
      <c r="C85" s="30" t="s">
        <v>62</v>
      </c>
      <c r="D85" s="37">
        <v>1.6E-2</v>
      </c>
      <c r="E85" s="32">
        <f t="shared" ref="E85:E100" si="1">F85/D85</f>
        <v>55985.058429799996</v>
      </c>
      <c r="F85" s="34">
        <v>895.76093487679998</v>
      </c>
      <c r="G85" s="33" t="s">
        <v>23</v>
      </c>
      <c r="X85" s="27"/>
      <c r="Y85" s="27"/>
    </row>
    <row r="86" spans="1:25" customFormat="1" ht="22.5" x14ac:dyDescent="0.25">
      <c r="A86" s="28">
        <f>IF(G86&lt;&gt;"",COUNTA(G$1:G86),"")</f>
        <v>67</v>
      </c>
      <c r="B86" s="29" t="s">
        <v>93</v>
      </c>
      <c r="C86" s="30" t="s">
        <v>94</v>
      </c>
      <c r="D86" s="37">
        <v>5.0000000000000001E-3</v>
      </c>
      <c r="E86" s="32">
        <f t="shared" si="1"/>
        <v>56882.279700159997</v>
      </c>
      <c r="F86" s="34">
        <v>284.41139850079998</v>
      </c>
      <c r="G86" s="33" t="s">
        <v>23</v>
      </c>
      <c r="X86" s="27"/>
      <c r="Y86" s="27"/>
    </row>
    <row r="87" spans="1:25" customFormat="1" ht="15" x14ac:dyDescent="0.25">
      <c r="A87" s="28">
        <f>IF(G87&lt;&gt;"",COUNTA(G$1:G87),"")</f>
        <v>68</v>
      </c>
      <c r="B87" s="29" t="s">
        <v>95</v>
      </c>
      <c r="C87" s="30" t="s">
        <v>64</v>
      </c>
      <c r="D87" s="37">
        <v>8.4000000000000005E-2</v>
      </c>
      <c r="E87" s="32">
        <f t="shared" si="1"/>
        <v>266.17406309047618</v>
      </c>
      <c r="F87" s="34">
        <v>22.358621299600003</v>
      </c>
      <c r="G87" s="33" t="s">
        <v>23</v>
      </c>
      <c r="X87" s="27"/>
      <c r="Y87" s="27"/>
    </row>
    <row r="88" spans="1:25" customFormat="1" ht="22.5" x14ac:dyDescent="0.25">
      <c r="A88" s="28">
        <f>IF(G88&lt;&gt;"",COUNTA(G$1:G88),"")</f>
        <v>69</v>
      </c>
      <c r="B88" s="29" t="s">
        <v>96</v>
      </c>
      <c r="C88" s="30" t="s">
        <v>64</v>
      </c>
      <c r="D88" s="35">
        <v>40.122109999999999</v>
      </c>
      <c r="E88" s="32">
        <f t="shared" si="1"/>
        <v>232.45891932377432</v>
      </c>
      <c r="F88" s="32">
        <v>9326.7423315895994</v>
      </c>
      <c r="G88" s="33" t="s">
        <v>23</v>
      </c>
      <c r="X88" s="27"/>
      <c r="Y88" s="27"/>
    </row>
    <row r="89" spans="1:25" customFormat="1" ht="15" x14ac:dyDescent="0.25">
      <c r="A89" s="28">
        <f>IF(G89&lt;&gt;"",COUNTA(G$1:G89),"")</f>
        <v>70</v>
      </c>
      <c r="B89" s="29" t="s">
        <v>97</v>
      </c>
      <c r="C89" s="30" t="s">
        <v>98</v>
      </c>
      <c r="D89" s="36">
        <v>9.9000000000000008E-3</v>
      </c>
      <c r="E89" s="32">
        <f t="shared" si="1"/>
        <v>5233.2040616969698</v>
      </c>
      <c r="F89" s="34">
        <v>51.808720210800004</v>
      </c>
      <c r="G89" s="33" t="s">
        <v>23</v>
      </c>
      <c r="X89" s="27"/>
      <c r="Y89" s="27"/>
    </row>
    <row r="90" spans="1:25" customFormat="1" ht="15" x14ac:dyDescent="0.25">
      <c r="A90" s="28">
        <f>IF(G90&lt;&gt;"",COUNTA(G$1:G90),"")</f>
        <v>71</v>
      </c>
      <c r="B90" s="29" t="s">
        <v>99</v>
      </c>
      <c r="C90" s="30" t="s">
        <v>64</v>
      </c>
      <c r="D90" s="40">
        <v>2.4</v>
      </c>
      <c r="E90" s="32">
        <f t="shared" si="1"/>
        <v>284.51188875816672</v>
      </c>
      <c r="F90" s="34">
        <v>682.82853301960006</v>
      </c>
      <c r="G90" s="33" t="s">
        <v>23</v>
      </c>
      <c r="X90" s="27"/>
      <c r="Y90" s="27"/>
    </row>
    <row r="91" spans="1:25" customFormat="1" ht="22.5" x14ac:dyDescent="0.25">
      <c r="A91" s="28">
        <f>IF(G91&lt;&gt;"",COUNTA(G$1:G91),"")</f>
        <v>72</v>
      </c>
      <c r="B91" s="29" t="s">
        <v>100</v>
      </c>
      <c r="C91" s="30" t="s">
        <v>22</v>
      </c>
      <c r="D91" s="31">
        <v>3</v>
      </c>
      <c r="E91" s="32">
        <f t="shared" si="1"/>
        <v>190.07593891559998</v>
      </c>
      <c r="F91" s="34">
        <v>570.22781674679993</v>
      </c>
      <c r="G91" s="33" t="s">
        <v>23</v>
      </c>
      <c r="X91" s="27"/>
      <c r="Y91" s="27"/>
    </row>
    <row r="92" spans="1:25" customFormat="1" ht="22.5" x14ac:dyDescent="0.25">
      <c r="A92" s="28">
        <f>IF(G92&lt;&gt;"",COUNTA(G$1:G92),"")</f>
        <v>73</v>
      </c>
      <c r="B92" s="29" t="s">
        <v>101</v>
      </c>
      <c r="C92" s="30" t="s">
        <v>62</v>
      </c>
      <c r="D92" s="35">
        <v>1.2800000000000001E-3</v>
      </c>
      <c r="E92" s="32">
        <f t="shared" si="1"/>
        <v>65531.863361874995</v>
      </c>
      <c r="F92" s="34">
        <v>83.880785103199997</v>
      </c>
      <c r="G92" s="33" t="s">
        <v>23</v>
      </c>
      <c r="X92" s="27"/>
      <c r="Y92" s="27"/>
    </row>
    <row r="93" spans="1:25" customFormat="1" ht="15" x14ac:dyDescent="0.25">
      <c r="A93" s="28">
        <f>IF(G93&lt;&gt;"",COUNTA(G$1:G93),"")</f>
        <v>74</v>
      </c>
      <c r="B93" s="29" t="s">
        <v>102</v>
      </c>
      <c r="C93" s="30" t="s">
        <v>62</v>
      </c>
      <c r="D93" s="42">
        <v>2.3499999999999999E-5</v>
      </c>
      <c r="E93" s="32">
        <f t="shared" si="1"/>
        <v>112985.33719148938</v>
      </c>
      <c r="F93" s="34">
        <v>2.6551554240000002</v>
      </c>
      <c r="G93" s="33" t="s">
        <v>23</v>
      </c>
      <c r="X93" s="27"/>
      <c r="Y93" s="27"/>
    </row>
    <row r="94" spans="1:25" customFormat="1" ht="15" x14ac:dyDescent="0.25">
      <c r="A94" s="28">
        <f>IF(G94&lt;&gt;"",COUNTA(G$1:G94),"")</f>
        <v>75</v>
      </c>
      <c r="B94" s="29" t="s">
        <v>103</v>
      </c>
      <c r="C94" s="30" t="s">
        <v>62</v>
      </c>
      <c r="D94" s="42">
        <v>4.1634999999999997E-3</v>
      </c>
      <c r="E94" s="32">
        <f t="shared" si="1"/>
        <v>110740.42016995317</v>
      </c>
      <c r="F94" s="34">
        <v>461.06773937759999</v>
      </c>
      <c r="G94" s="33" t="s">
        <v>23</v>
      </c>
      <c r="X94" s="27"/>
      <c r="Y94" s="27"/>
    </row>
    <row r="95" spans="1:25" customFormat="1" ht="22.5" x14ac:dyDescent="0.25">
      <c r="A95" s="28">
        <f>IF(G95&lt;&gt;"",COUNTA(G$1:G95),"")</f>
        <v>76</v>
      </c>
      <c r="B95" s="29" t="s">
        <v>104</v>
      </c>
      <c r="C95" s="30" t="s">
        <v>58</v>
      </c>
      <c r="D95" s="37">
        <v>7.4999999999999997E-2</v>
      </c>
      <c r="E95" s="32">
        <f t="shared" si="1"/>
        <v>94.258017551999998</v>
      </c>
      <c r="F95" s="34">
        <v>7.0693513163999997</v>
      </c>
      <c r="G95" s="33" t="s">
        <v>23</v>
      </c>
      <c r="X95" s="27"/>
      <c r="Y95" s="27"/>
    </row>
    <row r="96" spans="1:25" customFormat="1" ht="15" x14ac:dyDescent="0.25">
      <c r="A96" s="28">
        <f>IF(G96&lt;&gt;"",COUNTA(G$1:G96),"")</f>
        <v>77</v>
      </c>
      <c r="B96" s="29" t="s">
        <v>105</v>
      </c>
      <c r="C96" s="30" t="s">
        <v>62</v>
      </c>
      <c r="D96" s="37">
        <v>1E-3</v>
      </c>
      <c r="E96" s="32">
        <f t="shared" si="1"/>
        <v>102765.5780564</v>
      </c>
      <c r="F96" s="34">
        <v>102.7655780564</v>
      </c>
      <c r="G96" s="33" t="s">
        <v>23</v>
      </c>
      <c r="X96" s="27"/>
      <c r="Y96" s="27"/>
    </row>
    <row r="97" spans="1:25" customFormat="1" ht="22.5" x14ac:dyDescent="0.25">
      <c r="A97" s="28">
        <f>IF(G97&lt;&gt;"",COUNTA(G$1:G97),"")</f>
        <v>78</v>
      </c>
      <c r="B97" s="29" t="s">
        <v>106</v>
      </c>
      <c r="C97" s="30" t="s">
        <v>62</v>
      </c>
      <c r="D97" s="42">
        <v>1.0895E-3</v>
      </c>
      <c r="E97" s="32">
        <f t="shared" si="1"/>
        <v>266774.67989646632</v>
      </c>
      <c r="F97" s="34">
        <v>290.65101374720007</v>
      </c>
      <c r="G97" s="33" t="s">
        <v>23</v>
      </c>
      <c r="X97" s="27"/>
      <c r="Y97" s="27"/>
    </row>
    <row r="98" spans="1:25" customFormat="1" ht="15" x14ac:dyDescent="0.25">
      <c r="A98" s="28">
        <f>IF(G98&lt;&gt;"",COUNTA(G$1:G98),"")</f>
        <v>79</v>
      </c>
      <c r="B98" s="29" t="s">
        <v>107</v>
      </c>
      <c r="C98" s="30" t="s">
        <v>62</v>
      </c>
      <c r="D98" s="35">
        <v>3.3600000000000001E-3</v>
      </c>
      <c r="E98" s="32">
        <f t="shared" si="1"/>
        <v>94876.368480357138</v>
      </c>
      <c r="F98" s="34">
        <v>318.78459809399999</v>
      </c>
      <c r="G98" s="33" t="s">
        <v>23</v>
      </c>
      <c r="X98" s="27"/>
      <c r="Y98" s="27"/>
    </row>
    <row r="99" spans="1:25" customFormat="1" ht="15" x14ac:dyDescent="0.25">
      <c r="A99" s="28">
        <f>IF(G99&lt;&gt;"",COUNTA(G$1:G99),"")</f>
        <v>80</v>
      </c>
      <c r="B99" s="29" t="s">
        <v>108</v>
      </c>
      <c r="C99" s="30" t="s">
        <v>64</v>
      </c>
      <c r="D99" s="40">
        <v>0.1</v>
      </c>
      <c r="E99" s="32">
        <f t="shared" si="1"/>
        <v>106.427479912</v>
      </c>
      <c r="F99" s="34">
        <v>10.6427479912</v>
      </c>
      <c r="G99" s="33" t="s">
        <v>23</v>
      </c>
      <c r="X99" s="27"/>
      <c r="Y99" s="27"/>
    </row>
    <row r="100" spans="1:25" customFormat="1" ht="15" x14ac:dyDescent="0.25">
      <c r="A100" s="28">
        <f>IF(G100&lt;&gt;"",COUNTA(G$1:G100),"")</f>
        <v>81</v>
      </c>
      <c r="B100" s="29" t="s">
        <v>109</v>
      </c>
      <c r="C100" s="30" t="s">
        <v>62</v>
      </c>
      <c r="D100" s="42">
        <v>4.9265000000000003E-3</v>
      </c>
      <c r="E100" s="32">
        <f t="shared" si="1"/>
        <v>104316.73509850806</v>
      </c>
      <c r="F100" s="34">
        <v>513.91639546279998</v>
      </c>
      <c r="G100" s="33" t="s">
        <v>23</v>
      </c>
      <c r="X100" s="27"/>
      <c r="Y100" s="27"/>
    </row>
    <row r="101" spans="1:25" customFormat="1" ht="15" x14ac:dyDescent="0.25">
      <c r="A101" s="30"/>
      <c r="B101" s="43" t="s">
        <v>110</v>
      </c>
      <c r="C101" s="28" t="s">
        <v>75</v>
      </c>
      <c r="D101" s="44"/>
      <c r="E101" s="45"/>
      <c r="F101" s="45">
        <f>SUM(F20:F100)</f>
        <v>2273646.0426425417</v>
      </c>
      <c r="G101" s="33"/>
      <c r="X101" s="27"/>
      <c r="Y101" s="27"/>
    </row>
    <row r="102" spans="1:25" customFormat="1" ht="15" x14ac:dyDescent="0.25">
      <c r="A102" s="57" t="s">
        <v>111</v>
      </c>
      <c r="B102" s="57"/>
      <c r="C102" s="57"/>
      <c r="D102" s="57"/>
      <c r="E102" s="57"/>
      <c r="F102" s="57"/>
      <c r="X102" s="27" t="s">
        <v>111</v>
      </c>
      <c r="Y102" s="27"/>
    </row>
    <row r="103" spans="1:25" customFormat="1" ht="15" x14ac:dyDescent="0.25">
      <c r="A103" s="57" t="s">
        <v>112</v>
      </c>
      <c r="B103" s="57"/>
      <c r="C103" s="57"/>
      <c r="D103" s="57"/>
      <c r="E103" s="57"/>
      <c r="F103" s="57"/>
      <c r="X103" s="27"/>
      <c r="Y103" s="27" t="s">
        <v>112</v>
      </c>
    </row>
    <row r="104" spans="1:25" customFormat="1" ht="15" x14ac:dyDescent="0.25">
      <c r="A104" s="28">
        <f>IF(G104&lt;&gt;"",COUNTA(G$1:G104),"")</f>
        <v>82</v>
      </c>
      <c r="B104" s="29" t="s">
        <v>113</v>
      </c>
      <c r="C104" s="30" t="s">
        <v>22</v>
      </c>
      <c r="D104" s="31">
        <v>2</v>
      </c>
      <c r="E104" s="32"/>
      <c r="F104" s="41"/>
      <c r="G104" s="33" t="s">
        <v>23</v>
      </c>
      <c r="X104" s="27"/>
      <c r="Y104" s="27"/>
    </row>
    <row r="105" spans="1:25" customFormat="1" ht="78.75" x14ac:dyDescent="0.25">
      <c r="A105" s="28">
        <f>IF(G105&lt;&gt;"",COUNTA(G$1:G105),"")</f>
        <v>83</v>
      </c>
      <c r="B105" s="29" t="s">
        <v>114</v>
      </c>
      <c r="C105" s="30" t="s">
        <v>22</v>
      </c>
      <c r="D105" s="31">
        <v>1</v>
      </c>
      <c r="E105" s="32"/>
      <c r="F105" s="41"/>
      <c r="G105" s="33" t="s">
        <v>23</v>
      </c>
      <c r="X105" s="27"/>
      <c r="Y105" s="27"/>
    </row>
  </sheetData>
  <autoFilter ref="A17:AB105" xr:uid="{00000000-0001-0000-0000-000000000000}"/>
  <mergeCells count="15">
    <mergeCell ref="A18:F18"/>
    <mergeCell ref="A19:F19"/>
    <mergeCell ref="A102:F102"/>
    <mergeCell ref="A103:F103"/>
    <mergeCell ref="E13:F13"/>
    <mergeCell ref="A15:A16"/>
    <mergeCell ref="B15:B16"/>
    <mergeCell ref="C15:C16"/>
    <mergeCell ref="D15:D16"/>
    <mergeCell ref="E15:F15"/>
    <mergeCell ref="B1:D1"/>
    <mergeCell ref="B7:E7"/>
    <mergeCell ref="B10:F10"/>
    <mergeCell ref="E11:F11"/>
    <mergeCell ref="E12:F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1.8000633006-01.03.04.010-ОВ1</vt:lpstr>
      <vt:lpstr>'1.8000633006-01.03.04.010-ОВ1'!Заголовки_для_печати</vt:lpstr>
      <vt:lpstr>'1.8000633006-01.03.04.010-ОВ1'!Область_печати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2025-09-24T07:19:18Z</dcterms:modified>
</cp:coreProperties>
</file>