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ОВиК\спецификации\"/>
    </mc:Choice>
  </mc:AlternateContent>
  <xr:revisionPtr revIDLastSave="0" documentId="13_ncr:1_{DD147B0A-A438-4583-B6DF-AAB46BC8C2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.E230-0001-8000626652-РД-01-1" sheetId="1" r:id="rId1"/>
  </sheets>
  <definedNames>
    <definedName name="_xlnm._FilterDatabase" localSheetId="0" hidden="1">'10.E230-0001-8000626652-РД-01-1'!$A$17:$AE$148</definedName>
    <definedName name="_xlnm.Print_Titles" localSheetId="0">'10.E230-0001-8000626652-РД-01-1'!$17:$17</definedName>
    <definedName name="_xlnm.Print_Area" localSheetId="0">'10.E230-0001-8000626652-РД-01-1'!$A:$G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7" i="1" l="1"/>
  <c r="J140" i="1"/>
  <c r="J141" i="1"/>
  <c r="J142" i="1"/>
  <c r="J143" i="1"/>
  <c r="J144" i="1"/>
  <c r="J139" i="1"/>
  <c r="I144" i="1"/>
  <c r="I143" i="1"/>
  <c r="I142" i="1"/>
  <c r="I141" i="1"/>
  <c r="I140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2" i="1"/>
  <c r="J32" i="1"/>
  <c r="I33" i="1"/>
  <c r="J33" i="1"/>
  <c r="I34" i="1"/>
  <c r="J34" i="1"/>
  <c r="I35" i="1"/>
  <c r="J35" i="1"/>
  <c r="I36" i="1"/>
  <c r="J36" i="1"/>
  <c r="I37" i="1"/>
  <c r="J37" i="1"/>
  <c r="I38" i="1"/>
  <c r="J38" i="1"/>
  <c r="I39" i="1"/>
  <c r="J39" i="1"/>
  <c r="I40" i="1"/>
  <c r="J40" i="1"/>
  <c r="I41" i="1"/>
  <c r="J41" i="1"/>
  <c r="I42" i="1"/>
  <c r="J42" i="1"/>
  <c r="I43" i="1"/>
  <c r="J43" i="1"/>
  <c r="I44" i="1"/>
  <c r="J44" i="1"/>
  <c r="I45" i="1"/>
  <c r="J45" i="1"/>
  <c r="I46" i="1"/>
  <c r="J46" i="1"/>
  <c r="I47" i="1"/>
  <c r="J47" i="1"/>
  <c r="I48" i="1"/>
  <c r="J48" i="1"/>
  <c r="I49" i="1"/>
  <c r="J49" i="1"/>
  <c r="I50" i="1"/>
  <c r="J50" i="1"/>
  <c r="I51" i="1"/>
  <c r="J51" i="1"/>
  <c r="I52" i="1"/>
  <c r="J52" i="1"/>
  <c r="I53" i="1"/>
  <c r="J53" i="1"/>
  <c r="I54" i="1"/>
  <c r="J54" i="1"/>
  <c r="I55" i="1"/>
  <c r="J55" i="1"/>
  <c r="I56" i="1"/>
  <c r="J56" i="1"/>
  <c r="I57" i="1"/>
  <c r="J57" i="1"/>
  <c r="I58" i="1"/>
  <c r="J58" i="1"/>
  <c r="I59" i="1"/>
  <c r="J59" i="1"/>
  <c r="I60" i="1"/>
  <c r="J60" i="1"/>
  <c r="I61" i="1"/>
  <c r="J61" i="1"/>
  <c r="I62" i="1"/>
  <c r="J62" i="1"/>
  <c r="I63" i="1"/>
  <c r="J63" i="1"/>
  <c r="I64" i="1"/>
  <c r="J64" i="1"/>
  <c r="I65" i="1"/>
  <c r="J65" i="1"/>
  <c r="I66" i="1"/>
  <c r="J66" i="1"/>
  <c r="I67" i="1"/>
  <c r="J67" i="1"/>
  <c r="I68" i="1"/>
  <c r="J68" i="1"/>
  <c r="I69" i="1"/>
  <c r="J69" i="1"/>
  <c r="I70" i="1"/>
  <c r="J70" i="1"/>
  <c r="I71" i="1"/>
  <c r="J71" i="1"/>
  <c r="I72" i="1"/>
  <c r="J72" i="1"/>
  <c r="I73" i="1"/>
  <c r="J73" i="1"/>
  <c r="I74" i="1"/>
  <c r="J74" i="1"/>
  <c r="I75" i="1"/>
  <c r="J75" i="1"/>
  <c r="I76" i="1"/>
  <c r="J76" i="1"/>
  <c r="I77" i="1"/>
  <c r="J77" i="1"/>
  <c r="I78" i="1"/>
  <c r="J78" i="1"/>
  <c r="I79" i="1"/>
  <c r="J79" i="1"/>
  <c r="I80" i="1"/>
  <c r="J80" i="1"/>
  <c r="I81" i="1"/>
  <c r="J81" i="1"/>
  <c r="I82" i="1"/>
  <c r="J82" i="1"/>
  <c r="I83" i="1"/>
  <c r="J83" i="1"/>
  <c r="I84" i="1"/>
  <c r="J84" i="1"/>
  <c r="I85" i="1"/>
  <c r="J85" i="1"/>
  <c r="I86" i="1"/>
  <c r="J86" i="1"/>
  <c r="I87" i="1"/>
  <c r="J87" i="1"/>
  <c r="I88" i="1"/>
  <c r="J88" i="1"/>
  <c r="I89" i="1"/>
  <c r="J89" i="1"/>
  <c r="I90" i="1"/>
  <c r="J90" i="1"/>
  <c r="I91" i="1"/>
  <c r="J91" i="1"/>
  <c r="I92" i="1"/>
  <c r="J92" i="1"/>
  <c r="I93" i="1"/>
  <c r="J93" i="1"/>
  <c r="I94" i="1"/>
  <c r="J94" i="1"/>
  <c r="I95" i="1"/>
  <c r="J95" i="1"/>
  <c r="I96" i="1"/>
  <c r="J96" i="1"/>
  <c r="I97" i="1"/>
  <c r="J97" i="1"/>
  <c r="I98" i="1"/>
  <c r="J98" i="1"/>
  <c r="I99" i="1"/>
  <c r="J99" i="1"/>
  <c r="I100" i="1"/>
  <c r="J100" i="1"/>
  <c r="I101" i="1"/>
  <c r="J101" i="1"/>
  <c r="I102" i="1"/>
  <c r="J102" i="1"/>
  <c r="I103" i="1"/>
  <c r="J103" i="1"/>
  <c r="I104" i="1"/>
  <c r="J104" i="1"/>
  <c r="I105" i="1"/>
  <c r="J105" i="1"/>
  <c r="I106" i="1"/>
  <c r="J106" i="1"/>
  <c r="I107" i="1"/>
  <c r="J107" i="1"/>
  <c r="I108" i="1"/>
  <c r="J108" i="1"/>
  <c r="I109" i="1"/>
  <c r="J109" i="1"/>
  <c r="I110" i="1"/>
  <c r="J110" i="1"/>
  <c r="I111" i="1"/>
  <c r="J111" i="1"/>
  <c r="I112" i="1"/>
  <c r="J112" i="1"/>
  <c r="I113" i="1"/>
  <c r="J113" i="1"/>
  <c r="I114" i="1"/>
  <c r="J114" i="1"/>
  <c r="I115" i="1"/>
  <c r="J115" i="1"/>
  <c r="I116" i="1"/>
  <c r="J116" i="1"/>
  <c r="I117" i="1"/>
  <c r="J117" i="1"/>
  <c r="I118" i="1"/>
  <c r="J118" i="1"/>
  <c r="I119" i="1"/>
  <c r="J119" i="1"/>
  <c r="I120" i="1"/>
  <c r="J120" i="1"/>
  <c r="I121" i="1"/>
  <c r="J121" i="1"/>
  <c r="I122" i="1"/>
  <c r="J122" i="1"/>
  <c r="I123" i="1"/>
  <c r="J123" i="1"/>
  <c r="I124" i="1"/>
  <c r="J124" i="1"/>
  <c r="I125" i="1"/>
  <c r="J125" i="1"/>
  <c r="I126" i="1"/>
  <c r="J126" i="1"/>
  <c r="I127" i="1"/>
  <c r="J127" i="1"/>
  <c r="I128" i="1"/>
  <c r="J128" i="1"/>
  <c r="I129" i="1"/>
  <c r="J129" i="1"/>
  <c r="I130" i="1"/>
  <c r="J130" i="1"/>
  <c r="I131" i="1"/>
  <c r="J131" i="1"/>
  <c r="I132" i="1"/>
  <c r="J132" i="1"/>
  <c r="I133" i="1"/>
  <c r="J133" i="1"/>
  <c r="I134" i="1"/>
  <c r="J134" i="1"/>
  <c r="I135" i="1"/>
  <c r="J135" i="1"/>
  <c r="I136" i="1"/>
  <c r="J136" i="1"/>
  <c r="I137" i="1"/>
  <c r="J137" i="1"/>
  <c r="J19" i="1"/>
  <c r="I19" i="1"/>
  <c r="A148" i="1"/>
  <c r="A147" i="1"/>
  <c r="A144" i="1"/>
  <c r="A143" i="1"/>
  <c r="A142" i="1"/>
  <c r="A141" i="1"/>
  <c r="A140" i="1"/>
  <c r="A139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</calcChain>
</file>

<file path=xl/sharedStrings.xml><?xml version="1.0" encoding="utf-8"?>
<sst xmlns="http://schemas.openxmlformats.org/spreadsheetml/2006/main" count="549" uniqueCount="244">
  <si>
    <t>Производство аммиака и карбамида</t>
  </si>
  <si>
    <t/>
  </si>
  <si>
    <t>(наименование стройки)</t>
  </si>
  <si>
    <t>ВЕДОМОСТЬ РЕСУРСОВ</t>
  </si>
  <si>
    <t>№ E230-0001-8000626652-РД-01-10.01.161-ОВ.ЛС-Г02-01-П-00-00</t>
  </si>
  <si>
    <t>в текущем уровне цен</t>
  </si>
  <si>
    <t xml:space="preserve">на </t>
  </si>
  <si>
    <t>Отопление, вентиляция и кондиционирование, 10.01.161 А17.707 Сооружение градирни с насосной станцией</t>
  </si>
  <si>
    <t>(наименование работ и затрат, наименование объекта)</t>
  </si>
  <si>
    <t>Основание:</t>
  </si>
  <si>
    <t>Е230-0001-8000626652-РД-01-10.01.161-ОВ_0_0_RU_IFC; Е230-0001-8000626652-РД-01-10.01.161-ОВ.ВОР_1_0_RU_IFC</t>
  </si>
  <si>
    <t>Сметная стоимость, руб.:</t>
  </si>
  <si>
    <t>Нормативная трудоемкость основных рабочих, чел.ч.:</t>
  </si>
  <si>
    <t>Сметная заработная плата основных рабочих,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</si>
  <si>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</si>
  <si>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</si>
  <si>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</si>
  <si>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</si>
  <si>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</si>
  <si>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</si>
  <si>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</si>
  <si>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</si>
  <si>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</si>
  <si>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</si>
  <si>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>Конъюнктурный анализ</t>
  </si>
  <si>
    <t>шт</t>
  </si>
  <si>
    <t xml:space="preserve">1 </t>
  </si>
  <si>
    <t>Вентиль фланцевый стальной Ду20 Ру16</t>
  </si>
  <si>
    <t>Вентиль фланцевый стальной Ду40 Ру16</t>
  </si>
  <si>
    <t>Врезка из оцинкованной стали б=0,7 мм., 960х910</t>
  </si>
  <si>
    <t>Грязевик абонентский вертикальный фланцевый стальной Ду40 в комплекте с фланцами и прокладками</t>
  </si>
  <si>
    <t>Дефлектор д=800 мм</t>
  </si>
  <si>
    <t>Заглушка из оцинкованной стали б=1,2 мм.,1000х1000</t>
  </si>
  <si>
    <t>Клапан АВК-500х350 К8</t>
  </si>
  <si>
    <t>Кран шаровый Ду20, ВР/ВР, стальной Valtec</t>
  </si>
  <si>
    <t>Отвод Ду15 90 гр. Ст20</t>
  </si>
  <si>
    <t>Отвод Ду40 90 гр. Ст20</t>
  </si>
  <si>
    <t>Отвод-90° из оцинкованной стали б=0,7 мм., 500х350</t>
  </si>
  <si>
    <t>Отвод-90° из оцинкованной стали б=1,2 мм., 500х500</t>
  </si>
  <si>
    <t>Панельные радиаторы PURMO Compact с комплектом обвязки и креплением 1073Вт Compact тип 33 500х400</t>
  </si>
  <si>
    <t>Переход из оцинкованной стали б=0,7 мм., 500х350/350х350</t>
  </si>
  <si>
    <t>Переход из оцинкованной стали б=0,7 мм., 500х500/500х350</t>
  </si>
  <si>
    <t>Переход из оцинкованной стали б=0,7 мм., 960х910/500х500</t>
  </si>
  <si>
    <t>Переход из оцинкованной стали б=1,2 мм., 1000х1000/500х500</t>
  </si>
  <si>
    <t>Переход из оцинкованной стали б=1,2 мм., 800х800/500х500</t>
  </si>
  <si>
    <t>Переход из оцинкованной стали б=1,2мм., 880х880/ 800х800</t>
  </si>
  <si>
    <t>Переход из оцинкованной стали б=1,2мм., 880х880/∅ 800</t>
  </si>
  <si>
    <t>Решетка воздухорасперделительная 1000 м3/ч АДН 500х200</t>
  </si>
  <si>
    <t>Решетка защитная 800х800 БСР 800х800</t>
  </si>
  <si>
    <t>Решетка наружная 6100 м3/ч АРН 800х800</t>
  </si>
  <si>
    <t>Стакан монтажный СТАМ-410 типоразмер 88</t>
  </si>
  <si>
    <t>Тройник-90° из оцинкованной стали б=0,7 мм. 500х500/500х500/500х500 мм</t>
  </si>
  <si>
    <t>Фильтр грубой очистки ВР/ВР угловой Ду40 ВР/ВР Valtec</t>
  </si>
  <si>
    <t>м2</t>
  </si>
  <si>
    <t>Лист оцинкованный б=0,5 мм укрывной</t>
  </si>
  <si>
    <t>Маты теплоизоляционные б=30 мм АLU WIRED MAT 105</t>
  </si>
  <si>
    <t>м</t>
  </si>
  <si>
    <t>Воздуховод из оцинкованной стали б=0,7 мм., 250х250</t>
  </si>
  <si>
    <t>Воздуховод из оцинкованной стали б=0,7 мм., 350х350</t>
  </si>
  <si>
    <t>Воздуховод из оцинкованной стали б=0,7 мм., 500х350</t>
  </si>
  <si>
    <t>Воздуховод из оцинкованной стали б=0,7 мм.,100х100</t>
  </si>
  <si>
    <t>Воздуховод из оцинкованной стали б=1,2 мм., 1000х1000</t>
  </si>
  <si>
    <t>Воздуховод из оцинкованной стали б=1,2 мм., 500х500</t>
  </si>
  <si>
    <t>Воздуховод из оцинкованной стали б=1,2 мм., 960х910</t>
  </si>
  <si>
    <t>Тепловая изоляция б=30 мм, НГ, цилиндры навивные ROCKWOOL 100 Кф</t>
  </si>
  <si>
    <t>Тепловая изоляция б=50 мм, НГ, цилиндры навивные ROCKWOOL 100 Кф</t>
  </si>
  <si>
    <t>Труба Дн 21,3х2,8 (Ду 15) ст20</t>
  </si>
  <si>
    <t>Труба Дн 45х2,8 (Ду 40) ст20</t>
  </si>
  <si>
    <t>ФССЦ-01.7.15.01-0037</t>
  </si>
  <si>
    <t>Анкер забивной М10 (применительно к: Анкер М10)</t>
  </si>
  <si>
    <t>01.3.02.03-0001</t>
  </si>
  <si>
    <t>Ацетилен газообразный технический</t>
  </si>
  <si>
    <t>м3</t>
  </si>
  <si>
    <t>25.2.01.01-0017</t>
  </si>
  <si>
    <t>Бирки маркировочные пластмассовые</t>
  </si>
  <si>
    <t>100 шт</t>
  </si>
  <si>
    <t>01.7.15.02-0051</t>
  </si>
  <si>
    <t>Болты анкерные</t>
  </si>
  <si>
    <t>т</t>
  </si>
  <si>
    <t>01.7.15.03-0013</t>
  </si>
  <si>
    <t>Болты с гайками и шайбами для санитарно-технических работ, диаметр 12 мм</t>
  </si>
  <si>
    <t>01.7.15.03-0042</t>
  </si>
  <si>
    <t>Болты с гайками и шайбами строительные</t>
  </si>
  <si>
    <t>кг</t>
  </si>
  <si>
    <t>01.7.20.08-0051</t>
  </si>
  <si>
    <t>Ветошь</t>
  </si>
  <si>
    <t>01.7.15.04-0054</t>
  </si>
  <si>
    <t>Винты самонарезающие, оцинкованные, размер 4х12 мм</t>
  </si>
  <si>
    <t>01.7.03.01-0001</t>
  </si>
  <si>
    <t>Вода</t>
  </si>
  <si>
    <t>01.3.05.38-0031</t>
  </si>
  <si>
    <t>Водный раствор нитрата и карбоната</t>
  </si>
  <si>
    <t>ФССЦ-19.1.01.03-0053</t>
  </si>
  <si>
    <t>Воздуховоды из оцинкованной стали с шиной и уголками толщиной: 1,0 мм, периметром 3200 мм (применительно к: Воздуховод из оцинкованной стали б=1,2 мм., 800х800)</t>
  </si>
  <si>
    <t>ФССЦ-19.1.01.03-0075</t>
  </si>
  <si>
    <t>Воздуховоды из оцинкованной стали, толщина 0,7 мм, диаметр до 800 мм (применительно к: ...</t>
  </si>
  <si>
    <t>Воздуховоды из оцинкованной стали, толщина 0,7 мм, диаметр до 800 мм (применительно к: Воздуховод из оцинкованной стали б=0,7 мм., Ø100)</t>
  </si>
  <si>
    <t>Воздуховоды из оцинкованной стали, толщина 0,7 мм, диаметр до 800 мм (применительно к: Отвод-90° из оцинкованной стали б=0,7 мм., Ø100, Врезка из оцинкованной стали б=0,7 мм., Ø100)</t>
  </si>
  <si>
    <t>ФССЦ-19.1.01.01-0031</t>
  </si>
  <si>
    <t>Воздуховоды типа: ALUDUCT (POLAR BEAR) неизолированные гибкие диаметром 102 мм (применительно к: Воздуховод гибкий ∅100 AUDUCT)</t>
  </si>
  <si>
    <t>ФССЦ-19.1.02.01-0011</t>
  </si>
  <si>
    <t>Воздухоотводчик автоматический с наружным резьбовым, присоединением Рр=1,0 МПа, T max=120 град C, D=15 мм</t>
  </si>
  <si>
    <t>999-9950</t>
  </si>
  <si>
    <t>Вспомогательные ненормируемые ресурсы (2% от Оплаты труда рабочих)</t>
  </si>
  <si>
    <t>руб</t>
  </si>
  <si>
    <t>ФССЦ-19.1.05.04-0001</t>
  </si>
  <si>
    <t>Диффузоры потолочные пластиковые веерные, диаметр 100 мм (применительно к: Дифузоры ∅100 ДПУ-М-100)</t>
  </si>
  <si>
    <t>01.3.05.11-0001</t>
  </si>
  <si>
    <t>Дихлорэтан технический, сорт I</t>
  </si>
  <si>
    <t>01.7.15.07-0024</t>
  </si>
  <si>
    <t>Дюбели распорные полиэтиленовые, размер 8х40 мм</t>
  </si>
  <si>
    <t>1000 шт</t>
  </si>
  <si>
    <t>03.1.02.03-0015</t>
  </si>
  <si>
    <t>Известь строительная негашеная хлорная, марка А</t>
  </si>
  <si>
    <t>ФССЦ-19.1.01.09-0001</t>
  </si>
  <si>
    <t>Изделия фасонные для воздуховодов из оцинкованной стали с шиной и уголками, толщина 0,7 мм, периметр 1000 мм (применительно к: Отвод-90° из оцинкованной стали б=0,7 мм.,100х100, Врезка из оцинкованной стали б=0,7 мм., 100х100, Заглушка из оцинкованной стали б=0,7 мм., 250х250)</t>
  </si>
  <si>
    <t>ФССЦ-19.1.01.09-0005</t>
  </si>
  <si>
    <t>Изделия фасонные для воздуховодов из оцинкованной стали с шиной и уголками, толщина 0,7 мм, периметр 1400 мм (применительно к: Переход из оцинкованной стали б=0,7 мм., 350х350/250х250, Врезка из оцинкованной стали б=0,7 мм., 500х200)</t>
  </si>
  <si>
    <t>01.3.05.17-0002</t>
  </si>
  <si>
    <t>Канифоль сосновая</t>
  </si>
  <si>
    <t>01.1.02.04-0011</t>
  </si>
  <si>
    <t>Картон асбестовый общего назначения марка КАОН-1, толщина 3 мм</t>
  </si>
  <si>
    <t>01.7.02.06-0017</t>
  </si>
  <si>
    <t>Картон строительный прокладочный, марка Б</t>
  </si>
  <si>
    <t>01.3.02.08-0001</t>
  </si>
  <si>
    <t>Кислород газообразный технический</t>
  </si>
  <si>
    <t>ФССЦ-19.3.01.06-0039</t>
  </si>
  <si>
    <t>Клапаны воздушные под ручной или электропривод ВК, размер 100х150 мм (применительно к: Клапан АВК-100х100 К8)</t>
  </si>
  <si>
    <t>ФССЦ-19.3.01.09-0001</t>
  </si>
  <si>
    <t>Клапаны обратные "Systemair" RSK диаметром: 100 мм (применительно к: Воздушный клапан обратный Ø100 КВО100)</t>
  </si>
  <si>
    <t>ФССЦ-18.1.09.08-1092</t>
  </si>
  <si>
    <t>Кран шаровой для воды и пара стандартный, присоединение ВР-ВР, с размером резьбы 1" (применительно к: К...</t>
  </si>
  <si>
    <t>Кран шаровой для воды и пара стандартный, присоединение ВР-ВР, с размером резьбы 1" (применительно к: Клапан обратный ВР/ВР Ду25 - G1" ITAP)</t>
  </si>
  <si>
    <t>Кран шаровой для воды и пара стандартный, присоединение ВР-ВР, с размером резьбы 1" (применительно к: Кран шаровый Ду25, ВР/ВР, стальной Valtec)</t>
  </si>
  <si>
    <t>ФССЦ-18.1.09.08-1088</t>
  </si>
  <si>
    <t>Кран шаровой для воды и пара стандартный, присоединение ВР-ВР, с размером резьбы 1"1/2 (применительно к: Кран шаровый Ду40 ВР/ВР, стальной Valtec)</t>
  </si>
  <si>
    <t>ФССЦ-18.1.09.08-1094</t>
  </si>
  <si>
    <t>Кран шаровой для воды и пара стандартный, присоединение ВР-ВР, с размером резьбы 1/2"...</t>
  </si>
  <si>
    <t>Кран шаровой для воды и пара стандартный, присоединение ВР-ВР, с размером резьбы 1/2"</t>
  </si>
  <si>
    <t>Кран шаровой для воды и пара стандартный, присоединение ВР-ВР, с размером резьбы 1/2" (применительно к: Кран шаровый Ду15, ВР/ВР, стальной Valtec)</t>
  </si>
  <si>
    <t>14.4.02.04-0142</t>
  </si>
  <si>
    <t>Краска масляная земляная МА-0115, мумия, сурик железный</t>
  </si>
  <si>
    <t>19.1.01.11-0011</t>
  </si>
  <si>
    <t>Крепления (подвески) для воздуховодов СТД6208, СТД6209, СТД6210</t>
  </si>
  <si>
    <t>18.5.08.05-0031</t>
  </si>
  <si>
    <t>Кронштейны для радиаторов стальных спаренных</t>
  </si>
  <si>
    <t>компл</t>
  </si>
  <si>
    <t>18.5.08.18-0071</t>
  </si>
  <si>
    <t>Кронштейны и подставки под оборудование из сортовой стали</t>
  </si>
  <si>
    <t>08.3.02.01-0041</t>
  </si>
  <si>
    <t>Лента стальная упаковочная мягкая нормальной точности 0,7х20-50 мм</t>
  </si>
  <si>
    <t>10.1.02.02-0103</t>
  </si>
  <si>
    <t>Листы алюминиевые, марка АД1Н, толщина 1 мм</t>
  </si>
  <si>
    <t>01.3.04.03-0003</t>
  </si>
  <si>
    <t>Масло индустриальное И-20А</t>
  </si>
  <si>
    <t>л</t>
  </si>
  <si>
    <t>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</si>
  <si>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</si>
  <si>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</si>
  <si>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</si>
  <si>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14.5.05.02-0001</t>
  </si>
  <si>
    <t>Олифа натуральная</t>
  </si>
  <si>
    <t>Опоры и крепления</t>
  </si>
  <si>
    <t>ФССЦ-23.8.04.06-0221</t>
  </si>
  <si>
    <t>Отводы двойные, номинальный диаметр 40 мм, наружный диаметр 45 мм(применительно к: Отвод Ду20 90 гр. Ст20)</t>
  </si>
  <si>
    <t>01.7.07.29-0101</t>
  </si>
  <si>
    <t>Очес льняной</t>
  </si>
  <si>
    <t>10.3.02.03-0013</t>
  </si>
  <si>
    <t>Припои оловянно-свинцовые бессурьмянистые, марка ПОС61</t>
  </si>
  <si>
    <t>01.7.11.04-0071</t>
  </si>
  <si>
    <t>Проволока сварочная легированная, диаметр 2 мм</t>
  </si>
  <si>
    <t>01.7.11.04-0072</t>
  </si>
  <si>
    <t>Проволока сварочная легированная, диаметр 4 мм</t>
  </si>
  <si>
    <t>08.3.03.04-0021</t>
  </si>
  <si>
    <t>Проволока стальная низкоуглеродистая общего назначения, диаметр 0,8 мм</t>
  </si>
  <si>
    <t>08.3.03.04-0025</t>
  </si>
  <si>
    <t>Проволока стальная низкоуглеродистая общего назначения, диаметр 2,0 мм</t>
  </si>
  <si>
    <t>08.3.03.05-0011</t>
  </si>
  <si>
    <t>Проволока стальная низкоуглеродистая разного назначения оцинкованная, диаметр 1,1 мм</t>
  </si>
  <si>
    <t>08.3.03.05-0020</t>
  </si>
  <si>
    <t>Проволока стальная низкоуглеродистая разного назначения оцинкованная, диаметр 6,0-6,3 мм</t>
  </si>
  <si>
    <t>01.1.02.08-0001</t>
  </si>
  <si>
    <t>Прокладки из паронита ПМБ, толщина 1 мм, диаметр 50 мм</t>
  </si>
  <si>
    <t>Прокладки резиновые (пластина техническая прессованная)</t>
  </si>
  <si>
    <t>01.3.02.09-0022</t>
  </si>
  <si>
    <t>Пропан-бутан смесь техническая</t>
  </si>
  <si>
    <t>04.3.01.09-0014</t>
  </si>
  <si>
    <t>Раствор готовый кладочный, цементный, М100</t>
  </si>
  <si>
    <t>04.3.01.09-0016</t>
  </si>
  <si>
    <t>Раствор готовый кладочный, цементный, М200</t>
  </si>
  <si>
    <t>04.3.01.09-0012</t>
  </si>
  <si>
    <t>Раствор готовый кладочный, цементный, М50</t>
  </si>
  <si>
    <t>ФССЦ-19.2.03.09-0001</t>
  </si>
  <si>
    <t>Решетка защитная для круглых воздуховодов BSV 125 мм (применительно к: Решетка наружная 100 м3/ч СG 100)</t>
  </si>
  <si>
    <t>23.8.03.06-0009</t>
  </si>
  <si>
    <t>Сгоны стальные с муфтой и контргайкой, номинальный диаметр 40 мм</t>
  </si>
  <si>
    <t>01.3.01.07-0009</t>
  </si>
  <si>
    <t>Спирт этиловый ректификованный технический, сорт I</t>
  </si>
  <si>
    <t>08.4.03.02-0004</t>
  </si>
  <si>
    <t>Сталь арматурная, горячекатаная, гладкая, класс А-I, диаметр 12 мм</t>
  </si>
  <si>
    <t>08.3.05.05-0051</t>
  </si>
  <si>
    <t>Сталь листовая оцинкованная, толщина 0,5 мм</t>
  </si>
  <si>
    <t>08.3.05.05-0054</t>
  </si>
  <si>
    <t>Сталь листовая оцинкованная, толщина 0,8 мм</t>
  </si>
  <si>
    <t>24.3.01.01-0002</t>
  </si>
  <si>
    <t>Трубка полихлорвиниловая</t>
  </si>
  <si>
    <t>14.5.09.11-0102</t>
  </si>
  <si>
    <t>Уайт-спирит</t>
  </si>
  <si>
    <t>ФССЦ-18.5.13.01-0002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</si>
  <si>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Дн 21,3х2,8 (Ду 15) ст2)</t>
  </si>
  <si>
    <t>ФССЦ-18.5.13.01-0003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</si>
  <si>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 (применительно к: Труба Дн 26,9х2,8 (Ду 20) ст20, Отвод Ду25 90 гр. Ст20)</t>
  </si>
  <si>
    <t>ФССЦ-18.5.13.01-0004</t>
  </si>
  <si>
    <t>Узлы укрупненные монтажные (трубопроводы) из стальных водогазопроводных неоцинкованных труб с гильзами для систем отопления диаметром 32 мм (применительно к: Труба Дн 33,7х2,8 (Ду 25) ст20)</t>
  </si>
  <si>
    <t>ФССЦ-18.5.13.01-0006</t>
  </si>
  <si>
    <t>Узлы укрупненные монтажные (трубопроводы) из стальных водогазопроводных неоцинкованных труб с гильзами для систем отопления диаметром 50 мм (применительно к: Труба Дн 57х2,8 (Ду 50) ст20, Переход стальной концентрический Дн 57х45)</t>
  </si>
  <si>
    <t>01.7.15.11-0062</t>
  </si>
  <si>
    <t>Шайбы стальные</t>
  </si>
  <si>
    <t>01.1.01.09-0026</t>
  </si>
  <si>
    <t>Шнур асбестовый общего назначения ШАОН, диаметр 8-10 мм</t>
  </si>
  <si>
    <t>01.7.15.14-0194</t>
  </si>
  <si>
    <t>Шурупы с шестигранной головкой 12х70 мм</t>
  </si>
  <si>
    <t>01.7.11.07-0045</t>
  </si>
  <si>
    <t>Электроды сварочные Э42А, диаметр 5 мм</t>
  </si>
  <si>
    <t>14.4.04.08-0003</t>
  </si>
  <si>
    <t>Эмаль ПФ-115, серая</t>
  </si>
  <si>
    <t>Итого "Материалы"</t>
  </si>
  <si>
    <t xml:space="preserve">          Оборудование</t>
  </si>
  <si>
    <t>Клапан газоплотный,взрывозащищенный утепленный с приводом, двумя парами концевиков (для АСУ), 800Х800, КЕДР-С (В)800х800</t>
  </si>
  <si>
    <t>Клапан газоплотный,взрывозащищенный утепленный сприводом, двумя парами концевиков (для АСУ)500Х500 КЕДР-С (В)500х500</t>
  </si>
  <si>
    <t>ФССЦ-63.4.01.01-1064</t>
  </si>
  <si>
    <t>Манометр показывающий, верхний предел измерений 60 МПа (600 кгс/см2), диаметр корпуса 160 мм, класс точности 1,5</t>
  </si>
  <si>
    <t>ФССЦ-18.1.11.03-0012</t>
  </si>
  <si>
    <t>Регулятор давления для пара 21ч4нж, номинальное давление 1,6 МПа (16 кгс/см2), присоединение к трубопроводу фланцевое, номинальный диаметр 50 мм (применительно к: Регулятор перепада давления Ду40 в комплекте с импульсными трубками и соединениями RDT Ду40)</t>
  </si>
  <si>
    <t>ФССЦ-63.4.01.01-0011</t>
  </si>
  <si>
    <t>Термоманометр для неагрессивных сред (класс точности 2,5) типа ТМТБ от 0 до +150 град C, давлением 2,5 МПа (25 кгс/см2), с запорным клапаном</t>
  </si>
  <si>
    <t>ФССЦ-63.2.01.01-1004</t>
  </si>
  <si>
    <t>Узлы тепловые элеваторные без устройств автоматики (запорная арматура, грязевики, термометры, манометры, элеватор), без горячего водоснабжения, элеватор регулируемый, диаметр сопла элеватора 21-25 мм (применительно к: Узел учета тепловой энергии в комплекте с датчиками и соединениями, фланцевый в комплекте с фланцами и прокладками Ду40, Грязевик абонентский вертикальный фланцевый стальной Ду40 в комплекте с фланцами и прокладками, Манометр рад. ТМ серии 10, G1/2", Термометр радиальный, G1/2")</t>
  </si>
  <si>
    <t>Итого "Оборудование"</t>
  </si>
  <si>
    <t>Ресурсы заказчика</t>
  </si>
  <si>
    <t>ФССЦ-64.1.02.01-0071</t>
  </si>
  <si>
    <t>Вентиляторы канальные: ВК-100Б, мощностью 0,08 кВт (применительно к: Канальный вентилятор производительностью 100м3/ч; 100 Па ВКК-100)</t>
  </si>
  <si>
    <t>Приточная установка производительностью 6100м3/ч; 350Па</t>
  </si>
  <si>
    <t>к-т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</si>
</sst>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"/>
    <numFmt numFmtId="167" formatCode="0.000000"/>
    <numFmt numFmtId="168" formatCode="0.00000"/>
    <numFmt numFmtId="169" formatCode="0.0000000"/>
  </numFmts>
  <fonts count="17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6" fillId="0" borderId="3" xfId="0" applyNumberFormat="1" applyFont="1" applyFill="1" applyBorder="1" applyAlignment="1" applyProtection="1">
      <alignment vertical="top" wrapText="1"/>
    </xf>
    <xf numFmtId="0" fontId="14" fillId="0" borderId="3" xfId="0" applyNumberFormat="1" applyFont="1" applyFill="1" applyBorder="1" applyAlignment="1" applyProtection="1">
      <alignment vertical="top" wrapText="1"/>
    </xf>
    <xf numFmtId="4" fontId="14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/>
    </xf>
    <xf numFmtId="2" fontId="12" fillId="0" borderId="0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horizontal="right" vertical="center"/>
    </xf>
    <xf numFmtId="1" fontId="12" fillId="0" borderId="0" xfId="0" applyNumberFormat="1" applyFont="1" applyFill="1" applyBorder="1" applyAlignment="1" applyProtection="1">
      <alignment horizontal="right" vertic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48"/>
  <sheetViews>
    <sheetView tabSelected="1" topLeftCell="A122" workbookViewId="0">
      <selection activeCell="A138" sqref="A138:G138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8" width="0.28515625" style="1" customWidth="1"/>
    <col min="9" max="9" width="14.42578125" style="1" customWidth="1"/>
    <col min="10" max="13" width="9.140625" style="1"/>
    <col min="14" max="16" width="67.85546875" style="2" hidden="1" customWidth="1"/>
    <col min="17" max="21" width="101.85546875" style="2" hidden="1" customWidth="1"/>
    <col min="22" max="26" width="100.7109375" style="2" hidden="1" customWidth="1"/>
    <col min="27" max="28" width="129.28515625" style="2" hidden="1" customWidth="1"/>
    <col min="29" max="29" width="72" style="2" hidden="1" customWidth="1"/>
    <col min="30" max="31" width="61" style="2" hidden="1" customWidth="1"/>
    <col min="32" max="16384" width="9.140625" style="1"/>
  </cols>
  <sheetData>
    <row r="1" spans="1:26" customFormat="1" ht="15" x14ac:dyDescent="0.25">
      <c r="A1" s="3"/>
      <c r="C1" s="48" t="s">
        <v>0</v>
      </c>
      <c r="D1" s="48"/>
      <c r="E1" s="48"/>
      <c r="F1" s="4"/>
      <c r="G1" s="4"/>
      <c r="N1" s="5" t="s">
        <v>0</v>
      </c>
      <c r="O1" s="5" t="s">
        <v>1</v>
      </c>
      <c r="P1" s="5" t="s">
        <v>1</v>
      </c>
    </row>
    <row r="2" spans="1:26" customFormat="1" ht="13.5" customHeight="1" x14ac:dyDescent="0.25">
      <c r="A2" s="3"/>
      <c r="D2" s="6" t="s">
        <v>2</v>
      </c>
    </row>
    <row r="3" spans="1:26" customFormat="1" ht="13.5" customHeight="1" x14ac:dyDescent="0.25">
      <c r="A3" s="7"/>
      <c r="B3" s="4"/>
      <c r="C3" s="4"/>
      <c r="D3" s="4"/>
      <c r="E3" s="4"/>
      <c r="F3" s="4"/>
      <c r="G3" s="4"/>
    </row>
    <row r="4" spans="1:26" customFormat="1" ht="18" x14ac:dyDescent="0.25">
      <c r="B4" s="7"/>
      <c r="C4" s="8"/>
      <c r="D4" s="9" t="s">
        <v>3</v>
      </c>
      <c r="E4" s="10" t="s">
        <v>4</v>
      </c>
      <c r="F4" s="8"/>
      <c r="G4" s="11"/>
    </row>
    <row r="5" spans="1:26" customFormat="1" ht="13.5" customHeight="1" x14ac:dyDescent="0.25">
      <c r="B5" s="11"/>
      <c r="C5" s="12"/>
      <c r="D5" s="13" t="s">
        <v>5</v>
      </c>
      <c r="E5" s="10"/>
      <c r="F5" s="10"/>
      <c r="G5" s="11"/>
    </row>
    <row r="6" spans="1:26" customFormat="1" ht="13.5" customHeight="1" x14ac:dyDescent="0.25">
      <c r="B6" s="11"/>
      <c r="C6" s="14"/>
      <c r="D6" s="15"/>
      <c r="E6" s="11"/>
      <c r="F6" s="11"/>
      <c r="G6" s="11"/>
    </row>
    <row r="7" spans="1:26" customFormat="1" ht="15" x14ac:dyDescent="0.25">
      <c r="A7" s="16" t="s">
        <v>6</v>
      </c>
      <c r="B7" s="49" t="s">
        <v>7</v>
      </c>
      <c r="C7" s="49"/>
      <c r="D7" s="49"/>
      <c r="E7" s="49"/>
      <c r="F7" s="49"/>
      <c r="G7" s="17"/>
      <c r="Q7" s="5" t="s">
        <v>7</v>
      </c>
      <c r="R7" s="5" t="s">
        <v>1</v>
      </c>
      <c r="S7" s="5" t="s">
        <v>1</v>
      </c>
      <c r="T7" s="5" t="s">
        <v>1</v>
      </c>
      <c r="U7" s="5" t="s">
        <v>1</v>
      </c>
    </row>
    <row r="8" spans="1:26" customFormat="1" ht="13.5" customHeight="1" x14ac:dyDescent="0.25">
      <c r="A8" s="11"/>
      <c r="B8" s="11"/>
      <c r="C8" s="18"/>
      <c r="D8" s="6" t="s">
        <v>8</v>
      </c>
      <c r="E8" s="11"/>
      <c r="F8" s="11"/>
      <c r="G8" s="11"/>
    </row>
    <row r="9" spans="1:26" customFormat="1" ht="13.5" customHeight="1" x14ac:dyDescent="0.25">
      <c r="A9" s="11"/>
      <c r="B9" s="11"/>
      <c r="C9" s="11"/>
      <c r="D9" s="19"/>
      <c r="E9" s="11"/>
      <c r="F9" s="11"/>
      <c r="G9" s="11"/>
    </row>
    <row r="10" spans="1:26" customFormat="1" ht="26.25" x14ac:dyDescent="0.25">
      <c r="B10" s="20" t="s">
        <v>9</v>
      </c>
      <c r="C10" s="50" t="s">
        <v>10</v>
      </c>
      <c r="D10" s="50"/>
      <c r="E10" s="50"/>
      <c r="F10" s="50"/>
      <c r="G10" s="50"/>
      <c r="V10" s="5" t="s">
        <v>10</v>
      </c>
      <c r="W10" s="5" t="s">
        <v>1</v>
      </c>
      <c r="X10" s="5" t="s">
        <v>1</v>
      </c>
      <c r="Y10" s="5" t="s">
        <v>1</v>
      </c>
      <c r="Z10" s="5" t="s">
        <v>1</v>
      </c>
    </row>
    <row r="11" spans="1:26" customFormat="1" ht="21.75" customHeight="1" x14ac:dyDescent="0.25">
      <c r="B11" s="3"/>
      <c r="C11" s="3"/>
      <c r="D11" s="3"/>
      <c r="E11" s="21" t="s">
        <v>11</v>
      </c>
      <c r="F11" s="51">
        <v>999304.81</v>
      </c>
      <c r="G11" s="52"/>
    </row>
    <row r="12" spans="1:26" customFormat="1" ht="13.5" customHeight="1" x14ac:dyDescent="0.25">
      <c r="B12" s="3"/>
      <c r="C12" s="3"/>
      <c r="D12" s="20"/>
      <c r="E12" s="22" t="s">
        <v>12</v>
      </c>
      <c r="F12" s="53">
        <v>401.99</v>
      </c>
      <c r="G12" s="54"/>
    </row>
    <row r="13" spans="1:26" customFormat="1" ht="13.5" customHeight="1" x14ac:dyDescent="0.25">
      <c r="A13" s="7"/>
      <c r="D13" s="23"/>
      <c r="E13" s="22" t="s">
        <v>13</v>
      </c>
      <c r="F13" s="55">
        <v>0</v>
      </c>
      <c r="G13" s="54"/>
    </row>
    <row r="14" spans="1:26" customFormat="1" ht="15" x14ac:dyDescent="0.25">
      <c r="B14" s="3"/>
      <c r="C14" s="24"/>
      <c r="D14" s="24"/>
      <c r="E14" s="24"/>
      <c r="F14" s="24"/>
      <c r="G14" s="24"/>
    </row>
    <row r="15" spans="1:26" customFormat="1" ht="32.25" customHeight="1" x14ac:dyDescent="0.25">
      <c r="A15" s="56" t="s">
        <v>14</v>
      </c>
      <c r="B15" s="57" t="s">
        <v>15</v>
      </c>
      <c r="C15" s="56" t="s">
        <v>16</v>
      </c>
      <c r="D15" s="56" t="s">
        <v>17</v>
      </c>
      <c r="E15" s="56" t="s">
        <v>18</v>
      </c>
      <c r="F15" s="58" t="s">
        <v>19</v>
      </c>
      <c r="G15" s="59"/>
    </row>
    <row r="16" spans="1:26" customFormat="1" ht="20.25" customHeight="1" x14ac:dyDescent="0.25">
      <c r="A16" s="56"/>
      <c r="B16" s="57"/>
      <c r="C16" s="56"/>
      <c r="D16" s="56"/>
      <c r="E16" s="56"/>
      <c r="F16" s="25" t="s">
        <v>20</v>
      </c>
      <c r="G16" s="25" t="s">
        <v>21</v>
      </c>
    </row>
    <row r="17" spans="1:28" customFormat="1" ht="12" customHeight="1" x14ac:dyDescent="0.25">
      <c r="A17" s="26">
        <v>1</v>
      </c>
      <c r="B17" s="26" t="s">
        <v>22</v>
      </c>
      <c r="C17" s="26">
        <v>3</v>
      </c>
      <c r="D17" s="26">
        <v>4</v>
      </c>
      <c r="E17" s="26">
        <v>5</v>
      </c>
      <c r="F17" s="26">
        <v>6</v>
      </c>
      <c r="G17" s="26">
        <v>7</v>
      </c>
    </row>
    <row r="18" spans="1:28" customFormat="1" ht="15" x14ac:dyDescent="0.25">
      <c r="A18" s="60" t="s">
        <v>23</v>
      </c>
      <c r="B18" s="60"/>
      <c r="C18" s="60"/>
      <c r="D18" s="60"/>
      <c r="E18" s="60"/>
      <c r="F18" s="60"/>
      <c r="G18" s="60"/>
      <c r="AA18" s="27" t="s">
        <v>23</v>
      </c>
    </row>
    <row r="19" spans="1:28" customFormat="1" ht="22.5" x14ac:dyDescent="0.25">
      <c r="A19" s="28">
        <f>IF(H19&lt;&gt;"",COUNTA(H$1:H19),"")</f>
        <v>1</v>
      </c>
      <c r="B19" s="29" t="s">
        <v>24</v>
      </c>
      <c r="C19" s="30" t="s">
        <v>27</v>
      </c>
      <c r="D19" s="31" t="s">
        <v>25</v>
      </c>
      <c r="E19" s="32">
        <v>2</v>
      </c>
      <c r="F19" s="33">
        <v>2576.94</v>
      </c>
      <c r="G19" s="33">
        <v>5701.8135152688001</v>
      </c>
      <c r="H19" s="34" t="s">
        <v>26</v>
      </c>
      <c r="I19">
        <f>1.052*1.021*1.03</f>
        <v>1.1063147600000001</v>
      </c>
      <c r="J19">
        <f>G19*I19</f>
        <v>6308.000450709359</v>
      </c>
      <c r="AA19" s="27"/>
      <c r="AB19" s="27"/>
    </row>
    <row r="20" spans="1:28" customFormat="1" ht="22.5" x14ac:dyDescent="0.25">
      <c r="A20" s="28">
        <f>IF(H20&lt;&gt;"",COUNTA(H$1:H20),"")</f>
        <v>2</v>
      </c>
      <c r="B20" s="29" t="s">
        <v>24</v>
      </c>
      <c r="C20" s="30" t="s">
        <v>28</v>
      </c>
      <c r="D20" s="31" t="s">
        <v>25</v>
      </c>
      <c r="E20" s="32">
        <v>2</v>
      </c>
      <c r="F20" s="33">
        <v>4803.9799999999996</v>
      </c>
      <c r="G20" s="33">
        <v>10629.4279614896</v>
      </c>
      <c r="H20" s="34" t="s">
        <v>26</v>
      </c>
      <c r="I20">
        <f t="shared" ref="I20:I83" si="0">1.052*1.021*1.03</f>
        <v>1.1063147600000001</v>
      </c>
      <c r="J20">
        <f t="shared" ref="J20:J83" si="1">G20*I20</f>
        <v>11759.493044152658</v>
      </c>
      <c r="AA20" s="27"/>
      <c r="AB20" s="27"/>
    </row>
    <row r="21" spans="1:28" customFormat="1" ht="22.5" x14ac:dyDescent="0.25">
      <c r="A21" s="28">
        <f>IF(H21&lt;&gt;"",COUNTA(H$1:H21),"")</f>
        <v>3</v>
      </c>
      <c r="B21" s="29" t="s">
        <v>24</v>
      </c>
      <c r="C21" s="30" t="s">
        <v>29</v>
      </c>
      <c r="D21" s="31" t="s">
        <v>25</v>
      </c>
      <c r="E21" s="32">
        <v>2</v>
      </c>
      <c r="F21" s="33">
        <v>1191.6500000000001</v>
      </c>
      <c r="G21" s="33">
        <v>2636.6799675080006</v>
      </c>
      <c r="H21" s="34" t="s">
        <v>26</v>
      </c>
      <c r="I21">
        <f t="shared" si="0"/>
        <v>1.1063147600000001</v>
      </c>
      <c r="J21">
        <f t="shared" si="1"/>
        <v>2916.9979654504218</v>
      </c>
      <c r="AA21" s="27"/>
      <c r="AB21" s="27"/>
    </row>
    <row r="22" spans="1:28" customFormat="1" ht="22.5" x14ac:dyDescent="0.25">
      <c r="A22" s="28">
        <f>IF(H22&lt;&gt;"",COUNTA(H$1:H22),"")</f>
        <v>4</v>
      </c>
      <c r="B22" s="29" t="s">
        <v>24</v>
      </c>
      <c r="C22" s="30" t="s">
        <v>30</v>
      </c>
      <c r="D22" s="31" t="s">
        <v>25</v>
      </c>
      <c r="E22" s="32">
        <v>2</v>
      </c>
      <c r="F22" s="33">
        <v>7308.39</v>
      </c>
      <c r="G22" s="33">
        <v>16170.759457672802</v>
      </c>
      <c r="H22" s="34" t="s">
        <v>26</v>
      </c>
      <c r="I22">
        <f t="shared" si="0"/>
        <v>1.1063147600000001</v>
      </c>
      <c r="J22">
        <f t="shared" si="1"/>
        <v>17889.949868433017</v>
      </c>
      <c r="AA22" s="27"/>
      <c r="AB22" s="27"/>
    </row>
    <row r="23" spans="1:28" customFormat="1" ht="22.5" x14ac:dyDescent="0.25">
      <c r="A23" s="28">
        <f>IF(H23&lt;&gt;"",COUNTA(H$1:H23),"")</f>
        <v>5</v>
      </c>
      <c r="B23" s="29" t="s">
        <v>24</v>
      </c>
      <c r="C23" s="30" t="s">
        <v>31</v>
      </c>
      <c r="D23" s="31" t="s">
        <v>25</v>
      </c>
      <c r="E23" s="32">
        <v>2</v>
      </c>
      <c r="F23" s="33">
        <v>29733.52</v>
      </c>
      <c r="G23" s="33">
        <v>65789.264085510411</v>
      </c>
      <c r="H23" s="34" t="s">
        <v>26</v>
      </c>
      <c r="I23">
        <f t="shared" si="0"/>
        <v>1.1063147600000001</v>
      </c>
      <c r="J23">
        <f t="shared" si="1"/>
        <v>72783.63390733808</v>
      </c>
      <c r="AA23" s="27"/>
      <c r="AB23" s="27"/>
    </row>
    <row r="24" spans="1:28" customFormat="1" ht="22.5" x14ac:dyDescent="0.25">
      <c r="A24" s="28">
        <f>IF(H24&lt;&gt;"",COUNTA(H$1:H24),"")</f>
        <v>6</v>
      </c>
      <c r="B24" s="29" t="s">
        <v>24</v>
      </c>
      <c r="C24" s="30" t="s">
        <v>32</v>
      </c>
      <c r="D24" s="31" t="s">
        <v>25</v>
      </c>
      <c r="E24" s="32">
        <v>1</v>
      </c>
      <c r="F24" s="33">
        <v>3221.49</v>
      </c>
      <c r="G24" s="33">
        <v>3563.9819361924001</v>
      </c>
      <c r="H24" s="34" t="s">
        <v>26</v>
      </c>
      <c r="I24">
        <f t="shared" si="0"/>
        <v>1.1063147600000001</v>
      </c>
      <c r="J24">
        <f t="shared" si="1"/>
        <v>3942.8858203830305</v>
      </c>
      <c r="AA24" s="27"/>
      <c r="AB24" s="27"/>
    </row>
    <row r="25" spans="1:28" customFormat="1" ht="22.5" x14ac:dyDescent="0.25">
      <c r="A25" s="28">
        <f>IF(H25&lt;&gt;"",COUNTA(H$1:H25),"")</f>
        <v>7</v>
      </c>
      <c r="B25" s="29" t="s">
        <v>24</v>
      </c>
      <c r="C25" s="30" t="s">
        <v>33</v>
      </c>
      <c r="D25" s="31" t="s">
        <v>25</v>
      </c>
      <c r="E25" s="32">
        <v>2</v>
      </c>
      <c r="F25" s="33">
        <v>6236.41</v>
      </c>
      <c r="G25" s="33">
        <v>13798.864864823201</v>
      </c>
      <c r="H25" s="34" t="s">
        <v>26</v>
      </c>
      <c r="I25">
        <f t="shared" si="0"/>
        <v>1.1063147600000001</v>
      </c>
      <c r="J25">
        <f t="shared" si="1"/>
        <v>15265.887871199313</v>
      </c>
      <c r="AA25" s="27"/>
      <c r="AB25" s="27"/>
    </row>
    <row r="26" spans="1:28" customFormat="1" ht="22.5" x14ac:dyDescent="0.25">
      <c r="A26" s="28">
        <f>IF(H26&lt;&gt;"",COUNTA(H$1:H26),"")</f>
        <v>8</v>
      </c>
      <c r="B26" s="29" t="s">
        <v>24</v>
      </c>
      <c r="C26" s="30" t="s">
        <v>34</v>
      </c>
      <c r="D26" s="31" t="s">
        <v>25</v>
      </c>
      <c r="E26" s="32">
        <v>11</v>
      </c>
      <c r="F26" s="33">
        <v>1098.28</v>
      </c>
      <c r="G26" s="33">
        <v>13365.477120740801</v>
      </c>
      <c r="H26" s="34" t="s">
        <v>26</v>
      </c>
      <c r="I26">
        <f t="shared" si="0"/>
        <v>1.1063147600000001</v>
      </c>
      <c r="J26">
        <f t="shared" si="1"/>
        <v>14786.424613117852</v>
      </c>
      <c r="AA26" s="27"/>
      <c r="AB26" s="27"/>
    </row>
    <row r="27" spans="1:28" customFormat="1" ht="22.5" x14ac:dyDescent="0.25">
      <c r="A27" s="28">
        <f>IF(H27&lt;&gt;"",COUNTA(H$1:H27),"")</f>
        <v>9</v>
      </c>
      <c r="B27" s="29" t="s">
        <v>24</v>
      </c>
      <c r="C27" s="30" t="s">
        <v>35</v>
      </c>
      <c r="D27" s="31" t="s">
        <v>25</v>
      </c>
      <c r="E27" s="32">
        <v>20</v>
      </c>
      <c r="F27" s="33">
        <v>62.88</v>
      </c>
      <c r="G27" s="33">
        <v>1391.3014421759999</v>
      </c>
      <c r="H27" s="34" t="s">
        <v>26</v>
      </c>
      <c r="I27">
        <f t="shared" si="0"/>
        <v>1.1063147600000001</v>
      </c>
      <c r="J27">
        <f t="shared" si="1"/>
        <v>1539.2173210885953</v>
      </c>
      <c r="AA27" s="27"/>
      <c r="AB27" s="27"/>
    </row>
    <row r="28" spans="1:28" customFormat="1" ht="22.5" x14ac:dyDescent="0.25">
      <c r="A28" s="28">
        <f>IF(H28&lt;&gt;"",COUNTA(H$1:H28),"")</f>
        <v>10</v>
      </c>
      <c r="B28" s="29" t="s">
        <v>24</v>
      </c>
      <c r="C28" s="30" t="s">
        <v>36</v>
      </c>
      <c r="D28" s="31" t="s">
        <v>25</v>
      </c>
      <c r="E28" s="32">
        <v>20</v>
      </c>
      <c r="F28" s="33">
        <v>153.52000000000001</v>
      </c>
      <c r="G28" s="33">
        <v>3396.8288391040005</v>
      </c>
      <c r="H28" s="34" t="s">
        <v>26</v>
      </c>
      <c r="I28">
        <f t="shared" si="0"/>
        <v>1.1063147600000001</v>
      </c>
      <c r="J28">
        <f t="shared" si="1"/>
        <v>3757.9618818944214</v>
      </c>
      <c r="AA28" s="27"/>
      <c r="AB28" s="27"/>
    </row>
    <row r="29" spans="1:28" customFormat="1" ht="22.5" x14ac:dyDescent="0.25">
      <c r="A29" s="28">
        <f>IF(H29&lt;&gt;"",COUNTA(H$1:H29),"")</f>
        <v>11</v>
      </c>
      <c r="B29" s="29" t="s">
        <v>24</v>
      </c>
      <c r="C29" s="30" t="s">
        <v>37</v>
      </c>
      <c r="D29" s="31" t="s">
        <v>25</v>
      </c>
      <c r="E29" s="32">
        <v>2</v>
      </c>
      <c r="F29" s="33">
        <v>2149.33</v>
      </c>
      <c r="G29" s="33">
        <v>4755.6710062215998</v>
      </c>
      <c r="H29" s="34" t="s">
        <v>26</v>
      </c>
      <c r="I29">
        <f t="shared" si="0"/>
        <v>1.1063147600000001</v>
      </c>
      <c r="J29">
        <f t="shared" si="1"/>
        <v>5261.2690278870077</v>
      </c>
      <c r="AA29" s="27"/>
      <c r="AB29" s="27"/>
    </row>
    <row r="30" spans="1:28" customFormat="1" ht="22.5" x14ac:dyDescent="0.25">
      <c r="A30" s="28">
        <f>IF(H30&lt;&gt;"",COUNTA(H$1:H30),"")</f>
        <v>12</v>
      </c>
      <c r="B30" s="29" t="s">
        <v>24</v>
      </c>
      <c r="C30" s="30" t="s">
        <v>38</v>
      </c>
      <c r="D30" s="31" t="s">
        <v>25</v>
      </c>
      <c r="E30" s="32">
        <v>7</v>
      </c>
      <c r="F30" s="33">
        <v>3165.8</v>
      </c>
      <c r="G30" s="33">
        <v>24516.598870456</v>
      </c>
      <c r="H30" s="34" t="s">
        <v>26</v>
      </c>
      <c r="I30">
        <f t="shared" si="0"/>
        <v>1.1063147600000001</v>
      </c>
      <c r="J30">
        <f t="shared" si="1"/>
        <v>27123.075195384801</v>
      </c>
      <c r="AA30" s="27"/>
      <c r="AB30" s="27"/>
    </row>
    <row r="31" spans="1:28" customFormat="1" ht="22.5" x14ac:dyDescent="0.25">
      <c r="A31" s="28">
        <f>IF(H31&lt;&gt;"",COUNTA(H$1:H31),"")</f>
        <v>13</v>
      </c>
      <c r="B31" s="29" t="s">
        <v>24</v>
      </c>
      <c r="C31" s="30" t="s">
        <v>39</v>
      </c>
      <c r="D31" s="31" t="s">
        <v>25</v>
      </c>
      <c r="E31" s="32">
        <v>3</v>
      </c>
      <c r="F31" s="33">
        <v>9559.4599999999991</v>
      </c>
      <c r="G31" s="33">
        <v>31727.315086888804</v>
      </c>
      <c r="H31" s="34" t="s">
        <v>26</v>
      </c>
      <c r="I31">
        <f t="shared" si="0"/>
        <v>1.1063147600000001</v>
      </c>
      <c r="J31">
        <f t="shared" si="1"/>
        <v>35100.396975795768</v>
      </c>
      <c r="AA31" s="27"/>
      <c r="AB31" s="27"/>
    </row>
    <row r="32" spans="1:28" customFormat="1" ht="22.5" x14ac:dyDescent="0.25">
      <c r="A32" s="28">
        <f>IF(H32&lt;&gt;"",COUNTA(H$1:H32),"")</f>
        <v>14</v>
      </c>
      <c r="B32" s="29" t="s">
        <v>24</v>
      </c>
      <c r="C32" s="30" t="s">
        <v>40</v>
      </c>
      <c r="D32" s="31" t="s">
        <v>25</v>
      </c>
      <c r="E32" s="32">
        <v>2</v>
      </c>
      <c r="F32" s="33">
        <v>1208.3900000000001</v>
      </c>
      <c r="G32" s="33">
        <v>2673.7193856728004</v>
      </c>
      <c r="H32" s="34" t="s">
        <v>26</v>
      </c>
      <c r="I32">
        <f t="shared" si="0"/>
        <v>1.1063147600000001</v>
      </c>
      <c r="J32">
        <f t="shared" si="1"/>
        <v>2957.9752204679517</v>
      </c>
      <c r="AA32" s="27"/>
      <c r="AB32" s="27"/>
    </row>
    <row r="33" spans="1:28" customFormat="1" ht="22.5" x14ac:dyDescent="0.25">
      <c r="A33" s="28">
        <f>IF(H33&lt;&gt;"",COUNTA(H$1:H33),"")</f>
        <v>15</v>
      </c>
      <c r="B33" s="29" t="s">
        <v>24</v>
      </c>
      <c r="C33" s="30" t="s">
        <v>41</v>
      </c>
      <c r="D33" s="31" t="s">
        <v>25</v>
      </c>
      <c r="E33" s="32">
        <v>2</v>
      </c>
      <c r="F33" s="33">
        <v>1502.14</v>
      </c>
      <c r="G33" s="33">
        <v>3323.6793071728002</v>
      </c>
      <c r="H33" s="34" t="s">
        <v>26</v>
      </c>
      <c r="I33">
        <f t="shared" si="0"/>
        <v>1.1063147600000001</v>
      </c>
      <c r="J33">
        <f t="shared" si="1"/>
        <v>3677.0354750318429</v>
      </c>
      <c r="AA33" s="27"/>
      <c r="AB33" s="27"/>
    </row>
    <row r="34" spans="1:28" customFormat="1" ht="22.5" x14ac:dyDescent="0.25">
      <c r="A34" s="28">
        <f>IF(H34&lt;&gt;"",COUNTA(H$1:H34),"")</f>
        <v>16</v>
      </c>
      <c r="B34" s="29" t="s">
        <v>24</v>
      </c>
      <c r="C34" s="30" t="s">
        <v>42</v>
      </c>
      <c r="D34" s="31" t="s">
        <v>25</v>
      </c>
      <c r="E34" s="32">
        <v>1</v>
      </c>
      <c r="F34" s="33">
        <v>2406.2199999999998</v>
      </c>
      <c r="G34" s="33">
        <v>2662.0367018071997</v>
      </c>
      <c r="H34" s="34" t="s">
        <v>26</v>
      </c>
      <c r="I34">
        <f t="shared" si="0"/>
        <v>1.1063147600000001</v>
      </c>
      <c r="J34">
        <f t="shared" si="1"/>
        <v>2945.0504948710241</v>
      </c>
      <c r="AA34" s="27"/>
      <c r="AB34" s="27"/>
    </row>
    <row r="35" spans="1:28" customFormat="1" ht="22.5" x14ac:dyDescent="0.25">
      <c r="A35" s="28">
        <f>IF(H35&lt;&gt;"",COUNTA(H$1:H35),"")</f>
        <v>17</v>
      </c>
      <c r="B35" s="29" t="s">
        <v>24</v>
      </c>
      <c r="C35" s="30" t="s">
        <v>43</v>
      </c>
      <c r="D35" s="31" t="s">
        <v>25</v>
      </c>
      <c r="E35" s="32">
        <v>1</v>
      </c>
      <c r="F35" s="33">
        <v>3218.94</v>
      </c>
      <c r="G35" s="33">
        <v>3561.1608335544001</v>
      </c>
      <c r="H35" s="34" t="s">
        <v>26</v>
      </c>
      <c r="I35">
        <f t="shared" si="0"/>
        <v>1.1063147600000001</v>
      </c>
      <c r="J35">
        <f t="shared" si="1"/>
        <v>3939.7647928951365</v>
      </c>
      <c r="AA35" s="27"/>
      <c r="AB35" s="27"/>
    </row>
    <row r="36" spans="1:28" customFormat="1" ht="22.5" x14ac:dyDescent="0.25">
      <c r="A36" s="28">
        <f>IF(H36&lt;&gt;"",COUNTA(H$1:H36),"")</f>
        <v>18</v>
      </c>
      <c r="B36" s="29" t="s">
        <v>24</v>
      </c>
      <c r="C36" s="30" t="s">
        <v>44</v>
      </c>
      <c r="D36" s="31" t="s">
        <v>25</v>
      </c>
      <c r="E36" s="32">
        <v>1</v>
      </c>
      <c r="F36" s="33">
        <v>3711.34</v>
      </c>
      <c r="G36" s="33">
        <v>4105.9102213784008</v>
      </c>
      <c r="H36" s="34" t="s">
        <v>26</v>
      </c>
      <c r="I36">
        <f t="shared" si="0"/>
        <v>1.1063147600000001</v>
      </c>
      <c r="J36">
        <f t="shared" si="1"/>
        <v>4542.4290811457922</v>
      </c>
      <c r="AA36" s="27"/>
      <c r="AB36" s="27"/>
    </row>
    <row r="37" spans="1:28" customFormat="1" ht="22.5" x14ac:dyDescent="0.25">
      <c r="A37" s="28">
        <f>IF(H37&lt;&gt;"",COUNTA(H$1:H37),"")</f>
        <v>19</v>
      </c>
      <c r="B37" s="29" t="s">
        <v>24</v>
      </c>
      <c r="C37" s="30" t="s">
        <v>45</v>
      </c>
      <c r="D37" s="31" t="s">
        <v>25</v>
      </c>
      <c r="E37" s="32">
        <v>2</v>
      </c>
      <c r="F37" s="33">
        <v>2972.24</v>
      </c>
      <c r="G37" s="33">
        <v>6576.4659645248003</v>
      </c>
      <c r="H37" s="34" t="s">
        <v>26</v>
      </c>
      <c r="I37">
        <f t="shared" si="0"/>
        <v>1.1063147600000001</v>
      </c>
      <c r="J37">
        <f t="shared" si="1"/>
        <v>7275.6413651914236</v>
      </c>
      <c r="AA37" s="27"/>
      <c r="AB37" s="27"/>
    </row>
    <row r="38" spans="1:28" customFormat="1" ht="22.5" x14ac:dyDescent="0.25">
      <c r="A38" s="28">
        <f>IF(H38&lt;&gt;"",COUNTA(H$1:H38),"")</f>
        <v>20</v>
      </c>
      <c r="B38" s="29" t="s">
        <v>24</v>
      </c>
      <c r="C38" s="30" t="s">
        <v>46</v>
      </c>
      <c r="D38" s="31" t="s">
        <v>25</v>
      </c>
      <c r="E38" s="32">
        <v>2</v>
      </c>
      <c r="F38" s="33">
        <v>3023.66</v>
      </c>
      <c r="G38" s="33">
        <v>6690.2393744432002</v>
      </c>
      <c r="H38" s="34" t="s">
        <v>26</v>
      </c>
      <c r="I38">
        <f t="shared" si="0"/>
        <v>1.1063147600000001</v>
      </c>
      <c r="J38">
        <f t="shared" si="1"/>
        <v>7401.5105678796799</v>
      </c>
      <c r="AA38" s="27"/>
      <c r="AB38" s="27"/>
    </row>
    <row r="39" spans="1:28" customFormat="1" ht="22.5" x14ac:dyDescent="0.25">
      <c r="A39" s="28">
        <f>IF(H39&lt;&gt;"",COUNTA(H$1:H39),"")</f>
        <v>21</v>
      </c>
      <c r="B39" s="29" t="s">
        <v>24</v>
      </c>
      <c r="C39" s="30" t="s">
        <v>47</v>
      </c>
      <c r="D39" s="31" t="s">
        <v>25</v>
      </c>
      <c r="E39" s="32">
        <v>6</v>
      </c>
      <c r="F39" s="33">
        <v>4066.52</v>
      </c>
      <c r="G39" s="33">
        <v>26993.1065870112</v>
      </c>
      <c r="H39" s="34" t="s">
        <v>26</v>
      </c>
      <c r="I39">
        <f t="shared" si="0"/>
        <v>1.1063147600000001</v>
      </c>
      <c r="J39">
        <f t="shared" si="1"/>
        <v>29862.872235463718</v>
      </c>
      <c r="AA39" s="27"/>
      <c r="AB39" s="27"/>
    </row>
    <row r="40" spans="1:28" customFormat="1" ht="22.5" x14ac:dyDescent="0.25">
      <c r="A40" s="28">
        <f>IF(H40&lt;&gt;"",COUNTA(H$1:H40),"")</f>
        <v>22</v>
      </c>
      <c r="B40" s="29" t="s">
        <v>24</v>
      </c>
      <c r="C40" s="30" t="s">
        <v>48</v>
      </c>
      <c r="D40" s="31" t="s">
        <v>25</v>
      </c>
      <c r="E40" s="32">
        <v>2</v>
      </c>
      <c r="F40" s="33">
        <v>3267.36</v>
      </c>
      <c r="G40" s="33">
        <v>7229.4571884672005</v>
      </c>
      <c r="H40" s="34" t="s">
        <v>26</v>
      </c>
      <c r="I40">
        <f t="shared" si="0"/>
        <v>1.1063147600000001</v>
      </c>
      <c r="J40">
        <f t="shared" si="1"/>
        <v>7998.0551943893661</v>
      </c>
      <c r="AA40" s="27"/>
      <c r="AB40" s="27"/>
    </row>
    <row r="41" spans="1:28" customFormat="1" ht="22.5" x14ac:dyDescent="0.25">
      <c r="A41" s="28">
        <f>IF(H41&lt;&gt;"",COUNTA(H$1:H41),"")</f>
        <v>23</v>
      </c>
      <c r="B41" s="29" t="s">
        <v>24</v>
      </c>
      <c r="C41" s="30" t="s">
        <v>49</v>
      </c>
      <c r="D41" s="31" t="s">
        <v>25</v>
      </c>
      <c r="E41" s="32">
        <v>1</v>
      </c>
      <c r="F41" s="33">
        <v>7234.23</v>
      </c>
      <c r="G41" s="33">
        <v>8003.3354262348003</v>
      </c>
      <c r="H41" s="34" t="s">
        <v>26</v>
      </c>
      <c r="I41">
        <f t="shared" si="0"/>
        <v>1.1063147600000001</v>
      </c>
      <c r="J41">
        <f t="shared" si="1"/>
        <v>8854.2081112744509</v>
      </c>
      <c r="AA41" s="27"/>
      <c r="AB41" s="27"/>
    </row>
    <row r="42" spans="1:28" customFormat="1" ht="22.5" x14ac:dyDescent="0.25">
      <c r="A42" s="28">
        <f>IF(H42&lt;&gt;"",COUNTA(H$1:H42),"")</f>
        <v>24</v>
      </c>
      <c r="B42" s="29" t="s">
        <v>24</v>
      </c>
      <c r="C42" s="30" t="s">
        <v>50</v>
      </c>
      <c r="D42" s="31" t="s">
        <v>25</v>
      </c>
      <c r="E42" s="32">
        <v>2</v>
      </c>
      <c r="F42" s="33">
        <v>46139.64</v>
      </c>
      <c r="G42" s="33">
        <v>102089.9295061728</v>
      </c>
      <c r="H42" s="34" t="s">
        <v>26</v>
      </c>
      <c r="I42">
        <f t="shared" si="0"/>
        <v>1.1063147600000001</v>
      </c>
      <c r="J42">
        <f t="shared" si="1"/>
        <v>112943.59586003849</v>
      </c>
      <c r="AA42" s="27"/>
      <c r="AB42" s="27"/>
    </row>
    <row r="43" spans="1:28" customFormat="1" ht="22.5" x14ac:dyDescent="0.25">
      <c r="A43" s="28">
        <f>IF(H43&lt;&gt;"",COUNTA(H$1:H43),"")</f>
        <v>25</v>
      </c>
      <c r="B43" s="29" t="s">
        <v>24</v>
      </c>
      <c r="C43" s="30" t="s">
        <v>51</v>
      </c>
      <c r="D43" s="31" t="s">
        <v>25</v>
      </c>
      <c r="E43" s="32">
        <v>1</v>
      </c>
      <c r="F43" s="33">
        <v>5465.64</v>
      </c>
      <c r="G43" s="33">
        <v>6046.718204846401</v>
      </c>
      <c r="H43" s="34" t="s">
        <v>26</v>
      </c>
      <c r="I43">
        <f t="shared" si="0"/>
        <v>1.1063147600000001</v>
      </c>
      <c r="J43">
        <f t="shared" si="1"/>
        <v>6689.573599582277</v>
      </c>
      <c r="AA43" s="27"/>
      <c r="AB43" s="27"/>
    </row>
    <row r="44" spans="1:28" customFormat="1" ht="22.5" x14ac:dyDescent="0.25">
      <c r="A44" s="28">
        <f>IF(H44&lt;&gt;"",COUNTA(H$1:H44),"")</f>
        <v>26</v>
      </c>
      <c r="B44" s="29" t="s">
        <v>24</v>
      </c>
      <c r="C44" s="30" t="s">
        <v>52</v>
      </c>
      <c r="D44" s="31" t="s">
        <v>25</v>
      </c>
      <c r="E44" s="32">
        <v>2</v>
      </c>
      <c r="F44" s="33">
        <v>1838.2</v>
      </c>
      <c r="G44" s="33">
        <v>4067.2555836640004</v>
      </c>
      <c r="H44" s="34" t="s">
        <v>26</v>
      </c>
      <c r="I44">
        <f t="shared" si="0"/>
        <v>1.1063147600000001</v>
      </c>
      <c r="J44">
        <f t="shared" si="1"/>
        <v>4499.6648848998984</v>
      </c>
      <c r="AA44" s="27"/>
      <c r="AB44" s="27"/>
    </row>
    <row r="45" spans="1:28" customFormat="1" ht="22.5" x14ac:dyDescent="0.25">
      <c r="A45" s="28">
        <f>IF(H45&lt;&gt;"",COUNTA(H$1:H45),"")</f>
        <v>27</v>
      </c>
      <c r="B45" s="29" t="s">
        <v>24</v>
      </c>
      <c r="C45" s="30" t="s">
        <v>54</v>
      </c>
      <c r="D45" s="31" t="s">
        <v>53</v>
      </c>
      <c r="E45" s="35">
        <v>52.46</v>
      </c>
      <c r="F45" s="33">
        <v>459</v>
      </c>
      <c r="G45" s="33">
        <v>26639.1079901064</v>
      </c>
      <c r="H45" s="34" t="s">
        <v>26</v>
      </c>
      <c r="I45">
        <f t="shared" si="0"/>
        <v>1.1063147600000001</v>
      </c>
      <c r="J45">
        <f t="shared" si="1"/>
        <v>29471.238362688648</v>
      </c>
      <c r="AA45" s="27"/>
      <c r="AB45" s="27"/>
    </row>
    <row r="46" spans="1:28" customFormat="1" ht="22.5" x14ac:dyDescent="0.25">
      <c r="A46" s="28">
        <f>IF(H46&lt;&gt;"",COUNTA(H$1:H46),"")</f>
        <v>28</v>
      </c>
      <c r="B46" s="29" t="s">
        <v>24</v>
      </c>
      <c r="C46" s="30" t="s">
        <v>55</v>
      </c>
      <c r="D46" s="31" t="s">
        <v>53</v>
      </c>
      <c r="E46" s="36">
        <v>37.799999999999997</v>
      </c>
      <c r="F46" s="33">
        <v>674.22</v>
      </c>
      <c r="G46" s="33">
        <v>28195.006942275202</v>
      </c>
      <c r="H46" s="34" t="s">
        <v>26</v>
      </c>
      <c r="I46">
        <f t="shared" si="0"/>
        <v>1.1063147600000001</v>
      </c>
      <c r="J46">
        <f t="shared" si="1"/>
        <v>31192.552338541525</v>
      </c>
      <c r="AA46" s="27"/>
      <c r="AB46" s="27"/>
    </row>
    <row r="47" spans="1:28" customFormat="1" ht="22.5" x14ac:dyDescent="0.25">
      <c r="A47" s="28">
        <f>IF(H47&lt;&gt;"",COUNTA(H$1:H47),"")</f>
        <v>29</v>
      </c>
      <c r="B47" s="29" t="s">
        <v>24</v>
      </c>
      <c r="C47" s="30" t="s">
        <v>57</v>
      </c>
      <c r="D47" s="31" t="s">
        <v>56</v>
      </c>
      <c r="E47" s="32">
        <v>4</v>
      </c>
      <c r="F47" s="33">
        <v>1295.1099999999999</v>
      </c>
      <c r="G47" s="33">
        <v>5731.1972352943994</v>
      </c>
      <c r="H47" s="34" t="s">
        <v>26</v>
      </c>
      <c r="I47">
        <f t="shared" si="0"/>
        <v>1.1063147600000001</v>
      </c>
      <c r="J47">
        <f t="shared" si="1"/>
        <v>6340.5080938773872</v>
      </c>
      <c r="AA47" s="27"/>
      <c r="AB47" s="27"/>
    </row>
    <row r="48" spans="1:28" customFormat="1" ht="22.5" x14ac:dyDescent="0.25">
      <c r="A48" s="28">
        <f>IF(H48&lt;&gt;"",COUNTA(H$1:H48),"")</f>
        <v>30</v>
      </c>
      <c r="B48" s="29" t="s">
        <v>24</v>
      </c>
      <c r="C48" s="30" t="s">
        <v>58</v>
      </c>
      <c r="D48" s="31" t="s">
        <v>56</v>
      </c>
      <c r="E48" s="36">
        <v>7.5</v>
      </c>
      <c r="F48" s="33">
        <v>1725</v>
      </c>
      <c r="G48" s="33">
        <v>14312.947207500001</v>
      </c>
      <c r="H48" s="34" t="s">
        <v>26</v>
      </c>
      <c r="I48">
        <f t="shared" si="0"/>
        <v>1.1063147600000001</v>
      </c>
      <c r="J48">
        <f t="shared" si="1"/>
        <v>15834.624754758035</v>
      </c>
      <c r="AA48" s="27"/>
      <c r="AB48" s="27"/>
    </row>
    <row r="49" spans="1:28" customFormat="1" ht="22.5" x14ac:dyDescent="0.25">
      <c r="A49" s="28">
        <f>IF(H49&lt;&gt;"",COUNTA(H$1:H49),"")</f>
        <v>31</v>
      </c>
      <c r="B49" s="29" t="s">
        <v>24</v>
      </c>
      <c r="C49" s="30" t="s">
        <v>59</v>
      </c>
      <c r="D49" s="31" t="s">
        <v>56</v>
      </c>
      <c r="E49" s="32">
        <v>18</v>
      </c>
      <c r="F49" s="33">
        <v>1976.43</v>
      </c>
      <c r="G49" s="33">
        <v>39357.966259922403</v>
      </c>
      <c r="H49" s="34" t="s">
        <v>26</v>
      </c>
      <c r="I49">
        <f t="shared" si="0"/>
        <v>1.1063147600000001</v>
      </c>
      <c r="J49">
        <f t="shared" si="1"/>
        <v>43542.298996934151</v>
      </c>
      <c r="AA49" s="27"/>
      <c r="AB49" s="27"/>
    </row>
    <row r="50" spans="1:28" customFormat="1" ht="22.5" x14ac:dyDescent="0.25">
      <c r="A50" s="28">
        <f>IF(H50&lt;&gt;"",COUNTA(H$1:H50),"")</f>
        <v>32</v>
      </c>
      <c r="B50" s="29" t="s">
        <v>24</v>
      </c>
      <c r="C50" s="30" t="s">
        <v>60</v>
      </c>
      <c r="D50" s="31" t="s">
        <v>56</v>
      </c>
      <c r="E50" s="36">
        <v>3.3</v>
      </c>
      <c r="F50" s="33">
        <v>1011.47</v>
      </c>
      <c r="G50" s="33">
        <v>3692.7127216660001</v>
      </c>
      <c r="H50" s="34" t="s">
        <v>26</v>
      </c>
      <c r="I50">
        <f t="shared" si="0"/>
        <v>1.1063147600000001</v>
      </c>
      <c r="J50">
        <f t="shared" si="1"/>
        <v>4085.3025884188678</v>
      </c>
      <c r="AA50" s="27"/>
      <c r="AB50" s="27"/>
    </row>
    <row r="51" spans="1:28" customFormat="1" ht="22.5" x14ac:dyDescent="0.25">
      <c r="A51" s="28">
        <f>IF(H51&lt;&gt;"",COUNTA(H$1:H51),"")</f>
        <v>33</v>
      </c>
      <c r="B51" s="29" t="s">
        <v>24</v>
      </c>
      <c r="C51" s="30" t="s">
        <v>61</v>
      </c>
      <c r="D51" s="31" t="s">
        <v>56</v>
      </c>
      <c r="E51" s="36">
        <v>2.2000000000000002</v>
      </c>
      <c r="F51" s="33">
        <v>6327.96</v>
      </c>
      <c r="G51" s="33">
        <v>15401.571994487602</v>
      </c>
      <c r="H51" s="34" t="s">
        <v>26</v>
      </c>
      <c r="I51">
        <f t="shared" si="0"/>
        <v>1.1063147600000001</v>
      </c>
      <c r="J51">
        <f t="shared" si="1"/>
        <v>17038.986424704275</v>
      </c>
      <c r="AA51" s="27"/>
      <c r="AB51" s="27"/>
    </row>
    <row r="52" spans="1:28" customFormat="1" ht="22.5" x14ac:dyDescent="0.25">
      <c r="A52" s="28">
        <f>IF(H52&lt;&gt;"",COUNTA(H$1:H52),"")</f>
        <v>34</v>
      </c>
      <c r="B52" s="29" t="s">
        <v>24</v>
      </c>
      <c r="C52" s="30" t="s">
        <v>62</v>
      </c>
      <c r="D52" s="31" t="s">
        <v>56</v>
      </c>
      <c r="E52" s="32">
        <v>13</v>
      </c>
      <c r="F52" s="33">
        <v>2770.31</v>
      </c>
      <c r="G52" s="33">
        <v>39842.852956082803</v>
      </c>
      <c r="H52" s="34" t="s">
        <v>26</v>
      </c>
      <c r="I52">
        <f t="shared" si="0"/>
        <v>1.1063147600000001</v>
      </c>
      <c r="J52">
        <f t="shared" si="1"/>
        <v>44078.736305824037</v>
      </c>
      <c r="AA52" s="27"/>
      <c r="AB52" s="27"/>
    </row>
    <row r="53" spans="1:28" customFormat="1" ht="22.5" x14ac:dyDescent="0.25">
      <c r="A53" s="28">
        <f>IF(H53&lt;&gt;"",COUNTA(H$1:H53),"")</f>
        <v>35</v>
      </c>
      <c r="B53" s="29" t="s">
        <v>24</v>
      </c>
      <c r="C53" s="30" t="s">
        <v>63</v>
      </c>
      <c r="D53" s="31" t="s">
        <v>56</v>
      </c>
      <c r="E53" s="32">
        <v>1</v>
      </c>
      <c r="F53" s="33">
        <v>5593.5</v>
      </c>
      <c r="G53" s="33">
        <v>6188.1716100600006</v>
      </c>
      <c r="H53" s="34" t="s">
        <v>26</v>
      </c>
      <c r="I53">
        <f t="shared" si="0"/>
        <v>1.1063147600000001</v>
      </c>
      <c r="J53">
        <f t="shared" si="1"/>
        <v>6846.0655896223434</v>
      </c>
      <c r="AA53" s="27"/>
      <c r="AB53" s="27"/>
    </row>
    <row r="54" spans="1:28" customFormat="1" ht="22.5" x14ac:dyDescent="0.25">
      <c r="A54" s="28">
        <f>IF(H54&lt;&gt;"",COUNTA(H$1:H54),"")</f>
        <v>36</v>
      </c>
      <c r="B54" s="29" t="s">
        <v>24</v>
      </c>
      <c r="C54" s="30" t="s">
        <v>64</v>
      </c>
      <c r="D54" s="31" t="s">
        <v>56</v>
      </c>
      <c r="E54" s="37">
        <v>21.680399999999999</v>
      </c>
      <c r="F54" s="33">
        <v>756.39</v>
      </c>
      <c r="G54" s="33">
        <v>18142.267675730804</v>
      </c>
      <c r="H54" s="34" t="s">
        <v>26</v>
      </c>
      <c r="I54">
        <f t="shared" si="0"/>
        <v>1.1063147600000001</v>
      </c>
      <c r="J54">
        <f t="shared" si="1"/>
        <v>20071.058509531882</v>
      </c>
      <c r="AA54" s="27"/>
      <c r="AB54" s="27"/>
    </row>
    <row r="55" spans="1:28" customFormat="1" ht="22.5" x14ac:dyDescent="0.25">
      <c r="A55" s="28">
        <f>IF(H55&lt;&gt;"",COUNTA(H$1:H55),"")</f>
        <v>37</v>
      </c>
      <c r="B55" s="29" t="s">
        <v>24</v>
      </c>
      <c r="C55" s="30" t="s">
        <v>65</v>
      </c>
      <c r="D55" s="31" t="s">
        <v>56</v>
      </c>
      <c r="E55" s="38">
        <v>15.486000000000001</v>
      </c>
      <c r="F55" s="33">
        <v>788.24</v>
      </c>
      <c r="G55" s="33">
        <v>13504.4302545968</v>
      </c>
      <c r="H55" s="34" t="s">
        <v>26</v>
      </c>
      <c r="I55">
        <f t="shared" si="0"/>
        <v>1.1063147600000001</v>
      </c>
      <c r="J55">
        <f t="shared" si="1"/>
        <v>14940.150516050999</v>
      </c>
      <c r="AA55" s="27"/>
      <c r="AB55" s="27"/>
    </row>
    <row r="56" spans="1:28" customFormat="1" ht="22.5" x14ac:dyDescent="0.25">
      <c r="A56" s="28">
        <f>IF(H56&lt;&gt;"",COUNTA(H$1:H56),"")</f>
        <v>38</v>
      </c>
      <c r="B56" s="29" t="s">
        <v>24</v>
      </c>
      <c r="C56" s="30" t="s">
        <v>66</v>
      </c>
      <c r="D56" s="31" t="s">
        <v>56</v>
      </c>
      <c r="E56" s="36">
        <v>31.5</v>
      </c>
      <c r="F56" s="33">
        <v>293.2</v>
      </c>
      <c r="G56" s="33">
        <v>10217.701860408</v>
      </c>
      <c r="H56" s="34" t="s">
        <v>26</v>
      </c>
      <c r="I56">
        <f t="shared" si="0"/>
        <v>1.1063147600000001</v>
      </c>
      <c r="J56">
        <f t="shared" si="1"/>
        <v>11303.994381448831</v>
      </c>
      <c r="AA56" s="27"/>
      <c r="AB56" s="27"/>
    </row>
    <row r="57" spans="1:28" customFormat="1" ht="22.5" x14ac:dyDescent="0.25">
      <c r="A57" s="28">
        <f>IF(H57&lt;&gt;"",COUNTA(H$1:H57),"")</f>
        <v>39</v>
      </c>
      <c r="B57" s="29" t="s">
        <v>24</v>
      </c>
      <c r="C57" s="30" t="s">
        <v>67</v>
      </c>
      <c r="D57" s="31" t="s">
        <v>56</v>
      </c>
      <c r="E57" s="32">
        <v>28</v>
      </c>
      <c r="F57" s="33">
        <v>149.97</v>
      </c>
      <c r="G57" s="33">
        <v>4645.5926876016001</v>
      </c>
      <c r="H57" s="34" t="s">
        <v>26</v>
      </c>
      <c r="I57">
        <f t="shared" si="0"/>
        <v>1.1063147600000001</v>
      </c>
      <c r="J57">
        <f t="shared" si="1"/>
        <v>5139.4877592417197</v>
      </c>
      <c r="AA57" s="27"/>
      <c r="AB57" s="27"/>
    </row>
    <row r="58" spans="1:28" customFormat="1" ht="15" x14ac:dyDescent="0.25">
      <c r="A58" s="28">
        <f>IF(H58&lt;&gt;"",COUNTA(H$1:H58),"")</f>
        <v>40</v>
      </c>
      <c r="B58" s="29" t="s">
        <v>68</v>
      </c>
      <c r="C58" s="30" t="s">
        <v>69</v>
      </c>
      <c r="D58" s="31" t="s">
        <v>25</v>
      </c>
      <c r="E58" s="32">
        <v>40</v>
      </c>
      <c r="F58" s="33">
        <v>7.55</v>
      </c>
      <c r="G58" s="39">
        <v>334.10705752000001</v>
      </c>
      <c r="H58" s="34" t="s">
        <v>26</v>
      </c>
      <c r="I58">
        <f t="shared" si="0"/>
        <v>1.1063147600000001</v>
      </c>
      <c r="J58">
        <f t="shared" si="1"/>
        <v>369.62756915454503</v>
      </c>
      <c r="AA58" s="27"/>
      <c r="AB58" s="27"/>
    </row>
    <row r="59" spans="1:28" customFormat="1" ht="15" x14ac:dyDescent="0.25">
      <c r="A59" s="28">
        <f>IF(H59&lt;&gt;"",COUNTA(H$1:H59),"")</f>
        <v>41</v>
      </c>
      <c r="B59" s="29" t="s">
        <v>70</v>
      </c>
      <c r="C59" s="30" t="s">
        <v>71</v>
      </c>
      <c r="D59" s="31" t="s">
        <v>72</v>
      </c>
      <c r="E59" s="40">
        <v>0.25200800000000001</v>
      </c>
      <c r="F59" s="33">
        <v>350.44</v>
      </c>
      <c r="G59" s="39">
        <v>97.7097196032</v>
      </c>
      <c r="H59" s="34" t="s">
        <v>26</v>
      </c>
      <c r="I59">
        <f t="shared" si="0"/>
        <v>1.1063147600000001</v>
      </c>
      <c r="J59">
        <f t="shared" si="1"/>
        <v>108.09770499248151</v>
      </c>
      <c r="AA59" s="27"/>
      <c r="AB59" s="27"/>
    </row>
    <row r="60" spans="1:28" customFormat="1" ht="15" x14ac:dyDescent="0.25">
      <c r="A60" s="28">
        <f>IF(H60&lt;&gt;"",COUNTA(H$1:H60),"")</f>
        <v>42</v>
      </c>
      <c r="B60" s="29" t="s">
        <v>73</v>
      </c>
      <c r="C60" s="30" t="s">
        <v>74</v>
      </c>
      <c r="D60" s="31" t="s">
        <v>75</v>
      </c>
      <c r="E60" s="35">
        <v>0.01</v>
      </c>
      <c r="F60" s="33">
        <v>279.73</v>
      </c>
      <c r="G60" s="39">
        <v>3.0976813280000002</v>
      </c>
      <c r="H60" s="34" t="s">
        <v>26</v>
      </c>
      <c r="I60">
        <f t="shared" si="0"/>
        <v>1.1063147600000001</v>
      </c>
      <c r="J60">
        <f t="shared" si="1"/>
        <v>3.4270105749428015</v>
      </c>
      <c r="AA60" s="27"/>
      <c r="AB60" s="27"/>
    </row>
    <row r="61" spans="1:28" customFormat="1" ht="15" x14ac:dyDescent="0.25">
      <c r="A61" s="28">
        <f>IF(H61&lt;&gt;"",COUNTA(H$1:H61),"")</f>
        <v>43</v>
      </c>
      <c r="B61" s="29" t="s">
        <v>76</v>
      </c>
      <c r="C61" s="30" t="s">
        <v>77</v>
      </c>
      <c r="D61" s="31" t="s">
        <v>78</v>
      </c>
      <c r="E61" s="41">
        <v>2.3600000000000001E-3</v>
      </c>
      <c r="F61" s="33">
        <v>91618.8</v>
      </c>
      <c r="G61" s="39">
        <v>239.2073774072</v>
      </c>
      <c r="H61" s="34" t="s">
        <v>26</v>
      </c>
      <c r="I61">
        <f t="shared" si="0"/>
        <v>1.1063147600000001</v>
      </c>
      <c r="J61">
        <f t="shared" si="1"/>
        <v>264.63865232647589</v>
      </c>
      <c r="AA61" s="27"/>
      <c r="AB61" s="27"/>
    </row>
    <row r="62" spans="1:28" customFormat="1" ht="22.5" x14ac:dyDescent="0.25">
      <c r="A62" s="28">
        <f>IF(H62&lt;&gt;"",COUNTA(H$1:H62),"")</f>
        <v>44</v>
      </c>
      <c r="B62" s="29" t="s">
        <v>79</v>
      </c>
      <c r="C62" s="30" t="s">
        <v>80</v>
      </c>
      <c r="D62" s="31" t="s">
        <v>78</v>
      </c>
      <c r="E62" s="41">
        <v>2.48E-3</v>
      </c>
      <c r="F62" s="33">
        <v>139439.29999999999</v>
      </c>
      <c r="G62" s="39">
        <v>382.57470715560004</v>
      </c>
      <c r="H62" s="34" t="s">
        <v>26</v>
      </c>
      <c r="I62">
        <f t="shared" si="0"/>
        <v>1.1063147600000001</v>
      </c>
      <c r="J62">
        <f t="shared" si="1"/>
        <v>423.24804532891795</v>
      </c>
      <c r="AA62" s="27"/>
      <c r="AB62" s="27"/>
    </row>
    <row r="63" spans="1:28" customFormat="1" ht="15" x14ac:dyDescent="0.25">
      <c r="A63" s="28">
        <f>IF(H63&lt;&gt;"",COUNTA(H$1:H63),"")</f>
        <v>45</v>
      </c>
      <c r="B63" s="29" t="s">
        <v>81</v>
      </c>
      <c r="C63" s="30" t="s">
        <v>82</v>
      </c>
      <c r="D63" s="31" t="s">
        <v>83</v>
      </c>
      <c r="E63" s="41">
        <v>23.615880000000001</v>
      </c>
      <c r="F63" s="33">
        <v>82.26</v>
      </c>
      <c r="G63" s="33">
        <v>2149.1602422188002</v>
      </c>
      <c r="H63" s="34" t="s">
        <v>26</v>
      </c>
      <c r="I63">
        <f t="shared" si="0"/>
        <v>1.1063147600000001</v>
      </c>
      <c r="J63">
        <f t="shared" si="1"/>
        <v>2377.6476975718342</v>
      </c>
      <c r="AA63" s="27"/>
      <c r="AB63" s="27"/>
    </row>
    <row r="64" spans="1:28" customFormat="1" ht="15" x14ac:dyDescent="0.25">
      <c r="A64" s="28">
        <f>IF(H64&lt;&gt;"",COUNTA(H$1:H64),"")</f>
        <v>46</v>
      </c>
      <c r="B64" s="29" t="s">
        <v>84</v>
      </c>
      <c r="C64" s="30" t="s">
        <v>85</v>
      </c>
      <c r="D64" s="31" t="s">
        <v>83</v>
      </c>
      <c r="E64" s="36">
        <v>0.8</v>
      </c>
      <c r="F64" s="33">
        <v>16.559999999999999</v>
      </c>
      <c r="G64" s="39">
        <v>14.658670570000002</v>
      </c>
      <c r="H64" s="34" t="s">
        <v>26</v>
      </c>
      <c r="I64">
        <f t="shared" si="0"/>
        <v>1.1063147600000001</v>
      </c>
      <c r="J64">
        <f t="shared" si="1"/>
        <v>16.217103613568614</v>
      </c>
      <c r="AA64" s="27"/>
      <c r="AB64" s="27"/>
    </row>
    <row r="65" spans="1:28" customFormat="1" ht="22.5" x14ac:dyDescent="0.25">
      <c r="A65" s="28">
        <f>IF(H65&lt;&gt;"",COUNTA(H$1:H65),"")</f>
        <v>47</v>
      </c>
      <c r="B65" s="29" t="s">
        <v>86</v>
      </c>
      <c r="C65" s="30" t="s">
        <v>87</v>
      </c>
      <c r="D65" s="31" t="s">
        <v>78</v>
      </c>
      <c r="E65" s="42">
        <v>9.0019999999999998E-4</v>
      </c>
      <c r="F65" s="33">
        <v>301938</v>
      </c>
      <c r="G65" s="39">
        <v>300.68528862040006</v>
      </c>
      <c r="H65" s="34" t="s">
        <v>26</v>
      </c>
      <c r="I65">
        <f t="shared" si="0"/>
        <v>1.1063147600000001</v>
      </c>
      <c r="J65">
        <f t="shared" si="1"/>
        <v>332.65257291560863</v>
      </c>
      <c r="AA65" s="27"/>
      <c r="AB65" s="27"/>
    </row>
    <row r="66" spans="1:28" customFormat="1" ht="15" x14ac:dyDescent="0.25">
      <c r="A66" s="28">
        <f>IF(H66&lt;&gt;"",COUNTA(H$1:H66),"")</f>
        <v>48</v>
      </c>
      <c r="B66" s="29" t="s">
        <v>88</v>
      </c>
      <c r="C66" s="30" t="s">
        <v>89</v>
      </c>
      <c r="D66" s="31" t="s">
        <v>72</v>
      </c>
      <c r="E66" s="40">
        <v>2.1035119999999998</v>
      </c>
      <c r="F66" s="33">
        <v>22.2</v>
      </c>
      <c r="G66" s="39">
        <v>51.675962439600006</v>
      </c>
      <c r="H66" s="34" t="s">
        <v>26</v>
      </c>
      <c r="I66">
        <f t="shared" si="0"/>
        <v>1.1063147600000001</v>
      </c>
      <c r="J66">
        <f t="shared" si="1"/>
        <v>57.1698799841351</v>
      </c>
      <c r="AA66" s="27"/>
      <c r="AB66" s="27"/>
    </row>
    <row r="67" spans="1:28" customFormat="1" ht="15" x14ac:dyDescent="0.25">
      <c r="A67" s="28">
        <f>IF(H67&lt;&gt;"",COUNTA(H$1:H67),"")</f>
        <v>49</v>
      </c>
      <c r="B67" s="29" t="s">
        <v>90</v>
      </c>
      <c r="C67" s="30" t="s">
        <v>91</v>
      </c>
      <c r="D67" s="31" t="s">
        <v>72</v>
      </c>
      <c r="E67" s="42">
        <v>2.1567300000000001E-2</v>
      </c>
      <c r="F67" s="33">
        <v>417.05</v>
      </c>
      <c r="G67" s="39">
        <v>9.9457696924000007</v>
      </c>
      <c r="H67" s="34" t="s">
        <v>26</v>
      </c>
      <c r="I67">
        <f t="shared" si="0"/>
        <v>1.1063147600000001</v>
      </c>
      <c r="J67">
        <f t="shared" si="1"/>
        <v>11.003151810262782</v>
      </c>
      <c r="AA67" s="27"/>
      <c r="AB67" s="27"/>
    </row>
    <row r="68" spans="1:28" customFormat="1" ht="45" x14ac:dyDescent="0.25">
      <c r="A68" s="28">
        <f>IF(H68&lt;&gt;"",COUNTA(H$1:H68),"")</f>
        <v>50</v>
      </c>
      <c r="B68" s="29" t="s">
        <v>92</v>
      </c>
      <c r="C68" s="30" t="s">
        <v>93</v>
      </c>
      <c r="D68" s="31" t="s">
        <v>53</v>
      </c>
      <c r="E68" s="35">
        <v>0.32</v>
      </c>
      <c r="F68" s="33">
        <v>1554.37</v>
      </c>
      <c r="G68" s="39">
        <v>550.28096162400004</v>
      </c>
      <c r="H68" s="34" t="s">
        <v>26</v>
      </c>
      <c r="I68">
        <f t="shared" si="0"/>
        <v>1.1063147600000001</v>
      </c>
      <c r="J68">
        <f t="shared" si="1"/>
        <v>608.78394999162481</v>
      </c>
      <c r="AA68" s="27"/>
      <c r="AB68" s="27"/>
    </row>
    <row r="69" spans="1:28" customFormat="1" ht="22.5" x14ac:dyDescent="0.25">
      <c r="A69" s="28">
        <f>IF(H69&lt;&gt;"",COUNTA(H$1:H69),"")</f>
        <v>51</v>
      </c>
      <c r="B69" s="29" t="s">
        <v>94</v>
      </c>
      <c r="C69" s="30" t="s">
        <v>95</v>
      </c>
      <c r="D69" s="31" t="s">
        <v>53</v>
      </c>
      <c r="E69" s="35">
        <v>1.21</v>
      </c>
      <c r="F69" s="33">
        <v>766.68</v>
      </c>
      <c r="G69" s="39">
        <v>1026.3060765568</v>
      </c>
      <c r="H69" s="34" t="s">
        <v>26</v>
      </c>
      <c r="I69">
        <f t="shared" si="0"/>
        <v>1.1063147600000001</v>
      </c>
      <c r="J69">
        <f t="shared" si="1"/>
        <v>1135.4175607724778</v>
      </c>
      <c r="AA69" s="27"/>
      <c r="AB69" s="27"/>
    </row>
    <row r="70" spans="1:28" customFormat="1" ht="33.75" x14ac:dyDescent="0.25">
      <c r="A70" s="28">
        <f>IF(H70&lt;&gt;"",COUNTA(H$1:H70),"")</f>
        <v>52</v>
      </c>
      <c r="B70" s="29" t="s">
        <v>94</v>
      </c>
      <c r="C70" s="30" t="s">
        <v>96</v>
      </c>
      <c r="D70" s="31" t="s">
        <v>53</v>
      </c>
      <c r="E70" s="38">
        <v>1.099</v>
      </c>
      <c r="F70" s="33">
        <v>766.68</v>
      </c>
      <c r="G70" s="39">
        <v>932.15869048080015</v>
      </c>
      <c r="H70" s="34" t="s">
        <v>26</v>
      </c>
      <c r="I70">
        <f t="shared" si="0"/>
        <v>1.1063147600000001</v>
      </c>
      <c r="J70">
        <f t="shared" si="1"/>
        <v>1031.2609179411807</v>
      </c>
      <c r="AA70" s="27"/>
      <c r="AB70" s="27"/>
    </row>
    <row r="71" spans="1:28" customFormat="1" ht="45" x14ac:dyDescent="0.25">
      <c r="A71" s="28">
        <f>IF(H71&lt;&gt;"",COUNTA(H$1:H71),"")</f>
        <v>53</v>
      </c>
      <c r="B71" s="29" t="s">
        <v>94</v>
      </c>
      <c r="C71" s="30" t="s">
        <v>97</v>
      </c>
      <c r="D71" s="31" t="s">
        <v>53</v>
      </c>
      <c r="E71" s="38">
        <v>0.111</v>
      </c>
      <c r="F71" s="33">
        <v>766.68</v>
      </c>
      <c r="G71" s="39">
        <v>94.147386076000004</v>
      </c>
      <c r="H71" s="34" t="s">
        <v>26</v>
      </c>
      <c r="I71">
        <f t="shared" si="0"/>
        <v>1.1063147600000001</v>
      </c>
      <c r="J71">
        <f t="shared" si="1"/>
        <v>104.15664283129729</v>
      </c>
      <c r="AA71" s="27"/>
      <c r="AB71" s="27"/>
    </row>
    <row r="72" spans="1:28" customFormat="1" ht="33.75" x14ac:dyDescent="0.25">
      <c r="A72" s="28">
        <f>IF(H72&lt;&gt;"",COUNTA(H$1:H72),"")</f>
        <v>54</v>
      </c>
      <c r="B72" s="29" t="s">
        <v>98</v>
      </c>
      <c r="C72" s="30" t="s">
        <v>99</v>
      </c>
      <c r="D72" s="31" t="s">
        <v>53</v>
      </c>
      <c r="E72" s="38">
        <v>0.628</v>
      </c>
      <c r="F72" s="33">
        <v>569.21</v>
      </c>
      <c r="G72" s="39">
        <v>395.46327410959998</v>
      </c>
      <c r="H72" s="34" t="s">
        <v>26</v>
      </c>
      <c r="I72">
        <f t="shared" si="0"/>
        <v>1.1063147600000001</v>
      </c>
      <c r="J72">
        <f t="shared" si="1"/>
        <v>437.50685718537636</v>
      </c>
      <c r="AA72" s="27"/>
      <c r="AB72" s="27"/>
    </row>
    <row r="73" spans="1:28" customFormat="1" ht="33.75" x14ac:dyDescent="0.25">
      <c r="A73" s="28">
        <f>IF(H73&lt;&gt;"",COUNTA(H$1:H73),"")</f>
        <v>55</v>
      </c>
      <c r="B73" s="29" t="s">
        <v>100</v>
      </c>
      <c r="C73" s="30" t="s">
        <v>101</v>
      </c>
      <c r="D73" s="31" t="s">
        <v>25</v>
      </c>
      <c r="E73" s="32">
        <v>6</v>
      </c>
      <c r="F73" s="33">
        <v>552.37</v>
      </c>
      <c r="G73" s="33">
        <v>3666.5705038872002</v>
      </c>
      <c r="H73" s="34" t="s">
        <v>26</v>
      </c>
      <c r="I73">
        <f t="shared" si="0"/>
        <v>1.1063147600000001</v>
      </c>
      <c r="J73">
        <f t="shared" si="1"/>
        <v>4056.3810670310472</v>
      </c>
      <c r="AA73" s="27"/>
      <c r="AB73" s="27"/>
    </row>
    <row r="74" spans="1:28" customFormat="1" ht="22.5" x14ac:dyDescent="0.25">
      <c r="A74" s="28">
        <f>IF(H74&lt;&gt;"",COUNTA(H$1:H74),"")</f>
        <v>56</v>
      </c>
      <c r="B74" s="29" t="s">
        <v>102</v>
      </c>
      <c r="C74" s="30" t="s">
        <v>103</v>
      </c>
      <c r="D74" s="31" t="s">
        <v>104</v>
      </c>
      <c r="E74" s="37">
        <v>1.1227</v>
      </c>
      <c r="F74" s="33">
        <v>9.1</v>
      </c>
      <c r="G74" s="39">
        <v>11.306536847200002</v>
      </c>
      <c r="H74" s="34" t="s">
        <v>26</v>
      </c>
      <c r="I74">
        <f t="shared" si="0"/>
        <v>1.1063147600000001</v>
      </c>
      <c r="J74">
        <f t="shared" si="1"/>
        <v>12.508588598541227</v>
      </c>
      <c r="AA74" s="27"/>
      <c r="AB74" s="27"/>
    </row>
    <row r="75" spans="1:28" customFormat="1" ht="33.75" x14ac:dyDescent="0.25">
      <c r="A75" s="28">
        <f>IF(H75&lt;&gt;"",COUNTA(H$1:H75),"")</f>
        <v>57</v>
      </c>
      <c r="B75" s="29" t="s">
        <v>105</v>
      </c>
      <c r="C75" s="30" t="s">
        <v>106</v>
      </c>
      <c r="D75" s="31" t="s">
        <v>25</v>
      </c>
      <c r="E75" s="32">
        <v>2</v>
      </c>
      <c r="F75" s="33">
        <v>246.88</v>
      </c>
      <c r="G75" s="39">
        <v>546.25397589760007</v>
      </c>
      <c r="H75" s="34" t="s">
        <v>26</v>
      </c>
      <c r="I75">
        <f t="shared" si="0"/>
        <v>1.1063147600000001</v>
      </c>
      <c r="J75">
        <f t="shared" si="1"/>
        <v>604.32883624419924</v>
      </c>
      <c r="AA75" s="27"/>
      <c r="AB75" s="27"/>
    </row>
    <row r="76" spans="1:28" customFormat="1" ht="15" x14ac:dyDescent="0.25">
      <c r="A76" s="28">
        <f>IF(H76&lt;&gt;"",COUNTA(H$1:H76),"")</f>
        <v>58</v>
      </c>
      <c r="B76" s="29" t="s">
        <v>107</v>
      </c>
      <c r="C76" s="30" t="s">
        <v>108</v>
      </c>
      <c r="D76" s="31" t="s">
        <v>78</v>
      </c>
      <c r="E76" s="42">
        <v>1.9999999999999999E-7</v>
      </c>
      <c r="F76" s="33">
        <v>44903.77</v>
      </c>
      <c r="G76" s="39">
        <v>1.1063147600000002E-2</v>
      </c>
      <c r="H76" s="34" t="s">
        <v>26</v>
      </c>
      <c r="I76">
        <f t="shared" si="0"/>
        <v>1.1063147600000001</v>
      </c>
      <c r="J76">
        <f t="shared" si="1"/>
        <v>1.2239323481938579E-2</v>
      </c>
      <c r="AA76" s="27"/>
      <c r="AB76" s="27"/>
    </row>
    <row r="77" spans="1:28" customFormat="1" ht="15" x14ac:dyDescent="0.25">
      <c r="A77" s="28">
        <f>IF(H77&lt;&gt;"",COUNTA(H$1:H77),"")</f>
        <v>59</v>
      </c>
      <c r="B77" s="29" t="s">
        <v>109</v>
      </c>
      <c r="C77" s="30" t="s">
        <v>110</v>
      </c>
      <c r="D77" s="31" t="s">
        <v>111</v>
      </c>
      <c r="E77" s="42">
        <v>2.8649000000000001E-3</v>
      </c>
      <c r="F77" s="33">
        <v>1820</v>
      </c>
      <c r="G77" s="39">
        <v>5.7638998996000002</v>
      </c>
      <c r="H77" s="34" t="s">
        <v>26</v>
      </c>
      <c r="I77">
        <f t="shared" si="0"/>
        <v>1.1063147600000001</v>
      </c>
      <c r="J77">
        <f t="shared" si="1"/>
        <v>6.3766875340899984</v>
      </c>
      <c r="AA77" s="27"/>
      <c r="AB77" s="27"/>
    </row>
    <row r="78" spans="1:28" customFormat="1" ht="15" x14ac:dyDescent="0.25">
      <c r="A78" s="28">
        <f>IF(H78&lt;&gt;"",COUNTA(H$1:H78),"")</f>
        <v>60</v>
      </c>
      <c r="B78" s="29" t="s">
        <v>112</v>
      </c>
      <c r="C78" s="30" t="s">
        <v>113</v>
      </c>
      <c r="D78" s="31" t="s">
        <v>83</v>
      </c>
      <c r="E78" s="42">
        <v>4.6563000000000004E-3</v>
      </c>
      <c r="F78" s="33">
        <v>19.57</v>
      </c>
      <c r="G78" s="39">
        <v>9.9568328400000003E-2</v>
      </c>
      <c r="H78" s="34" t="s">
        <v>26</v>
      </c>
      <c r="I78">
        <f t="shared" si="0"/>
        <v>1.1063147600000001</v>
      </c>
      <c r="J78">
        <f t="shared" si="1"/>
        <v>0.11015391133744719</v>
      </c>
      <c r="AA78" s="27"/>
      <c r="AB78" s="27"/>
    </row>
    <row r="79" spans="1:28" customFormat="1" ht="67.5" x14ac:dyDescent="0.25">
      <c r="A79" s="28">
        <f>IF(H79&lt;&gt;"",COUNTA(H$1:H79),"")</f>
        <v>61</v>
      </c>
      <c r="B79" s="29" t="s">
        <v>114</v>
      </c>
      <c r="C79" s="30" t="s">
        <v>115</v>
      </c>
      <c r="D79" s="31" t="s">
        <v>53</v>
      </c>
      <c r="E79" s="38">
        <v>0.309</v>
      </c>
      <c r="F79" s="33">
        <v>1821.09</v>
      </c>
      <c r="G79" s="39">
        <v>622.54544174720002</v>
      </c>
      <c r="H79" s="34" t="s">
        <v>26</v>
      </c>
      <c r="I79">
        <f t="shared" si="0"/>
        <v>1.1063147600000001</v>
      </c>
      <c r="J79">
        <f t="shared" si="1"/>
        <v>688.73121097564763</v>
      </c>
      <c r="AA79" s="27"/>
      <c r="AB79" s="27"/>
    </row>
    <row r="80" spans="1:28" customFormat="1" ht="56.25" x14ac:dyDescent="0.25">
      <c r="A80" s="28">
        <f>IF(H80&lt;&gt;"",COUNTA(H$1:H80),"")</f>
        <v>62</v>
      </c>
      <c r="B80" s="29" t="s">
        <v>116</v>
      </c>
      <c r="C80" s="30" t="s">
        <v>117</v>
      </c>
      <c r="D80" s="31" t="s">
        <v>53</v>
      </c>
      <c r="E80" s="35">
        <v>1.81</v>
      </c>
      <c r="F80" s="33">
        <v>1777.23</v>
      </c>
      <c r="G80" s="33">
        <v>3558.7822568204001</v>
      </c>
      <c r="H80" s="34" t="s">
        <v>26</v>
      </c>
      <c r="I80">
        <f t="shared" si="0"/>
        <v>1.1063147600000001</v>
      </c>
      <c r="J80">
        <f t="shared" si="1"/>
        <v>3937.1333383465194</v>
      </c>
      <c r="AA80" s="27"/>
      <c r="AB80" s="27"/>
    </row>
    <row r="81" spans="1:28" customFormat="1" ht="15" x14ac:dyDescent="0.25">
      <c r="A81" s="28">
        <f>IF(H81&lt;&gt;"",COUNTA(H$1:H81),"")</f>
        <v>63</v>
      </c>
      <c r="B81" s="29" t="s">
        <v>118</v>
      </c>
      <c r="C81" s="30" t="s">
        <v>119</v>
      </c>
      <c r="D81" s="31" t="s">
        <v>83</v>
      </c>
      <c r="E81" s="41">
        <v>1.9000000000000001E-4</v>
      </c>
      <c r="F81" s="33">
        <v>252.43</v>
      </c>
      <c r="G81" s="39">
        <v>5.5315738000000003E-2</v>
      </c>
      <c r="H81" s="34" t="s">
        <v>26</v>
      </c>
      <c r="I81">
        <f t="shared" si="0"/>
        <v>1.1063147600000001</v>
      </c>
      <c r="J81">
        <f t="shared" si="1"/>
        <v>6.1196617409692886E-2</v>
      </c>
      <c r="AA81" s="27"/>
      <c r="AB81" s="27"/>
    </row>
    <row r="82" spans="1:28" customFormat="1" ht="22.5" x14ac:dyDescent="0.25">
      <c r="A82" s="28">
        <f>IF(H82&lt;&gt;"",COUNTA(H$1:H82),"")</f>
        <v>64</v>
      </c>
      <c r="B82" s="29" t="s">
        <v>120</v>
      </c>
      <c r="C82" s="30" t="s">
        <v>121</v>
      </c>
      <c r="D82" s="31" t="s">
        <v>78</v>
      </c>
      <c r="E82" s="38">
        <v>6.0000000000000001E-3</v>
      </c>
      <c r="F82" s="33">
        <v>80917.2</v>
      </c>
      <c r="G82" s="39">
        <v>537.11581597999998</v>
      </c>
      <c r="H82" s="34" t="s">
        <v>26</v>
      </c>
      <c r="I82">
        <f t="shared" si="0"/>
        <v>1.1063147600000001</v>
      </c>
      <c r="J82">
        <f t="shared" si="1"/>
        <v>594.21915504811784</v>
      </c>
      <c r="AA82" s="27"/>
      <c r="AB82" s="27"/>
    </row>
    <row r="83" spans="1:28" customFormat="1" ht="15" x14ac:dyDescent="0.25">
      <c r="A83" s="28">
        <f>IF(H83&lt;&gt;"",COUNTA(H$1:H83),"")</f>
        <v>65</v>
      </c>
      <c r="B83" s="29" t="s">
        <v>122</v>
      </c>
      <c r="C83" s="30" t="s">
        <v>123</v>
      </c>
      <c r="D83" s="31" t="s">
        <v>78</v>
      </c>
      <c r="E83" s="41">
        <v>3.8000000000000002E-4</v>
      </c>
      <c r="F83" s="33">
        <v>180180</v>
      </c>
      <c r="G83" s="39">
        <v>75.749371617199998</v>
      </c>
      <c r="H83" s="34" t="s">
        <v>26</v>
      </c>
      <c r="I83">
        <f t="shared" si="0"/>
        <v>1.1063147600000001</v>
      </c>
      <c r="J83">
        <f t="shared" si="1"/>
        <v>83.802647880833433</v>
      </c>
      <c r="AA83" s="27"/>
      <c r="AB83" s="27"/>
    </row>
    <row r="84" spans="1:28" customFormat="1" ht="15" x14ac:dyDescent="0.25">
      <c r="A84" s="28">
        <f>IF(H84&lt;&gt;"",COUNTA(H$1:H84),"")</f>
        <v>66</v>
      </c>
      <c r="B84" s="29" t="s">
        <v>124</v>
      </c>
      <c r="C84" s="30" t="s">
        <v>125</v>
      </c>
      <c r="D84" s="31" t="s">
        <v>72</v>
      </c>
      <c r="E84" s="41">
        <v>0.29404000000000002</v>
      </c>
      <c r="F84" s="33">
        <v>56.6</v>
      </c>
      <c r="G84" s="39">
        <v>18.398014458799999</v>
      </c>
      <c r="H84" s="34" t="s">
        <v>26</v>
      </c>
      <c r="I84">
        <f t="shared" ref="I84:I137" si="2">1.052*1.021*1.03</f>
        <v>1.1063147600000001</v>
      </c>
      <c r="J84">
        <f t="shared" ref="J84:J137" si="3">G84*I84</f>
        <v>20.35399495046385</v>
      </c>
      <c r="AA84" s="27"/>
      <c r="AB84" s="27"/>
    </row>
    <row r="85" spans="1:28" customFormat="1" ht="33.75" x14ac:dyDescent="0.25">
      <c r="A85" s="28">
        <f>IF(H85&lt;&gt;"",COUNTA(H$1:H85),"")</f>
        <v>67</v>
      </c>
      <c r="B85" s="29" t="s">
        <v>126</v>
      </c>
      <c r="C85" s="30" t="s">
        <v>127</v>
      </c>
      <c r="D85" s="31" t="s">
        <v>25</v>
      </c>
      <c r="E85" s="32">
        <v>1</v>
      </c>
      <c r="F85" s="33">
        <v>2162.0700000000002</v>
      </c>
      <c r="G85" s="33">
        <v>2391.9299531532001</v>
      </c>
      <c r="H85" s="34" t="s">
        <v>26</v>
      </c>
      <c r="I85">
        <f t="shared" si="2"/>
        <v>1.1063147600000001</v>
      </c>
      <c r="J85">
        <f t="shared" si="3"/>
        <v>2646.2274120594939</v>
      </c>
      <c r="AA85" s="27"/>
      <c r="AB85" s="27"/>
    </row>
    <row r="86" spans="1:28" customFormat="1" ht="33.75" x14ac:dyDescent="0.25">
      <c r="A86" s="28">
        <f>IF(H86&lt;&gt;"",COUNTA(H$1:H86),"")</f>
        <v>68</v>
      </c>
      <c r="B86" s="29" t="s">
        <v>128</v>
      </c>
      <c r="C86" s="30" t="s">
        <v>129</v>
      </c>
      <c r="D86" s="31" t="s">
        <v>25</v>
      </c>
      <c r="E86" s="32">
        <v>1</v>
      </c>
      <c r="F86" s="33">
        <v>563.47</v>
      </c>
      <c r="G86" s="39">
        <v>623.3751778172001</v>
      </c>
      <c r="H86" s="34" t="s">
        <v>26</v>
      </c>
      <c r="I86">
        <f t="shared" si="2"/>
        <v>1.1063147600000001</v>
      </c>
      <c r="J86">
        <f t="shared" si="3"/>
        <v>689.64916023679314</v>
      </c>
      <c r="AA86" s="27"/>
      <c r="AB86" s="27"/>
    </row>
    <row r="87" spans="1:28" customFormat="1" ht="33.75" x14ac:dyDescent="0.25">
      <c r="A87" s="28">
        <f>IF(H87&lt;&gt;"",COUNTA(H$1:H87),"")</f>
        <v>69</v>
      </c>
      <c r="B87" s="29" t="s">
        <v>130</v>
      </c>
      <c r="C87" s="30" t="s">
        <v>131</v>
      </c>
      <c r="D87" s="31" t="s">
        <v>25</v>
      </c>
      <c r="E87" s="32">
        <v>3</v>
      </c>
      <c r="F87" s="33">
        <v>572.66</v>
      </c>
      <c r="G87" s="33">
        <v>1900.6266313848</v>
      </c>
      <c r="H87" s="34" t="s">
        <v>26</v>
      </c>
      <c r="I87">
        <f t="shared" si="2"/>
        <v>1.1063147600000001</v>
      </c>
      <c r="J87">
        <f t="shared" si="3"/>
        <v>2102.6912955500839</v>
      </c>
      <c r="AA87" s="27"/>
      <c r="AB87" s="27"/>
    </row>
    <row r="88" spans="1:28" customFormat="1" ht="45" x14ac:dyDescent="0.25">
      <c r="A88" s="28">
        <f>IF(H88&lt;&gt;"",COUNTA(H$1:H88),"")</f>
        <v>70</v>
      </c>
      <c r="B88" s="29" t="s">
        <v>130</v>
      </c>
      <c r="C88" s="30" t="s">
        <v>132</v>
      </c>
      <c r="D88" s="31" t="s">
        <v>25</v>
      </c>
      <c r="E88" s="32">
        <v>1</v>
      </c>
      <c r="F88" s="33">
        <v>572.66</v>
      </c>
      <c r="G88" s="39">
        <v>633.54221046160001</v>
      </c>
      <c r="H88" s="34" t="s">
        <v>26</v>
      </c>
      <c r="I88">
        <f t="shared" si="2"/>
        <v>1.1063147600000001</v>
      </c>
      <c r="J88">
        <f t="shared" si="3"/>
        <v>700.89709851669454</v>
      </c>
      <c r="AA88" s="27"/>
      <c r="AB88" s="27"/>
    </row>
    <row r="89" spans="1:28" customFormat="1" ht="45" x14ac:dyDescent="0.25">
      <c r="A89" s="28">
        <f>IF(H89&lt;&gt;"",COUNTA(H$1:H89),"")</f>
        <v>71</v>
      </c>
      <c r="B89" s="29" t="s">
        <v>130</v>
      </c>
      <c r="C89" s="30" t="s">
        <v>133</v>
      </c>
      <c r="D89" s="31" t="s">
        <v>25</v>
      </c>
      <c r="E89" s="32">
        <v>2</v>
      </c>
      <c r="F89" s="33">
        <v>572.66</v>
      </c>
      <c r="G89" s="33">
        <v>1267.0844209232</v>
      </c>
      <c r="H89" s="34" t="s">
        <v>26</v>
      </c>
      <c r="I89">
        <f t="shared" si="2"/>
        <v>1.1063147600000001</v>
      </c>
      <c r="J89">
        <f t="shared" si="3"/>
        <v>1401.7941970333891</v>
      </c>
      <c r="AA89" s="27"/>
      <c r="AB89" s="27"/>
    </row>
    <row r="90" spans="1:28" customFormat="1" ht="45" x14ac:dyDescent="0.25">
      <c r="A90" s="28">
        <f>IF(H90&lt;&gt;"",COUNTA(H$1:H90),"")</f>
        <v>72</v>
      </c>
      <c r="B90" s="29" t="s">
        <v>134</v>
      </c>
      <c r="C90" s="30" t="s">
        <v>135</v>
      </c>
      <c r="D90" s="31" t="s">
        <v>25</v>
      </c>
      <c r="E90" s="32">
        <v>2</v>
      </c>
      <c r="F90" s="33">
        <v>1411.77</v>
      </c>
      <c r="G90" s="33">
        <v>3123.7239774504001</v>
      </c>
      <c r="H90" s="34" t="s">
        <v>26</v>
      </c>
      <c r="I90">
        <f t="shared" si="2"/>
        <v>1.1063147600000001</v>
      </c>
      <c r="J90">
        <f t="shared" si="3"/>
        <v>3455.8219424192848</v>
      </c>
      <c r="AA90" s="27"/>
      <c r="AB90" s="27"/>
    </row>
    <row r="91" spans="1:28" customFormat="1" ht="22.5" x14ac:dyDescent="0.25">
      <c r="A91" s="28">
        <f>IF(H91&lt;&gt;"",COUNTA(H$1:H91),"")</f>
        <v>73</v>
      </c>
      <c r="B91" s="29" t="s">
        <v>136</v>
      </c>
      <c r="C91" s="30" t="s">
        <v>137</v>
      </c>
      <c r="D91" s="31" t="s">
        <v>25</v>
      </c>
      <c r="E91" s="32">
        <v>16</v>
      </c>
      <c r="F91" s="33">
        <v>272.55</v>
      </c>
      <c r="G91" s="33">
        <v>4824.4174054080004</v>
      </c>
      <c r="H91" s="34" t="s">
        <v>26</v>
      </c>
      <c r="I91">
        <f t="shared" si="2"/>
        <v>1.1063147600000001</v>
      </c>
      <c r="J91">
        <f t="shared" si="3"/>
        <v>5337.3241840037754</v>
      </c>
      <c r="AA91" s="27"/>
      <c r="AB91" s="27"/>
    </row>
    <row r="92" spans="1:28" customFormat="1" ht="22.5" x14ac:dyDescent="0.25">
      <c r="A92" s="28">
        <f>IF(H92&lt;&gt;"",COUNTA(H$1:H92),"")</f>
        <v>74</v>
      </c>
      <c r="B92" s="29" t="s">
        <v>136</v>
      </c>
      <c r="C92" s="30" t="s">
        <v>138</v>
      </c>
      <c r="D92" s="31" t="s">
        <v>25</v>
      </c>
      <c r="E92" s="32">
        <v>4</v>
      </c>
      <c r="F92" s="33">
        <v>272.55</v>
      </c>
      <c r="G92" s="33">
        <v>1206.1043513520001</v>
      </c>
      <c r="H92" s="34" t="s">
        <v>26</v>
      </c>
      <c r="I92">
        <f t="shared" si="2"/>
        <v>1.1063147600000001</v>
      </c>
      <c r="J92">
        <f t="shared" si="3"/>
        <v>1334.3310460009438</v>
      </c>
      <c r="AA92" s="27"/>
      <c r="AB92" s="27"/>
    </row>
    <row r="93" spans="1:28" customFormat="1" ht="45" x14ac:dyDescent="0.25">
      <c r="A93" s="28">
        <f>IF(H93&lt;&gt;"",COUNTA(H$1:H93),"")</f>
        <v>75</v>
      </c>
      <c r="B93" s="29" t="s">
        <v>136</v>
      </c>
      <c r="C93" s="30" t="s">
        <v>139</v>
      </c>
      <c r="D93" s="31" t="s">
        <v>25</v>
      </c>
      <c r="E93" s="32">
        <v>12</v>
      </c>
      <c r="F93" s="33">
        <v>272.55</v>
      </c>
      <c r="G93" s="33">
        <v>3618.3130540560001</v>
      </c>
      <c r="H93" s="34" t="s">
        <v>26</v>
      </c>
      <c r="I93">
        <f t="shared" si="2"/>
        <v>1.1063147600000001</v>
      </c>
      <c r="J93">
        <f t="shared" si="3"/>
        <v>4002.9931380028311</v>
      </c>
      <c r="AA93" s="27"/>
      <c r="AB93" s="27"/>
    </row>
    <row r="94" spans="1:28" customFormat="1" ht="22.5" x14ac:dyDescent="0.25">
      <c r="A94" s="28">
        <f>IF(H94&lt;&gt;"",COUNTA(H$1:H94),"")</f>
        <v>76</v>
      </c>
      <c r="B94" s="29" t="s">
        <v>140</v>
      </c>
      <c r="C94" s="30" t="s">
        <v>141</v>
      </c>
      <c r="D94" s="31" t="s">
        <v>83</v>
      </c>
      <c r="E94" s="38">
        <v>0.59599999999999997</v>
      </c>
      <c r="F94" s="33">
        <v>137.59</v>
      </c>
      <c r="G94" s="39">
        <v>90.72887346760001</v>
      </c>
      <c r="H94" s="34" t="s">
        <v>26</v>
      </c>
      <c r="I94">
        <f t="shared" si="2"/>
        <v>1.1063147600000001</v>
      </c>
      <c r="J94">
        <f t="shared" si="3"/>
        <v>100.37469187537828</v>
      </c>
      <c r="AA94" s="27"/>
      <c r="AB94" s="27"/>
    </row>
    <row r="95" spans="1:28" customFormat="1" ht="22.5" x14ac:dyDescent="0.25">
      <c r="A95" s="28">
        <f>IF(H95&lt;&gt;"",COUNTA(H$1:H95),"")</f>
        <v>77</v>
      </c>
      <c r="B95" s="29" t="s">
        <v>142</v>
      </c>
      <c r="C95" s="30" t="s">
        <v>143</v>
      </c>
      <c r="D95" s="31" t="s">
        <v>78</v>
      </c>
      <c r="E95" s="41">
        <v>2.5600000000000002E-3</v>
      </c>
      <c r="F95" s="33">
        <v>74037.600000000006</v>
      </c>
      <c r="G95" s="39">
        <v>209.69089961040001</v>
      </c>
      <c r="H95" s="34" t="s">
        <v>26</v>
      </c>
      <c r="I95">
        <f t="shared" si="2"/>
        <v>1.1063147600000001</v>
      </c>
      <c r="J95">
        <f t="shared" si="3"/>
        <v>231.9841372766638</v>
      </c>
      <c r="AA95" s="27"/>
      <c r="AB95" s="27"/>
    </row>
    <row r="96" spans="1:28" customFormat="1" ht="15" x14ac:dyDescent="0.25">
      <c r="A96" s="28">
        <f>IF(H96&lt;&gt;"",COUNTA(H$1:H96),"")</f>
        <v>78</v>
      </c>
      <c r="B96" s="29" t="s">
        <v>144</v>
      </c>
      <c r="C96" s="30" t="s">
        <v>145</v>
      </c>
      <c r="D96" s="31" t="s">
        <v>146</v>
      </c>
      <c r="E96" s="40">
        <v>1.422798</v>
      </c>
      <c r="F96" s="33">
        <v>225.23</v>
      </c>
      <c r="G96" s="39">
        <v>354.52962798959999</v>
      </c>
      <c r="H96" s="34" t="s">
        <v>26</v>
      </c>
      <c r="I96">
        <f t="shared" si="2"/>
        <v>1.1063147600000001</v>
      </c>
      <c r="J96">
        <f t="shared" si="3"/>
        <v>392.22136030220361</v>
      </c>
      <c r="AA96" s="27"/>
      <c r="AB96" s="27"/>
    </row>
    <row r="97" spans="1:28" customFormat="1" ht="22.5" x14ac:dyDescent="0.25">
      <c r="A97" s="28">
        <f>IF(H97&lt;&gt;"",COUNTA(H$1:H97),"")</f>
        <v>79</v>
      </c>
      <c r="B97" s="29" t="s">
        <v>147</v>
      </c>
      <c r="C97" s="30" t="s">
        <v>148</v>
      </c>
      <c r="D97" s="31" t="s">
        <v>83</v>
      </c>
      <c r="E97" s="32">
        <v>20</v>
      </c>
      <c r="F97" s="33">
        <v>77.53</v>
      </c>
      <c r="G97" s="33">
        <v>1715.451666856</v>
      </c>
      <c r="H97" s="34" t="s">
        <v>26</v>
      </c>
      <c r="I97">
        <f t="shared" si="2"/>
        <v>1.1063147600000001</v>
      </c>
      <c r="J97">
        <f t="shared" si="3"/>
        <v>1897.8294991093958</v>
      </c>
      <c r="AA97" s="27"/>
      <c r="AB97" s="27"/>
    </row>
    <row r="98" spans="1:28" customFormat="1" ht="22.5" x14ac:dyDescent="0.25">
      <c r="A98" s="28">
        <f>IF(H98&lt;&gt;"",COUNTA(H$1:H98),"")</f>
        <v>80</v>
      </c>
      <c r="B98" s="29" t="s">
        <v>149</v>
      </c>
      <c r="C98" s="30" t="s">
        <v>150</v>
      </c>
      <c r="D98" s="31" t="s">
        <v>78</v>
      </c>
      <c r="E98" s="42">
        <v>8.5477999999999995E-3</v>
      </c>
      <c r="F98" s="33">
        <v>69069</v>
      </c>
      <c r="G98" s="39">
        <v>653.15717115640007</v>
      </c>
      <c r="H98" s="34" t="s">
        <v>26</v>
      </c>
      <c r="I98">
        <f t="shared" si="2"/>
        <v>1.1063147600000001</v>
      </c>
      <c r="J98">
        <f t="shared" si="3"/>
        <v>722.59741905017165</v>
      </c>
      <c r="AA98" s="27"/>
      <c r="AB98" s="27"/>
    </row>
    <row r="99" spans="1:28" customFormat="1" ht="15" x14ac:dyDescent="0.25">
      <c r="A99" s="28">
        <f>IF(H99&lt;&gt;"",COUNTA(H$1:H99),"")</f>
        <v>81</v>
      </c>
      <c r="B99" s="29" t="s">
        <v>151</v>
      </c>
      <c r="C99" s="30" t="s">
        <v>152</v>
      </c>
      <c r="D99" s="31" t="s">
        <v>83</v>
      </c>
      <c r="E99" s="37">
        <v>0.94679999999999997</v>
      </c>
      <c r="F99" s="33">
        <v>481.03</v>
      </c>
      <c r="G99" s="39">
        <v>503.85999429440005</v>
      </c>
      <c r="H99" s="34" t="s">
        <v>26</v>
      </c>
      <c r="I99">
        <f t="shared" si="2"/>
        <v>1.1063147600000001</v>
      </c>
      <c r="J99">
        <f t="shared" si="3"/>
        <v>557.42774866141065</v>
      </c>
      <c r="AA99" s="27"/>
      <c r="AB99" s="27"/>
    </row>
    <row r="100" spans="1:28" customFormat="1" ht="15" x14ac:dyDescent="0.25">
      <c r="A100" s="28">
        <f>IF(H100&lt;&gt;"",COUNTA(H$1:H100),"")</f>
        <v>82</v>
      </c>
      <c r="B100" s="29" t="s">
        <v>153</v>
      </c>
      <c r="C100" s="30" t="s">
        <v>154</v>
      </c>
      <c r="D100" s="31" t="s">
        <v>155</v>
      </c>
      <c r="E100" s="37">
        <v>0.79520000000000002</v>
      </c>
      <c r="F100" s="33">
        <v>107.2</v>
      </c>
      <c r="G100" s="39">
        <v>94.313333290000003</v>
      </c>
      <c r="H100" s="34" t="s">
        <v>26</v>
      </c>
      <c r="I100">
        <f t="shared" si="2"/>
        <v>1.1063147600000001</v>
      </c>
      <c r="J100">
        <f t="shared" si="3"/>
        <v>104.34023268352637</v>
      </c>
      <c r="AA100" s="27"/>
      <c r="AB100" s="27"/>
    </row>
    <row r="101" spans="1:28" customFormat="1" ht="33.75" x14ac:dyDescent="0.25">
      <c r="A101" s="28">
        <f>IF(H101&lt;&gt;"",COUNTA(H$1:H101),"")</f>
        <v>83</v>
      </c>
      <c r="B101" s="29" t="s">
        <v>156</v>
      </c>
      <c r="C101" s="30" t="s">
        <v>157</v>
      </c>
      <c r="D101" s="31" t="s">
        <v>78</v>
      </c>
      <c r="E101" s="42">
        <v>2.8498E-3</v>
      </c>
      <c r="F101" s="33">
        <v>156365.29999999999</v>
      </c>
      <c r="G101" s="39">
        <v>492.98492020360004</v>
      </c>
      <c r="H101" s="34" t="s">
        <v>26</v>
      </c>
      <c r="I101">
        <f t="shared" si="2"/>
        <v>1.1063147600000001</v>
      </c>
      <c r="J101">
        <f t="shared" si="3"/>
        <v>545.39649367866491</v>
      </c>
      <c r="AA101" s="27"/>
      <c r="AB101" s="27"/>
    </row>
    <row r="102" spans="1:28" customFormat="1" ht="33.75" x14ac:dyDescent="0.25">
      <c r="A102" s="28">
        <f>IF(H102&lt;&gt;"",COUNTA(H$1:H102),"")</f>
        <v>84</v>
      </c>
      <c r="B102" s="29" t="s">
        <v>158</v>
      </c>
      <c r="C102" s="30" t="s">
        <v>159</v>
      </c>
      <c r="D102" s="31" t="s">
        <v>78</v>
      </c>
      <c r="E102" s="41">
        <v>2.9E-4</v>
      </c>
      <c r="F102" s="33">
        <v>154245</v>
      </c>
      <c r="G102" s="39">
        <v>49.474396067200004</v>
      </c>
      <c r="H102" s="34" t="s">
        <v>26</v>
      </c>
      <c r="I102">
        <f t="shared" si="2"/>
        <v>1.1063147600000001</v>
      </c>
      <c r="J102">
        <f t="shared" si="3"/>
        <v>54.734254611229318</v>
      </c>
      <c r="AA102" s="27"/>
      <c r="AB102" s="27"/>
    </row>
    <row r="103" spans="1:28" customFormat="1" ht="15" x14ac:dyDescent="0.25">
      <c r="A103" s="28">
        <f>IF(H103&lt;&gt;"",COUNTA(H$1:H103),"")</f>
        <v>85</v>
      </c>
      <c r="B103" s="29" t="s">
        <v>160</v>
      </c>
      <c r="C103" s="30" t="s">
        <v>161</v>
      </c>
      <c r="D103" s="31" t="s">
        <v>83</v>
      </c>
      <c r="E103" s="38">
        <v>6.0000000000000001E-3</v>
      </c>
      <c r="F103" s="33">
        <v>296.66000000000003</v>
      </c>
      <c r="G103" s="39">
        <v>1.9692402728000002</v>
      </c>
      <c r="H103" s="34" t="s">
        <v>26</v>
      </c>
      <c r="I103">
        <f t="shared" si="2"/>
        <v>1.1063147600000001</v>
      </c>
      <c r="J103">
        <f t="shared" si="3"/>
        <v>2.1785995797850668</v>
      </c>
      <c r="AA103" s="27"/>
      <c r="AB103" s="27"/>
    </row>
    <row r="104" spans="1:28" customFormat="1" ht="22.5" x14ac:dyDescent="0.25">
      <c r="A104" s="28">
        <f>IF(H104&lt;&gt;"",COUNTA(H$1:H104),"")</f>
        <v>86</v>
      </c>
      <c r="B104" s="29" t="s">
        <v>24</v>
      </c>
      <c r="C104" s="30" t="s">
        <v>162</v>
      </c>
      <c r="D104" s="31" t="s">
        <v>78</v>
      </c>
      <c r="E104" s="36">
        <v>0.3</v>
      </c>
      <c r="F104" s="33">
        <v>55936.79</v>
      </c>
      <c r="G104" s="33">
        <v>18565.112240150404</v>
      </c>
      <c r="H104" s="34" t="s">
        <v>26</v>
      </c>
      <c r="I104">
        <f t="shared" si="2"/>
        <v>1.1063147600000001</v>
      </c>
      <c r="J104">
        <f t="shared" si="3"/>
        <v>20538.857692335056</v>
      </c>
      <c r="AA104" s="27"/>
      <c r="AB104" s="27"/>
    </row>
    <row r="105" spans="1:28" customFormat="1" ht="33.75" x14ac:dyDescent="0.25">
      <c r="A105" s="28">
        <f>IF(H105&lt;&gt;"",COUNTA(H$1:H105),"")</f>
        <v>87</v>
      </c>
      <c r="B105" s="29" t="s">
        <v>163</v>
      </c>
      <c r="C105" s="30" t="s">
        <v>164</v>
      </c>
      <c r="D105" s="31" t="s">
        <v>25</v>
      </c>
      <c r="E105" s="32">
        <v>12</v>
      </c>
      <c r="F105" s="33">
        <v>180.27</v>
      </c>
      <c r="G105" s="33">
        <v>2393.2243414223999</v>
      </c>
      <c r="H105" s="34" t="s">
        <v>26</v>
      </c>
      <c r="I105">
        <f t="shared" si="2"/>
        <v>1.1063147600000001</v>
      </c>
      <c r="J105">
        <f t="shared" si="3"/>
        <v>2647.6594129068803</v>
      </c>
      <c r="AA105" s="27"/>
      <c r="AB105" s="27"/>
    </row>
    <row r="106" spans="1:28" customFormat="1" ht="15" x14ac:dyDescent="0.25">
      <c r="A106" s="28">
        <f>IF(H106&lt;&gt;"",COUNTA(H$1:H106),"")</f>
        <v>88</v>
      </c>
      <c r="B106" s="29" t="s">
        <v>165</v>
      </c>
      <c r="C106" s="30" t="s">
        <v>166</v>
      </c>
      <c r="D106" s="31" t="s">
        <v>83</v>
      </c>
      <c r="E106" s="40">
        <v>0.30000599999999999</v>
      </c>
      <c r="F106" s="33">
        <v>339.34</v>
      </c>
      <c r="G106" s="39">
        <v>112.61177942040001</v>
      </c>
      <c r="H106" s="34" t="s">
        <v>26</v>
      </c>
      <c r="I106">
        <f t="shared" si="2"/>
        <v>1.1063147600000001</v>
      </c>
      <c r="J106">
        <f t="shared" si="3"/>
        <v>124.58407372265279</v>
      </c>
      <c r="AA106" s="27"/>
      <c r="AB106" s="27"/>
    </row>
    <row r="107" spans="1:28" customFormat="1" ht="22.5" x14ac:dyDescent="0.25">
      <c r="A107" s="28">
        <f>IF(H107&lt;&gt;"",COUNTA(H$1:H107),"")</f>
        <v>89</v>
      </c>
      <c r="B107" s="29" t="s">
        <v>167</v>
      </c>
      <c r="C107" s="30" t="s">
        <v>168</v>
      </c>
      <c r="D107" s="31" t="s">
        <v>78</v>
      </c>
      <c r="E107" s="42">
        <v>7.9999999999999996E-7</v>
      </c>
      <c r="F107" s="33">
        <v>1039402</v>
      </c>
      <c r="G107" s="39">
        <v>0.91824125079999996</v>
      </c>
      <c r="H107" s="34" t="s">
        <v>26</v>
      </c>
      <c r="I107">
        <f t="shared" si="2"/>
        <v>1.1063147600000001</v>
      </c>
      <c r="J107">
        <f t="shared" si="3"/>
        <v>1.0158638490009018</v>
      </c>
      <c r="AA107" s="27"/>
      <c r="AB107" s="27"/>
    </row>
    <row r="108" spans="1:28" customFormat="1" ht="15" x14ac:dyDescent="0.25">
      <c r="A108" s="28">
        <f>IF(H108&lt;&gt;"",COUNTA(H$1:H108),"")</f>
        <v>90</v>
      </c>
      <c r="B108" s="29" t="s">
        <v>169</v>
      </c>
      <c r="C108" s="30" t="s">
        <v>170</v>
      </c>
      <c r="D108" s="31" t="s">
        <v>78</v>
      </c>
      <c r="E108" s="41">
        <v>3.6000000000000002E-4</v>
      </c>
      <c r="F108" s="33">
        <v>146837.6</v>
      </c>
      <c r="G108" s="39">
        <v>58.479798213600006</v>
      </c>
      <c r="H108" s="34" t="s">
        <v>26</v>
      </c>
      <c r="I108">
        <f t="shared" si="2"/>
        <v>1.1063147600000001</v>
      </c>
      <c r="J108">
        <f t="shared" si="3"/>
        <v>64.697063925527317</v>
      </c>
      <c r="AA108" s="27"/>
      <c r="AB108" s="27"/>
    </row>
    <row r="109" spans="1:28" customFormat="1" ht="15" x14ac:dyDescent="0.25">
      <c r="A109" s="28">
        <f>IF(H109&lt;&gt;"",COUNTA(H$1:H109),"")</f>
        <v>91</v>
      </c>
      <c r="B109" s="29" t="s">
        <v>171</v>
      </c>
      <c r="C109" s="30" t="s">
        <v>172</v>
      </c>
      <c r="D109" s="31" t="s">
        <v>78</v>
      </c>
      <c r="E109" s="42">
        <v>1.4679999999999999E-4</v>
      </c>
      <c r="F109" s="33">
        <v>123396</v>
      </c>
      <c r="G109" s="39">
        <v>20.035360303600001</v>
      </c>
      <c r="H109" s="34" t="s">
        <v>26</v>
      </c>
      <c r="I109">
        <f t="shared" si="2"/>
        <v>1.1063147600000001</v>
      </c>
      <c r="J109">
        <f t="shared" si="3"/>
        <v>22.165414825790762</v>
      </c>
      <c r="AA109" s="27"/>
      <c r="AB109" s="27"/>
    </row>
    <row r="110" spans="1:28" customFormat="1" ht="22.5" x14ac:dyDescent="0.25">
      <c r="A110" s="28">
        <f>IF(H110&lt;&gt;"",COUNTA(H$1:H110),"")</f>
        <v>92</v>
      </c>
      <c r="B110" s="29" t="s">
        <v>173</v>
      </c>
      <c r="C110" s="30" t="s">
        <v>174</v>
      </c>
      <c r="D110" s="31" t="s">
        <v>83</v>
      </c>
      <c r="E110" s="38">
        <v>0.52500000000000002</v>
      </c>
      <c r="F110" s="33">
        <v>81.349999999999994</v>
      </c>
      <c r="G110" s="39">
        <v>47.250703399600006</v>
      </c>
      <c r="H110" s="34" t="s">
        <v>26</v>
      </c>
      <c r="I110">
        <f t="shared" si="2"/>
        <v>1.1063147600000001</v>
      </c>
      <c r="J110">
        <f t="shared" si="3"/>
        <v>52.274150591359671</v>
      </c>
      <c r="AA110" s="27"/>
      <c r="AB110" s="27"/>
    </row>
    <row r="111" spans="1:28" customFormat="1" ht="22.5" x14ac:dyDescent="0.25">
      <c r="A111" s="28">
        <f>IF(H111&lt;&gt;"",COUNTA(H$1:H111),"")</f>
        <v>93</v>
      </c>
      <c r="B111" s="29" t="s">
        <v>175</v>
      </c>
      <c r="C111" s="30" t="s">
        <v>176</v>
      </c>
      <c r="D111" s="31" t="s">
        <v>83</v>
      </c>
      <c r="E111" s="35">
        <v>1.47</v>
      </c>
      <c r="F111" s="33">
        <v>60.06</v>
      </c>
      <c r="G111" s="39">
        <v>97.676530160400006</v>
      </c>
      <c r="H111" s="34" t="s">
        <v>26</v>
      </c>
      <c r="I111">
        <f t="shared" si="2"/>
        <v>1.1063147600000001</v>
      </c>
      <c r="J111">
        <f t="shared" si="3"/>
        <v>108.0609870220357</v>
      </c>
      <c r="AA111" s="27"/>
      <c r="AB111" s="27"/>
    </row>
    <row r="112" spans="1:28" customFormat="1" ht="22.5" x14ac:dyDescent="0.25">
      <c r="A112" s="28">
        <f>IF(H112&lt;&gt;"",COUNTA(H$1:H112),"")</f>
        <v>94</v>
      </c>
      <c r="B112" s="29" t="s">
        <v>177</v>
      </c>
      <c r="C112" s="30" t="s">
        <v>178</v>
      </c>
      <c r="D112" s="31" t="s">
        <v>78</v>
      </c>
      <c r="E112" s="37">
        <v>2.0999999999999999E-3</v>
      </c>
      <c r="F112" s="33">
        <v>133679</v>
      </c>
      <c r="G112" s="39">
        <v>310.57574257480002</v>
      </c>
      <c r="H112" s="34" t="s">
        <v>26</v>
      </c>
      <c r="I112">
        <f t="shared" si="2"/>
        <v>1.1063147600000001</v>
      </c>
      <c r="J112">
        <f t="shared" si="3"/>
        <v>343.5945281084617</v>
      </c>
      <c r="AA112" s="27"/>
      <c r="AB112" s="27"/>
    </row>
    <row r="113" spans="1:28" customFormat="1" ht="22.5" x14ac:dyDescent="0.25">
      <c r="A113" s="28">
        <f>IF(H113&lt;&gt;"",COUNTA(H$1:H113),"")</f>
        <v>95</v>
      </c>
      <c r="B113" s="29" t="s">
        <v>179</v>
      </c>
      <c r="C113" s="30" t="s">
        <v>180</v>
      </c>
      <c r="D113" s="31" t="s">
        <v>78</v>
      </c>
      <c r="E113" s="41">
        <v>3.15E-3</v>
      </c>
      <c r="F113" s="33">
        <v>110201</v>
      </c>
      <c r="G113" s="39">
        <v>384.03504263880001</v>
      </c>
      <c r="H113" s="34" t="s">
        <v>26</v>
      </c>
      <c r="I113">
        <f t="shared" si="2"/>
        <v>1.1063147600000001</v>
      </c>
      <c r="J113">
        <f t="shared" si="3"/>
        <v>424.86363602853385</v>
      </c>
      <c r="AA113" s="27"/>
      <c r="AB113" s="27"/>
    </row>
    <row r="114" spans="1:28" customFormat="1" ht="22.5" x14ac:dyDescent="0.25">
      <c r="A114" s="28">
        <f>IF(H114&lt;&gt;"",COUNTA(H$1:H114),"")</f>
        <v>96</v>
      </c>
      <c r="B114" s="29" t="s">
        <v>181</v>
      </c>
      <c r="C114" s="30" t="s">
        <v>182</v>
      </c>
      <c r="D114" s="31" t="s">
        <v>111</v>
      </c>
      <c r="E114" s="38">
        <v>1.6E-2</v>
      </c>
      <c r="F114" s="33">
        <v>31395</v>
      </c>
      <c r="G114" s="39">
        <v>555.72403024319999</v>
      </c>
      <c r="H114" s="34" t="s">
        <v>26</v>
      </c>
      <c r="I114">
        <f t="shared" si="2"/>
        <v>1.1063147600000001</v>
      </c>
      <c r="J114">
        <f t="shared" si="3"/>
        <v>614.80569714473859</v>
      </c>
      <c r="AA114" s="27"/>
      <c r="AB114" s="27"/>
    </row>
    <row r="115" spans="1:28" customFormat="1" ht="22.5" x14ac:dyDescent="0.25">
      <c r="A115" s="28">
        <f>IF(H115&lt;&gt;"",COUNTA(H$1:H115),"")</f>
        <v>97</v>
      </c>
      <c r="B115" s="29" t="s">
        <v>24</v>
      </c>
      <c r="C115" s="30" t="s">
        <v>183</v>
      </c>
      <c r="D115" s="31" t="s">
        <v>83</v>
      </c>
      <c r="E115" s="37">
        <v>29.375299999999999</v>
      </c>
      <c r="F115" s="33">
        <v>573.21</v>
      </c>
      <c r="G115" s="33">
        <v>18628.360254979601</v>
      </c>
      <c r="H115" s="34" t="s">
        <v>26</v>
      </c>
      <c r="I115">
        <f t="shared" si="2"/>
        <v>1.1063147600000001</v>
      </c>
      <c r="J115">
        <f t="shared" si="3"/>
        <v>20608.829904681297</v>
      </c>
      <c r="AA115" s="27"/>
      <c r="AB115" s="27"/>
    </row>
    <row r="116" spans="1:28" customFormat="1" ht="15" x14ac:dyDescent="0.25">
      <c r="A116" s="28">
        <f>IF(H116&lt;&gt;"",COUNTA(H$1:H116),"")</f>
        <v>98</v>
      </c>
      <c r="B116" s="29" t="s">
        <v>184</v>
      </c>
      <c r="C116" s="30" t="s">
        <v>185</v>
      </c>
      <c r="D116" s="31" t="s">
        <v>83</v>
      </c>
      <c r="E116" s="38">
        <v>5.0000000000000001E-3</v>
      </c>
      <c r="F116" s="33">
        <v>55.42</v>
      </c>
      <c r="G116" s="39">
        <v>0.30976813280000004</v>
      </c>
      <c r="H116" s="34" t="s">
        <v>26</v>
      </c>
      <c r="I116">
        <f t="shared" si="2"/>
        <v>1.1063147600000001</v>
      </c>
      <c r="J116">
        <f t="shared" si="3"/>
        <v>0.3427010574942802</v>
      </c>
      <c r="AA116" s="27"/>
      <c r="AB116" s="27"/>
    </row>
    <row r="117" spans="1:28" customFormat="1" ht="15" x14ac:dyDescent="0.25">
      <c r="A117" s="28">
        <f>IF(H117&lt;&gt;"",COUNTA(H$1:H117),"")</f>
        <v>99</v>
      </c>
      <c r="B117" s="29" t="s">
        <v>186</v>
      </c>
      <c r="C117" s="30" t="s">
        <v>187</v>
      </c>
      <c r="D117" s="31" t="s">
        <v>72</v>
      </c>
      <c r="E117" s="37">
        <v>1.0200000000000001E-2</v>
      </c>
      <c r="F117" s="33">
        <v>4730.18</v>
      </c>
      <c r="G117" s="39">
        <v>53.379687170000004</v>
      </c>
      <c r="H117" s="34" t="s">
        <v>26</v>
      </c>
      <c r="I117">
        <f t="shared" si="2"/>
        <v>1.1063147600000001</v>
      </c>
      <c r="J117">
        <f t="shared" si="3"/>
        <v>59.05473580035364</v>
      </c>
      <c r="AA117" s="27"/>
      <c r="AB117" s="27"/>
    </row>
    <row r="118" spans="1:28" customFormat="1" ht="15" x14ac:dyDescent="0.25">
      <c r="A118" s="28">
        <f>IF(H118&lt;&gt;"",COUNTA(H$1:H118),"")</f>
        <v>100</v>
      </c>
      <c r="B118" s="29" t="s">
        <v>188</v>
      </c>
      <c r="C118" s="30" t="s">
        <v>189</v>
      </c>
      <c r="D118" s="31" t="s">
        <v>72</v>
      </c>
      <c r="E118" s="42">
        <v>5.8751999999999997E-3</v>
      </c>
      <c r="F118" s="33">
        <v>5460</v>
      </c>
      <c r="G118" s="39">
        <v>35.490577500800001</v>
      </c>
      <c r="H118" s="34" t="s">
        <v>26</v>
      </c>
      <c r="I118">
        <f t="shared" si="2"/>
        <v>1.1063147600000001</v>
      </c>
      <c r="J118">
        <f t="shared" si="3"/>
        <v>39.263749730058954</v>
      </c>
      <c r="AA118" s="27"/>
      <c r="AB118" s="27"/>
    </row>
    <row r="119" spans="1:28" customFormat="1" ht="15" x14ac:dyDescent="0.25">
      <c r="A119" s="28">
        <f>IF(H119&lt;&gt;"",COUNTA(H$1:H119),"")</f>
        <v>101</v>
      </c>
      <c r="B119" s="29" t="s">
        <v>190</v>
      </c>
      <c r="C119" s="30" t="s">
        <v>191</v>
      </c>
      <c r="D119" s="31" t="s">
        <v>72</v>
      </c>
      <c r="E119" s="35">
        <v>0.03</v>
      </c>
      <c r="F119" s="33">
        <v>4421.6899999999996</v>
      </c>
      <c r="G119" s="39">
        <v>146.75265291400001</v>
      </c>
      <c r="H119" s="34" t="s">
        <v>26</v>
      </c>
      <c r="I119">
        <f t="shared" si="2"/>
        <v>1.1063147600000001</v>
      </c>
      <c r="J119">
        <f t="shared" si="3"/>
        <v>162.35462598791523</v>
      </c>
      <c r="AA119" s="27"/>
      <c r="AB119" s="27"/>
    </row>
    <row r="120" spans="1:28" customFormat="1" ht="33.75" x14ac:dyDescent="0.25">
      <c r="A120" s="28">
        <f>IF(H120&lt;&gt;"",COUNTA(H$1:H120),"")</f>
        <v>102</v>
      </c>
      <c r="B120" s="29" t="s">
        <v>192</v>
      </c>
      <c r="C120" s="30" t="s">
        <v>193</v>
      </c>
      <c r="D120" s="31" t="s">
        <v>25</v>
      </c>
      <c r="E120" s="32">
        <v>1</v>
      </c>
      <c r="F120" s="33">
        <v>1112.6600000000001</v>
      </c>
      <c r="G120" s="33">
        <v>1230.9521808616003</v>
      </c>
      <c r="H120" s="34" t="s">
        <v>26</v>
      </c>
      <c r="I120">
        <f t="shared" si="2"/>
        <v>1.1063147600000001</v>
      </c>
      <c r="J120">
        <f t="shared" si="3"/>
        <v>1361.820566541378</v>
      </c>
      <c r="AA120" s="27"/>
      <c r="AB120" s="27"/>
    </row>
    <row r="121" spans="1:28" customFormat="1" ht="22.5" x14ac:dyDescent="0.25">
      <c r="A121" s="28">
        <f>IF(H121&lt;&gt;"",COUNTA(H$1:H121),"")</f>
        <v>103</v>
      </c>
      <c r="B121" s="29" t="s">
        <v>194</v>
      </c>
      <c r="C121" s="30" t="s">
        <v>195</v>
      </c>
      <c r="D121" s="31" t="s">
        <v>25</v>
      </c>
      <c r="E121" s="32">
        <v>3</v>
      </c>
      <c r="F121" s="33">
        <v>171.81</v>
      </c>
      <c r="G121" s="39">
        <v>570.22781674679993</v>
      </c>
      <c r="H121" s="34" t="s">
        <v>26</v>
      </c>
      <c r="I121">
        <f t="shared" si="2"/>
        <v>1.1063147600000001</v>
      </c>
      <c r="J121">
        <f t="shared" si="3"/>
        <v>630.85145022955999</v>
      </c>
      <c r="AA121" s="27"/>
      <c r="AB121" s="27"/>
    </row>
    <row r="122" spans="1:28" customFormat="1" ht="15" x14ac:dyDescent="0.25">
      <c r="A122" s="28">
        <f>IF(H122&lt;&gt;"",COUNTA(H$1:H122),"")</f>
        <v>104</v>
      </c>
      <c r="B122" s="29" t="s">
        <v>196</v>
      </c>
      <c r="C122" s="30" t="s">
        <v>197</v>
      </c>
      <c r="D122" s="31" t="s">
        <v>83</v>
      </c>
      <c r="E122" s="41">
        <v>2.9E-4</v>
      </c>
      <c r="F122" s="33">
        <v>353.9</v>
      </c>
      <c r="G122" s="39">
        <v>0.11063147600000001</v>
      </c>
      <c r="H122" s="34" t="s">
        <v>26</v>
      </c>
      <c r="I122">
        <f t="shared" si="2"/>
        <v>1.1063147600000001</v>
      </c>
      <c r="J122">
        <f t="shared" si="3"/>
        <v>0.12239323481938577</v>
      </c>
      <c r="AA122" s="27"/>
      <c r="AB122" s="27"/>
    </row>
    <row r="123" spans="1:28" customFormat="1" ht="22.5" x14ac:dyDescent="0.25">
      <c r="A123" s="28">
        <f>IF(H123&lt;&gt;"",COUNTA(H$1:H123),"")</f>
        <v>105</v>
      </c>
      <c r="B123" s="29" t="s">
        <v>198</v>
      </c>
      <c r="C123" s="30" t="s">
        <v>199</v>
      </c>
      <c r="D123" s="31" t="s">
        <v>78</v>
      </c>
      <c r="E123" s="41">
        <v>1.72E-3</v>
      </c>
      <c r="F123" s="33">
        <v>59229.63</v>
      </c>
      <c r="G123" s="39">
        <v>112.71134774879999</v>
      </c>
      <c r="H123" s="34" t="s">
        <v>26</v>
      </c>
      <c r="I123">
        <f t="shared" si="2"/>
        <v>1.1063147600000001</v>
      </c>
      <c r="J123">
        <f t="shared" si="3"/>
        <v>124.69422763399021</v>
      </c>
      <c r="AA123" s="27"/>
      <c r="AB123" s="27"/>
    </row>
    <row r="124" spans="1:28" customFormat="1" ht="15" x14ac:dyDescent="0.25">
      <c r="A124" s="28">
        <f>IF(H124&lt;&gt;"",COUNTA(H$1:H124),"")</f>
        <v>106</v>
      </c>
      <c r="B124" s="29" t="s">
        <v>200</v>
      </c>
      <c r="C124" s="30" t="s">
        <v>201</v>
      </c>
      <c r="D124" s="31" t="s">
        <v>78</v>
      </c>
      <c r="E124" s="42">
        <v>3.7599999999999999E-5</v>
      </c>
      <c r="F124" s="33">
        <v>101920</v>
      </c>
      <c r="G124" s="39">
        <v>4.2371855308000006</v>
      </c>
      <c r="H124" s="34" t="s">
        <v>26</v>
      </c>
      <c r="I124">
        <f t="shared" si="2"/>
        <v>1.1063147600000001</v>
      </c>
      <c r="J124">
        <f t="shared" si="3"/>
        <v>4.6876608935824757</v>
      </c>
      <c r="AA124" s="27"/>
      <c r="AB124" s="27"/>
    </row>
    <row r="125" spans="1:28" customFormat="1" ht="15" x14ac:dyDescent="0.25">
      <c r="A125" s="28">
        <f>IF(H125&lt;&gt;"",COUNTA(H$1:H125),"")</f>
        <v>107</v>
      </c>
      <c r="B125" s="29" t="s">
        <v>202</v>
      </c>
      <c r="C125" s="30" t="s">
        <v>203</v>
      </c>
      <c r="D125" s="31" t="s">
        <v>78</v>
      </c>
      <c r="E125" s="42">
        <v>1.04902E-2</v>
      </c>
      <c r="F125" s="33">
        <v>100100</v>
      </c>
      <c r="G125" s="33">
        <v>1161.7079400332</v>
      </c>
      <c r="H125" s="34" t="s">
        <v>26</v>
      </c>
      <c r="I125">
        <f t="shared" si="2"/>
        <v>1.1063147600000001</v>
      </c>
      <c r="J125">
        <f t="shared" si="3"/>
        <v>1285.2146408679241</v>
      </c>
      <c r="AA125" s="27"/>
      <c r="AB125" s="27"/>
    </row>
    <row r="126" spans="1:28" customFormat="1" ht="15" x14ac:dyDescent="0.25">
      <c r="A126" s="28">
        <f>IF(H126&lt;&gt;"",COUNTA(H$1:H126),"")</f>
        <v>108</v>
      </c>
      <c r="B126" s="29" t="s">
        <v>204</v>
      </c>
      <c r="C126" s="30" t="s">
        <v>205</v>
      </c>
      <c r="D126" s="31" t="s">
        <v>83</v>
      </c>
      <c r="E126" s="37">
        <v>4.0000000000000002E-4</v>
      </c>
      <c r="F126" s="33">
        <v>324.87</v>
      </c>
      <c r="G126" s="39">
        <v>0.1438209188</v>
      </c>
      <c r="H126" s="34" t="s">
        <v>26</v>
      </c>
      <c r="I126">
        <f t="shared" si="2"/>
        <v>1.1063147600000001</v>
      </c>
      <c r="J126">
        <f t="shared" si="3"/>
        <v>0.15911120526520151</v>
      </c>
      <c r="AA126" s="27"/>
      <c r="AB126" s="27"/>
    </row>
    <row r="127" spans="1:28" customFormat="1" ht="15" x14ac:dyDescent="0.25">
      <c r="A127" s="28">
        <f>IF(H127&lt;&gt;"",COUNTA(H$1:H127),"")</f>
        <v>109</v>
      </c>
      <c r="B127" s="29" t="s">
        <v>206</v>
      </c>
      <c r="C127" s="30" t="s">
        <v>207</v>
      </c>
      <c r="D127" s="31" t="s">
        <v>83</v>
      </c>
      <c r="E127" s="38">
        <v>5.5679999999999996</v>
      </c>
      <c r="F127" s="33">
        <v>60.7</v>
      </c>
      <c r="G127" s="39">
        <v>373.92332573240003</v>
      </c>
      <c r="H127" s="34" t="s">
        <v>26</v>
      </c>
      <c r="I127">
        <f t="shared" si="2"/>
        <v>1.1063147600000001</v>
      </c>
      <c r="J127">
        <f t="shared" si="3"/>
        <v>413.67689436604201</v>
      </c>
      <c r="AA127" s="27"/>
      <c r="AB127" s="27"/>
    </row>
    <row r="128" spans="1:28" customFormat="1" ht="45" x14ac:dyDescent="0.25">
      <c r="A128" s="28">
        <f>IF(H128&lt;&gt;"",COUNTA(H$1:H128),"")</f>
        <v>110</v>
      </c>
      <c r="B128" s="29" t="s">
        <v>208</v>
      </c>
      <c r="C128" s="30" t="s">
        <v>209</v>
      </c>
      <c r="D128" s="31" t="s">
        <v>56</v>
      </c>
      <c r="E128" s="36">
        <v>0.3</v>
      </c>
      <c r="F128" s="33">
        <v>212.85</v>
      </c>
      <c r="G128" s="39">
        <v>70.649260573600003</v>
      </c>
      <c r="H128" s="34" t="s">
        <v>26</v>
      </c>
      <c r="I128">
        <f t="shared" si="2"/>
        <v>1.1063147600000001</v>
      </c>
      <c r="J128">
        <f t="shared" si="3"/>
        <v>78.160319755659756</v>
      </c>
      <c r="AA128" s="27"/>
      <c r="AB128" s="27"/>
    </row>
    <row r="129" spans="1:28" customFormat="1" ht="56.25" x14ac:dyDescent="0.25">
      <c r="A129" s="28">
        <f>IF(H129&lt;&gt;"",COUNTA(H$1:H129),"")</f>
        <v>111</v>
      </c>
      <c r="B129" s="29" t="s">
        <v>210</v>
      </c>
      <c r="C129" s="30" t="s">
        <v>211</v>
      </c>
      <c r="D129" s="31" t="s">
        <v>56</v>
      </c>
      <c r="E129" s="32">
        <v>8</v>
      </c>
      <c r="F129" s="33">
        <v>232.14</v>
      </c>
      <c r="G129" s="33">
        <v>2054.5592670912001</v>
      </c>
      <c r="H129" s="34" t="s">
        <v>26</v>
      </c>
      <c r="I129">
        <f t="shared" si="2"/>
        <v>1.1063147600000001</v>
      </c>
      <c r="J129">
        <f t="shared" si="3"/>
        <v>2272.9892424777772</v>
      </c>
      <c r="AA129" s="27"/>
      <c r="AB129" s="27"/>
    </row>
    <row r="130" spans="1:28" customFormat="1" ht="45" x14ac:dyDescent="0.25">
      <c r="A130" s="28">
        <f>IF(H130&lt;&gt;"",COUNTA(H$1:H130),"")</f>
        <v>112</v>
      </c>
      <c r="B130" s="29" t="s">
        <v>212</v>
      </c>
      <c r="C130" s="30" t="s">
        <v>213</v>
      </c>
      <c r="D130" s="31" t="s">
        <v>56</v>
      </c>
      <c r="E130" s="32">
        <v>3</v>
      </c>
      <c r="F130" s="33">
        <v>278.55</v>
      </c>
      <c r="G130" s="39">
        <v>924.49192919400002</v>
      </c>
      <c r="H130" s="34" t="s">
        <v>26</v>
      </c>
      <c r="I130">
        <f t="shared" si="2"/>
        <v>1.1063147600000001</v>
      </c>
      <c r="J130">
        <f t="shared" si="3"/>
        <v>1022.7790667681971</v>
      </c>
      <c r="AA130" s="27"/>
      <c r="AB130" s="27"/>
    </row>
    <row r="131" spans="1:28" customFormat="1" ht="56.25" x14ac:dyDescent="0.25">
      <c r="A131" s="28">
        <f>IF(H131&lt;&gt;"",COUNTA(H$1:H131),"")</f>
        <v>113</v>
      </c>
      <c r="B131" s="29" t="s">
        <v>214</v>
      </c>
      <c r="C131" s="30" t="s">
        <v>215</v>
      </c>
      <c r="D131" s="31" t="s">
        <v>56</v>
      </c>
      <c r="E131" s="35">
        <v>0.82</v>
      </c>
      <c r="F131" s="33">
        <v>392.39</v>
      </c>
      <c r="G131" s="39">
        <v>355.96783717760002</v>
      </c>
      <c r="H131" s="34" t="s">
        <v>26</v>
      </c>
      <c r="I131">
        <f t="shared" si="2"/>
        <v>1.1063147600000001</v>
      </c>
      <c r="J131">
        <f t="shared" si="3"/>
        <v>393.81247235485569</v>
      </c>
      <c r="AA131" s="27"/>
      <c r="AB131" s="27"/>
    </row>
    <row r="132" spans="1:28" customFormat="1" ht="15" x14ac:dyDescent="0.25">
      <c r="A132" s="28">
        <f>IF(H132&lt;&gt;"",COUNTA(H$1:H132),"")</f>
        <v>114</v>
      </c>
      <c r="B132" s="29" t="s">
        <v>216</v>
      </c>
      <c r="C132" s="30" t="s">
        <v>217</v>
      </c>
      <c r="D132" s="31" t="s">
        <v>78</v>
      </c>
      <c r="E132" s="41">
        <v>1.8000000000000001E-4</v>
      </c>
      <c r="F132" s="33">
        <v>92892.800000000003</v>
      </c>
      <c r="G132" s="39">
        <v>18.497582787199999</v>
      </c>
      <c r="H132" s="34" t="s">
        <v>26</v>
      </c>
      <c r="I132">
        <f t="shared" si="2"/>
        <v>1.1063147600000001</v>
      </c>
      <c r="J132">
        <f t="shared" si="3"/>
        <v>20.464148861801299</v>
      </c>
      <c r="AA132" s="27"/>
      <c r="AB132" s="27"/>
    </row>
    <row r="133" spans="1:28" customFormat="1" ht="22.5" x14ac:dyDescent="0.25">
      <c r="A133" s="28">
        <f>IF(H133&lt;&gt;"",COUNTA(H$1:H133),"")</f>
        <v>115</v>
      </c>
      <c r="B133" s="29" t="s">
        <v>218</v>
      </c>
      <c r="C133" s="30" t="s">
        <v>219</v>
      </c>
      <c r="D133" s="31" t="s">
        <v>78</v>
      </c>
      <c r="E133" s="42">
        <v>1.4823E-3</v>
      </c>
      <c r="F133" s="33">
        <v>241140.9</v>
      </c>
      <c r="G133" s="39">
        <v>395.43008466680004</v>
      </c>
      <c r="H133" s="34" t="s">
        <v>26</v>
      </c>
      <c r="I133">
        <f t="shared" si="2"/>
        <v>1.1063147600000001</v>
      </c>
      <c r="J133">
        <f t="shared" si="3"/>
        <v>437.47013921493061</v>
      </c>
      <c r="AA133" s="27"/>
      <c r="AB133" s="27"/>
    </row>
    <row r="134" spans="1:28" customFormat="1" ht="15" x14ac:dyDescent="0.25">
      <c r="A134" s="28">
        <f>IF(H134&lt;&gt;"",COUNTA(H$1:H134),"")</f>
        <v>116</v>
      </c>
      <c r="B134" s="29" t="s">
        <v>220</v>
      </c>
      <c r="C134" s="30" t="s">
        <v>221</v>
      </c>
      <c r="D134" s="31" t="s">
        <v>78</v>
      </c>
      <c r="E134" s="42">
        <v>1.449E-4</v>
      </c>
      <c r="F134" s="33">
        <v>87614.8</v>
      </c>
      <c r="G134" s="39">
        <v>14.050197452000001</v>
      </c>
      <c r="H134" s="34" t="s">
        <v>26</v>
      </c>
      <c r="I134">
        <f t="shared" si="2"/>
        <v>1.1063147600000001</v>
      </c>
      <c r="J134">
        <f t="shared" si="3"/>
        <v>15.543940822061993</v>
      </c>
      <c r="AA134" s="27"/>
      <c r="AB134" s="27"/>
    </row>
    <row r="135" spans="1:28" customFormat="1" ht="15" x14ac:dyDescent="0.25">
      <c r="A135" s="28">
        <f>IF(H135&lt;&gt;"",COUNTA(H$1:H135),"")</f>
        <v>117</v>
      </c>
      <c r="B135" s="29" t="s">
        <v>222</v>
      </c>
      <c r="C135" s="30" t="s">
        <v>223</v>
      </c>
      <c r="D135" s="31" t="s">
        <v>78</v>
      </c>
      <c r="E135" s="42">
        <v>4.7295000000000002E-3</v>
      </c>
      <c r="F135" s="33">
        <v>94294.2</v>
      </c>
      <c r="G135" s="39">
        <v>493.37213036960003</v>
      </c>
      <c r="H135" s="34" t="s">
        <v>26</v>
      </c>
      <c r="I135">
        <f t="shared" si="2"/>
        <v>1.1063147600000001</v>
      </c>
      <c r="J135">
        <f t="shared" si="3"/>
        <v>545.82487000053277</v>
      </c>
      <c r="AA135" s="27"/>
      <c r="AB135" s="27"/>
    </row>
    <row r="136" spans="1:28" customFormat="1" ht="15" x14ac:dyDescent="0.25">
      <c r="A136" s="28">
        <f>IF(H136&lt;&gt;"",COUNTA(H$1:H136),"")</f>
        <v>118</v>
      </c>
      <c r="B136" s="29" t="s">
        <v>224</v>
      </c>
      <c r="C136" s="30" t="s">
        <v>225</v>
      </c>
      <c r="D136" s="31" t="s">
        <v>78</v>
      </c>
      <c r="E136" s="41">
        <v>2.8800000000000002E-3</v>
      </c>
      <c r="F136" s="33">
        <v>130247.12</v>
      </c>
      <c r="G136" s="39">
        <v>414.98972962360006</v>
      </c>
      <c r="H136" s="34" t="s">
        <v>26</v>
      </c>
      <c r="I136">
        <f t="shared" si="2"/>
        <v>1.1063147600000001</v>
      </c>
      <c r="J136">
        <f t="shared" si="3"/>
        <v>459.10926313099799</v>
      </c>
      <c r="AA136" s="27"/>
      <c r="AB136" s="27"/>
    </row>
    <row r="137" spans="1:28" customFormat="1" ht="15" x14ac:dyDescent="0.25">
      <c r="A137" s="31"/>
      <c r="B137" s="43"/>
      <c r="C137" s="44" t="s">
        <v>226</v>
      </c>
      <c r="D137" s="28" t="s">
        <v>104</v>
      </c>
      <c r="E137" s="45"/>
      <c r="F137" s="46"/>
      <c r="G137" s="46">
        <f>SUM(G19:G136)</f>
        <v>696323.59278817882</v>
      </c>
      <c r="H137" s="34"/>
      <c r="I137">
        <f t="shared" si="2"/>
        <v>1.1063147600000001</v>
      </c>
      <c r="J137">
        <f t="shared" si="3"/>
        <v>770353.06843779178</v>
      </c>
      <c r="AA137" s="27"/>
      <c r="AB137" s="27"/>
    </row>
    <row r="138" spans="1:28" customFormat="1" ht="15" x14ac:dyDescent="0.25">
      <c r="A138" s="60" t="s">
        <v>227</v>
      </c>
      <c r="B138" s="60"/>
      <c r="C138" s="60"/>
      <c r="D138" s="60"/>
      <c r="E138" s="60"/>
      <c r="F138" s="60"/>
      <c r="G138" s="60"/>
      <c r="AA138" s="27"/>
      <c r="AB138" s="27" t="s">
        <v>227</v>
      </c>
    </row>
    <row r="139" spans="1:28" customFormat="1" ht="33.75" x14ac:dyDescent="0.25">
      <c r="A139" s="28">
        <f>IF(H139&lt;&gt;"",COUNTA(H$1:H139),"")</f>
        <v>119</v>
      </c>
      <c r="B139" s="29" t="s">
        <v>24</v>
      </c>
      <c r="C139" s="30" t="s">
        <v>228</v>
      </c>
      <c r="D139" s="31" t="s">
        <v>25</v>
      </c>
      <c r="E139" s="32">
        <v>2</v>
      </c>
      <c r="F139" s="33">
        <v>55572.480000000003</v>
      </c>
      <c r="G139" s="33">
        <v>111144.96000000001</v>
      </c>
      <c r="H139" s="34" t="s">
        <v>26</v>
      </c>
      <c r="I139">
        <v>1.03</v>
      </c>
      <c r="J139">
        <f>G139*I139</f>
        <v>114479.30880000001</v>
      </c>
      <c r="AA139" s="27"/>
      <c r="AB139" s="27"/>
    </row>
    <row r="140" spans="1:28" customFormat="1" ht="33.75" x14ac:dyDescent="0.25">
      <c r="A140" s="28">
        <f>IF(H140&lt;&gt;"",COUNTA(H$1:H140),"")</f>
        <v>120</v>
      </c>
      <c r="B140" s="29" t="s">
        <v>24</v>
      </c>
      <c r="C140" s="30" t="s">
        <v>229</v>
      </c>
      <c r="D140" s="31" t="s">
        <v>25</v>
      </c>
      <c r="E140" s="32">
        <v>1</v>
      </c>
      <c r="F140" s="33">
        <v>50092.97</v>
      </c>
      <c r="G140" s="33">
        <v>50092.97</v>
      </c>
      <c r="H140" s="34" t="s">
        <v>26</v>
      </c>
      <c r="I140">
        <f>I139</f>
        <v>1.03</v>
      </c>
      <c r="J140">
        <f t="shared" ref="J140:J144" si="4">G140*I140</f>
        <v>51595.759100000003</v>
      </c>
      <c r="AA140" s="27"/>
      <c r="AB140" s="27"/>
    </row>
    <row r="141" spans="1:28" customFormat="1" ht="33.75" x14ac:dyDescent="0.25">
      <c r="A141" s="28">
        <f>IF(H141&lt;&gt;"",COUNTA(H$1:H141),"")</f>
        <v>121</v>
      </c>
      <c r="B141" s="29" t="s">
        <v>230</v>
      </c>
      <c r="C141" s="30" t="s">
        <v>231</v>
      </c>
      <c r="D141" s="31" t="s">
        <v>25</v>
      </c>
      <c r="E141" s="32">
        <v>4</v>
      </c>
      <c r="F141" s="33">
        <v>613.51</v>
      </c>
      <c r="G141" s="33">
        <v>2454.04</v>
      </c>
      <c r="H141" s="34" t="s">
        <v>26</v>
      </c>
      <c r="I141">
        <f>I139</f>
        <v>1.03</v>
      </c>
      <c r="J141">
        <f t="shared" si="4"/>
        <v>2527.6612</v>
      </c>
      <c r="AA141" s="27"/>
      <c r="AB141" s="27"/>
    </row>
    <row r="142" spans="1:28" customFormat="1" ht="67.5" x14ac:dyDescent="0.25">
      <c r="A142" s="28">
        <f>IF(H142&lt;&gt;"",COUNTA(H$1:H142),"")</f>
        <v>122</v>
      </c>
      <c r="B142" s="29" t="s">
        <v>232</v>
      </c>
      <c r="C142" s="30" t="s">
        <v>233</v>
      </c>
      <c r="D142" s="31" t="s">
        <v>25</v>
      </c>
      <c r="E142" s="32">
        <v>1</v>
      </c>
      <c r="F142" s="33">
        <v>47947.61</v>
      </c>
      <c r="G142" s="33">
        <v>47947.61</v>
      </c>
      <c r="H142" s="34" t="s">
        <v>26</v>
      </c>
      <c r="I142">
        <f>I139</f>
        <v>1.03</v>
      </c>
      <c r="J142">
        <f t="shared" si="4"/>
        <v>49386.0383</v>
      </c>
      <c r="AA142" s="27"/>
      <c r="AB142" s="27"/>
    </row>
    <row r="143" spans="1:28" customFormat="1" ht="33.75" x14ac:dyDescent="0.25">
      <c r="A143" s="28">
        <f>IF(H143&lt;&gt;"",COUNTA(H$1:H143),"")</f>
        <v>123</v>
      </c>
      <c r="B143" s="29" t="s">
        <v>234</v>
      </c>
      <c r="C143" s="30" t="s">
        <v>235</v>
      </c>
      <c r="D143" s="31" t="s">
        <v>146</v>
      </c>
      <c r="E143" s="32">
        <v>1</v>
      </c>
      <c r="F143" s="33">
        <v>1382.66</v>
      </c>
      <c r="G143" s="33">
        <v>1382.66</v>
      </c>
      <c r="H143" s="34" t="s">
        <v>26</v>
      </c>
      <c r="I143">
        <f>I139</f>
        <v>1.03</v>
      </c>
      <c r="J143">
        <f t="shared" si="4"/>
        <v>1424.1398000000002</v>
      </c>
      <c r="AA143" s="27"/>
      <c r="AB143" s="27"/>
    </row>
    <row r="144" spans="1:28" customFormat="1" ht="123.75" x14ac:dyDescent="0.25">
      <c r="A144" s="28">
        <f>IF(H144&lt;&gt;"",COUNTA(H$1:H144),"")</f>
        <v>124</v>
      </c>
      <c r="B144" s="29" t="s">
        <v>236</v>
      </c>
      <c r="C144" s="30" t="s">
        <v>237</v>
      </c>
      <c r="D144" s="31" t="s">
        <v>146</v>
      </c>
      <c r="E144" s="32">
        <v>2</v>
      </c>
      <c r="F144" s="33">
        <v>44329.93</v>
      </c>
      <c r="G144" s="33">
        <v>88659.86</v>
      </c>
      <c r="H144" s="34" t="s">
        <v>26</v>
      </c>
      <c r="I144">
        <f>I139</f>
        <v>1.03</v>
      </c>
      <c r="J144">
        <f t="shared" si="4"/>
        <v>91319.655800000008</v>
      </c>
      <c r="AA144" s="27"/>
      <c r="AB144" s="27"/>
    </row>
    <row r="145" spans="1:28" customFormat="1" ht="15" x14ac:dyDescent="0.25">
      <c r="A145" s="31"/>
      <c r="B145" s="43"/>
      <c r="C145" s="44" t="s">
        <v>238</v>
      </c>
      <c r="D145" s="28" t="s">
        <v>104</v>
      </c>
      <c r="E145" s="45"/>
      <c r="F145" s="46"/>
      <c r="G145" s="46">
        <v>301682.09999999998</v>
      </c>
      <c r="H145" s="34"/>
      <c r="AA145" s="27"/>
      <c r="AB145" s="27"/>
    </row>
    <row r="146" spans="1:28" customFormat="1" ht="15" x14ac:dyDescent="0.25">
      <c r="A146" s="60" t="s">
        <v>239</v>
      </c>
      <c r="B146" s="60"/>
      <c r="C146" s="60"/>
      <c r="D146" s="60"/>
      <c r="E146" s="60"/>
      <c r="F146" s="60"/>
      <c r="G146" s="60"/>
      <c r="AA146" s="27" t="s">
        <v>239</v>
      </c>
      <c r="AB146" s="27"/>
    </row>
    <row r="147" spans="1:28" customFormat="1" ht="33.75" x14ac:dyDescent="0.25">
      <c r="A147" s="28">
        <f>IF(H147&lt;&gt;"",COUNTA(H$1:H147),"")</f>
        <v>125</v>
      </c>
      <c r="B147" s="29" t="s">
        <v>240</v>
      </c>
      <c r="C147" s="30" t="s">
        <v>241</v>
      </c>
      <c r="D147" s="31" t="s">
        <v>146</v>
      </c>
      <c r="E147" s="32">
        <v>1</v>
      </c>
      <c r="F147" s="33"/>
      <c r="G147" s="47"/>
      <c r="H147" s="34" t="s">
        <v>26</v>
      </c>
      <c r="AA147" s="27"/>
      <c r="AB147" s="27"/>
    </row>
    <row r="148" spans="1:28" customFormat="1" ht="22.5" x14ac:dyDescent="0.25">
      <c r="A148" s="28">
        <f>IF(H148&lt;&gt;"",COUNTA(H$1:H148),"")</f>
        <v>126</v>
      </c>
      <c r="B148" s="29" t="s">
        <v>24</v>
      </c>
      <c r="C148" s="30" t="s">
        <v>242</v>
      </c>
      <c r="D148" s="31" t="s">
        <v>243</v>
      </c>
      <c r="E148" s="32">
        <v>1</v>
      </c>
      <c r="F148" s="33"/>
      <c r="G148" s="47"/>
      <c r="H148" s="34" t="s">
        <v>26</v>
      </c>
      <c r="AA148" s="27"/>
      <c r="AB148" s="27"/>
    </row>
  </sheetData>
  <autoFilter ref="A17:AE148" xr:uid="{00000000-0001-0000-0000-000000000000}"/>
  <mergeCells count="15">
    <mergeCell ref="A18:G18"/>
    <mergeCell ref="A138:G138"/>
    <mergeCell ref="A146:G146"/>
    <mergeCell ref="F13:G13"/>
    <mergeCell ref="A15:A16"/>
    <mergeCell ref="B15:B16"/>
    <mergeCell ref="C15:C16"/>
    <mergeCell ref="D15:D16"/>
    <mergeCell ref="E15:E16"/>
    <mergeCell ref="F15:G15"/>
    <mergeCell ref="C1:E1"/>
    <mergeCell ref="B7:F7"/>
    <mergeCell ref="C10:G10"/>
    <mergeCell ref="F11:G11"/>
    <mergeCell ref="F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10.E230-0001-8000626652-РД-01-1</vt:lpstr>
      <vt:lpstr>'10.E230-0001-8000626652-РД-01-1'!Заголовки_для_печати</vt:lpstr>
      <vt:lpstr>'10.E230-0001-8000626652-РД-01-1'!Область_печати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2025-08-03T10:17:53Z</cp:lastPrinted>
  <dcterms:created xsi:type="dcterms:W3CDTF">2020-09-30T08:50:27Z</dcterms:created>
  <dcterms:modified xsi:type="dcterms:W3CDTF">2025-09-24T10:14:49Z</dcterms:modified>
</cp:coreProperties>
</file>