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.Е.В. 2\ТЕНДЕРЫ\2025-08-28 УЛ Подкрановые пути\переторжка\"/>
    </mc:Choice>
  </mc:AlternateContent>
  <xr:revisionPtr revIDLastSave="0" documentId="13_ncr:1_{A6856DB1-BC5A-4AC4-8C94-727DA52ACA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П с Кдог (понижение)" sheetId="8" r:id="rId1"/>
    <sheet name="Подкрановые пути_3.1_ЛСР v2" sheetId="10" r:id="rId2"/>
    <sheet name="Подкрановые пути_3.2_ЛСР v2" sheetId="11" r:id="rId3"/>
    <sheet name="КП с Кдог" sheetId="4" state="hidden" r:id="rId4"/>
    <sheet name="КП по ЛСР Заказчика" sheetId="5" state="hidden" r:id="rId5"/>
  </sheets>
  <definedNames>
    <definedName name="_xlnm.Print_Titles" localSheetId="1">'Подкрановые пути_3.1_ЛСР v2'!$27:$27</definedName>
    <definedName name="_xlnm.Print_Titles" localSheetId="2">'Подкрановые пути_3.2_ЛСР v2'!$27:$27</definedName>
    <definedName name="_xlnm.Print_Area" localSheetId="4">'КП по ЛСР Заказчика'!$A$1:$E$75</definedName>
    <definedName name="_xlnm.Print_Area" localSheetId="3">'КП с Кдог'!$A$1:$E$75</definedName>
    <definedName name="_xlnm.Print_Area" localSheetId="0">'КП с Кдог (понижение)'!$A$1:$E$76</definedName>
    <definedName name="_xlnm.Print_Area" localSheetId="1">'Подкрановые пути_3.1_ЛСР v2'!$A$1:$O$684</definedName>
    <definedName name="_xlnm.Print_Area" localSheetId="2">'Подкрановые пути_3.2_ЛСР v2'!$A$1:$O$468</definedName>
  </definedNames>
  <calcPr calcId="191029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8" l="1"/>
  <c r="F13" i="8"/>
  <c r="F17" i="8" s="1"/>
  <c r="E14" i="8"/>
  <c r="D14" i="8"/>
  <c r="D13" i="8"/>
  <c r="E13" i="8" s="1"/>
  <c r="D16" i="8" l="1"/>
  <c r="F18" i="4"/>
  <c r="F19" i="4"/>
  <c r="E16" i="8" l="1"/>
  <c r="D16" i="4"/>
  <c r="D14" i="5"/>
  <c r="E14" i="5" s="1"/>
  <c r="D13" i="5"/>
  <c r="E13" i="5" s="1"/>
  <c r="D17" i="8" l="1"/>
  <c r="E16" i="4"/>
  <c r="D17" i="4" s="1"/>
  <c r="D16" i="5"/>
  <c r="E16" i="5"/>
  <c r="D18" i="8" l="1"/>
  <c r="D19" i="8" s="1"/>
  <c r="D20" i="8" s="1"/>
  <c r="F20" i="8" s="1"/>
  <c r="G17" i="8"/>
  <c r="D18" i="4"/>
  <c r="D19" i="4" s="1"/>
  <c r="D20" i="4" s="1"/>
  <c r="D17" i="5"/>
  <c r="C18" i="5" s="1"/>
  <c r="D19" i="5" l="1"/>
  <c r="C20" i="5" s="1"/>
</calcChain>
</file>

<file path=xl/sharedStrings.xml><?xml version="1.0" encoding="utf-8"?>
<sst xmlns="http://schemas.openxmlformats.org/spreadsheetml/2006/main" count="3030" uniqueCount="761">
  <si>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</si>
  <si>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</si>
  <si>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</si>
  <si>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</si>
  <si>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</si>
  <si>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</si>
  <si>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</si>
  <si>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</si>
  <si>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Порядок оплаты</t>
  </si>
  <si>
    <t>Гарантия на выполненные работы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</si>
  <si>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</si>
  <si>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</si>
  <si>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</si>
  <si>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</si>
  <si>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</si>
  <si>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</si>
  <si>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</si>
  <si>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</si>
  <si>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</si>
  <si>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</si>
  <si>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Подрядчик обязан использовать аванс только для оплаты поставок конструкций, материалов и оборудования, а также для оплаты расходов, связанных с мобилизацией и выполнением строительных работ, предусмотренных условиями настоящего Договора. 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</si>
  <si>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Конструкции железобетонные. Ростверк., 07.03.010 Крытый склад № 1 (код SAP 01.01.001) код ГП 3.1</t>
  </si>
  <si>
    <t> 1632-2021-3.1-КЖ1_07.03.010-В02</t>
  </si>
  <si>
    <t>Конструкции железобетонные. Ростверк., 07.03.010 Крытый склад № 2 (код SAP 01.01.001) код ГП 3.1</t>
  </si>
  <si>
    <t>1632-2021-3.2-КЖ1_07.03.010-В02</t>
  </si>
  <si>
    <t>Шифр рабочей документации</t>
  </si>
  <si>
    <t>Непредвиденные затраты 3%</t>
  </si>
  <si>
    <t xml:space="preserve">не более 120 календарных дней с даты заключения договора </t>
  </si>
  <si>
    <t>Материалы, руб без НДС</t>
  </si>
  <si>
    <t>Работы, руб без НДС</t>
  </si>
  <si>
    <t>Итого</t>
  </si>
  <si>
    <t>Итоговая стоимость по разделам</t>
  </si>
  <si>
    <t>Наменование раздела</t>
  </si>
  <si>
    <t xml:space="preserve">Прочее </t>
  </si>
  <si>
    <t>Исх. № 471-К/1 от 1109.2025г.</t>
  </si>
  <si>
    <t>КОММЕРЧЕСКОЕ ПРЕДЛОЖЕНИЕ</t>
  </si>
  <si>
    <t>Приложение 1 к заявке
от «11» сентября 2025 года
№ 471-К</t>
  </si>
  <si>
    <t>Общество с ограниченной ответственностью «КиКГЕОСТРОЙ»</t>
  </si>
  <si>
    <t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</t>
  </si>
  <si>
    <t>Настоящее Предложение имеет правовой статус оферты и действует до "09" января 2026г.</t>
  </si>
  <si>
    <t>Генеральный директор</t>
  </si>
  <si>
    <t>Кесслер Ю.Ф.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</si>
  <si>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</si>
  <si>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Согласны с указаным гарантийным сроком</t>
  </si>
  <si>
    <t>120 календарных дней</t>
  </si>
  <si>
    <t>Аванс в размере 30%  стоимости Договора из них
сумма 5 000 000 руб., в том числе НДС 20%, без предоставления безотзывной банковской гарантии, 
сумма 13 723 090 руб., в том числе НДС 20%, с предоставлением безотзывной банковской гарантии;.
встречные условия указаны в приложенном протоколе разногласий</t>
  </si>
  <si>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</si>
  <si>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</si>
  <si>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</si>
  <si>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</si>
  <si>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</si>
  <si>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</si>
  <si>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1632-2021-3.1-КЖ2_07.03.010-В02</t>
  </si>
  <si>
    <t>(локальная смета)</t>
  </si>
  <si>
    <t xml:space="preserve">на на Конструкции железобетонные. Ростверк., 07.03.010 Крытый склад № 2 (код SAP 01.01.001) код ГП 3.1, </t>
  </si>
  <si>
    <t>(наименование работ и затрат, наименование объекта)</t>
  </si>
  <si>
    <t>Основание:</t>
  </si>
  <si>
    <t>1632-2021-3.2-КЖ1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</si>
  <si>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</si>
  <si>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</si>
  <si>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</si>
  <si>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</si>
  <si>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</si>
  <si>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</si>
  <si>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</si>
  <si>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</si>
  <si>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</si>
  <si>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</si>
  <si>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</si>
  <si>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</si>
  <si>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</si>
  <si>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</si>
  <si>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</si>
  <si>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</si>
  <si>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</si>
  <si>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</si>
  <si>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</si>
  <si>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</si>
  <si>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</si>
  <si>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</si>
  <si>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</si>
  <si>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</si>
  <si>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</si>
  <si>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
(100 м рельса в одну нитку)</t>
  </si>
  <si>
    <t>21 371,82
10 079,87</t>
  </si>
  <si>
    <t>9 774,83
1 214,85</t>
  </si>
  <si>
    <t>454 765,45
145 584,18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</si>
  <si>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</si>
  <si>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</si>
  <si>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ОЗП=30,24; ЭМ=11,74; ЗПМ=30,24; МАТ=8,8</t>
  </si>
  <si>
    <t>Накладные расходы 93% ФОТ (от 1 353 528,08)</t>
  </si>
  <si>
    <t>Сметная прибыль 62% ФОТ (от 1 353 528,08)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</si>
  <si>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</si>
  <si>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</si>
  <si>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</si>
  <si>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
(т)</t>
  </si>
  <si>
    <t>3
*</t>
  </si>
  <si>
    <t>ТССЦ-202-0016
Приказ Администрации ЛО от 20.10.15 №28</t>
  </si>
  <si>
    <t>Пути подкрановые, марка стали: С 255, рельсы железнодорожные
(т)</t>
  </si>
  <si>
    <t>4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</si>
  <si>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</si>
  <si>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
(1 т конструкций)</t>
  </si>
  <si>
    <t>875,69
488,74</t>
  </si>
  <si>
    <t>334,64
28,21</t>
  </si>
  <si>
    <t>125 593,09
27 270,87</t>
  </si>
  <si>
    <t>Накладные расходы 90% ФОТ (от 499 747,23)</t>
  </si>
  <si>
    <t>Сметная прибыль 45% ФОТ (от 499 747,23)</t>
  </si>
  <si>
    <t>Раздел 2. Рельсовый путь № 2</t>
  </si>
  <si>
    <t>5</t>
  </si>
  <si>
    <t>476 945,47
152 684,67</t>
  </si>
  <si>
    <t>Накладные расходы 93% ФОТ (от 1 419 542,94)</t>
  </si>
  <si>
    <t>Сметная прибыль 62% ФОТ (от 1 419 542,94)</t>
  </si>
  <si>
    <t>6
*</t>
  </si>
  <si>
    <t>7
*</t>
  </si>
  <si>
    <t>8</t>
  </si>
  <si>
    <t>179 878,54
39 058,23</t>
  </si>
  <si>
    <t>Накладные расходы 90% ФОТ (от 715 754,37)</t>
  </si>
  <si>
    <t>Сметная прибыль 45% ФОТ (от 715 754,37)</t>
  </si>
  <si>
    <t>Раздел 3. Рельсовый путь № 3</t>
  </si>
  <si>
    <t>9</t>
  </si>
  <si>
    <t>459 333,79
147 046,64</t>
  </si>
  <si>
    <t>Накладные расходы 93% ФОТ (от 1 367 124,93)</t>
  </si>
  <si>
    <t>Сметная прибыль 62% ФОТ (от 1 367 124,93)</t>
  </si>
  <si>
    <t>10
*</t>
  </si>
  <si>
    <t>11
*</t>
  </si>
  <si>
    <t>12</t>
  </si>
  <si>
    <t>19 175,54
4 163,71</t>
  </si>
  <si>
    <t>Накладные расходы 90% ФОТ (от 76 301,36)</t>
  </si>
  <si>
    <t>Сметная прибыль 45% ФОТ (от 76 301,36)</t>
  </si>
  <si>
    <t>13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</si>
  <si>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</si>
  <si>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
(100 шт.)</t>
  </si>
  <si>
    <t>140,67
124,03</t>
  </si>
  <si>
    <t>Объем=1546 / 100</t>
  </si>
  <si>
    <t>Накладные расходы 103% ФОТ (от 57 984,15)</t>
  </si>
  <si>
    <t>Сметная прибыль 59% ФОТ (от 57 984,15)</t>
  </si>
  <si>
    <t>14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</si>
  <si>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</si>
  <si>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
(100 шт.)</t>
  </si>
  <si>
    <t>362,25
318,09</t>
  </si>
  <si>
    <t>400-100=300/10=30 ПЗ=30 ПЗ=30 (ОЗП=30; ЭМ=30 к расх.; ЗПМ=30; МАТ=30 к расх.; ТЗ=30; ТЗМ=30)</t>
  </si>
  <si>
    <t>Накладные расходы 103% ФОТ (от 148 710,38)</t>
  </si>
  <si>
    <t>Сметная прибыль 59% ФОТ (от 148 710,38)</t>
  </si>
  <si>
    <t>15
*</t>
  </si>
  <si>
    <t>ТССЦ-509-2631
Приказ Администрации ЛО от 20.10.15 №28</t>
  </si>
  <si>
    <t>Капсула с клеевым составом Hilti HVU-TZ M20
(шт.)</t>
  </si>
  <si>
    <t>16
*</t>
  </si>
  <si>
    <t>ТССЦ-509-4616
Приказ Администрации ЛО от 20.10.15 №28</t>
  </si>
  <si>
    <t>Шпилька анкерная Hilti: HIT-V-5,8 М16х300 (HAS) для использования с химическими анкерами HIT
(шт.)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</si>
  <si>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</si>
  <si>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</si>
  <si>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</si>
  <si>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</si>
  <si>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
(1 т)</t>
  </si>
  <si>
    <t>1 758,17
971,82</t>
  </si>
  <si>
    <t>700,11
49,37</t>
  </si>
  <si>
    <t>405 777,57
73 704,69</t>
  </si>
  <si>
    <t>Накладные расходы 102% ФОТ (от 1 524 552,19)</t>
  </si>
  <si>
    <t>Сметная прибыль 58% ФОТ (от 1 524 552,19)</t>
  </si>
  <si>
    <t>Рельсовый путь № 3</t>
  </si>
  <si>
    <t>18</t>
  </si>
  <si>
    <t>118 602,89
21 542,81</t>
  </si>
  <si>
    <t>Накладные расходы 102% ФОТ (от 445 604,45)</t>
  </si>
  <si>
    <t>Сметная прибыль 58% ФОТ (от 445 604,45)</t>
  </si>
  <si>
    <t>Раздел 5. АКЗ</t>
  </si>
  <si>
    <t>М-1 176 шт (лист 487)</t>
  </si>
  <si>
    <t>19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</si>
  <si>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</si>
  <si>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</si>
  <si>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389,42
123,29</t>
  </si>
  <si>
    <t>11,41
0,21</t>
  </si>
  <si>
    <t>559,73
26,16</t>
  </si>
  <si>
    <t>Накладные расходы 94% ФОТ (от 15 607,77)</t>
  </si>
  <si>
    <t>Сметная прибыль 51% ФОТ (от 15 607,77)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</si>
  <si>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</si>
  <si>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</si>
  <si>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
(100 м2 окрашиваемой поверхности)</t>
  </si>
  <si>
    <t>1 142,15
151,52</t>
  </si>
  <si>
    <t>15,41
0,41</t>
  </si>
  <si>
    <t>756,08
52,32</t>
  </si>
  <si>
    <t xml:space="preserve"> ПЗ=2 (ОЗП=2; ЭМ=2 к расх.; ЗПМ=2; МАТ=2 к расх.; ТЗ=2; ТЗМ=2)</t>
  </si>
  <si>
    <t>Накладные расходы 94% ФОТ (от 19 201,96)</t>
  </si>
  <si>
    <t>Сметная прибыль 51% ФОТ (от 19 201,96)</t>
  </si>
  <si>
    <t>М-2 21 шт (лист 487)</t>
  </si>
  <si>
    <t>21</t>
  </si>
  <si>
    <t>65,12
3,04</t>
  </si>
  <si>
    <t>Накладные расходы 94% ФОТ (от 1 815,79)</t>
  </si>
  <si>
    <t>Сметная прибыль 51% ФОТ (от 1 815,79)</t>
  </si>
  <si>
    <t>22</t>
  </si>
  <si>
    <t>87,96
6,09</t>
  </si>
  <si>
    <t>Накладные расходы 94% ФОТ (от 2 233,95)</t>
  </si>
  <si>
    <t>Сметная прибыль 51% ФОТ (от 2 233,95)</t>
  </si>
  <si>
    <t>М-3 2 шт (лист 487)</t>
  </si>
  <si>
    <t>23</t>
  </si>
  <si>
    <t>4,76
0,22</t>
  </si>
  <si>
    <t>Накладные расходы 94% ФОТ (от 132,83)</t>
  </si>
  <si>
    <t>Сметная прибыль 51% ФОТ (от 132,83)</t>
  </si>
  <si>
    <t>24</t>
  </si>
  <si>
    <t>6,43
0,45</t>
  </si>
  <si>
    <t>Накладные расходы 94% ФОТ (от 163,43)</t>
  </si>
  <si>
    <t>Сметная прибыль 51% ФОТ (от 163,43)</t>
  </si>
  <si>
    <t>М-4 1 шт (лист 487)</t>
  </si>
  <si>
    <t>25</t>
  </si>
  <si>
    <t>2,80
0,13</t>
  </si>
  <si>
    <t>Накладные расходы 94% ФОТ (от 78,19)</t>
  </si>
  <si>
    <t>Сметная прибыль 51% ФОТ (от 78,19)</t>
  </si>
  <si>
    <t>26</t>
  </si>
  <si>
    <t>3,79
0,26</t>
  </si>
  <si>
    <t>Накладные расходы 94% ФОТ (от 96,20)</t>
  </si>
  <si>
    <t>Сметная прибыль 51% ФОТ (от 96,20)</t>
  </si>
  <si>
    <t>М-5 1 шт (лист 487)</t>
  </si>
  <si>
    <t>27</t>
  </si>
  <si>
    <t>4,09
0,19</t>
  </si>
  <si>
    <t>Накладные расходы 94% ФОТ (от 114,08)</t>
  </si>
  <si>
    <t>Сметная прибыль 51% ФОТ (от 114,08)</t>
  </si>
  <si>
    <t>28</t>
  </si>
  <si>
    <t>5,53
0,38</t>
  </si>
  <si>
    <t>Накладные расходы 94% ФОТ (от 140,34)</t>
  </si>
  <si>
    <t>Сметная прибыль 51% ФОТ (от 140,34)</t>
  </si>
  <si>
    <t>М-6 1 шт (лист 487)</t>
  </si>
  <si>
    <t>29</t>
  </si>
  <si>
    <t>2,26
0,11</t>
  </si>
  <si>
    <t>Накладные расходы 94% ФОТ (от 63,06)</t>
  </si>
  <si>
    <t>Сметная прибыль 51% ФОТ (от 63,06)</t>
  </si>
  <si>
    <t>30</t>
  </si>
  <si>
    <t>3,05
0,21</t>
  </si>
  <si>
    <t>Накладные расходы 94% ФОТ (от 77,58)</t>
  </si>
  <si>
    <t>Сметная прибыль 51% ФОТ (от 77,58)</t>
  </si>
  <si>
    <t>М-7 1 шт (лист 487)</t>
  </si>
  <si>
    <t>31</t>
  </si>
  <si>
    <t>3,60
0,17</t>
  </si>
  <si>
    <t>Накладные расходы 94% ФОТ (от 100,26)</t>
  </si>
  <si>
    <t>Сметная прибыль 51% ФОТ (от 100,26)</t>
  </si>
  <si>
    <t>32</t>
  </si>
  <si>
    <t>4,86
0,34</t>
  </si>
  <si>
    <t>Накладные расходы 94% ФОТ (от 123,36)</t>
  </si>
  <si>
    <t>Сметная прибыль 51% ФОТ (от 123,36)</t>
  </si>
  <si>
    <t>М-8 169 шт (лист 487)</t>
  </si>
  <si>
    <t>33</t>
  </si>
  <si>
    <t>537,48
25,12</t>
  </si>
  <si>
    <t>Накладные расходы 94% ФОТ (от 14 987,60)</t>
  </si>
  <si>
    <t>Сметная прибыль 51% ФОТ (от 14 987,60)</t>
  </si>
  <si>
    <t>34</t>
  </si>
  <si>
    <t>726,04
50,24</t>
  </si>
  <si>
    <t>Накладные расходы 94% ФОТ (от 18 438,97)</t>
  </si>
  <si>
    <t>Сметная прибыль 51% ФОТ (от 18 438,97)</t>
  </si>
  <si>
    <t>М-9 21 шт (лист 487)</t>
  </si>
  <si>
    <t>35</t>
  </si>
  <si>
    <t>36</t>
  </si>
  <si>
    <t>М-10 2 шт (лист 487)</t>
  </si>
  <si>
    <t>37</t>
  </si>
  <si>
    <t>38</t>
  </si>
  <si>
    <t>М-11 1 шт (лист 487)</t>
  </si>
  <si>
    <t>39</t>
  </si>
  <si>
    <t>40</t>
  </si>
  <si>
    <t>М-12 1 шт (лист 487)</t>
  </si>
  <si>
    <t>41</t>
  </si>
  <si>
    <t>2,34
0,11</t>
  </si>
  <si>
    <t>Накладные расходы 94% ФОТ (от 65,29)</t>
  </si>
  <si>
    <t>Сметная прибыль 51% ФОТ (от 65,29)</t>
  </si>
  <si>
    <t>42</t>
  </si>
  <si>
    <t>3,16
0,22</t>
  </si>
  <si>
    <t>Накладные расходы 94% ФОТ (от 80,32)</t>
  </si>
  <si>
    <t>Сметная прибыль 51% ФОТ (от 80,32)</t>
  </si>
  <si>
    <t>М-13 1 шт (лист 487)</t>
  </si>
  <si>
    <t>43</t>
  </si>
  <si>
    <t>0,62
0,03</t>
  </si>
  <si>
    <t>Накладные расходы 94% ФОТ (от 17,16)</t>
  </si>
  <si>
    <t>Сметная прибыль 51% ФОТ (от 17,16)</t>
  </si>
  <si>
    <t>44</t>
  </si>
  <si>
    <t>0,83
0,06</t>
  </si>
  <si>
    <t>Накладные расходы 94% ФОТ (от 21,11)</t>
  </si>
  <si>
    <t>Сметная прибыль 51% ФОТ (от 21,11)</t>
  </si>
  <si>
    <t>М-14 128 шт (лист 488)</t>
  </si>
  <si>
    <t>45</t>
  </si>
  <si>
    <t>305,61
14,28</t>
  </si>
  <si>
    <t>Накладные расходы 94% ФОТ (от 8 521,97)</t>
  </si>
  <si>
    <t>Сметная прибыль 51% ФОТ (от 8 521,97)</t>
  </si>
  <si>
    <t>46</t>
  </si>
  <si>
    <t>412,83
28,57</t>
  </si>
  <si>
    <t>Накладные расходы 94% ФОТ (от 10 484,43)</t>
  </si>
  <si>
    <t>Сметная прибыль 51% ФОТ (от 10 484,43)</t>
  </si>
  <si>
    <t>М-15 1 шт (лист 488)</t>
  </si>
  <si>
    <t>47</t>
  </si>
  <si>
    <t>1,02
0,05</t>
  </si>
  <si>
    <t>Накладные расходы 94% ФОТ (от 28,35)</t>
  </si>
  <si>
    <t>Сметная прибыль 51% ФОТ (от 28,35)</t>
  </si>
  <si>
    <t>48</t>
  </si>
  <si>
    <t>1,37
0,10</t>
  </si>
  <si>
    <t>Накладные расходы 94% ФОТ (от 34,88)</t>
  </si>
  <si>
    <t>Сметная прибыль 51% ФОТ (от 34,88)</t>
  </si>
  <si>
    <t>М-16 1шт (лист 488)</t>
  </si>
  <si>
    <t>49</t>
  </si>
  <si>
    <t>2,64
0,12</t>
  </si>
  <si>
    <t>Накладные расходы 94% ФОТ (от 73,65)</t>
  </si>
  <si>
    <t>Сметная прибыль 51% ФОТ (от 73,65)</t>
  </si>
  <si>
    <t>50</t>
  </si>
  <si>
    <t>3,57
0,25</t>
  </si>
  <si>
    <t>Накладные расходы 94% ФОТ (от 90,62)</t>
  </si>
  <si>
    <t>Сметная прибыль 51% ФОТ (от 90,62)</t>
  </si>
  <si>
    <t>М-17 20шт (лист 488)</t>
  </si>
  <si>
    <t>51</t>
  </si>
  <si>
    <t>56,39
2,64</t>
  </si>
  <si>
    <t>Накладные расходы 94% ФОТ (от 1 572,42)</t>
  </si>
  <si>
    <t>Сметная прибыль 51% ФОТ (от 1 572,42)</t>
  </si>
  <si>
    <t>52</t>
  </si>
  <si>
    <t>76,17
5,27</t>
  </si>
  <si>
    <t>Накладные расходы 94% ФОТ (от 1 934,51)</t>
  </si>
  <si>
    <t>Сметная прибыль 51% ФОТ (от 1 934,51)</t>
  </si>
  <si>
    <t>М-18 1шт (лист 488.1)</t>
  </si>
  <si>
    <t>53</t>
  </si>
  <si>
    <t>54</t>
  </si>
  <si>
    <t>2,07
0,14</t>
  </si>
  <si>
    <t>Накладные расходы 94% ФОТ (от 52,46)</t>
  </si>
  <si>
    <t>Сметная прибыль 51% ФОТ (от 52,46)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</si>
  <si>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</si>
  <si>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</si>
  <si>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</si>
  <si>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90% ФОТ (от 1291802,96) (Поз. 4, 8, 12)</t>
  </si>
  <si>
    <t xml:space="preserve">      93% ФОТ (от 4140195,95) (Поз. 1-3, 5-7, 9-11)</t>
  </si>
  <si>
    <t xml:space="preserve">      102% ФОТ (от 1970156,64) (Поз. 17-18)</t>
  </si>
  <si>
    <t xml:space="preserve">      103% ФОТ (от 206694,53) (Поз. 13-16)</t>
  </si>
  <si>
    <t>Сметная прибыль</t>
  </si>
  <si>
    <t xml:space="preserve">      45% ФОТ (от 1291802,96) (Поз. 4, 8, 12)</t>
  </si>
  <si>
    <t xml:space="preserve">      58% ФОТ (от 1970156,64) (Поз. 17-18)</t>
  </si>
  <si>
    <t xml:space="preserve">      59% ФОТ (от 206694,53) (Поз. 13-16)</t>
  </si>
  <si>
    <t xml:space="preserve">      62% ФОТ (от 4140195,95) (Поз. 1-3, 5-7, 9-11)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</si>
  <si>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</si>
  <si>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</si>
  <si>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</si>
  <si>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1-3, 5-7, 9-11</t>
  </si>
  <si>
    <t>1 391 044,71
445 315,49</t>
  </si>
  <si>
    <t xml:space="preserve">               Накладные расходы 93% ФОТ (от 4 140 195,95)</t>
  </si>
  <si>
    <t xml:space="preserve">               Сметная прибыль 62% ФОТ (от 4 140 195,95)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</si>
  <si>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</si>
  <si>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</si>
  <si>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13-16</t>
  </si>
  <si>
    <t xml:space="preserve">               Накладные расходы 103% ФОТ (от 206 694,53)</t>
  </si>
  <si>
    <t xml:space="preserve">               Сметная прибыль 59% ФОТ (от 206 694,53)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</si>
  <si>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</si>
  <si>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17-18</t>
  </si>
  <si>
    <t>524 380,46
95 247,50</t>
  </si>
  <si>
    <t xml:space="preserve">               Накладные расходы 102% ФОТ (от 1 970 156,64)</t>
  </si>
  <si>
    <t xml:space="preserve">               Сметная прибыль 58% ФОТ (от 1 970 156,64)</t>
  </si>
  <si>
    <t xml:space="preserve">          Защита строительных конструкций и оборудования от коррозии:</t>
  </si>
  <si>
    <t xml:space="preserve">               Итого Поз. 19-54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</si>
  <si>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</si>
  <si>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</si>
  <si>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</si>
  <si>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4, 8, 12</t>
  </si>
  <si>
    <t>324 647,17
70 492,81</t>
  </si>
  <si>
    <t xml:space="preserve">               Накладные расходы 90% ФОТ (от 1 291 802,96)</t>
  </si>
  <si>
    <t xml:space="preserve">               Сметная прибыль 45% ФОТ (от 1 291 802,96)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</si>
  <si>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</si>
  <si>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</si>
  <si>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</si>
  <si>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</si>
  <si>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</si>
  <si>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</si>
  <si>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</si>
  <si>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</si>
  <si>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 -29975103,04</t>
  </si>
  <si>
    <t xml:space="preserve">     Итого с учетом доп. работ и затрат</t>
  </si>
  <si>
    <t xml:space="preserve">      +29975103,04</t>
  </si>
  <si>
    <t xml:space="preserve">     Возврат стоимости материалов поставки Заказчика -29595603,13</t>
  </si>
  <si>
    <t xml:space="preserve">  ВСЕГО по смете</t>
  </si>
  <si>
    <t>Материалы заказчика</t>
  </si>
  <si>
    <t xml:space="preserve">     ТССЦ-202-0016 Пути подкрановые, марка стали: С 255, рельсы железнодорожные, "т" Кол-во: 5,0273698{п.11}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</si>
  <si>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</si>
  <si>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ОЗП=30,24; ЭМ=11,74; ЗПМ=30,24; МАТ=8,8"</t>
  </si>
  <si>
    <t xml:space="preserve">          Всего на физобъем (5,0273698{п.11})</t>
  </si>
  <si>
    <t xml:space="preserve">     ТССЦ-202-0016 Пути подкрановые, марка стали: С 255, рельсы железнодорожные, "т" Кол-во: 47,1598681{п.7}</t>
  </si>
  <si>
    <t xml:space="preserve">          Всего на физобъем (47,1598681{п.7})</t>
  </si>
  <si>
    <t xml:space="preserve">     ТССЦ-202-0016 Пути подкрановые, марка стали: С 255, рельсы железнодорожные, "т" Кол-во: 32,9275159{п.3}</t>
  </si>
  <si>
    <t xml:space="preserve">          Всего на физобъем (32,9275159{п.3})</t>
  </si>
  <si>
    <t xml:space="preserve">     ТССЦ-202-0017 Пути подкрановые, марка стали: С 255, крепления и упоры//Рельсовые комплекты, "т" Кол-во: 30,6771286{п.2}</t>
  </si>
  <si>
    <t xml:space="preserve">          Всего на физобъем (30,6771286{п.2})</t>
  </si>
  <si>
    <t xml:space="preserve">     ТССЦ-202-0017 Пути подкрановые, марка стали: С 255, крепления и упоры//Рельсовые комплекты, "т" Кол-во: 14,8627455{п.10}</t>
  </si>
  <si>
    <t xml:space="preserve">          Всего на физобъем (14,8627455{п.10})</t>
  </si>
  <si>
    <t xml:space="preserve">     ТССЦ-202-0017 Пути подкрановые, марка стали: С 255, крепления и упоры//Рельсовые комплекты, "т" Кол-во: 32,683033{п.6}</t>
  </si>
  <si>
    <t xml:space="preserve">          Всего на физобъем (32,683033{п.6})</t>
  </si>
  <si>
    <t xml:space="preserve">     ТССЦ-509-2631 Капсула с клеевым составом Hilti HVU-TZ M20, "шт." Кол-во: 1546{п.15}</t>
  </si>
  <si>
    <t xml:space="preserve">          Всего на физобъем (1546{п.15})</t>
  </si>
  <si>
    <t xml:space="preserve">     ТССЦ-509-4616 Шпилька анкерная Hilti: HIT-V-5,8 М16х300 (HAS) для использования с химическими анкерами HIT, "шт." Кол-во: 1546{п.16}</t>
  </si>
  <si>
    <t xml:space="preserve">          Всего на физобъем (1546{п.16})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</si>
  <si>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</si>
  <si>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</si>
  <si>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</si>
  <si>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</si>
  <si>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ЛОКАЛЬНАЯ СМЕТА № 1632-2021-3.1-КЖ1_07.03.010-В02</t>
  </si>
  <si>
    <t xml:space="preserve">на на Конструкции железобетонные. Ростверк., 07.03.010 Крытый склад № 1 (код SAP 01.01.001) код ГП 3.1, </t>
  </si>
  <si>
    <t>1632-2021-3.1-КЖ1</t>
  </si>
  <si>
    <t>21 371,83
10 079,87</t>
  </si>
  <si>
    <t>9 774,84
1 214,85</t>
  </si>
  <si>
    <t>384 088,65
122 958,25</t>
  </si>
  <si>
    <t>Объем=(324,95*1,03) / 100</t>
  </si>
  <si>
    <t>Накладные расходы 93% ФОТ (от 1 143 169,88)</t>
  </si>
  <si>
    <t>Сметная прибыль 62% ФОТ (от 1 143 169,88)</t>
  </si>
  <si>
    <t>334,64
28,19</t>
  </si>
  <si>
    <t>106 074,09
23 013,80</t>
  </si>
  <si>
    <t>Накладные расходы 90% ФОТ (от 422 060,43)</t>
  </si>
  <si>
    <t>Сметная прибыль 45% ФОТ (от 422 060,43)</t>
  </si>
  <si>
    <t>405 104,01
129 686,05</t>
  </si>
  <si>
    <t>Накладные расходы 93% ФОТ (от 1 205 719,69)</t>
  </si>
  <si>
    <t>Сметная прибыль 62% ФОТ (от 1 205 719,69)</t>
  </si>
  <si>
    <t>152 783,75
33 174,96</t>
  </si>
  <si>
    <t>Накладные расходы 90% ФОТ (от 607 941,55)</t>
  </si>
  <si>
    <t>Сметная прибыль 45% ФОТ (от 607 941,55)</t>
  </si>
  <si>
    <t>386 747,68
123 809,63</t>
  </si>
  <si>
    <t>Накладные расходы 93% ФОТ (от 1 151 085,35)</t>
  </si>
  <si>
    <t>Сметная прибыль 62% ФОТ (от 1 151 085,35)</t>
  </si>
  <si>
    <t>16 145,33
3 505,74</t>
  </si>
  <si>
    <t>Накладные расходы 90% ФОТ (от 64 243,85)</t>
  </si>
  <si>
    <t>Сметная прибыль 45% ФОТ (от 64 243,85)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</si>
  <si>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</si>
  <si>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
(100 шт.)</t>
  </si>
  <si>
    <t>341,58
296,60</t>
  </si>
  <si>
    <t>Накладные расходы 103% ФОТ (от 117 136,16)</t>
  </si>
  <si>
    <t>Сметная прибыль 59% ФОТ (от 117 136,16)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</si>
  <si>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</si>
  <si>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
(100 шт.)</t>
  </si>
  <si>
    <t>923,57
809,03</t>
  </si>
  <si>
    <t>глубина 400: 400-100=300/10=30 ПЗ=30</t>
  </si>
  <si>
    <t xml:space="preserve"> ПЗ=30 (ОЗП=30; ЭМ=30 к расх.; ЗПМ=30; МАТ=30 к расх.; ТЗ=30; ТЗМ=30)</t>
  </si>
  <si>
    <t>Накладные расходы 103% ФОТ (от 319 511,80)</t>
  </si>
  <si>
    <t>Сметная прибыль 59% ФОТ (от 319 511,80)</t>
  </si>
  <si>
    <t>ТССЦ-509-5787
Приказ Администрации ЛО от 20.10.15 №28</t>
  </si>
  <si>
    <t>Анкер химический (капсула с клеевым составом) Hilti HIT-HY 150/330
(шт.)</t>
  </si>
  <si>
    <t>ТССЦ-509-4617
Приказ Администрации ЛО от 20.10.15 №28</t>
  </si>
  <si>
    <t>Шпилька анкерная Hilti: HIT-V-5,8 М24х450 (HAS) для использования с химическими анкерами HIT
(шт.)</t>
  </si>
  <si>
    <t>343 310,60
62 358,30</t>
  </si>
  <si>
    <t>Накладные расходы 102% ФОТ (от 1 289 856,71)</t>
  </si>
  <si>
    <t>Сметная прибыль 58% ФОТ (от 1 289 856,71)</t>
  </si>
  <si>
    <t>99 461,43
18 065,99</t>
  </si>
  <si>
    <t>Накладные расходы 102% ФОТ (от 373 687,84)</t>
  </si>
  <si>
    <t>Сметная прибыль 58% ФОТ (от 373 687,84)</t>
  </si>
  <si>
    <t>М-1 145 шт (лист 20.5)</t>
  </si>
  <si>
    <t>461,14
21,55</t>
  </si>
  <si>
    <t>Накладные расходы 94% ФОТ (от 12 858,88)</t>
  </si>
  <si>
    <t>Сметная прибыль 51% ФОТ (от 12 858,88)</t>
  </si>
  <si>
    <t>622,92
43,11</t>
  </si>
  <si>
    <t>Накладные расходы 94% ФОТ (от 15 820,06)</t>
  </si>
  <si>
    <t>Сметная прибыль 51% ФОТ (от 15 820,06)</t>
  </si>
  <si>
    <t>М-2 12 шт (лист 20.5)</t>
  </si>
  <si>
    <t>11,41
0,29</t>
  </si>
  <si>
    <t>37,21
2,42</t>
  </si>
  <si>
    <t>Накладные расходы 94% ФОТ (от 1 038,15)</t>
  </si>
  <si>
    <t>Сметная прибыль 51% ФОТ (от 1 038,15)</t>
  </si>
  <si>
    <t>1 142,17
151,52</t>
  </si>
  <si>
    <t>50,26
3,48</t>
  </si>
  <si>
    <t>Накладные расходы 94% ФОТ (от 1 276,38)</t>
  </si>
  <si>
    <t>Сметная прибыль 51% ФОТ (от 1 276,38)</t>
  </si>
  <si>
    <t>М-3 4 шт (лист 20.5)</t>
  </si>
  <si>
    <t>8,57
0,40</t>
  </si>
  <si>
    <t>Накладные расходы 94% ФОТ (от 238,87)</t>
  </si>
  <si>
    <t>Сметная прибыль 51% ФОТ (от 238,87)</t>
  </si>
  <si>
    <t>11,57
0,80</t>
  </si>
  <si>
    <t>Накладные расходы 94% ФОТ (от 293,88)</t>
  </si>
  <si>
    <t>Сметная прибыль 51% ФОТ (от 293,88)</t>
  </si>
  <si>
    <t>М-4 1 шт (лист 20.5)</t>
  </si>
  <si>
    <t>3,98
0,19</t>
  </si>
  <si>
    <t>Накладные расходы 94% ФОТ (от 110,97)</t>
  </si>
  <si>
    <t>Сметная прибыль 51% ФОТ (от 110,97)</t>
  </si>
  <si>
    <t>5,38
0,37</t>
  </si>
  <si>
    <t>Накладные расходы 94% ФОТ (от 136,51)</t>
  </si>
  <si>
    <t>Сметная прибыль 51% ФОТ (от 136,51)</t>
  </si>
  <si>
    <t>М-5 1 шт (лист 20.5)</t>
  </si>
  <si>
    <t>2,22
0,10</t>
  </si>
  <si>
    <t>Накладные расходы 94% ФОТ (от 61,94)</t>
  </si>
  <si>
    <t>Сметная прибыль 51% ФОТ (от 61,94)</t>
  </si>
  <si>
    <t>3,00
0,21</t>
  </si>
  <si>
    <t>Накладные расходы 94% ФОТ (от 76,21)</t>
  </si>
  <si>
    <t>Сметная прибыль 51% ФОТ (от 76,21)</t>
  </si>
  <si>
    <t>М-6 1 шт (лист 20.5)</t>
  </si>
  <si>
    <t>3,42
0,16</t>
  </si>
  <si>
    <t>Накладные расходы 94% ФОТ (от 95,37)</t>
  </si>
  <si>
    <t>Сметная прибыль 51% ФОТ (от 95,37)</t>
  </si>
  <si>
    <t>4,62
0,32</t>
  </si>
  <si>
    <t>Накладные расходы 94% ФОТ (от 117,33)</t>
  </si>
  <si>
    <t>Сметная прибыль 51% ФОТ (от 117,33)</t>
  </si>
  <si>
    <t>М-7 1 шт (лист 20.5)</t>
  </si>
  <si>
    <t>2,46
0,12</t>
  </si>
  <si>
    <t>Накладные расходы 94% ФОТ (от 68,64)</t>
  </si>
  <si>
    <t>Сметная прибыль 51% ФОТ (от 68,64)</t>
  </si>
  <si>
    <t>3,32
0,23</t>
  </si>
  <si>
    <t>Накладные расходы 94% ФОТ (от 84,43)</t>
  </si>
  <si>
    <t>Сметная прибыль 51% ФОТ (от 84,43)</t>
  </si>
  <si>
    <t>М-8 1 шт (лист 20.6)</t>
  </si>
  <si>
    <t>Накладные расходы 94% ФОТ (от 132,80)</t>
  </si>
  <si>
    <t>Сметная прибыль 51% ФОТ (от 132,80)</t>
  </si>
  <si>
    <t>Накладные расходы 94% ФОТ (от 163,39)</t>
  </si>
  <si>
    <t>Сметная прибыль 51% ФОТ (от 163,39)</t>
  </si>
  <si>
    <t>М-9 1 шт (лист 20.6)</t>
  </si>
  <si>
    <t>3,50
0,16</t>
  </si>
  <si>
    <t>Накладные расходы 94% ФОТ (от 97,59)</t>
  </si>
  <si>
    <t>Сметная прибыль 51% ФОТ (от 97,59)</t>
  </si>
  <si>
    <t>4,73
0,33</t>
  </si>
  <si>
    <t>Накладные расходы 94% ФОТ (от 120,07)</t>
  </si>
  <si>
    <t>Сметная прибыль 51% ФОТ (от 120,07)</t>
  </si>
  <si>
    <t>М-10 1 шт (лист 20.6)</t>
  </si>
  <si>
    <t>Накладные расходы 94% ФОТ (от 100,49)</t>
  </si>
  <si>
    <t>Сметная прибыль 51% ФОТ (от 100,49)</t>
  </si>
  <si>
    <t>4,87
0,34</t>
  </si>
  <si>
    <t>Накладные расходы 94% ФОТ (от 123,63)</t>
  </si>
  <si>
    <t>Сметная прибыль 51% ФОТ (от 123,63)</t>
  </si>
  <si>
    <t>М-11 1 шт (лист 20.6)</t>
  </si>
  <si>
    <t>2,33
0,11</t>
  </si>
  <si>
    <t>Накладные расходы 94% ФОТ (от 64,84)</t>
  </si>
  <si>
    <t>Сметная прибыль 51% ФОТ (от 64,84)</t>
  </si>
  <si>
    <t>3,14
0,22</t>
  </si>
  <si>
    <t>Накладные расходы 94% ФОТ (от 79,77)</t>
  </si>
  <si>
    <t>Сметная прибыль 51% ФОТ (от 79,77)</t>
  </si>
  <si>
    <t>М-12 1 шт (лист 20.6)</t>
  </si>
  <si>
    <t>3,06
0,14</t>
  </si>
  <si>
    <t>Накладные расходы 94% ФОТ (от 85,34)</t>
  </si>
  <si>
    <t>Сметная прибыль 51% ФОТ (от 85,34)</t>
  </si>
  <si>
    <t>4,13
0,29</t>
  </si>
  <si>
    <t>Накладные расходы 94% ФОТ (от 105,00)</t>
  </si>
  <si>
    <t>Сметная прибыль 51% ФОТ (от 105,00)</t>
  </si>
  <si>
    <t>М-13 1 шт (лист 20.6)</t>
  </si>
  <si>
    <t>2,42
0,11</t>
  </si>
  <si>
    <t>Накладные расходы 94% ФОТ (от 67,51)</t>
  </si>
  <si>
    <t>Сметная прибыль 51% ФОТ (от 67,51)</t>
  </si>
  <si>
    <t>3,27
0,23</t>
  </si>
  <si>
    <t>Накладные расходы 94% ФОТ (от 83,07)</t>
  </si>
  <si>
    <t>Сметная прибыль 51% ФОТ (от 83,07)</t>
  </si>
  <si>
    <t>М-14 140 шт (лист 20.6)</t>
  </si>
  <si>
    <t>445,24
20,81</t>
  </si>
  <si>
    <t>Накладные расходы 94% ФОТ (от 12 415,40)</t>
  </si>
  <si>
    <t>Сметная прибыль 51% ФОТ (от 12 415,40)</t>
  </si>
  <si>
    <t>601,43
41,62</t>
  </si>
  <si>
    <t>Накладные расходы 94% ФОТ (от 15 274,44)</t>
  </si>
  <si>
    <t>Сметная прибыль 51% ФОТ (от 15 274,44)</t>
  </si>
  <si>
    <t>М-15 12 шт (лист 20.7)</t>
  </si>
  <si>
    <t>37,21
1,74</t>
  </si>
  <si>
    <t>Накладные расходы 94% ФОТ (от 1 037,45)</t>
  </si>
  <si>
    <t>Сметная прибыль 51% ФОТ (от 1 037,45)</t>
  </si>
  <si>
    <t>Накладные расходы 94% ФОТ (от 1 276,36)</t>
  </si>
  <si>
    <t>Сметная прибыль 51% ФОТ (от 1 276,36)</t>
  </si>
  <si>
    <t>М-16 3 шт (лист 20.7)</t>
  </si>
  <si>
    <t>7,14
0,33</t>
  </si>
  <si>
    <t>Накладные расходы 94% ФОТ (от 199,20)</t>
  </si>
  <si>
    <t>Сметная прибыль 51% ФОТ (от 199,20)</t>
  </si>
  <si>
    <t>9,65
0,67</t>
  </si>
  <si>
    <t>Накладные расходы 94% ФОТ (от 245,08)</t>
  </si>
  <si>
    <t>Сметная прибыль 51% ФОТ (от 245,08)</t>
  </si>
  <si>
    <t>М-17 2 шт (лист 20.7)</t>
  </si>
  <si>
    <t>4,92
0,23</t>
  </si>
  <si>
    <t>Накладные расходы 94% ФОТ (от 137,26)</t>
  </si>
  <si>
    <t>Сметная прибыль 51% ФОТ (от 137,26)</t>
  </si>
  <si>
    <t>6,65
0,46</t>
  </si>
  <si>
    <t>Накладные расходы 94% ФОТ (от 168,87)</t>
  </si>
  <si>
    <t>Сметная прибыль 51% ФОТ (от 168,87)</t>
  </si>
  <si>
    <t>М-18 2 шт (лист 20.7)</t>
  </si>
  <si>
    <t>7,00
0,33</t>
  </si>
  <si>
    <t>Накладные расходы 94% ФОТ (от 195,19)</t>
  </si>
  <si>
    <t>Сметная прибыль 51% ФОТ (от 195,19)</t>
  </si>
  <si>
    <t>9,46
0,65</t>
  </si>
  <si>
    <t>Накладные расходы 94% ФОТ (от 240,13)</t>
  </si>
  <si>
    <t>Сметная прибыль 51% ФОТ (от 240,13)</t>
  </si>
  <si>
    <t>М-19 3 шт (лист 20.7)</t>
  </si>
  <si>
    <t>55</t>
  </si>
  <si>
    <t>6,42
0,30</t>
  </si>
  <si>
    <t>Накладные расходы 94% ФОТ (от 179,15)</t>
  </si>
  <si>
    <t>Сметная прибыль 51% ФОТ (от 179,15)</t>
  </si>
  <si>
    <t>56</t>
  </si>
  <si>
    <t>8,68
0,60</t>
  </si>
  <si>
    <t>Накладные расходы 94% ФОТ (от 220,41)</t>
  </si>
  <si>
    <t>Сметная прибыль 51% ФОТ (от 220,41)</t>
  </si>
  <si>
    <t>М-20 1 шт (лист 20.7)</t>
  </si>
  <si>
    <t>57</t>
  </si>
  <si>
    <t>58</t>
  </si>
  <si>
    <t>М-21 1 шт (лист 20.7)</t>
  </si>
  <si>
    <t>59</t>
  </si>
  <si>
    <t>3,14
0,15</t>
  </si>
  <si>
    <t>Накладные расходы 94% ФОТ (от 87,57)</t>
  </si>
  <si>
    <t>Сметная прибыль 51% ФОТ (от 87,57)</t>
  </si>
  <si>
    <t>60</t>
  </si>
  <si>
    <t>4,24
0,29</t>
  </si>
  <si>
    <t>Накладные расходы 94% ФОТ (от 107,73)</t>
  </si>
  <si>
    <t>Сметная прибыль 51% ФОТ (от 107,73)</t>
  </si>
  <si>
    <t>М-22 1 шт (лист 20.7)</t>
  </si>
  <si>
    <t>61</t>
  </si>
  <si>
    <t>2,79
0,13</t>
  </si>
  <si>
    <t>Накладные расходы 94% ФОТ (от 77,76)</t>
  </si>
  <si>
    <t>Сметная прибыль 51% ФОТ (от 77,76)</t>
  </si>
  <si>
    <t>62</t>
  </si>
  <si>
    <t>3,77
0,26</t>
  </si>
  <si>
    <t>Накладные расходы 94% ФОТ (от 95,67)</t>
  </si>
  <si>
    <t>Сметная прибыль 51% ФОТ (от 95,67)</t>
  </si>
  <si>
    <t>М-23 1 шт (лист 20.7)</t>
  </si>
  <si>
    <t>63</t>
  </si>
  <si>
    <t>3,00
0,14</t>
  </si>
  <si>
    <t>Накладные расходы 94% ФОТ (от 83,55)</t>
  </si>
  <si>
    <t>Сметная прибыль 51% ФОТ (от 83,55)</t>
  </si>
  <si>
    <t>64</t>
  </si>
  <si>
    <t>4,05
0,28</t>
  </si>
  <si>
    <t>Накладные расходы 94% ФОТ (от 102,80)</t>
  </si>
  <si>
    <t>Сметная прибыль 51% ФОТ (от 102,80)</t>
  </si>
  <si>
    <t>М-24 1 шт (лист 20.7)</t>
  </si>
  <si>
    <t>65</t>
  </si>
  <si>
    <t>3,92
0,18</t>
  </si>
  <si>
    <t>Накладные расходы 94% ФОТ (от 109,40)</t>
  </si>
  <si>
    <t>Сметная прибыль 51% ФОТ (от 109,40)</t>
  </si>
  <si>
    <t>66</t>
  </si>
  <si>
    <t>5,30
0,37</t>
  </si>
  <si>
    <t>Накладные расходы 94% ФОТ (от 134,60)</t>
  </si>
  <si>
    <t>Сметная прибыль 51% ФОТ (от 134,60)</t>
  </si>
  <si>
    <t>М-25 111 шт (лист 20.8)</t>
  </si>
  <si>
    <t>67</t>
  </si>
  <si>
    <t>265,03
12,39</t>
  </si>
  <si>
    <t>Накладные расходы 94% ФОТ (от 7 390,30)</t>
  </si>
  <si>
    <t>Сметная прибыль 51% ФОТ (от 7 390,30)</t>
  </si>
  <si>
    <t>68</t>
  </si>
  <si>
    <t>358,01
24,77</t>
  </si>
  <si>
    <t>Накладные расходы 94% ФОТ (от 9 092,14)</t>
  </si>
  <si>
    <t>Сметная прибыль 51% ФОТ (от 9 092,14)</t>
  </si>
  <si>
    <t>М-26 4 шт (лист 20.8)</t>
  </si>
  <si>
    <t>69</t>
  </si>
  <si>
    <t>8,98
0,42</t>
  </si>
  <si>
    <t>Накладные расходы 94% ФОТ (от 250,28)</t>
  </si>
  <si>
    <t>Сметная прибыль 51% ФОТ (от 250,28)</t>
  </si>
  <si>
    <t>70</t>
  </si>
  <si>
    <t>12,12
0,84</t>
  </si>
  <si>
    <t>Накладные расходы 94% ФОТ (от 307,92)</t>
  </si>
  <si>
    <t>Сметная прибыль 51% ФОТ (от 307,92)</t>
  </si>
  <si>
    <t>М-27 1 шт (лист 20.8)</t>
  </si>
  <si>
    <t>71</t>
  </si>
  <si>
    <t>0,72
0,03</t>
  </si>
  <si>
    <t>Накладные расходы 94% ФОТ (от 20,19)</t>
  </si>
  <si>
    <t>Сметная прибыль 51% ФОТ (от 20,19)</t>
  </si>
  <si>
    <t>72</t>
  </si>
  <si>
    <t>0,98
0,07</t>
  </si>
  <si>
    <t>Накладные расходы 94% ФОТ (от 24,84)</t>
  </si>
  <si>
    <t>Сметная прибыль 51% ФОТ (от 24,84)</t>
  </si>
  <si>
    <t>73</t>
  </si>
  <si>
    <t>Накладные расходы 94% ФОТ (от 1 037,47)</t>
  </si>
  <si>
    <t>Сметная прибыль 51% ФОТ (от 1 037,47)</t>
  </si>
  <si>
    <t>М-28 2 шт (лист 20.8)</t>
  </si>
  <si>
    <t>74</t>
  </si>
  <si>
    <t>2,18
0,10</t>
  </si>
  <si>
    <t>Накладные расходы 94% ФОТ (от 60,70)</t>
  </si>
  <si>
    <t>Сметная прибыль 51% ФОТ (от 60,70)</t>
  </si>
  <si>
    <t>75</t>
  </si>
  <si>
    <t>2,94
0,20</t>
  </si>
  <si>
    <t>Накладные расходы 94% ФОТ (от 74,67)</t>
  </si>
  <si>
    <t>Сметная прибыль 51% ФОТ (от 74,67)</t>
  </si>
  <si>
    <t>М-29 1 шт (лист 20.8)</t>
  </si>
  <si>
    <t>76</t>
  </si>
  <si>
    <t>1,95
0,09</t>
  </si>
  <si>
    <t>Накладные расходы 94% ФОТ (от 54,41)</t>
  </si>
  <si>
    <t>Сметная прибыль 51% ФОТ (от 54,41)</t>
  </si>
  <si>
    <t>77</t>
  </si>
  <si>
    <t>2,64
0,18</t>
  </si>
  <si>
    <t>Накладные расходы 94% ФОТ (от 66,94)</t>
  </si>
  <si>
    <t>Сметная прибыль 51% ФОТ (от 66,94)</t>
  </si>
  <si>
    <t>М-30 1 шт (лист 20.8)</t>
  </si>
  <si>
    <t>78</t>
  </si>
  <si>
    <t>1,66
0,08</t>
  </si>
  <si>
    <t>Накладные расходы 94% ФОТ (от 46,39)</t>
  </si>
  <si>
    <t>Сметная прибыль 51% ФОТ (от 46,39)</t>
  </si>
  <si>
    <t>79</t>
  </si>
  <si>
    <t>2,25
0,16</t>
  </si>
  <si>
    <t>Накладные расходы 94% ФОТ (от 57,08)</t>
  </si>
  <si>
    <t>Сметная прибыль 51% ФОТ (от 57,08)</t>
  </si>
  <si>
    <t>М-31 1 шт (лист 20.8)</t>
  </si>
  <si>
    <t>80</t>
  </si>
  <si>
    <t>1,38
0,06</t>
  </si>
  <si>
    <t>Накладные расходы 94% ФОТ (от 38,37)</t>
  </si>
  <si>
    <t>Сметная прибыль 51% ФОТ (от 38,37)</t>
  </si>
  <si>
    <t>81</t>
  </si>
  <si>
    <t>1,86
0,13</t>
  </si>
  <si>
    <t>Накладные расходы 94% ФОТ (от 47,21)</t>
  </si>
  <si>
    <t>Сметная прибыль 51% ФОТ (от 47,21)</t>
  </si>
  <si>
    <t>М-32 9 шт (лист 20.8)</t>
  </si>
  <si>
    <t>82</t>
  </si>
  <si>
    <t>25,37
1,19</t>
  </si>
  <si>
    <t>Накладные расходы 94% ФОТ (от 707,46)</t>
  </si>
  <si>
    <t>Сметная прибыль 51% ФОТ (от 707,46)</t>
  </si>
  <si>
    <t>83</t>
  </si>
  <si>
    <t>34,27
2,37</t>
  </si>
  <si>
    <t>Накладные расходы 94% ФОТ (от 870,37)</t>
  </si>
  <si>
    <t>Сметная прибыль 51% ФОТ (от 870,37)</t>
  </si>
  <si>
    <t>М-3321 шт (лист 20.8)</t>
  </si>
  <si>
    <t>84</t>
  </si>
  <si>
    <t>11,41
0,26</t>
  </si>
  <si>
    <t>1,75
0,10</t>
  </si>
  <si>
    <t>Накладные расходы 94% ФОТ (от 48,81)</t>
  </si>
  <si>
    <t>Сметная прибыль 51% ФОТ (от 48,81)</t>
  </si>
  <si>
    <t>85</t>
  </si>
  <si>
    <t>2,36
0,16</t>
  </si>
  <si>
    <t>Накладные расходы 94% ФОТ (от 60,03)</t>
  </si>
  <si>
    <t>Сметная прибыль 51% ФОТ (от 60,03)</t>
  </si>
  <si>
    <t>1 921 437,36
516 767,53</t>
  </si>
  <si>
    <t xml:space="preserve">      90% ФОТ (от 1094245,83) (Поз. 4, 8, 12)</t>
  </si>
  <si>
    <t xml:space="preserve">      93% ФОТ (от 3499974,92) (Поз. 1-3, 5-7, 9-11)</t>
  </si>
  <si>
    <t xml:space="preserve">      94% ФОТ (от 86357,42) (Поз. 19-85)</t>
  </si>
  <si>
    <t xml:space="preserve">      102% ФОТ (от 1663544,55) (Поз. 17-18)</t>
  </si>
  <si>
    <t xml:space="preserve">      103% ФОТ (от 436647,96) (Поз. 13-16)</t>
  </si>
  <si>
    <t xml:space="preserve">      45% ФОТ (от 1094245,83) (Поз. 4, 8, 12)</t>
  </si>
  <si>
    <t xml:space="preserve">      51% ФОТ (от 86357,42) (Поз. 19-85)</t>
  </si>
  <si>
    <t xml:space="preserve">      58% ФОТ (от 1663544,55) (Поз. 17-18)</t>
  </si>
  <si>
    <t xml:space="preserve">      59% ФОТ (от 436647,96) (Поз. 13-16)</t>
  </si>
  <si>
    <t xml:space="preserve">      62% ФОТ (от 3499974,92) (Поз. 1-3, 5-7, 9-11)</t>
  </si>
  <si>
    <t>1 175 940,34
376 453,93</t>
  </si>
  <si>
    <t xml:space="preserve">               Накладные расходы 93% ФОТ (от 3 499 974,92)</t>
  </si>
  <si>
    <t xml:space="preserve">               Сметная прибыль 62% ФОТ (от 3 499 974,92)</t>
  </si>
  <si>
    <t xml:space="preserve">               Накладные расходы 103% ФОТ (от 436 647,96)</t>
  </si>
  <si>
    <t xml:space="preserve">               Сметная прибыль 59% ФОТ (от 436 647,96)</t>
  </si>
  <si>
    <t>442 772,03
80 424,29</t>
  </si>
  <si>
    <t xml:space="preserve">               Накладные расходы 102% ФОТ (от 1 663 544,55)</t>
  </si>
  <si>
    <t xml:space="preserve">               Сметная прибыль 58% ФОТ (от 1 663 544,55)</t>
  </si>
  <si>
    <t xml:space="preserve">               Итого Поз. 19-85</t>
  </si>
  <si>
    <t>3 262,28
194,81</t>
  </si>
  <si>
    <t xml:space="preserve">               Накладные расходы 94% ФОТ (от 86 357,42)</t>
  </si>
  <si>
    <t xml:space="preserve">               Сметная прибыль 51% ФОТ (от 86 357,42)</t>
  </si>
  <si>
    <t>275 003,17
59 694,50</t>
  </si>
  <si>
    <t xml:space="preserve">               Накладные расходы 90% ФОТ (от 1 094 245,83)</t>
  </si>
  <si>
    <t xml:space="preserve">               Сметная прибыль 45% ФОТ (от 1 094 245,83)</t>
  </si>
  <si>
    <t xml:space="preserve">      -29899372,14</t>
  </si>
  <si>
    <t xml:space="preserve">      0,151957 * 18581892,74</t>
  </si>
  <si>
    <t xml:space="preserve">      +29899372,14</t>
  </si>
  <si>
    <t xml:space="preserve">     Возврат стоимости материалов поставки Заказчика -29577966,83</t>
  </si>
  <si>
    <t xml:space="preserve">     ТССЦ-202-0016 Пути подкрановые, марка стали: С 255, рельсы железнодорожные, "т" Кол-во: 4,232921{п.11}</t>
  </si>
  <si>
    <t xml:space="preserve">          Всего на физобъем (4,232921{п.11})</t>
  </si>
  <si>
    <t xml:space="preserve">     ТССЦ-202-0016 Пути подкрановые, марка стали: С 255, рельсы железнодорожные, "т" Кол-во: 40,0562603{п.7}</t>
  </si>
  <si>
    <t xml:space="preserve">          Всего на физобъем (40,0562603{п.7})</t>
  </si>
  <si>
    <t xml:space="preserve">     ТССЦ-202-0016 Пути подкрановые, марка стали: С 255, рельсы железнодорожные, "т" Кол-во: 27,8100984{п.3}</t>
  </si>
  <si>
    <t xml:space="preserve">          Всего на физобъем (27,8100984{п.3})</t>
  </si>
  <si>
    <t xml:space="preserve">     ТССЦ-202-0017 Пути подкрановые, марка стали: С 255, крепления и упоры//Рельсовые комплекты, "т" Кол-во: 25,9278913{п.2}</t>
  </si>
  <si>
    <t xml:space="preserve">          Всего на физобъем (25,9278913{п.2})</t>
  </si>
  <si>
    <t xml:space="preserve">     ТССЦ-202-0017 Пути подкрановые, марка стали: С 255, крепления и упоры//Рельсовые комплекты, "т" Кол-во: 12,46403{п.10}</t>
  </si>
  <si>
    <t xml:space="preserve">          Всего на физобъем (12,46403{п.10})</t>
  </si>
  <si>
    <t xml:space="preserve">     ТССЦ-202-0017 Пути подкрановые, марка стали: С 255, крепления и упоры//Рельсовые комплекты, "т" Кол-во: 27,3015302{п.6}</t>
  </si>
  <si>
    <t xml:space="preserve">          Всего на физобъем (27,3015302{п.6})</t>
  </si>
  <si>
    <t xml:space="preserve">     ТССЦ-509-4617 Шпилька анкерная Hilti: HIT-V-5,8 М24х450 (HAS) для использования с химическими анкерами HIT, "шт." Кол-во: 1306{п.16}</t>
  </si>
  <si>
    <t xml:space="preserve">          Всего на физобъем (1306{п.16})</t>
  </si>
  <si>
    <t xml:space="preserve">     ТССЦ-509-5787 Анкер химический (капсула с клеевым составом) Hilti HIT-HY 150/330, "шт." Кол-во: 1306{п.15}</t>
  </si>
  <si>
    <t xml:space="preserve">          Всего на физобъем (1306{п.15})</t>
  </si>
  <si>
    <t xml:space="preserve">      Договорной коэффициент - 1,151957 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</si>
  <si>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  +МАТ</t>
  </si>
  <si>
    <t xml:space="preserve">      -МАТ</t>
  </si>
  <si>
    <t>11,41
0,22</t>
  </si>
  <si>
    <t>1,53
0,08</t>
  </si>
  <si>
    <t>Накладные расходы 94% ФОТ (от 42,65)</t>
  </si>
  <si>
    <t>Сметная прибыль 51% ФОТ (от 42,65)</t>
  </si>
  <si>
    <t>2 254 924,12
611 283,46</t>
  </si>
  <si>
    <t xml:space="preserve">      94% ФОТ (от 100964,81) (Поз. 19-54)</t>
  </si>
  <si>
    <t xml:space="preserve">      51% ФОТ (от 100964,81) (Поз. 19-54)</t>
  </si>
  <si>
    <t>3 816,46
227,66</t>
  </si>
  <si>
    <t xml:space="preserve">               Накладные расходы 94% ФОТ (от 100 964,81)</t>
  </si>
  <si>
    <t xml:space="preserve">               Сметная прибыль 51% ФОТ (от 100 964,81)</t>
  </si>
  <si>
    <t xml:space="preserve">      0,151957 * 21148187,99</t>
  </si>
  <si>
    <t>проверка</t>
  </si>
  <si>
    <t>3 кв. 2025 г.</t>
  </si>
  <si>
    <t xml:space="preserve">на Конструкции железобетонные. Ростверк., 07.03.010 Крытый склад № 2 (код SAP 01.01.001) код ГП 3.1, </t>
  </si>
  <si>
    <t xml:space="preserve">на Конструкции железобетонные. Ростверк., 07.03.010 Крытый склад № 1 (код SAP 01.01.001) код ГП 3.1, </t>
  </si>
  <si>
    <t>без НДС</t>
  </si>
  <si>
    <t>Аванс в размере 30%  стоимости Договора из них
сумма 5 000 000 руб., в том числе НДС 20%, без предоставления безотзывной банковской гарантии, 
сумма 12 230 427,03 руб., в том числе НДС 20%, с предоставлением безотзывной банковской гарантии;.
встречные условия указаны в приложенном протоколе разногласий</t>
  </si>
  <si>
    <t>Исх. № 471-К/2 от 17.09.2025г.</t>
  </si>
  <si>
    <t>** в стоимость коммерческого предложения не включены работы по устранению замечаний при приёмке строительной готовности (текущее состояние шпилек, наличие гаек, геодезическое отклонение от проекта).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</si>
</sst>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0.0000000"/>
    <numFmt numFmtId="166" formatCode="0.000000"/>
    <numFmt numFmtId="167" formatCode="0.000"/>
    <numFmt numFmtId="168" formatCode="0.00000"/>
    <numFmt numFmtId="169" formatCode="0.0000"/>
    <numFmt numFmtId="170" formatCode="0.0"/>
  </numFmts>
  <fonts count="28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FF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4" fillId="0" borderId="0"/>
  </cellStyleXfs>
  <cellXfs count="250">
    <xf numFmtId="0" fontId="0" fillId="0" borderId="0" xfId="0"/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3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3" borderId="6" xfId="0" quotePrefix="1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wrapText="1"/>
    </xf>
    <xf numFmtId="0" fontId="8" fillId="3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/>
    <xf numFmtId="0" fontId="7" fillId="0" borderId="4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left" wrapText="1"/>
    </xf>
    <xf numFmtId="0" fontId="10" fillId="0" borderId="0" xfId="0" applyFont="1" applyAlignment="1">
      <alignment horizontal="left" vertical="center"/>
    </xf>
    <xf numFmtId="0" fontId="7" fillId="4" borderId="3" xfId="0" applyFont="1" applyFill="1" applyBorder="1" applyAlignment="1">
      <alignment horizontal="justify" vertical="center"/>
    </xf>
    <xf numFmtId="0" fontId="5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vertical="center" wrapText="1"/>
    </xf>
    <xf numFmtId="9" fontId="8" fillId="5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" fillId="0" borderId="0" xfId="0" applyNumberFormat="1" applyFont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43" fontId="8" fillId="4" borderId="3" xfId="1" applyFont="1" applyFill="1" applyBorder="1"/>
    <xf numFmtId="43" fontId="8" fillId="4" borderId="8" xfId="1" applyFont="1" applyFill="1" applyBorder="1"/>
    <xf numFmtId="164" fontId="8" fillId="0" borderId="0" xfId="0" applyNumberFormat="1" applyFont="1"/>
    <xf numFmtId="43" fontId="8" fillId="4" borderId="3" xfId="1" applyFont="1" applyFill="1" applyBorder="1" applyAlignment="1">
      <alignment vertical="center"/>
    </xf>
    <xf numFmtId="164" fontId="8" fillId="5" borderId="3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8" fillId="3" borderId="21" xfId="0" quotePrefix="1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8" fillId="5" borderId="24" xfId="0" applyNumberFormat="1" applyFont="1" applyFill="1" applyBorder="1" applyAlignment="1">
      <alignment vertical="center"/>
    </xf>
    <xf numFmtId="0" fontId="8" fillId="3" borderId="21" xfId="0" quotePrefix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8" fillId="0" borderId="0" xfId="0" applyNumberFormat="1" applyFont="1"/>
    <xf numFmtId="0" fontId="8" fillId="4" borderId="26" xfId="0" applyFont="1" applyFill="1" applyBorder="1" applyAlignment="1">
      <alignment horizontal="center" vertical="center" wrapText="1"/>
    </xf>
    <xf numFmtId="43" fontId="8" fillId="4" borderId="8" xfId="1" applyFont="1" applyFill="1" applyBorder="1" applyAlignment="1">
      <alignment vertical="center"/>
    </xf>
    <xf numFmtId="164" fontId="8" fillId="5" borderId="8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NumberFormat="1" applyFont="1" applyFill="1" applyAlignment="1">
      <alignment horizontal="left" vertical="center" wrapText="1"/>
    </xf>
    <xf numFmtId="0" fontId="8" fillId="3" borderId="21" xfId="0" quotePrefix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6" fillId="0" borderId="0" xfId="2" applyNumberFormat="1" applyFont="1"/>
    <xf numFmtId="49" fontId="17" fillId="0" borderId="0" xfId="2" applyNumberFormat="1" applyFont="1" applyAlignment="1">
      <alignment horizontal="right"/>
    </xf>
    <xf numFmtId="0" fontId="14" fillId="0" borderId="0" xfId="2"/>
    <xf numFmtId="49" fontId="18" fillId="0" borderId="0" xfId="2" applyNumberFormat="1" applyFont="1" applyAlignment="1">
      <alignment vertical="top"/>
    </xf>
    <xf numFmtId="0" fontId="16" fillId="0" borderId="0" xfId="2" applyFont="1" applyAlignment="1">
      <alignment wrapText="1"/>
    </xf>
    <xf numFmtId="49" fontId="16" fillId="0" borderId="4" xfId="2" applyNumberFormat="1" applyFont="1" applyBorder="1"/>
    <xf numFmtId="49" fontId="16" fillId="0" borderId="4" xfId="2" applyNumberFormat="1" applyFont="1" applyBorder="1" applyAlignment="1">
      <alignment horizontal="right"/>
    </xf>
    <xf numFmtId="49" fontId="16" fillId="0" borderId="0" xfId="2" applyNumberFormat="1" applyFont="1" applyAlignment="1">
      <alignment wrapText="1"/>
    </xf>
    <xf numFmtId="49" fontId="17" fillId="0" borderId="0" xfId="2" applyNumberFormat="1" applyFont="1" applyAlignment="1">
      <alignment vertical="top"/>
    </xf>
    <xf numFmtId="49" fontId="16" fillId="0" borderId="0" xfId="2" applyNumberFormat="1" applyFont="1" applyAlignment="1">
      <alignment horizontal="right"/>
    </xf>
    <xf numFmtId="0" fontId="19" fillId="0" borderId="0" xfId="2" applyFont="1" applyAlignment="1">
      <alignment wrapText="1"/>
    </xf>
    <xf numFmtId="49" fontId="20" fillId="0" borderId="0" xfId="2" applyNumberFormat="1" applyFont="1" applyAlignment="1">
      <alignment horizontal="center" vertical="top"/>
    </xf>
    <xf numFmtId="49" fontId="17" fillId="0" borderId="0" xfId="2" applyNumberFormat="1" applyFont="1"/>
    <xf numFmtId="49" fontId="17" fillId="0" borderId="0" xfId="2" applyNumberFormat="1" applyFont="1" applyAlignment="1">
      <alignment wrapText="1"/>
    </xf>
    <xf numFmtId="0" fontId="17" fillId="0" borderId="0" xfId="2" applyFont="1"/>
    <xf numFmtId="0" fontId="16" fillId="0" borderId="5" xfId="2" applyFont="1" applyBorder="1"/>
    <xf numFmtId="4" fontId="17" fillId="0" borderId="5" xfId="2" applyNumberFormat="1" applyFont="1" applyBorder="1" applyAlignment="1">
      <alignment horizontal="right"/>
    </xf>
    <xf numFmtId="0" fontId="17" fillId="0" borderId="0" xfId="2" applyFont="1" applyAlignment="1">
      <alignment horizontal="left"/>
    </xf>
    <xf numFmtId="0" fontId="17" fillId="0" borderId="0" xfId="2" applyFont="1" applyAlignment="1">
      <alignment vertical="center" wrapText="1"/>
    </xf>
    <xf numFmtId="2" fontId="17" fillId="0" borderId="0" xfId="2" applyNumberFormat="1" applyFont="1"/>
    <xf numFmtId="0" fontId="17" fillId="0" borderId="0" xfId="2" applyFont="1" applyAlignment="1">
      <alignment horizontal="left" vertical="top"/>
    </xf>
    <xf numFmtId="0" fontId="16" fillId="0" borderId="4" xfId="2" applyFont="1" applyBorder="1"/>
    <xf numFmtId="2" fontId="17" fillId="0" borderId="0" xfId="2" applyNumberFormat="1" applyFont="1" applyAlignment="1">
      <alignment horizontal="right"/>
    </xf>
    <xf numFmtId="0" fontId="17" fillId="0" borderId="0" xfId="2" applyFont="1" applyAlignment="1">
      <alignment wrapText="1"/>
    </xf>
    <xf numFmtId="0" fontId="16" fillId="0" borderId="28" xfId="2" applyFont="1" applyBorder="1"/>
    <xf numFmtId="0" fontId="17" fillId="0" borderId="28" xfId="2" applyFont="1" applyBorder="1"/>
    <xf numFmtId="0" fontId="16" fillId="0" borderId="0" xfId="2" applyFont="1" applyAlignment="1">
      <alignment vertical="center"/>
    </xf>
    <xf numFmtId="49" fontId="22" fillId="0" borderId="3" xfId="2" applyNumberFormat="1" applyFont="1" applyBorder="1" applyAlignment="1">
      <alignment horizontal="center" vertical="center" wrapText="1"/>
    </xf>
    <xf numFmtId="49" fontId="23" fillId="0" borderId="3" xfId="2" applyNumberFormat="1" applyFont="1" applyBorder="1" applyAlignment="1">
      <alignment horizontal="center" vertical="center" wrapText="1"/>
    </xf>
    <xf numFmtId="49" fontId="22" fillId="0" borderId="3" xfId="2" applyNumberFormat="1" applyFont="1" applyBorder="1" applyAlignment="1">
      <alignment horizontal="center" vertical="center"/>
    </xf>
    <xf numFmtId="0" fontId="24" fillId="0" borderId="0" xfId="2" applyFont="1" applyAlignment="1">
      <alignment wrapText="1"/>
    </xf>
    <xf numFmtId="49" fontId="18" fillId="0" borderId="3" xfId="2" applyNumberFormat="1" applyFont="1" applyBorder="1" applyAlignment="1">
      <alignment horizontal="center" vertical="top" wrapText="1"/>
    </xf>
    <xf numFmtId="49" fontId="18" fillId="0" borderId="3" xfId="2" applyNumberFormat="1" applyFont="1" applyBorder="1" applyAlignment="1">
      <alignment horizontal="left" vertical="top" wrapText="1"/>
    </xf>
    <xf numFmtId="166" fontId="18" fillId="0" borderId="3" xfId="2" applyNumberFormat="1" applyFont="1" applyBorder="1" applyAlignment="1">
      <alignment horizontal="center" vertical="top" wrapText="1"/>
    </xf>
    <xf numFmtId="4" fontId="18" fillId="0" borderId="3" xfId="2" applyNumberFormat="1" applyFont="1" applyBorder="1" applyAlignment="1">
      <alignment horizontal="right" vertical="top" wrapText="1"/>
    </xf>
    <xf numFmtId="4" fontId="25" fillId="0" borderId="3" xfId="2" applyNumberFormat="1" applyFont="1" applyBorder="1" applyAlignment="1">
      <alignment horizontal="right" vertical="top" wrapText="1"/>
    </xf>
    <xf numFmtId="167" fontId="18" fillId="0" borderId="3" xfId="2" applyNumberFormat="1" applyFont="1" applyBorder="1" applyAlignment="1">
      <alignment horizontal="right" vertical="top" wrapText="1"/>
    </xf>
    <xf numFmtId="2" fontId="18" fillId="0" borderId="3" xfId="2" applyNumberFormat="1" applyFont="1" applyBorder="1" applyAlignment="1">
      <alignment horizontal="right" vertical="top" wrapText="1"/>
    </xf>
    <xf numFmtId="0" fontId="18" fillId="0" borderId="0" xfId="2" applyFont="1" applyAlignment="1">
      <alignment wrapText="1"/>
    </xf>
    <xf numFmtId="49" fontId="16" fillId="0" borderId="13" xfId="2" applyNumberFormat="1" applyFont="1" applyBorder="1" applyAlignment="1">
      <alignment horizontal="center" vertical="top" wrapText="1"/>
    </xf>
    <xf numFmtId="49" fontId="16" fillId="0" borderId="4" xfId="2" applyNumberFormat="1" applyFont="1" applyBorder="1" applyAlignment="1">
      <alignment horizontal="right" vertical="top" wrapText="1"/>
    </xf>
    <xf numFmtId="49" fontId="16" fillId="0" borderId="5" xfId="2" applyNumberFormat="1" applyFont="1" applyBorder="1" applyAlignment="1">
      <alignment horizontal="right" vertical="top" wrapText="1"/>
    </xf>
    <xf numFmtId="49" fontId="16" fillId="0" borderId="13" xfId="2" applyNumberFormat="1" applyFont="1" applyBorder="1" applyAlignment="1">
      <alignment vertical="top" wrapText="1"/>
    </xf>
    <xf numFmtId="49" fontId="16" fillId="0" borderId="5" xfId="2" applyNumberFormat="1" applyFont="1" applyBorder="1" applyAlignment="1">
      <alignment vertical="top" wrapText="1"/>
    </xf>
    <xf numFmtId="49" fontId="16" fillId="0" borderId="5" xfId="2" applyNumberFormat="1" applyFont="1" applyBorder="1" applyAlignment="1">
      <alignment horizontal="right" vertical="top"/>
    </xf>
    <xf numFmtId="49" fontId="16" fillId="0" borderId="5" xfId="2" applyNumberFormat="1" applyFont="1" applyBorder="1" applyAlignment="1">
      <alignment horizontal="center" vertical="top" wrapText="1"/>
    </xf>
    <xf numFmtId="0" fontId="16" fillId="0" borderId="5" xfId="2" applyFont="1" applyBorder="1" applyAlignment="1">
      <alignment horizontal="center" vertical="top"/>
    </xf>
    <xf numFmtId="4" fontId="16" fillId="0" borderId="5" xfId="2" applyNumberFormat="1" applyFont="1" applyBorder="1" applyAlignment="1">
      <alignment horizontal="right" vertical="top"/>
    </xf>
    <xf numFmtId="0" fontId="16" fillId="0" borderId="5" xfId="2" applyFont="1" applyBorder="1" applyAlignment="1">
      <alignment horizontal="right" vertical="top"/>
    </xf>
    <xf numFmtId="0" fontId="26" fillId="0" borderId="5" xfId="2" applyFont="1" applyBorder="1" applyAlignment="1">
      <alignment horizontal="left" vertical="top" wrapText="1"/>
    </xf>
    <xf numFmtId="0" fontId="26" fillId="0" borderId="25" xfId="2" applyFont="1" applyBorder="1" applyAlignment="1">
      <alignment horizontal="left" vertical="top" wrapText="1"/>
    </xf>
    <xf numFmtId="165" fontId="18" fillId="0" borderId="3" xfId="2" applyNumberFormat="1" applyFont="1" applyBorder="1" applyAlignment="1">
      <alignment horizontal="center" vertical="top" wrapText="1"/>
    </xf>
    <xf numFmtId="1" fontId="18" fillId="0" borderId="3" xfId="2" applyNumberFormat="1" applyFont="1" applyBorder="1" applyAlignment="1">
      <alignment horizontal="right" vertical="top" wrapText="1"/>
    </xf>
    <xf numFmtId="168" fontId="18" fillId="0" borderId="3" xfId="2" applyNumberFormat="1" applyFont="1" applyBorder="1" applyAlignment="1">
      <alignment horizontal="center" vertical="top" wrapText="1"/>
    </xf>
    <xf numFmtId="2" fontId="18" fillId="0" borderId="3" xfId="2" applyNumberFormat="1" applyFont="1" applyBorder="1" applyAlignment="1">
      <alignment horizontal="center" vertical="top" wrapText="1"/>
    </xf>
    <xf numFmtId="169" fontId="18" fillId="0" borderId="3" xfId="2" applyNumberFormat="1" applyFont="1" applyBorder="1" applyAlignment="1">
      <alignment horizontal="right" vertical="top" wrapText="1"/>
    </xf>
    <xf numFmtId="49" fontId="16" fillId="0" borderId="16" xfId="2" applyNumberFormat="1" applyFont="1" applyBorder="1" applyAlignment="1">
      <alignment horizontal="center" vertical="top" wrapText="1"/>
    </xf>
    <xf numFmtId="49" fontId="16" fillId="0" borderId="4" xfId="2" applyNumberFormat="1" applyFont="1" applyBorder="1" applyAlignment="1">
      <alignment horizontal="left" vertical="top" wrapText="1"/>
    </xf>
    <xf numFmtId="49" fontId="16" fillId="0" borderId="4" xfId="2" applyNumberFormat="1" applyFont="1" applyBorder="1" applyAlignment="1">
      <alignment vertical="top"/>
    </xf>
    <xf numFmtId="49" fontId="16" fillId="0" borderId="4" xfId="2" applyNumberFormat="1" applyFont="1" applyBorder="1" applyAlignment="1">
      <alignment vertical="top" wrapText="1"/>
    </xf>
    <xf numFmtId="49" fontId="16" fillId="0" borderId="25" xfId="2" applyNumberFormat="1" applyFont="1" applyBorder="1" applyAlignment="1">
      <alignment vertical="top" wrapText="1"/>
    </xf>
    <xf numFmtId="1" fontId="18" fillId="0" borderId="3" xfId="2" applyNumberFormat="1" applyFont="1" applyBorder="1" applyAlignment="1">
      <alignment horizontal="center" vertical="top" wrapText="1"/>
    </xf>
    <xf numFmtId="0" fontId="22" fillId="0" borderId="0" xfId="2" applyFont="1" applyAlignment="1">
      <alignment wrapText="1"/>
    </xf>
    <xf numFmtId="170" fontId="18" fillId="0" borderId="3" xfId="2" applyNumberFormat="1" applyFont="1" applyBorder="1" applyAlignment="1">
      <alignment horizontal="right" vertical="top" wrapText="1"/>
    </xf>
    <xf numFmtId="169" fontId="18" fillId="0" borderId="3" xfId="2" applyNumberFormat="1" applyFont="1" applyBorder="1" applyAlignment="1">
      <alignment horizontal="center" vertical="top" wrapText="1"/>
    </xf>
    <xf numFmtId="0" fontId="18" fillId="0" borderId="3" xfId="2" applyFont="1" applyBorder="1" applyAlignment="1">
      <alignment horizontal="right" vertical="top" wrapText="1"/>
    </xf>
    <xf numFmtId="4" fontId="16" fillId="0" borderId="3" xfId="2" applyNumberFormat="1" applyFont="1" applyBorder="1" applyAlignment="1">
      <alignment horizontal="right" vertical="top" wrapText="1"/>
    </xf>
    <xf numFmtId="0" fontId="16" fillId="0" borderId="3" xfId="2" applyFont="1" applyBorder="1" applyAlignment="1">
      <alignment horizontal="right" vertical="top" wrapText="1"/>
    </xf>
    <xf numFmtId="2" fontId="16" fillId="0" borderId="3" xfId="2" applyNumberFormat="1" applyFont="1" applyBorder="1" applyAlignment="1">
      <alignment horizontal="right" vertical="top" wrapText="1"/>
    </xf>
    <xf numFmtId="0" fontId="27" fillId="0" borderId="0" xfId="2" applyFont="1"/>
    <xf numFmtId="0" fontId="26" fillId="0" borderId="0" xfId="2" applyFont="1"/>
    <xf numFmtId="49" fontId="17" fillId="0" borderId="0" xfId="2" applyNumberFormat="1" applyFont="1" applyAlignment="1">
      <alignment horizontal="right" vertical="top"/>
    </xf>
    <xf numFmtId="0" fontId="16" fillId="0" borderId="0" xfId="2" applyFont="1"/>
    <xf numFmtId="167" fontId="18" fillId="0" borderId="3" xfId="2" applyNumberFormat="1" applyFont="1" applyBorder="1" applyAlignment="1">
      <alignment horizontal="center" vertical="top" wrapText="1"/>
    </xf>
    <xf numFmtId="4" fontId="14" fillId="0" borderId="0" xfId="2" applyNumberForma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Alignment="1">
      <alignment horizontal="center" vertical="center"/>
    </xf>
    <xf numFmtId="165" fontId="4" fillId="0" borderId="0" xfId="0" applyNumberFormat="1" applyFont="1"/>
    <xf numFmtId="0" fontId="10" fillId="0" borderId="0" xfId="0" applyFont="1" applyAlignment="1">
      <alignment horizontal="left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/>
    </xf>
    <xf numFmtId="0" fontId="8" fillId="0" borderId="0" xfId="0" applyFont="1" applyAlignment="1">
      <alignment horizontal="left" wrapText="1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left" vertical="top" wrapText="1"/>
    </xf>
    <xf numFmtId="0" fontId="8" fillId="4" borderId="15" xfId="0" applyFont="1" applyFill="1" applyBorder="1" applyAlignment="1">
      <alignment horizontal="left" vertical="top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left" vertical="center"/>
    </xf>
    <xf numFmtId="0" fontId="7" fillId="4" borderId="25" xfId="0" applyFont="1" applyFill="1" applyBorder="1" applyAlignment="1">
      <alignment horizontal="left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8" fillId="3" borderId="21" xfId="0" quotePrefix="1" applyNumberFormat="1" applyFont="1" applyFill="1" applyBorder="1" applyAlignment="1">
      <alignment horizontal="center" vertical="center"/>
    </xf>
    <xf numFmtId="0" fontId="8" fillId="3" borderId="23" xfId="0" quotePrefix="1" applyNumberFormat="1" applyFont="1" applyFill="1" applyBorder="1" applyAlignment="1">
      <alignment horizontal="center" vertical="center"/>
    </xf>
    <xf numFmtId="164" fontId="15" fillId="5" borderId="24" xfId="0" applyNumberFormat="1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164" fontId="8" fillId="5" borderId="24" xfId="0" applyNumberFormat="1" applyFont="1" applyFill="1" applyBorder="1" applyAlignment="1">
      <alignment horizontal="center" vertical="center"/>
    </xf>
    <xf numFmtId="164" fontId="8" fillId="5" borderId="27" xfId="0" applyNumberFormat="1" applyFont="1" applyFill="1" applyBorder="1" applyAlignment="1">
      <alignment horizontal="center" vertical="center"/>
    </xf>
    <xf numFmtId="164" fontId="8" fillId="5" borderId="3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9" fillId="0" borderId="4" xfId="2" applyFont="1" applyBorder="1" applyAlignment="1">
      <alignment horizontal="center" wrapText="1"/>
    </xf>
    <xf numFmtId="49" fontId="20" fillId="0" borderId="28" xfId="2" applyNumberFormat="1" applyFont="1" applyBorder="1" applyAlignment="1">
      <alignment horizontal="center" vertical="top"/>
    </xf>
    <xf numFmtId="49" fontId="21" fillId="0" borderId="4" xfId="2" applyNumberFormat="1" applyFont="1" applyBorder="1" applyAlignment="1">
      <alignment horizontal="center"/>
    </xf>
    <xf numFmtId="49" fontId="18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top"/>
    </xf>
    <xf numFmtId="49" fontId="16" fillId="0" borderId="0" xfId="2" applyNumberFormat="1" applyFont="1" applyAlignment="1">
      <alignment vertical="top" wrapText="1"/>
    </xf>
    <xf numFmtId="49" fontId="16" fillId="0" borderId="0" xfId="2" applyNumberFormat="1" applyFont="1" applyAlignment="1">
      <alignment horizontal="left" vertical="top" wrapText="1"/>
    </xf>
    <xf numFmtId="49" fontId="23" fillId="0" borderId="7" xfId="2" applyNumberFormat="1" applyFont="1" applyBorder="1" applyAlignment="1">
      <alignment horizontal="center" vertical="center" wrapText="1"/>
    </xf>
    <xf numFmtId="49" fontId="23" fillId="0" borderId="15" xfId="2" applyNumberFormat="1" applyFont="1" applyBorder="1" applyAlignment="1">
      <alignment horizontal="center" vertical="center" wrapText="1"/>
    </xf>
    <xf numFmtId="49" fontId="22" fillId="0" borderId="3" xfId="2" applyNumberFormat="1" applyFont="1" applyBorder="1" applyAlignment="1">
      <alignment horizontal="center" vertical="center" wrapText="1"/>
    </xf>
    <xf numFmtId="49" fontId="22" fillId="0" borderId="7" xfId="2" applyNumberFormat="1" applyFont="1" applyBorder="1" applyAlignment="1">
      <alignment horizontal="center" vertical="center" wrapText="1"/>
    </xf>
    <xf numFmtId="49" fontId="22" fillId="0" borderId="15" xfId="2" applyNumberFormat="1" applyFont="1" applyBorder="1" applyAlignment="1">
      <alignment horizontal="center" vertical="center" wrapText="1"/>
    </xf>
    <xf numFmtId="49" fontId="22" fillId="0" borderId="3" xfId="2" applyNumberFormat="1" applyFont="1" applyBorder="1" applyAlignment="1">
      <alignment horizontal="center" vertical="center"/>
    </xf>
    <xf numFmtId="49" fontId="24" fillId="0" borderId="24" xfId="2" applyNumberFormat="1" applyFont="1" applyBorder="1" applyAlignment="1">
      <alignment horizontal="left" vertical="center" wrapText="1"/>
    </xf>
    <xf numFmtId="49" fontId="24" fillId="0" borderId="5" xfId="2" applyNumberFormat="1" applyFont="1" applyBorder="1" applyAlignment="1">
      <alignment horizontal="left" vertical="center" wrapText="1"/>
    </xf>
    <xf numFmtId="49" fontId="24" fillId="0" borderId="25" xfId="2" applyNumberFormat="1" applyFont="1" applyBorder="1" applyAlignment="1">
      <alignment horizontal="left" vertical="center" wrapText="1"/>
    </xf>
    <xf numFmtId="0" fontId="17" fillId="0" borderId="4" xfId="2" applyFont="1" applyBorder="1" applyAlignment="1">
      <alignment horizontal="left" wrapText="1"/>
    </xf>
    <xf numFmtId="0" fontId="17" fillId="0" borderId="0" xfId="2" applyFont="1" applyAlignment="1">
      <alignment horizontal="left" wrapText="1"/>
    </xf>
    <xf numFmtId="0" fontId="17" fillId="0" borderId="0" xfId="2" applyFont="1" applyAlignment="1">
      <alignment horizontal="center"/>
    </xf>
    <xf numFmtId="49" fontId="22" fillId="0" borderId="24" xfId="2" applyNumberFormat="1" applyFont="1" applyBorder="1" applyAlignment="1">
      <alignment horizontal="center" vertical="center" wrapText="1"/>
    </xf>
    <xf numFmtId="49" fontId="22" fillId="0" borderId="5" xfId="2" applyNumberFormat="1" applyFont="1" applyBorder="1" applyAlignment="1">
      <alignment horizontal="center" vertical="center" wrapText="1"/>
    </xf>
    <xf numFmtId="49" fontId="22" fillId="0" borderId="25" xfId="2" applyNumberFormat="1" applyFont="1" applyBorder="1" applyAlignment="1">
      <alignment horizontal="center" vertical="center" wrapText="1"/>
    </xf>
    <xf numFmtId="49" fontId="22" fillId="0" borderId="16" xfId="2" applyNumberFormat="1" applyFont="1" applyBorder="1" applyAlignment="1">
      <alignment horizontal="center" vertical="center" wrapText="1"/>
    </xf>
    <xf numFmtId="49" fontId="22" fillId="0" borderId="29" xfId="2" applyNumberFormat="1" applyFont="1" applyBorder="1" applyAlignment="1">
      <alignment horizontal="center" vertical="center" wrapText="1"/>
    </xf>
    <xf numFmtId="49" fontId="22" fillId="0" borderId="19" xfId="2" applyNumberFormat="1" applyFont="1" applyBorder="1" applyAlignment="1">
      <alignment horizontal="center" vertical="center" wrapText="1"/>
    </xf>
    <xf numFmtId="49" fontId="22" fillId="0" borderId="30" xfId="2" applyNumberFormat="1" applyFont="1" applyBorder="1" applyAlignment="1">
      <alignment horizontal="center" vertical="center" wrapText="1"/>
    </xf>
    <xf numFmtId="0" fontId="16" fillId="0" borderId="5" xfId="2" applyFont="1" applyBorder="1" applyAlignment="1">
      <alignment horizontal="left" vertical="top" wrapText="1"/>
    </xf>
    <xf numFmtId="0" fontId="16" fillId="0" borderId="25" xfId="2" applyFont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49" fontId="22" fillId="0" borderId="24" xfId="2" applyNumberFormat="1" applyFont="1" applyBorder="1" applyAlignment="1">
      <alignment horizontal="left" vertical="center" wrapText="1"/>
    </xf>
    <xf numFmtId="49" fontId="22" fillId="0" borderId="5" xfId="2" applyNumberFormat="1" applyFont="1" applyBorder="1" applyAlignment="1">
      <alignment horizontal="left" vertical="center" wrapText="1"/>
    </xf>
    <xf numFmtId="49" fontId="22" fillId="0" borderId="25" xfId="2" applyNumberFormat="1" applyFont="1" applyBorder="1" applyAlignment="1">
      <alignment horizontal="left" vertical="center" wrapText="1"/>
    </xf>
    <xf numFmtId="49" fontId="18" fillId="0" borderId="24" xfId="2" applyNumberFormat="1" applyFont="1" applyBorder="1" applyAlignment="1">
      <alignment horizontal="left" vertical="top" wrapText="1"/>
    </xf>
    <xf numFmtId="49" fontId="18" fillId="0" borderId="5" xfId="2" applyNumberFormat="1" applyFont="1" applyBorder="1" applyAlignment="1">
      <alignment horizontal="left" vertical="top" wrapText="1"/>
    </xf>
    <xf numFmtId="49" fontId="18" fillId="0" borderId="25" xfId="2" applyNumberFormat="1" applyFont="1" applyBorder="1" applyAlignment="1">
      <alignment horizontal="left" vertical="top" wrapText="1"/>
    </xf>
    <xf numFmtId="49" fontId="16" fillId="0" borderId="24" xfId="2" applyNumberFormat="1" applyFont="1" applyBorder="1" applyAlignment="1">
      <alignment horizontal="left" vertical="top" wrapText="1"/>
    </xf>
    <xf numFmtId="49" fontId="16" fillId="0" borderId="5" xfId="2" applyNumberFormat="1" applyFont="1" applyBorder="1" applyAlignment="1">
      <alignment horizontal="left" vertical="top" wrapText="1"/>
    </xf>
    <xf numFmtId="49" fontId="16" fillId="0" borderId="25" xfId="2" applyNumberFormat="1" applyFont="1" applyBorder="1" applyAlignment="1">
      <alignment horizontal="left" vertical="top" wrapText="1"/>
    </xf>
    <xf numFmtId="49" fontId="26" fillId="0" borderId="24" xfId="2" applyNumberFormat="1" applyFont="1" applyBorder="1" applyAlignment="1">
      <alignment horizontal="left" vertical="top" wrapText="1"/>
    </xf>
    <xf numFmtId="49" fontId="26" fillId="0" borderId="5" xfId="2" applyNumberFormat="1" applyFont="1" applyBorder="1" applyAlignment="1">
      <alignment horizontal="left" vertical="top" wrapText="1"/>
    </xf>
    <xf numFmtId="49" fontId="26" fillId="0" borderId="25" xfId="2" applyNumberFormat="1" applyFont="1" applyBorder="1" applyAlignment="1">
      <alignment horizontal="left" vertical="top" wrapText="1"/>
    </xf>
    <xf numFmtId="49" fontId="26" fillId="0" borderId="0" xfId="2" applyNumberFormat="1" applyFont="1" applyAlignment="1">
      <alignment horizontal="center"/>
    </xf>
    <xf numFmtId="49" fontId="27" fillId="0" borderId="0" xfId="2" applyNumberFormat="1" applyFont="1" applyAlignment="1">
      <alignment horizontal="center"/>
    </xf>
    <xf numFmtId="49" fontId="20" fillId="0" borderId="0" xfId="2" applyNumberFormat="1" applyFont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</cellXfs>
  <cellStyles count="3">
    <cellStyle name="Обычный" xfId="0" builtinId="0"/>
    <cellStyle name="Обычный 2" xfId="2" xr:uid="{6A7204F3-DB8A-41DB-96CD-A68406AB90FC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2621280</xdr:colOff>
      <xdr:row>0</xdr:row>
      <xdr:rowOff>30480</xdr:rowOff>
    </xdr:from>
    <xdr:to>
      <xdr:col>3</xdr:col>
      <xdr:colOff>586016</xdr:colOff>
      <xdr:row>0</xdr:row>
      <xdr:rowOff>1469265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F986397-163F-43ED-B3E6-8A9EFA9B5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8005" y="30480"/>
          <a:ext cx="5575211" cy="1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2621280</xdr:colOff>
      <xdr:row>0</xdr:row>
      <xdr:rowOff>30480</xdr:rowOff>
    </xdr:from>
    <xdr:to>
      <xdr:col>3</xdr:col>
      <xdr:colOff>586016</xdr:colOff>
      <xdr:row>0</xdr:row>
      <xdr:rowOff>1469265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3AEF4FB-CB7E-4B12-A057-A5C6DA051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8005" y="30480"/>
          <a:ext cx="5575211" cy="1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2621280</xdr:colOff>
      <xdr:row>0</xdr:row>
      <xdr:rowOff>30480</xdr:rowOff>
    </xdr:from>
    <xdr:to>
      <xdr:col>3</xdr:col>
      <xdr:colOff>586016</xdr:colOff>
      <xdr:row>0</xdr:row>
      <xdr:rowOff>1469265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2933C0B-4AD9-4184-8B8C-102A6F5D7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8005" y="30480"/>
          <a:ext cx="5575211" cy="1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0685-6202-4C4B-9947-431D5540A0DA}">
  <sheetPr>
    <tabColor rgb="FFFF0000"/>
    <pageSetUpPr fitToPage="1"/>
  </sheetPr>
  <dimension ref="A1:L76"/>
  <sheetViews>
    <sheetView tabSelected="1" view="pageBreakPreview" topLeftCell="A57" zoomScale="90" zoomScaleNormal="100" zoomScaleSheetLayoutView="90" workbookViewId="0">
      <selection activeCell="D21" sqref="D21:E21"/>
    </sheetView>
  </sheetViews>
  <sheetFormatPr defaultColWidth="8.88671875" defaultRowHeight="13.2" x14ac:dyDescent="0.25"/>
  <cols>
    <col min="1" max="1" width="7" style="6" customWidth="1"/>
    <col min="2" max="2" width="47.5546875" style="7" customWidth="1"/>
    <col min="3" max="3" width="66.5546875" style="4" customWidth="1"/>
    <col min="4" max="4" width="21.44140625" style="4" customWidth="1"/>
    <col min="5" max="5" width="22.88671875" style="4" customWidth="1"/>
    <col min="6" max="6" width="17.33203125" style="149" customWidth="1"/>
    <col min="7" max="7" width="15.5546875" style="6" customWidth="1"/>
    <col min="8" max="8" width="16.33203125" style="4" customWidth="1"/>
    <col min="9" max="9" width="13.6640625" style="4" bestFit="1" customWidth="1"/>
    <col min="10" max="10" width="10.88671875" style="4" bestFit="1" customWidth="1"/>
    <col min="11" max="11" width="43.5546875" style="4" customWidth="1"/>
    <col min="12" max="16384" width="8.88671875" style="4"/>
  </cols>
  <sheetData>
    <row r="1" spans="1:12" ht="119.4" customHeight="1" x14ac:dyDescent="0.25"/>
    <row r="2" spans="1:12" s="32" customFormat="1" ht="45.6" customHeight="1" x14ac:dyDescent="0.25">
      <c r="A2" s="175" t="s">
        <v>36</v>
      </c>
      <c r="B2" s="176"/>
      <c r="D2" s="194"/>
      <c r="E2" s="194"/>
      <c r="F2" s="150"/>
      <c r="G2" s="6"/>
      <c r="H2" s="69"/>
      <c r="I2" s="69"/>
      <c r="J2" s="69"/>
      <c r="K2" s="69"/>
    </row>
    <row r="3" spans="1:12" s="32" customFormat="1" ht="15.6" x14ac:dyDescent="0.25">
      <c r="A3" s="195" t="s">
        <v>35</v>
      </c>
      <c r="B3" s="196"/>
      <c r="C3" s="196"/>
      <c r="D3" s="196"/>
      <c r="E3" s="196"/>
      <c r="F3" s="150"/>
      <c r="G3" s="6"/>
      <c r="H3" s="69"/>
      <c r="I3" s="69"/>
      <c r="J3" s="69"/>
      <c r="K3" s="69"/>
    </row>
    <row r="4" spans="1:12" s="32" customFormat="1" ht="39" customHeight="1" x14ac:dyDescent="0.25">
      <c r="A4" s="197" t="s">
        <v>16</v>
      </c>
      <c r="B4" s="198"/>
      <c r="C4" s="199" t="s">
        <v>38</v>
      </c>
      <c r="D4" s="199"/>
      <c r="E4" s="199"/>
      <c r="F4" s="150"/>
      <c r="G4" s="6"/>
      <c r="H4" s="69"/>
      <c r="I4" s="69"/>
      <c r="J4" s="69"/>
      <c r="K4" s="69"/>
    </row>
    <row r="5" spans="1:12" s="32" customFormat="1" ht="18" x14ac:dyDescent="0.25">
      <c r="A5" s="192" t="s">
        <v>759</v>
      </c>
      <c r="B5" s="193"/>
      <c r="C5" s="33"/>
      <c r="D5" s="34"/>
      <c r="E5" s="34"/>
      <c r="F5" s="34"/>
      <c r="G5" s="57"/>
      <c r="H5" s="36"/>
      <c r="I5" s="37"/>
      <c r="J5" s="37"/>
      <c r="K5" s="37"/>
      <c r="L5" s="37"/>
    </row>
    <row r="6" spans="1:12" s="32" customFormat="1" ht="18" x14ac:dyDescent="0.25">
      <c r="A6" s="1"/>
      <c r="B6" s="38"/>
      <c r="C6" s="39"/>
      <c r="D6" s="1"/>
      <c r="E6" s="1"/>
      <c r="F6" s="1"/>
      <c r="G6" s="57"/>
      <c r="H6" s="36"/>
      <c r="I6" s="37"/>
      <c r="J6" s="37"/>
      <c r="K6" s="37"/>
      <c r="L6" s="37"/>
    </row>
    <row r="7" spans="1:12" s="32" customFormat="1" ht="15.6" x14ac:dyDescent="0.25">
      <c r="A7" s="175" t="s">
        <v>4</v>
      </c>
      <c r="B7" s="176"/>
      <c r="C7" s="40" t="s">
        <v>37</v>
      </c>
      <c r="E7" s="41"/>
      <c r="F7" s="151"/>
      <c r="G7" s="57"/>
      <c r="H7" s="35"/>
      <c r="I7" s="35"/>
      <c r="J7" s="35"/>
      <c r="K7" s="35"/>
      <c r="L7" s="35"/>
    </row>
    <row r="8" spans="1:12" s="32" customFormat="1" ht="15.6" x14ac:dyDescent="0.25">
      <c r="A8" s="175" t="s">
        <v>6</v>
      </c>
      <c r="B8" s="176"/>
      <c r="C8" s="43">
        <v>7709918820</v>
      </c>
      <c r="E8" s="42"/>
      <c r="F8" s="151"/>
      <c r="G8" s="57"/>
      <c r="H8" s="35"/>
      <c r="I8" s="35"/>
      <c r="J8" s="35"/>
      <c r="K8" s="35"/>
      <c r="L8" s="35"/>
    </row>
    <row r="9" spans="1:12" ht="13.8" thickBot="1" x14ac:dyDescent="0.3"/>
    <row r="10" spans="1:12" ht="27.75" customHeight="1" x14ac:dyDescent="0.25">
      <c r="A10" s="2" t="s">
        <v>0</v>
      </c>
      <c r="B10" s="3" t="s">
        <v>1</v>
      </c>
      <c r="C10" s="72" t="s">
        <v>17</v>
      </c>
      <c r="D10" s="177" t="s">
        <v>7</v>
      </c>
      <c r="E10" s="178"/>
    </row>
    <row r="11" spans="1:12" ht="24.75" customHeight="1" x14ac:dyDescent="0.25">
      <c r="A11" s="8"/>
      <c r="B11" s="28"/>
      <c r="C11" s="9"/>
      <c r="D11" s="9" t="s">
        <v>28</v>
      </c>
      <c r="E11" s="65" t="s">
        <v>29</v>
      </c>
    </row>
    <row r="12" spans="1:12" ht="30" customHeight="1" x14ac:dyDescent="0.25">
      <c r="A12" s="10">
        <v>1</v>
      </c>
      <c r="B12" s="9" t="s">
        <v>32</v>
      </c>
      <c r="C12" s="9" t="s">
        <v>25</v>
      </c>
      <c r="D12" s="44"/>
      <c r="E12" s="45"/>
      <c r="F12" s="148" t="s">
        <v>753</v>
      </c>
    </row>
    <row r="13" spans="1:12" ht="30" customHeight="1" x14ac:dyDescent="0.25">
      <c r="A13" s="10">
        <v>2</v>
      </c>
      <c r="B13" s="28" t="s">
        <v>21</v>
      </c>
      <c r="C13" s="9" t="s">
        <v>22</v>
      </c>
      <c r="D13" s="47">
        <f>'Подкрановые пути_3.1_ЛСР v2'!J637+'Подкрановые пути_3.1_ЛСР v2'!J638</f>
        <v>321405.31</v>
      </c>
      <c r="E13" s="66">
        <f>'Подкрановые пути_3.1_ЛСР v2'!J639-D13</f>
        <v>21405541.420000002</v>
      </c>
      <c r="F13" s="68">
        <f>'Подкрановые пути_3.1_ЛСР v2'!J639</f>
        <v>21726946.73</v>
      </c>
      <c r="G13" s="55"/>
      <c r="H13" s="46"/>
    </row>
    <row r="14" spans="1:12" ht="30" customHeight="1" x14ac:dyDescent="0.25">
      <c r="A14" s="10">
        <v>3</v>
      </c>
      <c r="B14" s="28" t="s">
        <v>23</v>
      </c>
      <c r="C14" s="9" t="s">
        <v>24</v>
      </c>
      <c r="D14" s="47">
        <f>'Подкрановые пути_3.2_ЛСР v2'!J421+'Подкрановые пути_3.2_ЛСР v2'!J422</f>
        <v>379499.91</v>
      </c>
      <c r="E14" s="66">
        <f>'Подкрановые пути_3.2_ЛСР v2'!J423-D14</f>
        <v>24361803.190000001</v>
      </c>
      <c r="F14" s="68">
        <f>'Подкрановые пути_3.2_ЛСР v2'!J423</f>
        <v>24741303.100000001</v>
      </c>
      <c r="G14" s="55"/>
      <c r="H14" s="46"/>
      <c r="I14" s="46"/>
    </row>
    <row r="15" spans="1:12" ht="30" customHeight="1" x14ac:dyDescent="0.25">
      <c r="A15" s="70">
        <v>4</v>
      </c>
      <c r="B15" s="179" t="s">
        <v>33</v>
      </c>
      <c r="C15" s="180"/>
      <c r="D15" s="181"/>
      <c r="E15" s="182"/>
      <c r="H15" s="46"/>
      <c r="I15" s="54"/>
    </row>
    <row r="16" spans="1:12" ht="30" customHeight="1" x14ac:dyDescent="0.25">
      <c r="A16" s="183">
        <v>5</v>
      </c>
      <c r="B16" s="30" t="s">
        <v>31</v>
      </c>
      <c r="C16" s="30"/>
      <c r="D16" s="48">
        <f>D14+D13</f>
        <v>700905.22</v>
      </c>
      <c r="E16" s="67">
        <f>E14+E13</f>
        <v>45767344.609999999</v>
      </c>
      <c r="F16" s="68"/>
      <c r="H16" s="68"/>
      <c r="I16" s="46"/>
      <c r="J16" s="64"/>
    </row>
    <row r="17" spans="1:10" ht="30" customHeight="1" x14ac:dyDescent="0.25">
      <c r="A17" s="184"/>
      <c r="B17" s="30" t="s">
        <v>30</v>
      </c>
      <c r="C17" s="30"/>
      <c r="D17" s="185">
        <f>D16+E16</f>
        <v>46468249.829999998</v>
      </c>
      <c r="E17" s="186"/>
      <c r="F17" s="152">
        <f>F13+F14</f>
        <v>46468249.829999998</v>
      </c>
      <c r="G17" s="55">
        <f>D17-F17</f>
        <v>0</v>
      </c>
      <c r="H17" s="68"/>
      <c r="I17" s="56"/>
      <c r="J17" s="64"/>
    </row>
    <row r="18" spans="1:10" ht="30" customHeight="1" x14ac:dyDescent="0.25">
      <c r="A18" s="10">
        <v>6</v>
      </c>
      <c r="B18" s="29" t="s">
        <v>26</v>
      </c>
      <c r="C18" s="60"/>
      <c r="D18" s="187">
        <f>D17*0.03</f>
        <v>1394047.49</v>
      </c>
      <c r="E18" s="188"/>
      <c r="F18" s="152"/>
      <c r="H18" s="68"/>
      <c r="I18" s="46"/>
      <c r="J18" s="64"/>
    </row>
    <row r="19" spans="1:10" ht="30" customHeight="1" x14ac:dyDescent="0.25">
      <c r="A19" s="10">
        <v>7</v>
      </c>
      <c r="B19" s="29" t="s">
        <v>10</v>
      </c>
      <c r="C19" s="31">
        <v>0.2</v>
      </c>
      <c r="D19" s="189">
        <f>(D17+D18)*0.2</f>
        <v>9572459.4600000009</v>
      </c>
      <c r="E19" s="190"/>
      <c r="F19" s="152" t="s">
        <v>757</v>
      </c>
      <c r="H19" s="68"/>
      <c r="I19" s="55"/>
    </row>
    <row r="20" spans="1:10" ht="30" customHeight="1" x14ac:dyDescent="0.25">
      <c r="A20" s="10">
        <v>8</v>
      </c>
      <c r="B20" s="29" t="s">
        <v>15</v>
      </c>
      <c r="C20" s="60"/>
      <c r="D20" s="187">
        <f>D17+D18+D19</f>
        <v>57434756.780000001</v>
      </c>
      <c r="E20" s="188"/>
      <c r="F20" s="152">
        <f>D20/1.2</f>
        <v>47862297.32</v>
      </c>
      <c r="G20" s="56"/>
    </row>
    <row r="21" spans="1:10" ht="69" customHeight="1" x14ac:dyDescent="0.25">
      <c r="A21" s="10">
        <v>9</v>
      </c>
      <c r="B21" s="11" t="s">
        <v>12</v>
      </c>
      <c r="C21" s="12" t="s">
        <v>19</v>
      </c>
      <c r="D21" s="191">
        <v>1.1519569999999999</v>
      </c>
      <c r="E21" s="191"/>
      <c r="F21" s="153"/>
    </row>
    <row r="22" spans="1:10" ht="27" customHeight="1" x14ac:dyDescent="0.25">
      <c r="A22" s="10">
        <v>10</v>
      </c>
      <c r="B22" s="11" t="s">
        <v>3</v>
      </c>
      <c r="C22" s="71" t="s">
        <v>27</v>
      </c>
      <c r="D22" s="155" t="s">
        <v>44</v>
      </c>
      <c r="E22" s="156"/>
    </row>
    <row r="23" spans="1:10" ht="12.75" customHeight="1" x14ac:dyDescent="0.25">
      <c r="A23" s="160">
        <v>11</v>
      </c>
      <c r="B23" s="163" t="s">
        <v>8</v>
      </c>
      <c r="C23" s="166" t="s">
        <v>20</v>
      </c>
      <c r="D23" s="169" t="s">
        <v>758</v>
      </c>
      <c r="E23" s="170"/>
      <c r="G23" s="58"/>
    </row>
    <row r="24" spans="1:10" ht="12.75" customHeight="1" x14ac:dyDescent="0.25">
      <c r="A24" s="161"/>
      <c r="B24" s="164"/>
      <c r="C24" s="167"/>
      <c r="D24" s="171"/>
      <c r="E24" s="172"/>
      <c r="G24" s="58"/>
    </row>
    <row r="25" spans="1:10" ht="12.75" customHeight="1" x14ac:dyDescent="0.25">
      <c r="A25" s="161"/>
      <c r="B25" s="164"/>
      <c r="C25" s="167"/>
      <c r="D25" s="171"/>
      <c r="E25" s="172"/>
      <c r="G25" s="58"/>
    </row>
    <row r="26" spans="1:10" ht="12.75" customHeight="1" x14ac:dyDescent="0.25">
      <c r="A26" s="161"/>
      <c r="B26" s="164"/>
      <c r="C26" s="167"/>
      <c r="D26" s="171"/>
      <c r="E26" s="172"/>
      <c r="G26" s="58"/>
    </row>
    <row r="27" spans="1:10" ht="12.75" customHeight="1" x14ac:dyDescent="0.25">
      <c r="A27" s="161"/>
      <c r="B27" s="164"/>
      <c r="C27" s="167"/>
      <c r="D27" s="171"/>
      <c r="E27" s="172"/>
      <c r="G27" s="58"/>
    </row>
    <row r="28" spans="1:10" ht="12.75" customHeight="1" x14ac:dyDescent="0.25">
      <c r="A28" s="161"/>
      <c r="B28" s="164"/>
      <c r="C28" s="167"/>
      <c r="D28" s="171"/>
      <c r="E28" s="172"/>
      <c r="G28" s="58"/>
    </row>
    <row r="29" spans="1:10" ht="12.75" customHeight="1" x14ac:dyDescent="0.25">
      <c r="A29" s="161"/>
      <c r="B29" s="164"/>
      <c r="C29" s="167"/>
      <c r="D29" s="171"/>
      <c r="E29" s="172"/>
      <c r="G29" s="59"/>
    </row>
    <row r="30" spans="1:10" x14ac:dyDescent="0.25">
      <c r="A30" s="161"/>
      <c r="B30" s="164"/>
      <c r="C30" s="167"/>
      <c r="D30" s="171"/>
      <c r="E30" s="172"/>
      <c r="G30" s="55"/>
    </row>
    <row r="31" spans="1:10" x14ac:dyDescent="0.25">
      <c r="A31" s="161"/>
      <c r="B31" s="164"/>
      <c r="C31" s="167"/>
      <c r="D31" s="171"/>
      <c r="E31" s="172"/>
    </row>
    <row r="32" spans="1:10" x14ac:dyDescent="0.25">
      <c r="A32" s="161"/>
      <c r="B32" s="164"/>
      <c r="C32" s="167"/>
      <c r="D32" s="171"/>
      <c r="E32" s="172"/>
    </row>
    <row r="33" spans="1:5" x14ac:dyDescent="0.25">
      <c r="A33" s="161"/>
      <c r="B33" s="164"/>
      <c r="C33" s="167"/>
      <c r="D33" s="171"/>
      <c r="E33" s="172"/>
    </row>
    <row r="34" spans="1:5" x14ac:dyDescent="0.25">
      <c r="A34" s="161"/>
      <c r="B34" s="164"/>
      <c r="C34" s="167"/>
      <c r="D34" s="171"/>
      <c r="E34" s="172"/>
    </row>
    <row r="35" spans="1:5" x14ac:dyDescent="0.25">
      <c r="A35" s="161"/>
      <c r="B35" s="164"/>
      <c r="C35" s="167"/>
      <c r="D35" s="171"/>
      <c r="E35" s="172"/>
    </row>
    <row r="36" spans="1:5" x14ac:dyDescent="0.25">
      <c r="A36" s="161"/>
      <c r="B36" s="164"/>
      <c r="C36" s="167"/>
      <c r="D36" s="171"/>
      <c r="E36" s="172"/>
    </row>
    <row r="37" spans="1:5" x14ac:dyDescent="0.25">
      <c r="A37" s="161"/>
      <c r="B37" s="164"/>
      <c r="C37" s="167"/>
      <c r="D37" s="171"/>
      <c r="E37" s="172"/>
    </row>
    <row r="38" spans="1:5" x14ac:dyDescent="0.25">
      <c r="A38" s="161"/>
      <c r="B38" s="164"/>
      <c r="C38" s="167"/>
      <c r="D38" s="171"/>
      <c r="E38" s="172"/>
    </row>
    <row r="39" spans="1:5" x14ac:dyDescent="0.25">
      <c r="A39" s="161"/>
      <c r="B39" s="164"/>
      <c r="C39" s="167"/>
      <c r="D39" s="171"/>
      <c r="E39" s="172"/>
    </row>
    <row r="40" spans="1:5" x14ac:dyDescent="0.25">
      <c r="A40" s="161"/>
      <c r="B40" s="164"/>
      <c r="C40" s="167"/>
      <c r="D40" s="171"/>
      <c r="E40" s="172"/>
    </row>
    <row r="41" spans="1:5" ht="3" customHeight="1" x14ac:dyDescent="0.25">
      <c r="A41" s="161"/>
      <c r="B41" s="164"/>
      <c r="C41" s="167"/>
      <c r="D41" s="171"/>
      <c r="E41" s="172"/>
    </row>
    <row r="42" spans="1:5" hidden="1" x14ac:dyDescent="0.25">
      <c r="A42" s="161"/>
      <c r="B42" s="164"/>
      <c r="C42" s="167"/>
      <c r="D42" s="171"/>
      <c r="E42" s="172"/>
    </row>
    <row r="43" spans="1:5" ht="3.75" customHeight="1" x14ac:dyDescent="0.25">
      <c r="A43" s="161"/>
      <c r="B43" s="164"/>
      <c r="C43" s="167"/>
      <c r="D43" s="171"/>
      <c r="E43" s="172"/>
    </row>
    <row r="44" spans="1:5" hidden="1" x14ac:dyDescent="0.25">
      <c r="A44" s="161"/>
      <c r="B44" s="164"/>
      <c r="C44" s="167"/>
      <c r="D44" s="171"/>
      <c r="E44" s="172"/>
    </row>
    <row r="45" spans="1:5" hidden="1" x14ac:dyDescent="0.25">
      <c r="A45" s="161"/>
      <c r="B45" s="164"/>
      <c r="C45" s="167"/>
      <c r="D45" s="171"/>
      <c r="E45" s="172"/>
    </row>
    <row r="46" spans="1:5" hidden="1" x14ac:dyDescent="0.25">
      <c r="A46" s="161"/>
      <c r="B46" s="164"/>
      <c r="C46" s="167"/>
      <c r="D46" s="171"/>
      <c r="E46" s="172"/>
    </row>
    <row r="47" spans="1:5" hidden="1" x14ac:dyDescent="0.25">
      <c r="A47" s="161"/>
      <c r="B47" s="164"/>
      <c r="C47" s="167"/>
      <c r="D47" s="171"/>
      <c r="E47" s="172"/>
    </row>
    <row r="48" spans="1:5" hidden="1" x14ac:dyDescent="0.25">
      <c r="A48" s="161"/>
      <c r="B48" s="164"/>
      <c r="C48" s="167"/>
      <c r="D48" s="171"/>
      <c r="E48" s="172"/>
    </row>
    <row r="49" spans="1:5" hidden="1" x14ac:dyDescent="0.25">
      <c r="A49" s="161"/>
      <c r="B49" s="164"/>
      <c r="C49" s="167"/>
      <c r="D49" s="171"/>
      <c r="E49" s="172"/>
    </row>
    <row r="50" spans="1:5" ht="4.5" hidden="1" customHeight="1" x14ac:dyDescent="0.25">
      <c r="A50" s="161"/>
      <c r="B50" s="164"/>
      <c r="C50" s="167"/>
      <c r="D50" s="171"/>
      <c r="E50" s="172"/>
    </row>
    <row r="51" spans="1:5" ht="12.75" hidden="1" customHeight="1" x14ac:dyDescent="0.25">
      <c r="A51" s="161"/>
      <c r="B51" s="164"/>
      <c r="C51" s="167"/>
      <c r="D51" s="171"/>
      <c r="E51" s="172"/>
    </row>
    <row r="52" spans="1:5" ht="12.75" hidden="1" customHeight="1" x14ac:dyDescent="0.25">
      <c r="A52" s="161"/>
      <c r="B52" s="164"/>
      <c r="C52" s="167"/>
      <c r="D52" s="171"/>
      <c r="E52" s="172"/>
    </row>
    <row r="53" spans="1:5" ht="12.75" hidden="1" customHeight="1" x14ac:dyDescent="0.25">
      <c r="A53" s="161"/>
      <c r="B53" s="164"/>
      <c r="C53" s="167"/>
      <c r="D53" s="171"/>
      <c r="E53" s="172"/>
    </row>
    <row r="54" spans="1:5" ht="12.75" hidden="1" customHeight="1" x14ac:dyDescent="0.25">
      <c r="A54" s="161"/>
      <c r="B54" s="164"/>
      <c r="C54" s="167"/>
      <c r="D54" s="171"/>
      <c r="E54" s="172"/>
    </row>
    <row r="55" spans="1:5" ht="12.75" hidden="1" customHeight="1" x14ac:dyDescent="0.25">
      <c r="A55" s="161"/>
      <c r="B55" s="164"/>
      <c r="C55" s="167"/>
      <c r="D55" s="171"/>
      <c r="E55" s="172"/>
    </row>
    <row r="56" spans="1:5" ht="27.75" hidden="1" customHeight="1" x14ac:dyDescent="0.25">
      <c r="A56" s="161"/>
      <c r="B56" s="164"/>
      <c r="C56" s="167"/>
      <c r="D56" s="171"/>
      <c r="E56" s="172"/>
    </row>
    <row r="57" spans="1:5" ht="162.6" customHeight="1" x14ac:dyDescent="0.25">
      <c r="A57" s="162"/>
      <c r="B57" s="165"/>
      <c r="C57" s="168"/>
      <c r="D57" s="173"/>
      <c r="E57" s="174"/>
    </row>
    <row r="58" spans="1:5" ht="31.5" customHeight="1" x14ac:dyDescent="0.25">
      <c r="A58" s="8">
        <v>12</v>
      </c>
      <c r="B58" s="11" t="s">
        <v>9</v>
      </c>
      <c r="C58" s="13" t="s">
        <v>18</v>
      </c>
      <c r="D58" s="155" t="s">
        <v>43</v>
      </c>
      <c r="E58" s="156"/>
    </row>
    <row r="59" spans="1:5" ht="68.400000000000006" customHeight="1" thickBot="1" x14ac:dyDescent="0.3">
      <c r="A59" s="14">
        <v>13</v>
      </c>
      <c r="B59" s="15" t="s">
        <v>11</v>
      </c>
      <c r="C59" s="16"/>
      <c r="D59" s="157" t="s">
        <v>42</v>
      </c>
      <c r="E59" s="158"/>
    </row>
    <row r="60" spans="1:5" x14ac:dyDescent="0.25">
      <c r="A60" s="17"/>
      <c r="B60" s="18"/>
      <c r="C60" s="5"/>
      <c r="D60" s="19"/>
      <c r="E60" s="19"/>
    </row>
    <row r="61" spans="1:5" x14ac:dyDescent="0.25">
      <c r="A61" s="159" t="s">
        <v>39</v>
      </c>
      <c r="B61" s="159"/>
      <c r="C61" s="159"/>
      <c r="D61" s="159"/>
      <c r="E61" s="159"/>
    </row>
    <row r="62" spans="1:5" ht="32.25" customHeight="1" x14ac:dyDescent="0.25">
      <c r="A62" s="159" t="s">
        <v>13</v>
      </c>
      <c r="B62" s="159"/>
      <c r="C62" s="159"/>
      <c r="D62" s="159"/>
      <c r="E62" s="159"/>
    </row>
    <row r="63" spans="1:5" ht="31.5" customHeight="1" x14ac:dyDescent="0.25">
      <c r="A63" s="159" t="s">
        <v>14</v>
      </c>
      <c r="B63" s="159"/>
      <c r="C63" s="159"/>
      <c r="D63" s="159"/>
      <c r="E63" s="159"/>
    </row>
    <row r="64" spans="1:5" ht="31.5" customHeight="1" x14ac:dyDescent="0.25">
      <c r="A64" s="154" t="s">
        <v>760</v>
      </c>
      <c r="B64" s="154"/>
      <c r="C64" s="154"/>
      <c r="D64" s="154"/>
      <c r="E64" s="154"/>
    </row>
    <row r="67" spans="1:5" ht="13.8" x14ac:dyDescent="0.25">
      <c r="A67" s="20"/>
      <c r="B67" s="21" t="s">
        <v>40</v>
      </c>
      <c r="C67" s="5"/>
      <c r="D67" s="5" t="s">
        <v>41</v>
      </c>
      <c r="E67" s="22"/>
    </row>
    <row r="68" spans="1:5" x14ac:dyDescent="0.25">
      <c r="A68" s="23" t="s">
        <v>5</v>
      </c>
      <c r="C68" s="24"/>
      <c r="D68" s="24"/>
      <c r="E68" s="25" t="s">
        <v>2</v>
      </c>
    </row>
    <row r="69" spans="1:5" x14ac:dyDescent="0.25">
      <c r="A69" s="23"/>
      <c r="B69" s="26"/>
      <c r="C69" s="24"/>
      <c r="D69" s="24"/>
    </row>
    <row r="70" spans="1:5" x14ac:dyDescent="0.25">
      <c r="A70" s="23"/>
      <c r="B70" s="26"/>
      <c r="C70" s="24"/>
      <c r="D70" s="24"/>
    </row>
    <row r="71" spans="1:5" x14ac:dyDescent="0.25">
      <c r="A71" s="27"/>
      <c r="B71" s="26"/>
      <c r="C71" s="24"/>
      <c r="D71" s="24"/>
    </row>
    <row r="72" spans="1:5" x14ac:dyDescent="0.25">
      <c r="A72" s="27"/>
      <c r="B72" s="26"/>
      <c r="C72" s="24"/>
      <c r="D72" s="24"/>
    </row>
    <row r="73" spans="1:5" x14ac:dyDescent="0.25">
      <c r="A73" s="27"/>
      <c r="B73" s="26"/>
      <c r="C73" s="24"/>
      <c r="D73" s="24"/>
    </row>
    <row r="74" spans="1:5" x14ac:dyDescent="0.25">
      <c r="A74" s="27"/>
      <c r="B74" s="26"/>
      <c r="C74" s="24"/>
      <c r="D74" s="24"/>
    </row>
    <row r="75" spans="1:5" x14ac:dyDescent="0.25">
      <c r="A75" s="27"/>
      <c r="B75" s="26"/>
      <c r="C75" s="24"/>
      <c r="D75" s="24"/>
    </row>
    <row r="76" spans="1:5" x14ac:dyDescent="0.25">
      <c r="A76" s="23"/>
      <c r="B76" s="26"/>
      <c r="C76" s="24"/>
      <c r="D76" s="24"/>
    </row>
  </sheetData>
  <mergeCells count="28">
    <mergeCell ref="A5:B5"/>
    <mergeCell ref="A2:B2"/>
    <mergeCell ref="D2:E2"/>
    <mergeCell ref="A3:E3"/>
    <mergeCell ref="A4:B4"/>
    <mergeCell ref="C4:E4"/>
    <mergeCell ref="A23:A57"/>
    <mergeCell ref="B23:B57"/>
    <mergeCell ref="C23:C57"/>
    <mergeCell ref="D23:E57"/>
    <mergeCell ref="A7:B7"/>
    <mergeCell ref="A8:B8"/>
    <mergeCell ref="D10:E10"/>
    <mergeCell ref="B15:C15"/>
    <mergeCell ref="D15:E15"/>
    <mergeCell ref="A16:A17"/>
    <mergeCell ref="D17:E17"/>
    <mergeCell ref="D18:E18"/>
    <mergeCell ref="D19:E19"/>
    <mergeCell ref="D20:E20"/>
    <mergeCell ref="D21:E21"/>
    <mergeCell ref="D22:E22"/>
    <mergeCell ref="A64:E64"/>
    <mergeCell ref="D58:E58"/>
    <mergeCell ref="D59:E59"/>
    <mergeCell ref="A61:E61"/>
    <mergeCell ref="A62:E62"/>
    <mergeCell ref="A63:E63"/>
  </mergeCells>
  <pageMargins left="0.75" right="0.75" top="1" bottom="1" header="0.5" footer="0.5"/>
  <pageSetup scale="74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190F-5568-44A4-961D-0FFA073FD563}">
  <sheetPr>
    <pageSetUpPr fitToPage="1"/>
  </sheetPr>
  <dimension ref="A1:BX684"/>
  <sheetViews>
    <sheetView topLeftCell="A627" workbookViewId="0">
      <selection activeCell="B685" sqref="B685"/>
    </sheetView>
  </sheetViews>
  <sheetFormatPr defaultColWidth="9.109375" defaultRowHeight="11.25" customHeight="1" outlineLevelRow="1" x14ac:dyDescent="0.2"/>
  <cols>
    <col min="1" max="1" width="9" style="145" customWidth="1"/>
    <col min="2" max="2" width="20.109375" style="145" customWidth="1"/>
    <col min="3" max="4" width="10.44140625" style="145" customWidth="1"/>
    <col min="5" max="5" width="13.33203125" style="145" customWidth="1"/>
    <col min="6" max="6" width="10.6640625" style="145" customWidth="1"/>
    <col min="7" max="9" width="11.88671875" style="145" customWidth="1"/>
    <col min="10" max="10" width="12.5546875" style="145" customWidth="1"/>
    <col min="11" max="14" width="11.88671875" style="145" customWidth="1"/>
    <col min="15" max="15" width="12.5546875" style="145" customWidth="1"/>
    <col min="16" max="16" width="10" style="145" bestFit="1" customWidth="1"/>
    <col min="17" max="17" width="8.44140625" style="145" customWidth="1"/>
    <col min="18" max="18" width="8.6640625" style="145" customWidth="1"/>
    <col min="19" max="22" width="50" style="77" hidden="1" customWidth="1"/>
    <col min="23" max="27" width="60" style="77" hidden="1" customWidth="1"/>
    <col min="28" max="57" width="182.109375" style="77" hidden="1" customWidth="1"/>
    <col min="58" max="67" width="118.88671875" style="77" hidden="1" customWidth="1"/>
    <col min="68" max="68" width="182.109375" style="77" hidden="1" customWidth="1"/>
    <col min="69" max="69" width="34.109375" style="77" hidden="1" customWidth="1"/>
    <col min="70" max="71" width="153" style="77" hidden="1" customWidth="1"/>
    <col min="72" max="72" width="182.109375" style="77" hidden="1" customWidth="1"/>
    <col min="73" max="76" width="109.5546875" style="77" hidden="1" customWidth="1"/>
    <col min="77" max="16384" width="9.109375" style="145"/>
  </cols>
  <sheetData>
    <row r="1" spans="1:57" s="75" customFormat="1" ht="14.4" x14ac:dyDescent="0.3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4"/>
      <c r="O1" s="73"/>
    </row>
    <row r="2" spans="1:57" s="75" customFormat="1" ht="11.25" customHeight="1" x14ac:dyDescent="0.3">
      <c r="A2" s="203" t="s">
        <v>46</v>
      </c>
      <c r="B2" s="203"/>
      <c r="C2" s="203"/>
      <c r="D2" s="76"/>
      <c r="E2" s="73"/>
      <c r="F2" s="73"/>
      <c r="G2" s="73"/>
      <c r="H2" s="73"/>
      <c r="I2" s="73"/>
      <c r="J2" s="73"/>
      <c r="K2" s="73"/>
      <c r="L2" s="203" t="s">
        <v>47</v>
      </c>
      <c r="M2" s="203"/>
      <c r="N2" s="203"/>
      <c r="O2" s="203"/>
    </row>
    <row r="3" spans="1:57" s="75" customFormat="1" ht="11.25" customHeight="1" x14ac:dyDescent="0.3">
      <c r="A3" s="204"/>
      <c r="B3" s="204"/>
      <c r="C3" s="204"/>
      <c r="D3" s="204"/>
      <c r="E3" s="73"/>
      <c r="F3" s="73"/>
      <c r="G3" s="73"/>
      <c r="H3" s="73"/>
      <c r="I3" s="73"/>
      <c r="J3" s="73"/>
      <c r="K3" s="205"/>
      <c r="L3" s="205"/>
      <c r="M3" s="205"/>
      <c r="N3" s="205"/>
      <c r="O3" s="205"/>
    </row>
    <row r="4" spans="1:57" s="75" customFormat="1" ht="14.4" x14ac:dyDescent="0.3">
      <c r="A4" s="206"/>
      <c r="B4" s="206"/>
      <c r="C4" s="206"/>
      <c r="D4" s="206"/>
      <c r="E4" s="73"/>
      <c r="F4" s="73"/>
      <c r="G4" s="73"/>
      <c r="H4" s="73"/>
      <c r="I4" s="73"/>
      <c r="J4" s="73"/>
      <c r="K4" s="206"/>
      <c r="L4" s="206"/>
      <c r="M4" s="206"/>
      <c r="N4" s="206"/>
      <c r="O4" s="206"/>
      <c r="S4" s="77" t="s">
        <v>48</v>
      </c>
      <c r="T4" s="77" t="s">
        <v>48</v>
      </c>
      <c r="U4" s="77" t="s">
        <v>48</v>
      </c>
      <c r="V4" s="77" t="s">
        <v>48</v>
      </c>
      <c r="W4" s="77" t="s">
        <v>48</v>
      </c>
      <c r="X4" s="77" t="s">
        <v>48</v>
      </c>
      <c r="Y4" s="77" t="s">
        <v>48</v>
      </c>
      <c r="Z4" s="77" t="s">
        <v>48</v>
      </c>
      <c r="AA4" s="77" t="s">
        <v>48</v>
      </c>
    </row>
    <row r="5" spans="1:57" s="75" customFormat="1" ht="11.25" customHeight="1" x14ac:dyDescent="0.3">
      <c r="A5" s="78"/>
      <c r="B5" s="79"/>
      <c r="C5" s="80"/>
      <c r="D5" s="80"/>
      <c r="E5" s="73"/>
      <c r="F5" s="73"/>
      <c r="G5" s="73"/>
      <c r="H5" s="73"/>
      <c r="I5" s="73"/>
      <c r="J5" s="73"/>
      <c r="K5" s="78"/>
      <c r="L5" s="78"/>
      <c r="M5" s="78"/>
      <c r="N5" s="78"/>
      <c r="O5" s="79"/>
    </row>
    <row r="6" spans="1:57" s="75" customFormat="1" ht="11.25" customHeight="1" x14ac:dyDescent="0.3">
      <c r="A6" s="73" t="s">
        <v>49</v>
      </c>
      <c r="B6" s="81"/>
      <c r="C6" s="81"/>
      <c r="D6" s="81"/>
      <c r="E6" s="73"/>
      <c r="F6" s="73"/>
      <c r="G6" s="73"/>
      <c r="H6" s="73"/>
      <c r="I6" s="73"/>
      <c r="J6" s="73"/>
      <c r="K6" s="73"/>
      <c r="L6" s="73"/>
      <c r="M6" s="81"/>
      <c r="N6" s="81"/>
      <c r="O6" s="82" t="s">
        <v>49</v>
      </c>
    </row>
    <row r="7" spans="1:57" s="75" customFormat="1" ht="11.25" customHeight="1" x14ac:dyDescent="0.3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73"/>
      <c r="O7" s="73"/>
    </row>
    <row r="8" spans="1:57" s="75" customFormat="1" ht="14.4" x14ac:dyDescent="0.3">
      <c r="A8" s="200" t="s">
        <v>50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AB8" s="83" t="s">
        <v>50</v>
      </c>
      <c r="AC8" s="83" t="s">
        <v>48</v>
      </c>
      <c r="AD8" s="83" t="s">
        <v>48</v>
      </c>
      <c r="AE8" s="83" t="s">
        <v>48</v>
      </c>
      <c r="AF8" s="83" t="s">
        <v>48</v>
      </c>
      <c r="AG8" s="83" t="s">
        <v>48</v>
      </c>
      <c r="AH8" s="83" t="s">
        <v>48</v>
      </c>
      <c r="AI8" s="83" t="s">
        <v>48</v>
      </c>
      <c r="AJ8" s="83" t="s">
        <v>48</v>
      </c>
      <c r="AK8" s="83" t="s">
        <v>48</v>
      </c>
      <c r="AL8" s="83" t="s">
        <v>48</v>
      </c>
      <c r="AM8" s="83" t="s">
        <v>48</v>
      </c>
      <c r="AN8" s="83" t="s">
        <v>48</v>
      </c>
      <c r="AO8" s="83" t="s">
        <v>48</v>
      </c>
      <c r="AP8" s="83" t="s">
        <v>48</v>
      </c>
    </row>
    <row r="9" spans="1:57" s="75" customFormat="1" ht="14.4" x14ac:dyDescent="0.3">
      <c r="A9" s="201" t="s">
        <v>51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</row>
    <row r="10" spans="1:57" s="75" customFormat="1" ht="14.4" x14ac:dyDescent="0.3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</row>
    <row r="11" spans="1:57" s="75" customFormat="1" ht="28.5" customHeight="1" x14ac:dyDescent="0.3">
      <c r="A11" s="202" t="s">
        <v>389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57" s="75" customFormat="1" ht="21" customHeight="1" x14ac:dyDescent="0.3">
      <c r="A12" s="201" t="s">
        <v>53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</row>
    <row r="13" spans="1:57" s="75" customFormat="1" ht="14.4" x14ac:dyDescent="0.3">
      <c r="A13" s="200" t="s">
        <v>756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AQ13" s="83" t="s">
        <v>390</v>
      </c>
      <c r="AR13" s="83" t="s">
        <v>48</v>
      </c>
      <c r="AS13" s="83" t="s">
        <v>48</v>
      </c>
      <c r="AT13" s="83" t="s">
        <v>48</v>
      </c>
      <c r="AU13" s="83" t="s">
        <v>48</v>
      </c>
      <c r="AV13" s="83" t="s">
        <v>48</v>
      </c>
      <c r="AW13" s="83" t="s">
        <v>48</v>
      </c>
      <c r="AX13" s="83" t="s">
        <v>48</v>
      </c>
      <c r="AY13" s="83" t="s">
        <v>48</v>
      </c>
      <c r="AZ13" s="83" t="s">
        <v>48</v>
      </c>
      <c r="BA13" s="83" t="s">
        <v>48</v>
      </c>
      <c r="BB13" s="83" t="s">
        <v>48</v>
      </c>
      <c r="BC13" s="83" t="s">
        <v>48</v>
      </c>
      <c r="BD13" s="83" t="s">
        <v>48</v>
      </c>
      <c r="BE13" s="83" t="s">
        <v>48</v>
      </c>
    </row>
    <row r="14" spans="1:57" s="75" customFormat="1" ht="15.75" customHeight="1" x14ac:dyDescent="0.3">
      <c r="A14" s="201" t="s">
        <v>55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</row>
    <row r="15" spans="1:57" s="75" customFormat="1" ht="30.75" customHeight="1" x14ac:dyDescent="0.3">
      <c r="A15" s="73"/>
      <c r="B15" s="85" t="s">
        <v>56</v>
      </c>
      <c r="C15" s="216" t="s">
        <v>391</v>
      </c>
      <c r="D15" s="216"/>
      <c r="E15" s="216"/>
      <c r="F15" s="216"/>
      <c r="G15" s="216"/>
      <c r="H15" s="86"/>
      <c r="I15" s="86"/>
      <c r="J15" s="86"/>
      <c r="K15" s="86"/>
      <c r="L15" s="86"/>
      <c r="M15" s="86"/>
      <c r="N15" s="86"/>
      <c r="O15" s="86"/>
    </row>
    <row r="16" spans="1:57" s="75" customFormat="1" ht="12.75" customHeight="1" x14ac:dyDescent="0.3">
      <c r="B16" s="87" t="s">
        <v>58</v>
      </c>
      <c r="C16" s="87"/>
      <c r="D16" s="88"/>
      <c r="E16" s="89">
        <v>21726.95</v>
      </c>
      <c r="F16" s="90" t="s">
        <v>59</v>
      </c>
      <c r="H16" s="87"/>
      <c r="I16" s="87"/>
      <c r="J16" s="87"/>
      <c r="K16" s="87"/>
      <c r="L16" s="87"/>
      <c r="M16" s="91"/>
      <c r="N16" s="91"/>
      <c r="O16" s="87"/>
    </row>
    <row r="17" spans="1:71" s="75" customFormat="1" ht="12.75" customHeight="1" x14ac:dyDescent="0.3">
      <c r="B17" s="87" t="s">
        <v>60</v>
      </c>
      <c r="D17" s="88"/>
      <c r="E17" s="89">
        <v>45662.26</v>
      </c>
      <c r="F17" s="90" t="s">
        <v>59</v>
      </c>
      <c r="H17" s="87"/>
      <c r="I17" s="87"/>
      <c r="J17" s="87"/>
      <c r="K17" s="87"/>
      <c r="L17" s="87"/>
      <c r="M17" s="91"/>
      <c r="N17" s="91"/>
      <c r="O17" s="87"/>
    </row>
    <row r="18" spans="1:71" s="75" customFormat="1" ht="12.75" customHeight="1" x14ac:dyDescent="0.3">
      <c r="B18" s="87" t="s">
        <v>61</v>
      </c>
      <c r="D18" s="88"/>
      <c r="E18" s="89">
        <v>2819.01</v>
      </c>
      <c r="F18" s="90" t="s">
        <v>59</v>
      </c>
      <c r="H18" s="87"/>
      <c r="I18" s="87"/>
      <c r="J18" s="87"/>
      <c r="K18" s="87"/>
      <c r="L18" s="87"/>
      <c r="M18" s="91"/>
      <c r="N18" s="91"/>
      <c r="O18" s="87"/>
    </row>
    <row r="19" spans="1:71" s="75" customFormat="1" ht="12.75" customHeight="1" x14ac:dyDescent="0.3">
      <c r="B19" s="87" t="s">
        <v>62</v>
      </c>
      <c r="C19" s="87"/>
      <c r="D19" s="88"/>
      <c r="E19" s="89">
        <v>6780.77</v>
      </c>
      <c r="F19" s="90" t="s">
        <v>59</v>
      </c>
      <c r="H19" s="87"/>
      <c r="J19" s="87"/>
      <c r="K19" s="87"/>
      <c r="L19" s="87"/>
      <c r="M19" s="92"/>
      <c r="N19" s="74"/>
      <c r="O19" s="93"/>
    </row>
    <row r="20" spans="1:71" s="75" customFormat="1" ht="12.75" customHeight="1" x14ac:dyDescent="0.3">
      <c r="B20" s="87" t="s">
        <v>63</v>
      </c>
      <c r="C20" s="87"/>
      <c r="D20" s="94"/>
      <c r="E20" s="89">
        <v>11522.03</v>
      </c>
      <c r="F20" s="90" t="s">
        <v>64</v>
      </c>
      <c r="H20" s="87"/>
      <c r="J20" s="87"/>
      <c r="K20" s="87"/>
      <c r="L20" s="87"/>
      <c r="M20" s="95"/>
      <c r="N20" s="95"/>
      <c r="O20" s="90"/>
    </row>
    <row r="21" spans="1:71" s="75" customFormat="1" ht="14.4" x14ac:dyDescent="0.3">
      <c r="B21" s="87" t="s">
        <v>65</v>
      </c>
      <c r="C21" s="87"/>
      <c r="E21" s="92"/>
      <c r="F21" s="217" t="s">
        <v>754</v>
      </c>
      <c r="G21" s="217"/>
      <c r="H21" s="217"/>
      <c r="I21" s="217"/>
      <c r="J21" s="217"/>
      <c r="K21" s="217"/>
      <c r="L21" s="217"/>
      <c r="M21" s="217"/>
      <c r="N21" s="217"/>
      <c r="O21" s="217"/>
      <c r="BF21" s="96" t="s">
        <v>66</v>
      </c>
      <c r="BG21" s="96" t="s">
        <v>48</v>
      </c>
      <c r="BH21" s="96" t="s">
        <v>48</v>
      </c>
      <c r="BI21" s="96" t="s">
        <v>48</v>
      </c>
      <c r="BJ21" s="96" t="s">
        <v>48</v>
      </c>
      <c r="BK21" s="96" t="s">
        <v>48</v>
      </c>
      <c r="BL21" s="96" t="s">
        <v>48</v>
      </c>
      <c r="BM21" s="96" t="s">
        <v>48</v>
      </c>
      <c r="BN21" s="96" t="s">
        <v>48</v>
      </c>
      <c r="BO21" s="96" t="s">
        <v>48</v>
      </c>
    </row>
    <row r="22" spans="1:71" s="75" customFormat="1" ht="12.75" customHeight="1" x14ac:dyDescent="0.3">
      <c r="A22" s="87"/>
      <c r="B22" s="87"/>
      <c r="D22" s="92"/>
      <c r="E22" s="93"/>
      <c r="F22" s="97"/>
      <c r="G22" s="98"/>
      <c r="H22" s="87"/>
      <c r="I22" s="87"/>
      <c r="J22" s="87"/>
      <c r="K22" s="87"/>
      <c r="L22" s="218"/>
      <c r="M22" s="218"/>
      <c r="N22" s="87"/>
    </row>
    <row r="23" spans="1:71" s="75" customFormat="1" ht="14.4" x14ac:dyDescent="0.3">
      <c r="A23" s="99"/>
    </row>
    <row r="24" spans="1:71" s="75" customFormat="1" ht="36" customHeight="1" x14ac:dyDescent="0.3">
      <c r="A24" s="209" t="s">
        <v>0</v>
      </c>
      <c r="B24" s="209" t="s">
        <v>67</v>
      </c>
      <c r="C24" s="209" t="s">
        <v>68</v>
      </c>
      <c r="D24" s="209"/>
      <c r="E24" s="209"/>
      <c r="F24" s="209" t="s">
        <v>69</v>
      </c>
      <c r="G24" s="219" t="s">
        <v>70</v>
      </c>
      <c r="H24" s="220"/>
      <c r="I24" s="221"/>
      <c r="J24" s="219" t="s">
        <v>71</v>
      </c>
      <c r="K24" s="220"/>
      <c r="L24" s="220"/>
      <c r="M24" s="221"/>
      <c r="N24" s="222" t="s">
        <v>72</v>
      </c>
      <c r="O24" s="223"/>
    </row>
    <row r="25" spans="1:71" s="75" customFormat="1" ht="36.75" customHeight="1" x14ac:dyDescent="0.3">
      <c r="A25" s="209"/>
      <c r="B25" s="209"/>
      <c r="C25" s="209"/>
      <c r="D25" s="209"/>
      <c r="E25" s="209"/>
      <c r="F25" s="209"/>
      <c r="G25" s="100" t="s">
        <v>73</v>
      </c>
      <c r="H25" s="100" t="s">
        <v>74</v>
      </c>
      <c r="I25" s="207" t="s">
        <v>75</v>
      </c>
      <c r="J25" s="209" t="s">
        <v>73</v>
      </c>
      <c r="K25" s="210" t="s">
        <v>76</v>
      </c>
      <c r="L25" s="100" t="s">
        <v>74</v>
      </c>
      <c r="M25" s="207" t="s">
        <v>75</v>
      </c>
      <c r="N25" s="224"/>
      <c r="O25" s="225"/>
    </row>
    <row r="26" spans="1:71" s="75" customFormat="1" ht="22.8" x14ac:dyDescent="0.3">
      <c r="A26" s="209"/>
      <c r="B26" s="209"/>
      <c r="C26" s="209"/>
      <c r="D26" s="209"/>
      <c r="E26" s="209"/>
      <c r="F26" s="209"/>
      <c r="G26" s="100" t="s">
        <v>76</v>
      </c>
      <c r="H26" s="101" t="s">
        <v>77</v>
      </c>
      <c r="I26" s="208"/>
      <c r="J26" s="209"/>
      <c r="K26" s="211"/>
      <c r="L26" s="101" t="s">
        <v>77</v>
      </c>
      <c r="M26" s="208"/>
      <c r="N26" s="100" t="s">
        <v>78</v>
      </c>
      <c r="O26" s="100" t="s">
        <v>79</v>
      </c>
    </row>
    <row r="27" spans="1:71" s="75" customFormat="1" ht="14.4" x14ac:dyDescent="0.3">
      <c r="A27" s="102">
        <v>1</v>
      </c>
      <c r="B27" s="102">
        <v>2</v>
      </c>
      <c r="C27" s="212">
        <v>3</v>
      </c>
      <c r="D27" s="212"/>
      <c r="E27" s="212"/>
      <c r="F27" s="102">
        <v>4</v>
      </c>
      <c r="G27" s="102">
        <v>5</v>
      </c>
      <c r="H27" s="102">
        <v>6</v>
      </c>
      <c r="I27" s="102">
        <v>7</v>
      </c>
      <c r="J27" s="102">
        <v>8</v>
      </c>
      <c r="K27" s="102">
        <v>9</v>
      </c>
      <c r="L27" s="102">
        <v>10</v>
      </c>
      <c r="M27" s="102">
        <v>11</v>
      </c>
      <c r="N27" s="102">
        <v>12</v>
      </c>
      <c r="O27" s="102">
        <v>13</v>
      </c>
    </row>
    <row r="28" spans="1:71" s="75" customFormat="1" ht="14.4" x14ac:dyDescent="0.3">
      <c r="A28" s="213" t="s">
        <v>80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5"/>
      <c r="BP28" s="103" t="s">
        <v>80</v>
      </c>
    </row>
    <row r="29" spans="1:71" s="75" customFormat="1" ht="52.2" x14ac:dyDescent="0.3">
      <c r="A29" s="104" t="s">
        <v>81</v>
      </c>
      <c r="B29" s="105" t="s">
        <v>82</v>
      </c>
      <c r="C29" s="228" t="s">
        <v>83</v>
      </c>
      <c r="D29" s="228"/>
      <c r="E29" s="228"/>
      <c r="F29" s="106">
        <v>3.3469850000000001</v>
      </c>
      <c r="G29" s="107" t="s">
        <v>392</v>
      </c>
      <c r="H29" s="107" t="s">
        <v>393</v>
      </c>
      <c r="I29" s="107">
        <v>1517.12</v>
      </c>
      <c r="J29" s="107">
        <v>1448985.02</v>
      </c>
      <c r="K29" s="107">
        <v>1020211.63</v>
      </c>
      <c r="L29" s="108" t="s">
        <v>394</v>
      </c>
      <c r="M29" s="107">
        <v>44684.74</v>
      </c>
      <c r="N29" s="109">
        <v>559.06100000000004</v>
      </c>
      <c r="O29" s="110">
        <v>1871.17</v>
      </c>
      <c r="BP29" s="103"/>
      <c r="BQ29" s="111" t="s">
        <v>83</v>
      </c>
    </row>
    <row r="30" spans="1:71" s="75" customFormat="1" ht="14.4" x14ac:dyDescent="0.3">
      <c r="A30" s="129"/>
      <c r="B30" s="130"/>
      <c r="C30" s="131" t="s">
        <v>395</v>
      </c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3"/>
      <c r="BP30" s="103"/>
      <c r="BQ30" s="111"/>
    </row>
    <row r="31" spans="1:71" s="75" customFormat="1" ht="52.2" x14ac:dyDescent="0.3">
      <c r="A31" s="112"/>
      <c r="B31" s="113" t="s">
        <v>87</v>
      </c>
      <c r="C31" s="226" t="s">
        <v>88</v>
      </c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7"/>
      <c r="BP31" s="103"/>
      <c r="BQ31" s="111"/>
      <c r="BR31" s="77" t="s">
        <v>88</v>
      </c>
    </row>
    <row r="32" spans="1:71" s="75" customFormat="1" ht="14.4" x14ac:dyDescent="0.3">
      <c r="A32" s="112"/>
      <c r="B32" s="114" t="s">
        <v>81</v>
      </c>
      <c r="C32" s="226" t="s">
        <v>89</v>
      </c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7"/>
      <c r="BP32" s="103"/>
      <c r="BQ32" s="111"/>
      <c r="BS32" s="77" t="s">
        <v>89</v>
      </c>
    </row>
    <row r="33" spans="1:71" s="75" customFormat="1" ht="14.4" x14ac:dyDescent="0.3">
      <c r="A33" s="115"/>
      <c r="B33" s="116"/>
      <c r="C33" s="116"/>
      <c r="D33" s="116"/>
      <c r="E33" s="117" t="s">
        <v>396</v>
      </c>
      <c r="F33" s="118"/>
      <c r="G33" s="119"/>
      <c r="H33" s="88"/>
      <c r="I33" s="88"/>
      <c r="J33" s="120">
        <v>1063147.99</v>
      </c>
      <c r="K33" s="121"/>
      <c r="L33" s="121"/>
      <c r="M33" s="121"/>
      <c r="N33" s="122"/>
      <c r="O33" s="123"/>
      <c r="BP33" s="103"/>
      <c r="BQ33" s="111"/>
    </row>
    <row r="34" spans="1:71" s="75" customFormat="1" ht="14.4" x14ac:dyDescent="0.3">
      <c r="A34" s="115"/>
      <c r="B34" s="116"/>
      <c r="C34" s="116"/>
      <c r="D34" s="116"/>
      <c r="E34" s="117" t="s">
        <v>397</v>
      </c>
      <c r="F34" s="118"/>
      <c r="G34" s="119"/>
      <c r="H34" s="88"/>
      <c r="I34" s="88"/>
      <c r="J34" s="120">
        <v>708765.33</v>
      </c>
      <c r="K34" s="121"/>
      <c r="L34" s="121"/>
      <c r="M34" s="121"/>
      <c r="N34" s="122"/>
      <c r="O34" s="123"/>
      <c r="BP34" s="103"/>
      <c r="BQ34" s="111"/>
    </row>
    <row r="35" spans="1:71" s="75" customFormat="1" ht="14.4" x14ac:dyDescent="0.3">
      <c r="A35" s="115"/>
      <c r="B35" s="116"/>
      <c r="C35" s="116"/>
      <c r="D35" s="116"/>
      <c r="E35" s="117" t="s">
        <v>92</v>
      </c>
      <c r="F35" s="118"/>
      <c r="G35" s="119"/>
      <c r="H35" s="88"/>
      <c r="I35" s="88"/>
      <c r="J35" s="120">
        <v>3220898.34</v>
      </c>
      <c r="K35" s="121"/>
      <c r="L35" s="121"/>
      <c r="M35" s="121"/>
      <c r="N35" s="122"/>
      <c r="O35" s="123"/>
      <c r="BP35" s="103"/>
      <c r="BQ35" s="111"/>
    </row>
    <row r="36" spans="1:71" s="75" customFormat="1" ht="31.8" x14ac:dyDescent="0.3">
      <c r="A36" s="104" t="s">
        <v>93</v>
      </c>
      <c r="B36" s="105" t="s">
        <v>94</v>
      </c>
      <c r="C36" s="228" t="s">
        <v>95</v>
      </c>
      <c r="D36" s="228"/>
      <c r="E36" s="228"/>
      <c r="F36" s="124">
        <v>25.927891299999999</v>
      </c>
      <c r="G36" s="107">
        <v>28461.8</v>
      </c>
      <c r="H36" s="107"/>
      <c r="I36" s="107">
        <v>28461.8</v>
      </c>
      <c r="J36" s="107">
        <v>6493999.2199999997</v>
      </c>
      <c r="K36" s="107"/>
      <c r="L36" s="108"/>
      <c r="M36" s="107">
        <v>6493999.2199999997</v>
      </c>
      <c r="N36" s="125">
        <v>0</v>
      </c>
      <c r="O36" s="125">
        <v>0</v>
      </c>
      <c r="BP36" s="103"/>
      <c r="BQ36" s="111" t="s">
        <v>95</v>
      </c>
    </row>
    <row r="37" spans="1:71" s="75" customFormat="1" ht="14.4" x14ac:dyDescent="0.3">
      <c r="A37" s="112"/>
      <c r="B37" s="114" t="s">
        <v>81</v>
      </c>
      <c r="C37" s="226" t="s">
        <v>89</v>
      </c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7"/>
      <c r="BP37" s="103"/>
      <c r="BQ37" s="111"/>
      <c r="BS37" s="77" t="s">
        <v>89</v>
      </c>
    </row>
    <row r="38" spans="1:71" s="75" customFormat="1" ht="31.8" x14ac:dyDescent="0.3">
      <c r="A38" s="104" t="s">
        <v>96</v>
      </c>
      <c r="B38" s="105" t="s">
        <v>97</v>
      </c>
      <c r="C38" s="228" t="s">
        <v>98</v>
      </c>
      <c r="D38" s="228"/>
      <c r="E38" s="228"/>
      <c r="F38" s="124">
        <v>27.810098400000001</v>
      </c>
      <c r="G38" s="107">
        <v>11986.77</v>
      </c>
      <c r="H38" s="107"/>
      <c r="I38" s="107">
        <v>11986.77</v>
      </c>
      <c r="J38" s="107">
        <v>2933508.63</v>
      </c>
      <c r="K38" s="107"/>
      <c r="L38" s="108"/>
      <c r="M38" s="107">
        <v>2933508.63</v>
      </c>
      <c r="N38" s="125">
        <v>0</v>
      </c>
      <c r="O38" s="125">
        <v>0</v>
      </c>
      <c r="BP38" s="103"/>
      <c r="BQ38" s="111" t="s">
        <v>98</v>
      </c>
    </row>
    <row r="39" spans="1:71" s="75" customFormat="1" ht="14.4" x14ac:dyDescent="0.3">
      <c r="A39" s="112"/>
      <c r="B39" s="114" t="s">
        <v>81</v>
      </c>
      <c r="C39" s="226" t="s">
        <v>89</v>
      </c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7"/>
      <c r="BP39" s="103"/>
      <c r="BQ39" s="111"/>
      <c r="BS39" s="77" t="s">
        <v>89</v>
      </c>
    </row>
    <row r="40" spans="1:71" s="75" customFormat="1" ht="52.2" x14ac:dyDescent="0.3">
      <c r="A40" s="104" t="s">
        <v>99</v>
      </c>
      <c r="B40" s="105" t="s">
        <v>100</v>
      </c>
      <c r="C40" s="228" t="s">
        <v>101</v>
      </c>
      <c r="D40" s="228"/>
      <c r="E40" s="228"/>
      <c r="F40" s="106">
        <v>27.000095999999999</v>
      </c>
      <c r="G40" s="107" t="s">
        <v>102</v>
      </c>
      <c r="H40" s="107" t="s">
        <v>398</v>
      </c>
      <c r="I40" s="107">
        <v>52.31</v>
      </c>
      <c r="J40" s="107">
        <v>517549.62</v>
      </c>
      <c r="K40" s="107">
        <v>399046.63</v>
      </c>
      <c r="L40" s="108" t="s">
        <v>399</v>
      </c>
      <c r="M40" s="107">
        <v>12428.9</v>
      </c>
      <c r="N40" s="109">
        <v>26.795000000000002</v>
      </c>
      <c r="O40" s="110">
        <v>723.47</v>
      </c>
      <c r="BP40" s="103"/>
      <c r="BQ40" s="111" t="s">
        <v>101</v>
      </c>
    </row>
    <row r="41" spans="1:71" s="75" customFormat="1" ht="52.2" x14ac:dyDescent="0.3">
      <c r="A41" s="112"/>
      <c r="B41" s="113" t="s">
        <v>87</v>
      </c>
      <c r="C41" s="226" t="s">
        <v>88</v>
      </c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7"/>
      <c r="BP41" s="103"/>
      <c r="BQ41" s="111"/>
      <c r="BR41" s="77" t="s">
        <v>88</v>
      </c>
    </row>
    <row r="42" spans="1:71" s="75" customFormat="1" ht="14.4" x14ac:dyDescent="0.3">
      <c r="A42" s="112"/>
      <c r="B42" s="114" t="s">
        <v>81</v>
      </c>
      <c r="C42" s="226" t="s">
        <v>89</v>
      </c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7"/>
      <c r="BP42" s="103"/>
      <c r="BQ42" s="111"/>
      <c r="BS42" s="77" t="s">
        <v>89</v>
      </c>
    </row>
    <row r="43" spans="1:71" s="75" customFormat="1" ht="14.4" x14ac:dyDescent="0.3">
      <c r="A43" s="115"/>
      <c r="B43" s="116"/>
      <c r="C43" s="116"/>
      <c r="D43" s="116"/>
      <c r="E43" s="117" t="s">
        <v>400</v>
      </c>
      <c r="F43" s="118"/>
      <c r="G43" s="119"/>
      <c r="H43" s="88"/>
      <c r="I43" s="88"/>
      <c r="J43" s="120">
        <v>379854.39</v>
      </c>
      <c r="K43" s="121"/>
      <c r="L43" s="121"/>
      <c r="M43" s="121"/>
      <c r="N43" s="122"/>
      <c r="O43" s="123"/>
      <c r="BP43" s="103"/>
      <c r="BQ43" s="111"/>
    </row>
    <row r="44" spans="1:71" s="75" customFormat="1" ht="14.4" x14ac:dyDescent="0.3">
      <c r="A44" s="115"/>
      <c r="B44" s="116"/>
      <c r="C44" s="116"/>
      <c r="D44" s="116"/>
      <c r="E44" s="117" t="s">
        <v>401</v>
      </c>
      <c r="F44" s="118"/>
      <c r="G44" s="119"/>
      <c r="H44" s="88"/>
      <c r="I44" s="88"/>
      <c r="J44" s="120">
        <v>189927.19</v>
      </c>
      <c r="K44" s="121"/>
      <c r="L44" s="121"/>
      <c r="M44" s="121"/>
      <c r="N44" s="122"/>
      <c r="O44" s="123"/>
      <c r="BP44" s="103"/>
      <c r="BQ44" s="111"/>
    </row>
    <row r="45" spans="1:71" s="75" customFormat="1" ht="14.4" x14ac:dyDescent="0.3">
      <c r="A45" s="115"/>
      <c r="B45" s="116"/>
      <c r="C45" s="116"/>
      <c r="D45" s="116"/>
      <c r="E45" s="117" t="s">
        <v>92</v>
      </c>
      <c r="F45" s="118"/>
      <c r="G45" s="119"/>
      <c r="H45" s="88"/>
      <c r="I45" s="88"/>
      <c r="J45" s="120">
        <v>1087331.2</v>
      </c>
      <c r="K45" s="121"/>
      <c r="L45" s="121"/>
      <c r="M45" s="121"/>
      <c r="N45" s="122"/>
      <c r="O45" s="123"/>
      <c r="BP45" s="103"/>
      <c r="BQ45" s="111"/>
    </row>
    <row r="46" spans="1:71" s="75" customFormat="1" ht="14.4" x14ac:dyDescent="0.3">
      <c r="A46" s="213" t="s">
        <v>107</v>
      </c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5"/>
      <c r="BP46" s="103" t="s">
        <v>107</v>
      </c>
      <c r="BQ46" s="111"/>
    </row>
    <row r="47" spans="1:71" s="75" customFormat="1" ht="52.2" x14ac:dyDescent="0.3">
      <c r="A47" s="104" t="s">
        <v>108</v>
      </c>
      <c r="B47" s="105" t="s">
        <v>82</v>
      </c>
      <c r="C47" s="228" t="s">
        <v>83</v>
      </c>
      <c r="D47" s="228"/>
      <c r="E47" s="228"/>
      <c r="F47" s="106">
        <v>3.530119</v>
      </c>
      <c r="G47" s="107" t="s">
        <v>84</v>
      </c>
      <c r="H47" s="107" t="s">
        <v>85</v>
      </c>
      <c r="I47" s="107">
        <v>1517.12</v>
      </c>
      <c r="J47" s="107">
        <v>1528267.37</v>
      </c>
      <c r="K47" s="107">
        <v>1076033.6399999999</v>
      </c>
      <c r="L47" s="108" t="s">
        <v>402</v>
      </c>
      <c r="M47" s="107">
        <v>47129.72</v>
      </c>
      <c r="N47" s="109">
        <v>559.06100000000004</v>
      </c>
      <c r="O47" s="110">
        <v>1973.55</v>
      </c>
      <c r="BP47" s="103"/>
      <c r="BQ47" s="111" t="s">
        <v>83</v>
      </c>
    </row>
    <row r="48" spans="1:71" s="75" customFormat="1" ht="52.2" x14ac:dyDescent="0.3">
      <c r="A48" s="112"/>
      <c r="B48" s="113" t="s">
        <v>87</v>
      </c>
      <c r="C48" s="226" t="s">
        <v>88</v>
      </c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7"/>
      <c r="BP48" s="103"/>
      <c r="BQ48" s="111"/>
      <c r="BR48" s="77" t="s">
        <v>88</v>
      </c>
    </row>
    <row r="49" spans="1:71" s="75" customFormat="1" ht="14.4" x14ac:dyDescent="0.3">
      <c r="A49" s="112"/>
      <c r="B49" s="114" t="s">
        <v>81</v>
      </c>
      <c r="C49" s="226" t="s">
        <v>89</v>
      </c>
      <c r="D49" s="226"/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7"/>
      <c r="BP49" s="103"/>
      <c r="BQ49" s="111"/>
      <c r="BS49" s="77" t="s">
        <v>89</v>
      </c>
    </row>
    <row r="50" spans="1:71" s="75" customFormat="1" ht="14.4" x14ac:dyDescent="0.3">
      <c r="A50" s="115"/>
      <c r="B50" s="116"/>
      <c r="C50" s="116"/>
      <c r="D50" s="116"/>
      <c r="E50" s="117" t="s">
        <v>403</v>
      </c>
      <c r="F50" s="118"/>
      <c r="G50" s="119"/>
      <c r="H50" s="88"/>
      <c r="I50" s="88"/>
      <c r="J50" s="120">
        <v>1121319.31</v>
      </c>
      <c r="K50" s="121"/>
      <c r="L50" s="121"/>
      <c r="M50" s="121"/>
      <c r="N50" s="122"/>
      <c r="O50" s="123"/>
      <c r="BP50" s="103"/>
      <c r="BQ50" s="111"/>
    </row>
    <row r="51" spans="1:71" s="75" customFormat="1" ht="14.4" x14ac:dyDescent="0.3">
      <c r="A51" s="115"/>
      <c r="B51" s="116"/>
      <c r="C51" s="116"/>
      <c r="D51" s="116"/>
      <c r="E51" s="117" t="s">
        <v>404</v>
      </c>
      <c r="F51" s="118"/>
      <c r="G51" s="119"/>
      <c r="H51" s="88"/>
      <c r="I51" s="88"/>
      <c r="J51" s="120">
        <v>747546.21</v>
      </c>
      <c r="K51" s="121"/>
      <c r="L51" s="121"/>
      <c r="M51" s="121"/>
      <c r="N51" s="122"/>
      <c r="O51" s="123"/>
      <c r="BP51" s="103"/>
      <c r="BQ51" s="111"/>
    </row>
    <row r="52" spans="1:71" s="75" customFormat="1" ht="14.4" x14ac:dyDescent="0.3">
      <c r="A52" s="115"/>
      <c r="B52" s="116"/>
      <c r="C52" s="116"/>
      <c r="D52" s="116"/>
      <c r="E52" s="117" t="s">
        <v>92</v>
      </c>
      <c r="F52" s="118"/>
      <c r="G52" s="119"/>
      <c r="H52" s="88"/>
      <c r="I52" s="88"/>
      <c r="J52" s="120">
        <v>3397132.89</v>
      </c>
      <c r="K52" s="121"/>
      <c r="L52" s="121"/>
      <c r="M52" s="121"/>
      <c r="N52" s="122"/>
      <c r="O52" s="123"/>
      <c r="BP52" s="103"/>
      <c r="BQ52" s="111"/>
    </row>
    <row r="53" spans="1:71" s="75" customFormat="1" ht="31.8" x14ac:dyDescent="0.3">
      <c r="A53" s="104" t="s">
        <v>112</v>
      </c>
      <c r="B53" s="105" t="s">
        <v>94</v>
      </c>
      <c r="C53" s="228" t="s">
        <v>95</v>
      </c>
      <c r="D53" s="228"/>
      <c r="E53" s="228"/>
      <c r="F53" s="124">
        <v>27.301530199999998</v>
      </c>
      <c r="G53" s="107">
        <v>28461.8</v>
      </c>
      <c r="H53" s="107"/>
      <c r="I53" s="107">
        <v>28461.8</v>
      </c>
      <c r="J53" s="107">
        <v>6838046.0899999999</v>
      </c>
      <c r="K53" s="107"/>
      <c r="L53" s="108"/>
      <c r="M53" s="107">
        <v>6838046.0899999999</v>
      </c>
      <c r="N53" s="125">
        <v>0</v>
      </c>
      <c r="O53" s="125">
        <v>0</v>
      </c>
      <c r="BP53" s="103"/>
      <c r="BQ53" s="111" t="s">
        <v>95</v>
      </c>
    </row>
    <row r="54" spans="1:71" s="75" customFormat="1" ht="14.4" x14ac:dyDescent="0.3">
      <c r="A54" s="112"/>
      <c r="B54" s="114" t="s">
        <v>81</v>
      </c>
      <c r="C54" s="226" t="s">
        <v>89</v>
      </c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7"/>
      <c r="BP54" s="103"/>
      <c r="BQ54" s="111"/>
      <c r="BS54" s="77" t="s">
        <v>89</v>
      </c>
    </row>
    <row r="55" spans="1:71" s="75" customFormat="1" ht="31.8" x14ac:dyDescent="0.3">
      <c r="A55" s="104" t="s">
        <v>113</v>
      </c>
      <c r="B55" s="105" t="s">
        <v>97</v>
      </c>
      <c r="C55" s="228" t="s">
        <v>98</v>
      </c>
      <c r="D55" s="228"/>
      <c r="E55" s="228"/>
      <c r="F55" s="124">
        <v>40.056260299999998</v>
      </c>
      <c r="G55" s="107">
        <v>11986.77</v>
      </c>
      <c r="H55" s="107"/>
      <c r="I55" s="107">
        <v>11986.77</v>
      </c>
      <c r="J55" s="107">
        <v>4225277.58</v>
      </c>
      <c r="K55" s="107"/>
      <c r="L55" s="108"/>
      <c r="M55" s="107">
        <v>4225277.58</v>
      </c>
      <c r="N55" s="125">
        <v>0</v>
      </c>
      <c r="O55" s="125">
        <v>0</v>
      </c>
      <c r="BP55" s="103"/>
      <c r="BQ55" s="111" t="s">
        <v>98</v>
      </c>
    </row>
    <row r="56" spans="1:71" s="75" customFormat="1" ht="14.4" x14ac:dyDescent="0.3">
      <c r="A56" s="112"/>
      <c r="B56" s="114" t="s">
        <v>81</v>
      </c>
      <c r="C56" s="226" t="s">
        <v>89</v>
      </c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27"/>
      <c r="BP56" s="103"/>
      <c r="BQ56" s="111"/>
      <c r="BS56" s="77" t="s">
        <v>89</v>
      </c>
    </row>
    <row r="57" spans="1:71" s="75" customFormat="1" ht="52.2" x14ac:dyDescent="0.3">
      <c r="A57" s="104" t="s">
        <v>114</v>
      </c>
      <c r="B57" s="105" t="s">
        <v>100</v>
      </c>
      <c r="C57" s="228" t="s">
        <v>101</v>
      </c>
      <c r="D57" s="228"/>
      <c r="E57" s="228"/>
      <c r="F57" s="106">
        <v>38.889572999999999</v>
      </c>
      <c r="G57" s="107" t="s">
        <v>102</v>
      </c>
      <c r="H57" s="107" t="s">
        <v>103</v>
      </c>
      <c r="I57" s="107">
        <v>52.31</v>
      </c>
      <c r="J57" s="107">
        <v>745452.3</v>
      </c>
      <c r="K57" s="107">
        <v>574766.59</v>
      </c>
      <c r="L57" s="108" t="s">
        <v>405</v>
      </c>
      <c r="M57" s="107">
        <v>17901.96</v>
      </c>
      <c r="N57" s="109">
        <v>26.795000000000002</v>
      </c>
      <c r="O57" s="110">
        <v>1042.05</v>
      </c>
      <c r="BP57" s="103"/>
      <c r="BQ57" s="111" t="s">
        <v>101</v>
      </c>
    </row>
    <row r="58" spans="1:71" s="75" customFormat="1" ht="52.2" x14ac:dyDescent="0.3">
      <c r="A58" s="112"/>
      <c r="B58" s="113" t="s">
        <v>87</v>
      </c>
      <c r="C58" s="226" t="s">
        <v>88</v>
      </c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7"/>
      <c r="BP58" s="103"/>
      <c r="BQ58" s="111"/>
      <c r="BR58" s="77" t="s">
        <v>88</v>
      </c>
    </row>
    <row r="59" spans="1:71" s="75" customFormat="1" ht="14.4" x14ac:dyDescent="0.3">
      <c r="A59" s="112"/>
      <c r="B59" s="114" t="s">
        <v>81</v>
      </c>
      <c r="C59" s="226" t="s">
        <v>89</v>
      </c>
      <c r="D59" s="226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227"/>
      <c r="BP59" s="103"/>
      <c r="BQ59" s="111"/>
      <c r="BS59" s="77" t="s">
        <v>89</v>
      </c>
    </row>
    <row r="60" spans="1:71" s="75" customFormat="1" ht="14.4" x14ac:dyDescent="0.3">
      <c r="A60" s="115"/>
      <c r="B60" s="116"/>
      <c r="C60" s="116"/>
      <c r="D60" s="116"/>
      <c r="E60" s="117" t="s">
        <v>406</v>
      </c>
      <c r="F60" s="118"/>
      <c r="G60" s="119"/>
      <c r="H60" s="88"/>
      <c r="I60" s="88"/>
      <c r="J60" s="120">
        <v>547147.4</v>
      </c>
      <c r="K60" s="121"/>
      <c r="L60" s="121"/>
      <c r="M60" s="121"/>
      <c r="N60" s="122"/>
      <c r="O60" s="123"/>
      <c r="BP60" s="103"/>
      <c r="BQ60" s="111"/>
    </row>
    <row r="61" spans="1:71" s="75" customFormat="1" ht="14.4" x14ac:dyDescent="0.3">
      <c r="A61" s="115"/>
      <c r="B61" s="116"/>
      <c r="C61" s="116"/>
      <c r="D61" s="116"/>
      <c r="E61" s="117" t="s">
        <v>407</v>
      </c>
      <c r="F61" s="118"/>
      <c r="G61" s="119"/>
      <c r="H61" s="88"/>
      <c r="I61" s="88"/>
      <c r="J61" s="120">
        <v>273573.7</v>
      </c>
      <c r="K61" s="121"/>
      <c r="L61" s="121"/>
      <c r="M61" s="121"/>
      <c r="N61" s="122"/>
      <c r="O61" s="123"/>
      <c r="BP61" s="103"/>
      <c r="BQ61" s="111"/>
    </row>
    <row r="62" spans="1:71" s="75" customFormat="1" ht="14.4" x14ac:dyDescent="0.3">
      <c r="A62" s="115"/>
      <c r="B62" s="116"/>
      <c r="C62" s="116"/>
      <c r="D62" s="116"/>
      <c r="E62" s="117" t="s">
        <v>92</v>
      </c>
      <c r="F62" s="118"/>
      <c r="G62" s="119"/>
      <c r="H62" s="88"/>
      <c r="I62" s="88"/>
      <c r="J62" s="120">
        <v>1566173.4</v>
      </c>
      <c r="K62" s="121"/>
      <c r="L62" s="121"/>
      <c r="M62" s="121"/>
      <c r="N62" s="122"/>
      <c r="O62" s="123"/>
      <c r="BP62" s="103"/>
      <c r="BQ62" s="111"/>
    </row>
    <row r="63" spans="1:71" s="75" customFormat="1" ht="14.4" x14ac:dyDescent="0.3">
      <c r="A63" s="213" t="s">
        <v>118</v>
      </c>
      <c r="B63" s="214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5"/>
      <c r="BP63" s="103" t="s">
        <v>118</v>
      </c>
      <c r="BQ63" s="111"/>
    </row>
    <row r="64" spans="1:71" s="75" customFormat="1" ht="52.2" x14ac:dyDescent="0.3">
      <c r="A64" s="104" t="s">
        <v>119</v>
      </c>
      <c r="B64" s="105" t="s">
        <v>82</v>
      </c>
      <c r="C64" s="228" t="s">
        <v>83</v>
      </c>
      <c r="D64" s="228"/>
      <c r="E64" s="228"/>
      <c r="F64" s="126">
        <v>3.3701599999999998</v>
      </c>
      <c r="G64" s="107" t="s">
        <v>84</v>
      </c>
      <c r="H64" s="107" t="s">
        <v>85</v>
      </c>
      <c r="I64" s="107">
        <v>1517.12</v>
      </c>
      <c r="J64" s="107">
        <v>1459017.54</v>
      </c>
      <c r="K64" s="107">
        <v>1027275.72</v>
      </c>
      <c r="L64" s="108" t="s">
        <v>408</v>
      </c>
      <c r="M64" s="107">
        <v>44994.14</v>
      </c>
      <c r="N64" s="109">
        <v>559.06100000000004</v>
      </c>
      <c r="O64" s="110">
        <v>1884.13</v>
      </c>
      <c r="BP64" s="103"/>
      <c r="BQ64" s="111" t="s">
        <v>83</v>
      </c>
    </row>
    <row r="65" spans="1:71" s="75" customFormat="1" ht="52.2" x14ac:dyDescent="0.3">
      <c r="A65" s="112"/>
      <c r="B65" s="113" t="s">
        <v>87</v>
      </c>
      <c r="C65" s="226" t="s">
        <v>88</v>
      </c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27"/>
      <c r="BP65" s="103"/>
      <c r="BQ65" s="111"/>
      <c r="BR65" s="77" t="s">
        <v>88</v>
      </c>
    </row>
    <row r="66" spans="1:71" s="75" customFormat="1" ht="14.4" x14ac:dyDescent="0.3">
      <c r="A66" s="112"/>
      <c r="B66" s="114" t="s">
        <v>81</v>
      </c>
      <c r="C66" s="226" t="s">
        <v>89</v>
      </c>
      <c r="D66" s="226"/>
      <c r="E66" s="226"/>
      <c r="F66" s="226"/>
      <c r="G66" s="226"/>
      <c r="H66" s="226"/>
      <c r="I66" s="226"/>
      <c r="J66" s="226"/>
      <c r="K66" s="226"/>
      <c r="L66" s="226"/>
      <c r="M66" s="226"/>
      <c r="N66" s="226"/>
      <c r="O66" s="227"/>
      <c r="BP66" s="103"/>
      <c r="BQ66" s="111"/>
      <c r="BS66" s="77" t="s">
        <v>89</v>
      </c>
    </row>
    <row r="67" spans="1:71" s="75" customFormat="1" ht="14.4" x14ac:dyDescent="0.3">
      <c r="A67" s="115"/>
      <c r="B67" s="116"/>
      <c r="C67" s="116"/>
      <c r="D67" s="116"/>
      <c r="E67" s="117" t="s">
        <v>409</v>
      </c>
      <c r="F67" s="118"/>
      <c r="G67" s="119"/>
      <c r="H67" s="88"/>
      <c r="I67" s="88"/>
      <c r="J67" s="120">
        <v>1070509.3799999999</v>
      </c>
      <c r="K67" s="121"/>
      <c r="L67" s="121"/>
      <c r="M67" s="121"/>
      <c r="N67" s="122"/>
      <c r="O67" s="123"/>
      <c r="BP67" s="103"/>
      <c r="BQ67" s="111"/>
    </row>
    <row r="68" spans="1:71" s="75" customFormat="1" ht="14.4" x14ac:dyDescent="0.3">
      <c r="A68" s="115"/>
      <c r="B68" s="116"/>
      <c r="C68" s="116"/>
      <c r="D68" s="116"/>
      <c r="E68" s="117" t="s">
        <v>410</v>
      </c>
      <c r="F68" s="118"/>
      <c r="G68" s="119"/>
      <c r="H68" s="88"/>
      <c r="I68" s="88"/>
      <c r="J68" s="120">
        <v>713672.92</v>
      </c>
      <c r="K68" s="121"/>
      <c r="L68" s="121"/>
      <c r="M68" s="121"/>
      <c r="N68" s="122"/>
      <c r="O68" s="123"/>
      <c r="BP68" s="103"/>
      <c r="BQ68" s="111"/>
    </row>
    <row r="69" spans="1:71" s="75" customFormat="1" ht="14.4" x14ac:dyDescent="0.3">
      <c r="A69" s="115"/>
      <c r="B69" s="116"/>
      <c r="C69" s="116"/>
      <c r="D69" s="116"/>
      <c r="E69" s="117" t="s">
        <v>92</v>
      </c>
      <c r="F69" s="118"/>
      <c r="G69" s="119"/>
      <c r="H69" s="88"/>
      <c r="I69" s="88"/>
      <c r="J69" s="120">
        <v>3243199.84</v>
      </c>
      <c r="K69" s="121"/>
      <c r="L69" s="121"/>
      <c r="M69" s="121"/>
      <c r="N69" s="122"/>
      <c r="O69" s="123"/>
      <c r="BP69" s="103"/>
      <c r="BQ69" s="111"/>
    </row>
    <row r="70" spans="1:71" s="75" customFormat="1" ht="31.8" x14ac:dyDescent="0.3">
      <c r="A70" s="104" t="s">
        <v>123</v>
      </c>
      <c r="B70" s="105" t="s">
        <v>94</v>
      </c>
      <c r="C70" s="228" t="s">
        <v>95</v>
      </c>
      <c r="D70" s="228"/>
      <c r="E70" s="228"/>
      <c r="F70" s="126">
        <v>12.464029999999999</v>
      </c>
      <c r="G70" s="107">
        <v>28461.8</v>
      </c>
      <c r="H70" s="107"/>
      <c r="I70" s="107">
        <v>28461.8</v>
      </c>
      <c r="J70" s="107">
        <v>3121788.82</v>
      </c>
      <c r="K70" s="107"/>
      <c r="L70" s="108"/>
      <c r="M70" s="107">
        <v>3121788.82</v>
      </c>
      <c r="N70" s="125">
        <v>0</v>
      </c>
      <c r="O70" s="125">
        <v>0</v>
      </c>
      <c r="BP70" s="103"/>
      <c r="BQ70" s="111" t="s">
        <v>95</v>
      </c>
    </row>
    <row r="71" spans="1:71" s="75" customFormat="1" ht="14.4" x14ac:dyDescent="0.3">
      <c r="A71" s="112"/>
      <c r="B71" s="114" t="s">
        <v>81</v>
      </c>
      <c r="C71" s="226" t="s">
        <v>89</v>
      </c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27"/>
      <c r="BP71" s="103"/>
      <c r="BQ71" s="111"/>
      <c r="BS71" s="77" t="s">
        <v>89</v>
      </c>
    </row>
    <row r="72" spans="1:71" s="75" customFormat="1" ht="31.8" x14ac:dyDescent="0.3">
      <c r="A72" s="104" t="s">
        <v>124</v>
      </c>
      <c r="B72" s="105" t="s">
        <v>97</v>
      </c>
      <c r="C72" s="228" t="s">
        <v>98</v>
      </c>
      <c r="D72" s="228"/>
      <c r="E72" s="228"/>
      <c r="F72" s="106">
        <v>4.2329210000000002</v>
      </c>
      <c r="G72" s="107">
        <v>11986.77</v>
      </c>
      <c r="H72" s="107"/>
      <c r="I72" s="107">
        <v>11986.77</v>
      </c>
      <c r="J72" s="107">
        <v>446503.64</v>
      </c>
      <c r="K72" s="107"/>
      <c r="L72" s="108"/>
      <c r="M72" s="107">
        <v>446503.64</v>
      </c>
      <c r="N72" s="125">
        <v>0</v>
      </c>
      <c r="O72" s="125">
        <v>0</v>
      </c>
      <c r="BP72" s="103"/>
      <c r="BQ72" s="111" t="s">
        <v>98</v>
      </c>
    </row>
    <row r="73" spans="1:71" s="75" customFormat="1" ht="14.4" x14ac:dyDescent="0.3">
      <c r="A73" s="112"/>
      <c r="B73" s="114" t="s">
        <v>81</v>
      </c>
      <c r="C73" s="226" t="s">
        <v>89</v>
      </c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7"/>
      <c r="BP73" s="103"/>
      <c r="BQ73" s="111"/>
      <c r="BS73" s="77" t="s">
        <v>89</v>
      </c>
    </row>
    <row r="74" spans="1:71" s="75" customFormat="1" ht="52.2" x14ac:dyDescent="0.3">
      <c r="A74" s="104" t="s">
        <v>125</v>
      </c>
      <c r="B74" s="105" t="s">
        <v>100</v>
      </c>
      <c r="C74" s="228" t="s">
        <v>101</v>
      </c>
      <c r="D74" s="228"/>
      <c r="E74" s="228"/>
      <c r="F74" s="106">
        <v>4.1096320000000004</v>
      </c>
      <c r="G74" s="107" t="s">
        <v>102</v>
      </c>
      <c r="H74" s="107" t="s">
        <v>103</v>
      </c>
      <c r="I74" s="107">
        <v>52.31</v>
      </c>
      <c r="J74" s="107">
        <v>78775.22</v>
      </c>
      <c r="K74" s="107">
        <v>60738.11</v>
      </c>
      <c r="L74" s="108" t="s">
        <v>411</v>
      </c>
      <c r="M74" s="107">
        <v>1891.78</v>
      </c>
      <c r="N74" s="109">
        <v>26.795000000000002</v>
      </c>
      <c r="O74" s="110">
        <v>110.12</v>
      </c>
      <c r="BP74" s="103"/>
      <c r="BQ74" s="111" t="s">
        <v>101</v>
      </c>
    </row>
    <row r="75" spans="1:71" s="75" customFormat="1" ht="52.2" x14ac:dyDescent="0.3">
      <c r="A75" s="112"/>
      <c r="B75" s="113" t="s">
        <v>87</v>
      </c>
      <c r="C75" s="226" t="s">
        <v>88</v>
      </c>
      <c r="D75" s="226"/>
      <c r="E75" s="226"/>
      <c r="F75" s="226"/>
      <c r="G75" s="226"/>
      <c r="H75" s="226"/>
      <c r="I75" s="226"/>
      <c r="J75" s="226"/>
      <c r="K75" s="226"/>
      <c r="L75" s="226"/>
      <c r="M75" s="226"/>
      <c r="N75" s="226"/>
      <c r="O75" s="227"/>
      <c r="BP75" s="103"/>
      <c r="BQ75" s="111"/>
      <c r="BR75" s="77" t="s">
        <v>88</v>
      </c>
    </row>
    <row r="76" spans="1:71" s="75" customFormat="1" ht="14.4" x14ac:dyDescent="0.3">
      <c r="A76" s="112"/>
      <c r="B76" s="114" t="s">
        <v>81</v>
      </c>
      <c r="C76" s="226" t="s">
        <v>89</v>
      </c>
      <c r="D76" s="226"/>
      <c r="E76" s="226"/>
      <c r="F76" s="226"/>
      <c r="G76" s="226"/>
      <c r="H76" s="226"/>
      <c r="I76" s="226"/>
      <c r="J76" s="226"/>
      <c r="K76" s="226"/>
      <c r="L76" s="226"/>
      <c r="M76" s="226"/>
      <c r="N76" s="226"/>
      <c r="O76" s="227"/>
      <c r="BP76" s="103"/>
      <c r="BQ76" s="111"/>
      <c r="BS76" s="77" t="s">
        <v>89</v>
      </c>
    </row>
    <row r="77" spans="1:71" s="75" customFormat="1" ht="14.4" x14ac:dyDescent="0.3">
      <c r="A77" s="115"/>
      <c r="B77" s="116"/>
      <c r="C77" s="116"/>
      <c r="D77" s="116"/>
      <c r="E77" s="117" t="s">
        <v>412</v>
      </c>
      <c r="F77" s="118"/>
      <c r="G77" s="119"/>
      <c r="H77" s="88"/>
      <c r="I77" s="88"/>
      <c r="J77" s="120">
        <v>57819.47</v>
      </c>
      <c r="K77" s="121"/>
      <c r="L77" s="121"/>
      <c r="M77" s="121"/>
      <c r="N77" s="122"/>
      <c r="O77" s="123"/>
      <c r="BP77" s="103"/>
      <c r="BQ77" s="111"/>
    </row>
    <row r="78" spans="1:71" s="75" customFormat="1" ht="14.4" x14ac:dyDescent="0.3">
      <c r="A78" s="115"/>
      <c r="B78" s="116"/>
      <c r="C78" s="116"/>
      <c r="D78" s="116"/>
      <c r="E78" s="117" t="s">
        <v>413</v>
      </c>
      <c r="F78" s="118"/>
      <c r="G78" s="119"/>
      <c r="H78" s="88"/>
      <c r="I78" s="88"/>
      <c r="J78" s="120">
        <v>28909.73</v>
      </c>
      <c r="K78" s="121"/>
      <c r="L78" s="121"/>
      <c r="M78" s="121"/>
      <c r="N78" s="122"/>
      <c r="O78" s="123"/>
      <c r="BP78" s="103"/>
      <c r="BQ78" s="111"/>
    </row>
    <row r="79" spans="1:71" s="75" customFormat="1" ht="14.4" x14ac:dyDescent="0.3">
      <c r="A79" s="115"/>
      <c r="B79" s="116"/>
      <c r="C79" s="116"/>
      <c r="D79" s="116"/>
      <c r="E79" s="117" t="s">
        <v>92</v>
      </c>
      <c r="F79" s="118"/>
      <c r="G79" s="119"/>
      <c r="H79" s="88"/>
      <c r="I79" s="88"/>
      <c r="J79" s="120">
        <v>165504.42000000001</v>
      </c>
      <c r="K79" s="121"/>
      <c r="L79" s="121"/>
      <c r="M79" s="121"/>
      <c r="N79" s="122"/>
      <c r="O79" s="123"/>
      <c r="BP79" s="103"/>
      <c r="BQ79" s="111"/>
    </row>
    <row r="80" spans="1:71" s="75" customFormat="1" ht="52.2" x14ac:dyDescent="0.3">
      <c r="A80" s="104" t="s">
        <v>129</v>
      </c>
      <c r="B80" s="105" t="s">
        <v>414</v>
      </c>
      <c r="C80" s="228" t="s">
        <v>415</v>
      </c>
      <c r="D80" s="228"/>
      <c r="E80" s="228"/>
      <c r="F80" s="127">
        <v>13.06</v>
      </c>
      <c r="G80" s="107" t="s">
        <v>416</v>
      </c>
      <c r="H80" s="107">
        <v>44.98</v>
      </c>
      <c r="I80" s="107"/>
      <c r="J80" s="107">
        <v>124033.92</v>
      </c>
      <c r="K80" s="107">
        <v>117136.16</v>
      </c>
      <c r="L80" s="108">
        <v>6897.76</v>
      </c>
      <c r="M80" s="107"/>
      <c r="N80" s="128">
        <v>18.342500000000001</v>
      </c>
      <c r="O80" s="110">
        <v>239.55</v>
      </c>
      <c r="BP80" s="103"/>
      <c r="BQ80" s="111" t="s">
        <v>415</v>
      </c>
    </row>
    <row r="81" spans="1:71" s="75" customFormat="1" ht="52.2" x14ac:dyDescent="0.3">
      <c r="A81" s="112"/>
      <c r="B81" s="113" t="s">
        <v>87</v>
      </c>
      <c r="C81" s="226" t="s">
        <v>88</v>
      </c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27"/>
      <c r="BP81" s="103"/>
      <c r="BQ81" s="111"/>
      <c r="BR81" s="77" t="s">
        <v>88</v>
      </c>
    </row>
    <row r="82" spans="1:71" s="75" customFormat="1" ht="14.4" x14ac:dyDescent="0.3">
      <c r="A82" s="112"/>
      <c r="B82" s="114" t="s">
        <v>81</v>
      </c>
      <c r="C82" s="226" t="s">
        <v>89</v>
      </c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27"/>
      <c r="BP82" s="103"/>
      <c r="BQ82" s="111"/>
      <c r="BS82" s="77" t="s">
        <v>89</v>
      </c>
    </row>
    <row r="83" spans="1:71" s="75" customFormat="1" ht="14.4" x14ac:dyDescent="0.3">
      <c r="A83" s="115"/>
      <c r="B83" s="116"/>
      <c r="C83" s="116"/>
      <c r="D83" s="116"/>
      <c r="E83" s="117" t="s">
        <v>417</v>
      </c>
      <c r="F83" s="118"/>
      <c r="G83" s="119"/>
      <c r="H83" s="88"/>
      <c r="I83" s="88"/>
      <c r="J83" s="120">
        <v>120650.24000000001</v>
      </c>
      <c r="K83" s="121"/>
      <c r="L83" s="121"/>
      <c r="M83" s="121"/>
      <c r="N83" s="122"/>
      <c r="O83" s="123"/>
      <c r="BP83" s="103"/>
      <c r="BQ83" s="111"/>
    </row>
    <row r="84" spans="1:71" s="75" customFormat="1" ht="14.4" x14ac:dyDescent="0.3">
      <c r="A84" s="115"/>
      <c r="B84" s="116"/>
      <c r="C84" s="116"/>
      <c r="D84" s="116"/>
      <c r="E84" s="117" t="s">
        <v>418</v>
      </c>
      <c r="F84" s="118"/>
      <c r="G84" s="119"/>
      <c r="H84" s="88"/>
      <c r="I84" s="88"/>
      <c r="J84" s="120">
        <v>69110.33</v>
      </c>
      <c r="K84" s="121"/>
      <c r="L84" s="121"/>
      <c r="M84" s="121"/>
      <c r="N84" s="122"/>
      <c r="O84" s="123"/>
      <c r="BP84" s="103"/>
      <c r="BQ84" s="111"/>
    </row>
    <row r="85" spans="1:71" s="75" customFormat="1" ht="14.4" x14ac:dyDescent="0.3">
      <c r="A85" s="115"/>
      <c r="B85" s="116"/>
      <c r="C85" s="116"/>
      <c r="D85" s="116"/>
      <c r="E85" s="117" t="s">
        <v>92</v>
      </c>
      <c r="F85" s="118"/>
      <c r="G85" s="119"/>
      <c r="H85" s="88"/>
      <c r="I85" s="88"/>
      <c r="J85" s="120">
        <v>313794.49</v>
      </c>
      <c r="K85" s="121"/>
      <c r="L85" s="121"/>
      <c r="M85" s="121"/>
      <c r="N85" s="122"/>
      <c r="O85" s="123"/>
      <c r="BP85" s="103"/>
      <c r="BQ85" s="111"/>
    </row>
    <row r="86" spans="1:71" s="75" customFormat="1" ht="42" x14ac:dyDescent="0.3">
      <c r="A86" s="104" t="s">
        <v>136</v>
      </c>
      <c r="B86" s="105" t="s">
        <v>419</v>
      </c>
      <c r="C86" s="228" t="s">
        <v>420</v>
      </c>
      <c r="D86" s="228"/>
      <c r="E86" s="228"/>
      <c r="F86" s="127">
        <v>13.06</v>
      </c>
      <c r="G86" s="107" t="s">
        <v>421</v>
      </c>
      <c r="H86" s="107">
        <v>114.54</v>
      </c>
      <c r="I86" s="107"/>
      <c r="J86" s="107">
        <v>337073.58</v>
      </c>
      <c r="K86" s="107">
        <v>319511.8</v>
      </c>
      <c r="L86" s="108">
        <v>17561.78</v>
      </c>
      <c r="M86" s="107"/>
      <c r="N86" s="109">
        <v>50.024999999999999</v>
      </c>
      <c r="O86" s="110">
        <v>653.33000000000004</v>
      </c>
      <c r="BP86" s="103"/>
      <c r="BQ86" s="111" t="s">
        <v>420</v>
      </c>
    </row>
    <row r="87" spans="1:71" s="75" customFormat="1" ht="20.399999999999999" x14ac:dyDescent="0.3">
      <c r="A87" s="112"/>
      <c r="B87" s="113" t="s">
        <v>422</v>
      </c>
      <c r="C87" s="226" t="s">
        <v>423</v>
      </c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  <c r="O87" s="227"/>
      <c r="BP87" s="103"/>
      <c r="BQ87" s="111"/>
      <c r="BR87" s="77" t="s">
        <v>423</v>
      </c>
    </row>
    <row r="88" spans="1:71" s="75" customFormat="1" ht="52.2" x14ac:dyDescent="0.3">
      <c r="A88" s="112"/>
      <c r="B88" s="113" t="s">
        <v>87</v>
      </c>
      <c r="C88" s="226" t="s">
        <v>88</v>
      </c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27"/>
      <c r="BP88" s="103"/>
      <c r="BQ88" s="111"/>
      <c r="BR88" s="77" t="s">
        <v>88</v>
      </c>
    </row>
    <row r="89" spans="1:71" s="75" customFormat="1" ht="14.4" x14ac:dyDescent="0.3">
      <c r="A89" s="112"/>
      <c r="B89" s="114" t="s">
        <v>81</v>
      </c>
      <c r="C89" s="226" t="s">
        <v>89</v>
      </c>
      <c r="D89" s="226"/>
      <c r="E89" s="226"/>
      <c r="F89" s="226"/>
      <c r="G89" s="226"/>
      <c r="H89" s="226"/>
      <c r="I89" s="226"/>
      <c r="J89" s="226"/>
      <c r="K89" s="226"/>
      <c r="L89" s="226"/>
      <c r="M89" s="226"/>
      <c r="N89" s="226"/>
      <c r="O89" s="227"/>
      <c r="BP89" s="103"/>
      <c r="BQ89" s="111"/>
      <c r="BS89" s="77" t="s">
        <v>89</v>
      </c>
    </row>
    <row r="90" spans="1:71" s="75" customFormat="1" ht="14.4" x14ac:dyDescent="0.3">
      <c r="A90" s="115"/>
      <c r="B90" s="116"/>
      <c r="C90" s="116"/>
      <c r="D90" s="116"/>
      <c r="E90" s="117" t="s">
        <v>424</v>
      </c>
      <c r="F90" s="118"/>
      <c r="G90" s="119"/>
      <c r="H90" s="88"/>
      <c r="I90" s="88"/>
      <c r="J90" s="120">
        <v>329097.15000000002</v>
      </c>
      <c r="K90" s="121"/>
      <c r="L90" s="121"/>
      <c r="M90" s="121"/>
      <c r="N90" s="122"/>
      <c r="O90" s="123"/>
      <c r="BP90" s="103"/>
      <c r="BQ90" s="111"/>
    </row>
    <row r="91" spans="1:71" s="75" customFormat="1" ht="14.4" x14ac:dyDescent="0.3">
      <c r="A91" s="115"/>
      <c r="B91" s="116"/>
      <c r="C91" s="116"/>
      <c r="D91" s="116"/>
      <c r="E91" s="117" t="s">
        <v>425</v>
      </c>
      <c r="F91" s="118"/>
      <c r="G91" s="119"/>
      <c r="H91" s="88"/>
      <c r="I91" s="88"/>
      <c r="J91" s="120">
        <v>188511.96</v>
      </c>
      <c r="K91" s="121"/>
      <c r="L91" s="121"/>
      <c r="M91" s="121"/>
      <c r="N91" s="122"/>
      <c r="O91" s="123"/>
      <c r="BP91" s="103"/>
      <c r="BQ91" s="111"/>
    </row>
    <row r="92" spans="1:71" s="75" customFormat="1" ht="14.4" x14ac:dyDescent="0.3">
      <c r="A92" s="115"/>
      <c r="B92" s="116"/>
      <c r="C92" s="116"/>
      <c r="D92" s="116"/>
      <c r="E92" s="117" t="s">
        <v>92</v>
      </c>
      <c r="F92" s="118"/>
      <c r="G92" s="119"/>
      <c r="H92" s="88"/>
      <c r="I92" s="88"/>
      <c r="J92" s="120">
        <v>854682.69</v>
      </c>
      <c r="K92" s="121"/>
      <c r="L92" s="121"/>
      <c r="M92" s="121"/>
      <c r="N92" s="122"/>
      <c r="O92" s="123"/>
      <c r="BP92" s="103"/>
      <c r="BQ92" s="111"/>
    </row>
    <row r="93" spans="1:71" s="75" customFormat="1" ht="31.8" x14ac:dyDescent="0.3">
      <c r="A93" s="104" t="s">
        <v>143</v>
      </c>
      <c r="B93" s="105" t="s">
        <v>426</v>
      </c>
      <c r="C93" s="228" t="s">
        <v>427</v>
      </c>
      <c r="D93" s="228"/>
      <c r="E93" s="228"/>
      <c r="F93" s="134">
        <v>1306</v>
      </c>
      <c r="G93" s="107">
        <v>346.8</v>
      </c>
      <c r="H93" s="107"/>
      <c r="I93" s="107">
        <v>346.8</v>
      </c>
      <c r="J93" s="107">
        <v>3985703.04</v>
      </c>
      <c r="K93" s="107"/>
      <c r="L93" s="108"/>
      <c r="M93" s="107">
        <v>3985703.04</v>
      </c>
      <c r="N93" s="125">
        <v>0</v>
      </c>
      <c r="O93" s="125">
        <v>0</v>
      </c>
      <c r="BP93" s="103"/>
      <c r="BQ93" s="111" t="s">
        <v>427</v>
      </c>
    </row>
    <row r="94" spans="1:71" s="75" customFormat="1" ht="14.4" x14ac:dyDescent="0.3">
      <c r="A94" s="112"/>
      <c r="B94" s="114" t="s">
        <v>81</v>
      </c>
      <c r="C94" s="226" t="s">
        <v>89</v>
      </c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6"/>
      <c r="O94" s="227"/>
      <c r="BP94" s="103"/>
      <c r="BQ94" s="111"/>
      <c r="BS94" s="77" t="s">
        <v>89</v>
      </c>
    </row>
    <row r="95" spans="1:71" s="75" customFormat="1" ht="42" x14ac:dyDescent="0.3">
      <c r="A95" s="104" t="s">
        <v>146</v>
      </c>
      <c r="B95" s="105" t="s">
        <v>428</v>
      </c>
      <c r="C95" s="228" t="s">
        <v>429</v>
      </c>
      <c r="D95" s="228"/>
      <c r="E95" s="228"/>
      <c r="F95" s="134">
        <v>1306</v>
      </c>
      <c r="G95" s="107">
        <v>133.4</v>
      </c>
      <c r="H95" s="107"/>
      <c r="I95" s="107">
        <v>133.4</v>
      </c>
      <c r="J95" s="107">
        <v>1533139.52</v>
      </c>
      <c r="K95" s="107"/>
      <c r="L95" s="108"/>
      <c r="M95" s="107">
        <v>1533139.52</v>
      </c>
      <c r="N95" s="125">
        <v>0</v>
      </c>
      <c r="O95" s="125">
        <v>0</v>
      </c>
      <c r="BP95" s="103"/>
      <c r="BQ95" s="111" t="s">
        <v>429</v>
      </c>
    </row>
    <row r="96" spans="1:71" s="75" customFormat="1" ht="14.4" x14ac:dyDescent="0.3">
      <c r="A96" s="112"/>
      <c r="B96" s="114" t="s">
        <v>81</v>
      </c>
      <c r="C96" s="226" t="s">
        <v>89</v>
      </c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7"/>
      <c r="BP96" s="103"/>
      <c r="BQ96" s="111"/>
      <c r="BS96" s="77" t="s">
        <v>89</v>
      </c>
    </row>
    <row r="97" spans="1:72" s="75" customFormat="1" ht="14.4" x14ac:dyDescent="0.3">
      <c r="A97" s="213" t="s">
        <v>149</v>
      </c>
      <c r="B97" s="214"/>
      <c r="C97" s="214"/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5"/>
      <c r="BP97" s="103" t="s">
        <v>149</v>
      </c>
      <c r="BQ97" s="111"/>
    </row>
    <row r="98" spans="1:72" s="75" customFormat="1" ht="14.4" x14ac:dyDescent="0.3">
      <c r="A98" s="229" t="s">
        <v>150</v>
      </c>
      <c r="B98" s="230"/>
      <c r="C98" s="230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  <c r="O98" s="231"/>
      <c r="BP98" s="103"/>
      <c r="BQ98" s="111"/>
      <c r="BT98" s="135" t="s">
        <v>150</v>
      </c>
    </row>
    <row r="99" spans="1:72" s="75" customFormat="1" ht="31.8" x14ac:dyDescent="0.3">
      <c r="A99" s="104" t="s">
        <v>151</v>
      </c>
      <c r="B99" s="105" t="s">
        <v>152</v>
      </c>
      <c r="C99" s="228" t="s">
        <v>153</v>
      </c>
      <c r="D99" s="228"/>
      <c r="E99" s="228"/>
      <c r="F99" s="126">
        <v>41.768970000000003</v>
      </c>
      <c r="G99" s="107" t="s">
        <v>154</v>
      </c>
      <c r="H99" s="107" t="s">
        <v>155</v>
      </c>
      <c r="I99" s="107">
        <v>86.24</v>
      </c>
      <c r="J99" s="107">
        <v>1602507.98</v>
      </c>
      <c r="K99" s="107">
        <v>1227498.4099999999</v>
      </c>
      <c r="L99" s="108" t="s">
        <v>430</v>
      </c>
      <c r="M99" s="107">
        <v>31698.97</v>
      </c>
      <c r="N99" s="128">
        <v>53.279499999999999</v>
      </c>
      <c r="O99" s="110">
        <v>2225.4299999999998</v>
      </c>
      <c r="BP99" s="103"/>
      <c r="BQ99" s="111" t="s">
        <v>153</v>
      </c>
      <c r="BT99" s="135"/>
    </row>
    <row r="100" spans="1:72" s="75" customFormat="1" ht="52.2" x14ac:dyDescent="0.3">
      <c r="A100" s="112"/>
      <c r="B100" s="113" t="s">
        <v>87</v>
      </c>
      <c r="C100" s="226" t="s">
        <v>88</v>
      </c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27"/>
      <c r="BP100" s="103"/>
      <c r="BQ100" s="111"/>
      <c r="BR100" s="77" t="s">
        <v>88</v>
      </c>
      <c r="BT100" s="135"/>
    </row>
    <row r="101" spans="1:72" s="75" customFormat="1" ht="14.4" x14ac:dyDescent="0.3">
      <c r="A101" s="112"/>
      <c r="B101" s="114" t="s">
        <v>81</v>
      </c>
      <c r="C101" s="226" t="s">
        <v>89</v>
      </c>
      <c r="D101" s="226"/>
      <c r="E101" s="226"/>
      <c r="F101" s="226"/>
      <c r="G101" s="226"/>
      <c r="H101" s="226"/>
      <c r="I101" s="226"/>
      <c r="J101" s="226"/>
      <c r="K101" s="226"/>
      <c r="L101" s="226"/>
      <c r="M101" s="226"/>
      <c r="N101" s="226"/>
      <c r="O101" s="227"/>
      <c r="BP101" s="103"/>
      <c r="BQ101" s="111"/>
      <c r="BS101" s="77" t="s">
        <v>89</v>
      </c>
      <c r="BT101" s="135"/>
    </row>
    <row r="102" spans="1:72" s="75" customFormat="1" ht="14.4" x14ac:dyDescent="0.3">
      <c r="A102" s="115"/>
      <c r="B102" s="116"/>
      <c r="C102" s="116"/>
      <c r="D102" s="116"/>
      <c r="E102" s="117" t="s">
        <v>431</v>
      </c>
      <c r="F102" s="118"/>
      <c r="G102" s="119"/>
      <c r="H102" s="88"/>
      <c r="I102" s="88"/>
      <c r="J102" s="120">
        <v>1315653.8400000001</v>
      </c>
      <c r="K102" s="121"/>
      <c r="L102" s="121"/>
      <c r="M102" s="121"/>
      <c r="N102" s="122"/>
      <c r="O102" s="123"/>
      <c r="BP102" s="103"/>
      <c r="BQ102" s="111"/>
      <c r="BT102" s="135"/>
    </row>
    <row r="103" spans="1:72" s="75" customFormat="1" ht="14.4" x14ac:dyDescent="0.3">
      <c r="A103" s="115"/>
      <c r="B103" s="116"/>
      <c r="C103" s="116"/>
      <c r="D103" s="116"/>
      <c r="E103" s="117" t="s">
        <v>432</v>
      </c>
      <c r="F103" s="118"/>
      <c r="G103" s="119"/>
      <c r="H103" s="88"/>
      <c r="I103" s="88"/>
      <c r="J103" s="120">
        <v>748116.89</v>
      </c>
      <c r="K103" s="121"/>
      <c r="L103" s="121"/>
      <c r="M103" s="121"/>
      <c r="N103" s="122"/>
      <c r="O103" s="123"/>
      <c r="BP103" s="103"/>
      <c r="BQ103" s="111"/>
      <c r="BT103" s="135"/>
    </row>
    <row r="104" spans="1:72" s="75" customFormat="1" ht="14.4" x14ac:dyDescent="0.3">
      <c r="A104" s="115"/>
      <c r="B104" s="116"/>
      <c r="C104" s="116"/>
      <c r="D104" s="116"/>
      <c r="E104" s="117" t="s">
        <v>92</v>
      </c>
      <c r="F104" s="118"/>
      <c r="G104" s="119"/>
      <c r="H104" s="88"/>
      <c r="I104" s="88"/>
      <c r="J104" s="120">
        <v>3666278.71</v>
      </c>
      <c r="K104" s="121"/>
      <c r="L104" s="121"/>
      <c r="M104" s="121"/>
      <c r="N104" s="122"/>
      <c r="O104" s="123"/>
      <c r="BP104" s="103"/>
      <c r="BQ104" s="111"/>
      <c r="BT104" s="135"/>
    </row>
    <row r="105" spans="1:72" s="75" customFormat="1" ht="14.4" x14ac:dyDescent="0.3">
      <c r="A105" s="229" t="s">
        <v>159</v>
      </c>
      <c r="B105" s="230"/>
      <c r="C105" s="230"/>
      <c r="D105" s="230"/>
      <c r="E105" s="230"/>
      <c r="F105" s="230"/>
      <c r="G105" s="230"/>
      <c r="H105" s="230"/>
      <c r="I105" s="230"/>
      <c r="J105" s="230"/>
      <c r="K105" s="230"/>
      <c r="L105" s="230"/>
      <c r="M105" s="230"/>
      <c r="N105" s="230"/>
      <c r="O105" s="231"/>
      <c r="BP105" s="103"/>
      <c r="BQ105" s="111"/>
      <c r="BT105" s="135" t="s">
        <v>159</v>
      </c>
    </row>
    <row r="106" spans="1:72" s="75" customFormat="1" ht="31.8" x14ac:dyDescent="0.3">
      <c r="A106" s="104" t="s">
        <v>160</v>
      </c>
      <c r="B106" s="105" t="s">
        <v>152</v>
      </c>
      <c r="C106" s="228" t="s">
        <v>153</v>
      </c>
      <c r="D106" s="228"/>
      <c r="E106" s="228"/>
      <c r="F106" s="146">
        <v>12.101000000000001</v>
      </c>
      <c r="G106" s="107" t="s">
        <v>154</v>
      </c>
      <c r="H106" s="107" t="s">
        <v>155</v>
      </c>
      <c r="I106" s="107">
        <v>86.24</v>
      </c>
      <c r="J106" s="107">
        <v>464266.87</v>
      </c>
      <c r="K106" s="107">
        <v>355621.85</v>
      </c>
      <c r="L106" s="108" t="s">
        <v>433</v>
      </c>
      <c r="M106" s="107">
        <v>9183.59</v>
      </c>
      <c r="N106" s="128">
        <v>53.279499999999999</v>
      </c>
      <c r="O106" s="110">
        <v>644.74</v>
      </c>
      <c r="BP106" s="103"/>
      <c r="BQ106" s="111" t="s">
        <v>153</v>
      </c>
      <c r="BT106" s="135"/>
    </row>
    <row r="107" spans="1:72" s="75" customFormat="1" ht="52.2" x14ac:dyDescent="0.3">
      <c r="A107" s="112"/>
      <c r="B107" s="113" t="s">
        <v>87</v>
      </c>
      <c r="C107" s="226" t="s">
        <v>88</v>
      </c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27"/>
      <c r="BP107" s="103"/>
      <c r="BQ107" s="111"/>
      <c r="BR107" s="77" t="s">
        <v>88</v>
      </c>
      <c r="BT107" s="135"/>
    </row>
    <row r="108" spans="1:72" s="75" customFormat="1" ht="14.4" x14ac:dyDescent="0.3">
      <c r="A108" s="112"/>
      <c r="B108" s="114" t="s">
        <v>81</v>
      </c>
      <c r="C108" s="226" t="s">
        <v>89</v>
      </c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27"/>
      <c r="BP108" s="103"/>
      <c r="BQ108" s="111"/>
      <c r="BS108" s="77" t="s">
        <v>89</v>
      </c>
      <c r="BT108" s="135"/>
    </row>
    <row r="109" spans="1:72" s="75" customFormat="1" ht="14.4" x14ac:dyDescent="0.3">
      <c r="A109" s="115"/>
      <c r="B109" s="116"/>
      <c r="C109" s="116"/>
      <c r="D109" s="116"/>
      <c r="E109" s="117" t="s">
        <v>434</v>
      </c>
      <c r="F109" s="118"/>
      <c r="G109" s="119"/>
      <c r="H109" s="88"/>
      <c r="I109" s="88"/>
      <c r="J109" s="120">
        <v>381161.6</v>
      </c>
      <c r="K109" s="121"/>
      <c r="L109" s="121"/>
      <c r="M109" s="121"/>
      <c r="N109" s="122"/>
      <c r="O109" s="123"/>
      <c r="BP109" s="103"/>
      <c r="BQ109" s="111"/>
      <c r="BT109" s="135"/>
    </row>
    <row r="110" spans="1:72" s="75" customFormat="1" ht="14.4" x14ac:dyDescent="0.3">
      <c r="A110" s="115"/>
      <c r="B110" s="116"/>
      <c r="C110" s="116"/>
      <c r="D110" s="116"/>
      <c r="E110" s="117" t="s">
        <v>435</v>
      </c>
      <c r="F110" s="118"/>
      <c r="G110" s="119"/>
      <c r="H110" s="88"/>
      <c r="I110" s="88"/>
      <c r="J110" s="120">
        <v>216738.95</v>
      </c>
      <c r="K110" s="121"/>
      <c r="L110" s="121"/>
      <c r="M110" s="121"/>
      <c r="N110" s="122"/>
      <c r="O110" s="123"/>
      <c r="BP110" s="103"/>
      <c r="BQ110" s="111"/>
      <c r="BT110" s="135"/>
    </row>
    <row r="111" spans="1:72" s="75" customFormat="1" ht="14.4" x14ac:dyDescent="0.3">
      <c r="A111" s="115"/>
      <c r="B111" s="116"/>
      <c r="C111" s="116"/>
      <c r="D111" s="116"/>
      <c r="E111" s="117" t="s">
        <v>92</v>
      </c>
      <c r="F111" s="118"/>
      <c r="G111" s="119"/>
      <c r="H111" s="88"/>
      <c r="I111" s="88"/>
      <c r="J111" s="120">
        <v>1062167.42</v>
      </c>
      <c r="K111" s="121"/>
      <c r="L111" s="121"/>
      <c r="M111" s="121"/>
      <c r="N111" s="122"/>
      <c r="O111" s="123"/>
      <c r="BP111" s="103"/>
      <c r="BQ111" s="111"/>
      <c r="BT111" s="135"/>
    </row>
    <row r="112" spans="1:72" s="75" customFormat="1" ht="14.4" x14ac:dyDescent="0.3">
      <c r="A112" s="213" t="s">
        <v>164</v>
      </c>
      <c r="B112" s="214"/>
      <c r="C112" s="214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5"/>
      <c r="BP112" s="103" t="s">
        <v>164</v>
      </c>
      <c r="BQ112" s="111"/>
      <c r="BT112" s="135"/>
    </row>
    <row r="113" spans="1:72" s="75" customFormat="1" ht="14.4" x14ac:dyDescent="0.3">
      <c r="A113" s="229" t="s">
        <v>436</v>
      </c>
      <c r="B113" s="230"/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31"/>
      <c r="BP113" s="103"/>
      <c r="BQ113" s="111"/>
      <c r="BT113" s="135" t="s">
        <v>436</v>
      </c>
    </row>
    <row r="114" spans="1:72" s="75" customFormat="1" ht="31.8" x14ac:dyDescent="0.3">
      <c r="A114" s="104" t="s">
        <v>166</v>
      </c>
      <c r="B114" s="105" t="s">
        <v>167</v>
      </c>
      <c r="C114" s="228" t="s">
        <v>168</v>
      </c>
      <c r="D114" s="228"/>
      <c r="E114" s="228"/>
      <c r="F114" s="126">
        <v>3.4431799999999999</v>
      </c>
      <c r="G114" s="107" t="s">
        <v>169</v>
      </c>
      <c r="H114" s="107" t="s">
        <v>170</v>
      </c>
      <c r="I114" s="107">
        <v>254.72</v>
      </c>
      <c r="J114" s="107">
        <v>21016.48</v>
      </c>
      <c r="K114" s="107">
        <v>12837.33</v>
      </c>
      <c r="L114" s="108" t="s">
        <v>437</v>
      </c>
      <c r="M114" s="107">
        <v>7718.01</v>
      </c>
      <c r="N114" s="128">
        <v>6.1064999999999996</v>
      </c>
      <c r="O114" s="110">
        <v>21.03</v>
      </c>
      <c r="BP114" s="103"/>
      <c r="BQ114" s="111" t="s">
        <v>168</v>
      </c>
      <c r="BT114" s="135"/>
    </row>
    <row r="115" spans="1:72" s="75" customFormat="1" ht="52.2" x14ac:dyDescent="0.3">
      <c r="A115" s="112"/>
      <c r="B115" s="113" t="s">
        <v>87</v>
      </c>
      <c r="C115" s="226" t="s">
        <v>88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7"/>
      <c r="BP115" s="103"/>
      <c r="BQ115" s="111"/>
      <c r="BR115" s="77" t="s">
        <v>88</v>
      </c>
      <c r="BT115" s="135"/>
    </row>
    <row r="116" spans="1:72" s="75" customFormat="1" ht="14.4" x14ac:dyDescent="0.3">
      <c r="A116" s="112"/>
      <c r="B116" s="114" t="s">
        <v>81</v>
      </c>
      <c r="C116" s="226" t="s">
        <v>89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7"/>
      <c r="BP116" s="103"/>
      <c r="BQ116" s="111"/>
      <c r="BS116" s="77" t="s">
        <v>89</v>
      </c>
      <c r="BT116" s="135"/>
    </row>
    <row r="117" spans="1:72" s="75" customFormat="1" ht="14.4" x14ac:dyDescent="0.3">
      <c r="A117" s="115"/>
      <c r="B117" s="116"/>
      <c r="C117" s="116"/>
      <c r="D117" s="116"/>
      <c r="E117" s="117" t="s">
        <v>438</v>
      </c>
      <c r="F117" s="118"/>
      <c r="G117" s="119"/>
      <c r="H117" s="88"/>
      <c r="I117" s="88"/>
      <c r="J117" s="120">
        <v>12087.35</v>
      </c>
      <c r="K117" s="121"/>
      <c r="L117" s="121"/>
      <c r="M117" s="121"/>
      <c r="N117" s="122"/>
      <c r="O117" s="123"/>
      <c r="BP117" s="103"/>
      <c r="BQ117" s="111"/>
      <c r="BT117" s="135"/>
    </row>
    <row r="118" spans="1:72" s="75" customFormat="1" ht="14.4" x14ac:dyDescent="0.3">
      <c r="A118" s="115"/>
      <c r="B118" s="116"/>
      <c r="C118" s="116"/>
      <c r="D118" s="116"/>
      <c r="E118" s="117" t="s">
        <v>439</v>
      </c>
      <c r="F118" s="118"/>
      <c r="G118" s="119"/>
      <c r="H118" s="88"/>
      <c r="I118" s="88"/>
      <c r="J118" s="120">
        <v>6558.03</v>
      </c>
      <c r="K118" s="121"/>
      <c r="L118" s="121"/>
      <c r="M118" s="121"/>
      <c r="N118" s="122"/>
      <c r="O118" s="123"/>
      <c r="BP118" s="103"/>
      <c r="BQ118" s="111"/>
      <c r="BT118" s="135"/>
    </row>
    <row r="119" spans="1:72" s="75" customFormat="1" ht="14.4" x14ac:dyDescent="0.3">
      <c r="A119" s="115"/>
      <c r="B119" s="116"/>
      <c r="C119" s="116"/>
      <c r="D119" s="116"/>
      <c r="E119" s="117" t="s">
        <v>92</v>
      </c>
      <c r="F119" s="118"/>
      <c r="G119" s="119"/>
      <c r="H119" s="88"/>
      <c r="I119" s="88"/>
      <c r="J119" s="120">
        <v>39661.86</v>
      </c>
      <c r="K119" s="121"/>
      <c r="L119" s="121"/>
      <c r="M119" s="121"/>
      <c r="N119" s="122"/>
      <c r="O119" s="123"/>
      <c r="BP119" s="103"/>
      <c r="BQ119" s="111"/>
      <c r="BT119" s="135"/>
    </row>
    <row r="120" spans="1:72" s="75" customFormat="1" ht="31.8" x14ac:dyDescent="0.3">
      <c r="A120" s="104" t="s">
        <v>174</v>
      </c>
      <c r="B120" s="105" t="s">
        <v>175</v>
      </c>
      <c r="C120" s="228" t="s">
        <v>176</v>
      </c>
      <c r="D120" s="228"/>
      <c r="E120" s="228"/>
      <c r="F120" s="126">
        <v>3.4431799999999999</v>
      </c>
      <c r="G120" s="107" t="s">
        <v>177</v>
      </c>
      <c r="H120" s="107" t="s">
        <v>178</v>
      </c>
      <c r="I120" s="107">
        <v>975.22</v>
      </c>
      <c r="J120" s="107">
        <v>45949.02</v>
      </c>
      <c r="K120" s="107">
        <v>15776.95</v>
      </c>
      <c r="L120" s="108" t="s">
        <v>440</v>
      </c>
      <c r="M120" s="107">
        <v>29549.15</v>
      </c>
      <c r="N120" s="109">
        <v>8.8089999999999993</v>
      </c>
      <c r="O120" s="110">
        <v>30.33</v>
      </c>
      <c r="BP120" s="103"/>
      <c r="BQ120" s="111" t="s">
        <v>176</v>
      </c>
      <c r="BT120" s="135"/>
    </row>
    <row r="121" spans="1:72" s="75" customFormat="1" ht="14.4" x14ac:dyDescent="0.3">
      <c r="A121" s="112"/>
      <c r="B121" s="113"/>
      <c r="C121" s="226" t="s">
        <v>180</v>
      </c>
      <c r="D121" s="226"/>
      <c r="E121" s="226"/>
      <c r="F121" s="226"/>
      <c r="G121" s="226"/>
      <c r="H121" s="226"/>
      <c r="I121" s="226"/>
      <c r="J121" s="226"/>
      <c r="K121" s="226"/>
      <c r="L121" s="226"/>
      <c r="M121" s="226"/>
      <c r="N121" s="226"/>
      <c r="O121" s="227"/>
      <c r="BP121" s="103"/>
      <c r="BQ121" s="111"/>
      <c r="BR121" s="77" t="s">
        <v>180</v>
      </c>
      <c r="BT121" s="135"/>
    </row>
    <row r="122" spans="1:72" s="75" customFormat="1" ht="52.2" x14ac:dyDescent="0.3">
      <c r="A122" s="112"/>
      <c r="B122" s="113" t="s">
        <v>87</v>
      </c>
      <c r="C122" s="226" t="s">
        <v>88</v>
      </c>
      <c r="D122" s="226"/>
      <c r="E122" s="226"/>
      <c r="F122" s="226"/>
      <c r="G122" s="226"/>
      <c r="H122" s="226"/>
      <c r="I122" s="226"/>
      <c r="J122" s="226"/>
      <c r="K122" s="226"/>
      <c r="L122" s="226"/>
      <c r="M122" s="226"/>
      <c r="N122" s="226"/>
      <c r="O122" s="227"/>
      <c r="BP122" s="103"/>
      <c r="BQ122" s="111"/>
      <c r="BR122" s="77" t="s">
        <v>88</v>
      </c>
      <c r="BT122" s="135"/>
    </row>
    <row r="123" spans="1:72" s="75" customFormat="1" ht="14.4" x14ac:dyDescent="0.3">
      <c r="A123" s="112"/>
      <c r="B123" s="114" t="s">
        <v>81</v>
      </c>
      <c r="C123" s="226" t="s">
        <v>89</v>
      </c>
      <c r="D123" s="226"/>
      <c r="E123" s="226"/>
      <c r="F123" s="226"/>
      <c r="G123" s="226"/>
      <c r="H123" s="226"/>
      <c r="I123" s="226"/>
      <c r="J123" s="226"/>
      <c r="K123" s="226"/>
      <c r="L123" s="226"/>
      <c r="M123" s="226"/>
      <c r="N123" s="226"/>
      <c r="O123" s="227"/>
      <c r="BP123" s="103"/>
      <c r="BQ123" s="111"/>
      <c r="BS123" s="77" t="s">
        <v>89</v>
      </c>
      <c r="BT123" s="135"/>
    </row>
    <row r="124" spans="1:72" s="75" customFormat="1" ht="14.4" x14ac:dyDescent="0.3">
      <c r="A124" s="115"/>
      <c r="B124" s="116"/>
      <c r="C124" s="116"/>
      <c r="D124" s="116"/>
      <c r="E124" s="117" t="s">
        <v>441</v>
      </c>
      <c r="F124" s="118"/>
      <c r="G124" s="119"/>
      <c r="H124" s="88"/>
      <c r="I124" s="88"/>
      <c r="J124" s="120">
        <v>14870.86</v>
      </c>
      <c r="K124" s="121"/>
      <c r="L124" s="121"/>
      <c r="M124" s="121"/>
      <c r="N124" s="122"/>
      <c r="O124" s="123"/>
      <c r="BP124" s="103"/>
      <c r="BQ124" s="111"/>
      <c r="BT124" s="135"/>
    </row>
    <row r="125" spans="1:72" s="75" customFormat="1" ht="14.4" x14ac:dyDescent="0.3">
      <c r="A125" s="115"/>
      <c r="B125" s="116"/>
      <c r="C125" s="116"/>
      <c r="D125" s="116"/>
      <c r="E125" s="117" t="s">
        <v>442</v>
      </c>
      <c r="F125" s="118"/>
      <c r="G125" s="119"/>
      <c r="H125" s="88"/>
      <c r="I125" s="88"/>
      <c r="J125" s="120">
        <v>8068.23</v>
      </c>
      <c r="K125" s="121"/>
      <c r="L125" s="121"/>
      <c r="M125" s="121"/>
      <c r="N125" s="122"/>
      <c r="O125" s="123"/>
      <c r="BP125" s="103"/>
      <c r="BQ125" s="111"/>
      <c r="BT125" s="135"/>
    </row>
    <row r="126" spans="1:72" s="75" customFormat="1" ht="14.4" x14ac:dyDescent="0.3">
      <c r="A126" s="115"/>
      <c r="B126" s="116"/>
      <c r="C126" s="116"/>
      <c r="D126" s="116"/>
      <c r="E126" s="117" t="s">
        <v>92</v>
      </c>
      <c r="F126" s="118"/>
      <c r="G126" s="119"/>
      <c r="H126" s="88"/>
      <c r="I126" s="88"/>
      <c r="J126" s="120">
        <v>68888.11</v>
      </c>
      <c r="K126" s="121"/>
      <c r="L126" s="121"/>
      <c r="M126" s="121"/>
      <c r="N126" s="122"/>
      <c r="O126" s="123"/>
      <c r="BP126" s="103"/>
      <c r="BQ126" s="111"/>
      <c r="BT126" s="135"/>
    </row>
    <row r="127" spans="1:72" s="75" customFormat="1" ht="14.4" x14ac:dyDescent="0.3">
      <c r="A127" s="229" t="s">
        <v>443</v>
      </c>
      <c r="B127" s="230"/>
      <c r="C127" s="230"/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30"/>
      <c r="O127" s="231"/>
      <c r="BP127" s="103"/>
      <c r="BQ127" s="111"/>
      <c r="BT127" s="135" t="s">
        <v>443</v>
      </c>
    </row>
    <row r="128" spans="1:72" s="75" customFormat="1" ht="31.8" x14ac:dyDescent="0.3">
      <c r="A128" s="104" t="s">
        <v>184</v>
      </c>
      <c r="B128" s="105" t="s">
        <v>167</v>
      </c>
      <c r="C128" s="228" t="s">
        <v>168</v>
      </c>
      <c r="D128" s="228"/>
      <c r="E128" s="228"/>
      <c r="F128" s="106">
        <v>0.27779900000000002</v>
      </c>
      <c r="G128" s="107" t="s">
        <v>169</v>
      </c>
      <c r="H128" s="107" t="s">
        <v>444</v>
      </c>
      <c r="I128" s="107">
        <v>254.72</v>
      </c>
      <c r="J128" s="107">
        <v>1695.64</v>
      </c>
      <c r="K128" s="107">
        <v>1035.73</v>
      </c>
      <c r="L128" s="108" t="s">
        <v>445</v>
      </c>
      <c r="M128" s="107">
        <v>622.70000000000005</v>
      </c>
      <c r="N128" s="128">
        <v>6.1064999999999996</v>
      </c>
      <c r="O128" s="136">
        <v>1.7</v>
      </c>
      <c r="BP128" s="103"/>
      <c r="BQ128" s="111" t="s">
        <v>168</v>
      </c>
      <c r="BT128" s="135"/>
    </row>
    <row r="129" spans="1:72" s="75" customFormat="1" ht="52.2" x14ac:dyDescent="0.3">
      <c r="A129" s="112"/>
      <c r="B129" s="113" t="s">
        <v>87</v>
      </c>
      <c r="C129" s="226" t="s">
        <v>88</v>
      </c>
      <c r="D129" s="226"/>
      <c r="E129" s="226"/>
      <c r="F129" s="226"/>
      <c r="G129" s="226"/>
      <c r="H129" s="226"/>
      <c r="I129" s="226"/>
      <c r="J129" s="226"/>
      <c r="K129" s="226"/>
      <c r="L129" s="226"/>
      <c r="M129" s="226"/>
      <c r="N129" s="226"/>
      <c r="O129" s="227"/>
      <c r="BP129" s="103"/>
      <c r="BQ129" s="111"/>
      <c r="BR129" s="77" t="s">
        <v>88</v>
      </c>
      <c r="BT129" s="135"/>
    </row>
    <row r="130" spans="1:72" s="75" customFormat="1" ht="14.4" x14ac:dyDescent="0.3">
      <c r="A130" s="112"/>
      <c r="B130" s="114" t="s">
        <v>81</v>
      </c>
      <c r="C130" s="226" t="s">
        <v>89</v>
      </c>
      <c r="D130" s="226"/>
      <c r="E130" s="226"/>
      <c r="F130" s="226"/>
      <c r="G130" s="226"/>
      <c r="H130" s="226"/>
      <c r="I130" s="226"/>
      <c r="J130" s="226"/>
      <c r="K130" s="226"/>
      <c r="L130" s="226"/>
      <c r="M130" s="226"/>
      <c r="N130" s="226"/>
      <c r="O130" s="227"/>
      <c r="BP130" s="103"/>
      <c r="BQ130" s="111"/>
      <c r="BS130" s="77" t="s">
        <v>89</v>
      </c>
      <c r="BT130" s="135"/>
    </row>
    <row r="131" spans="1:72" s="75" customFormat="1" ht="14.4" x14ac:dyDescent="0.3">
      <c r="A131" s="115"/>
      <c r="B131" s="116"/>
      <c r="C131" s="116"/>
      <c r="D131" s="116"/>
      <c r="E131" s="117" t="s">
        <v>446</v>
      </c>
      <c r="F131" s="118"/>
      <c r="G131" s="119"/>
      <c r="H131" s="88"/>
      <c r="I131" s="88"/>
      <c r="J131" s="120">
        <v>975.86</v>
      </c>
      <c r="K131" s="121"/>
      <c r="L131" s="121"/>
      <c r="M131" s="121"/>
      <c r="N131" s="122"/>
      <c r="O131" s="123"/>
      <c r="BP131" s="103"/>
      <c r="BQ131" s="111"/>
      <c r="BT131" s="135"/>
    </row>
    <row r="132" spans="1:72" s="75" customFormat="1" ht="14.4" x14ac:dyDescent="0.3">
      <c r="A132" s="115"/>
      <c r="B132" s="116"/>
      <c r="C132" s="116"/>
      <c r="D132" s="116"/>
      <c r="E132" s="117" t="s">
        <v>447</v>
      </c>
      <c r="F132" s="118"/>
      <c r="G132" s="119"/>
      <c r="H132" s="88"/>
      <c r="I132" s="88"/>
      <c r="J132" s="120">
        <v>529.46</v>
      </c>
      <c r="K132" s="121"/>
      <c r="L132" s="121"/>
      <c r="M132" s="121"/>
      <c r="N132" s="122"/>
      <c r="O132" s="123"/>
      <c r="BP132" s="103"/>
      <c r="BQ132" s="111"/>
      <c r="BT132" s="135"/>
    </row>
    <row r="133" spans="1:72" s="75" customFormat="1" ht="14.4" x14ac:dyDescent="0.3">
      <c r="A133" s="115"/>
      <c r="B133" s="116"/>
      <c r="C133" s="116"/>
      <c r="D133" s="116"/>
      <c r="E133" s="117" t="s">
        <v>92</v>
      </c>
      <c r="F133" s="118"/>
      <c r="G133" s="119"/>
      <c r="H133" s="88"/>
      <c r="I133" s="88"/>
      <c r="J133" s="120">
        <v>3200.96</v>
      </c>
      <c r="K133" s="121"/>
      <c r="L133" s="121"/>
      <c r="M133" s="121"/>
      <c r="N133" s="122"/>
      <c r="O133" s="123"/>
      <c r="BP133" s="103"/>
      <c r="BQ133" s="111"/>
      <c r="BT133" s="135"/>
    </row>
    <row r="134" spans="1:72" s="75" customFormat="1" ht="31.8" x14ac:dyDescent="0.3">
      <c r="A134" s="104" t="s">
        <v>188</v>
      </c>
      <c r="B134" s="105" t="s">
        <v>175</v>
      </c>
      <c r="C134" s="228" t="s">
        <v>176</v>
      </c>
      <c r="D134" s="228"/>
      <c r="E134" s="228"/>
      <c r="F134" s="106">
        <v>0.27779900000000002</v>
      </c>
      <c r="G134" s="107" t="s">
        <v>448</v>
      </c>
      <c r="H134" s="107" t="s">
        <v>178</v>
      </c>
      <c r="I134" s="107">
        <v>975.24</v>
      </c>
      <c r="J134" s="107">
        <v>3707.26</v>
      </c>
      <c r="K134" s="107">
        <v>1272.9000000000001</v>
      </c>
      <c r="L134" s="108" t="s">
        <v>449</v>
      </c>
      <c r="M134" s="107">
        <v>2384.1</v>
      </c>
      <c r="N134" s="109">
        <v>8.8089999999999993</v>
      </c>
      <c r="O134" s="110">
        <v>2.4500000000000002</v>
      </c>
      <c r="BP134" s="103"/>
      <c r="BQ134" s="111" t="s">
        <v>176</v>
      </c>
      <c r="BT134" s="135"/>
    </row>
    <row r="135" spans="1:72" s="75" customFormat="1" ht="14.4" x14ac:dyDescent="0.3">
      <c r="A135" s="112"/>
      <c r="B135" s="113"/>
      <c r="C135" s="226" t="s">
        <v>180</v>
      </c>
      <c r="D135" s="226"/>
      <c r="E135" s="226"/>
      <c r="F135" s="226"/>
      <c r="G135" s="226"/>
      <c r="H135" s="226"/>
      <c r="I135" s="226"/>
      <c r="J135" s="226"/>
      <c r="K135" s="226"/>
      <c r="L135" s="226"/>
      <c r="M135" s="226"/>
      <c r="N135" s="226"/>
      <c r="O135" s="227"/>
      <c r="BP135" s="103"/>
      <c r="BQ135" s="111"/>
      <c r="BR135" s="77" t="s">
        <v>180</v>
      </c>
      <c r="BT135" s="135"/>
    </row>
    <row r="136" spans="1:72" s="75" customFormat="1" ht="52.2" x14ac:dyDescent="0.3">
      <c r="A136" s="112"/>
      <c r="B136" s="113" t="s">
        <v>87</v>
      </c>
      <c r="C136" s="226" t="s">
        <v>88</v>
      </c>
      <c r="D136" s="226"/>
      <c r="E136" s="226"/>
      <c r="F136" s="226"/>
      <c r="G136" s="226"/>
      <c r="H136" s="226"/>
      <c r="I136" s="226"/>
      <c r="J136" s="226"/>
      <c r="K136" s="226"/>
      <c r="L136" s="226"/>
      <c r="M136" s="226"/>
      <c r="N136" s="226"/>
      <c r="O136" s="227"/>
      <c r="BP136" s="103"/>
      <c r="BQ136" s="111"/>
      <c r="BR136" s="77" t="s">
        <v>88</v>
      </c>
      <c r="BT136" s="135"/>
    </row>
    <row r="137" spans="1:72" s="75" customFormat="1" ht="14.4" x14ac:dyDescent="0.3">
      <c r="A137" s="112"/>
      <c r="B137" s="114" t="s">
        <v>81</v>
      </c>
      <c r="C137" s="226" t="s">
        <v>89</v>
      </c>
      <c r="D137" s="226"/>
      <c r="E137" s="226"/>
      <c r="F137" s="226"/>
      <c r="G137" s="226"/>
      <c r="H137" s="226"/>
      <c r="I137" s="226"/>
      <c r="J137" s="226"/>
      <c r="K137" s="226"/>
      <c r="L137" s="226"/>
      <c r="M137" s="226"/>
      <c r="N137" s="226"/>
      <c r="O137" s="227"/>
      <c r="BP137" s="103"/>
      <c r="BQ137" s="111"/>
      <c r="BS137" s="77" t="s">
        <v>89</v>
      </c>
      <c r="BT137" s="135"/>
    </row>
    <row r="138" spans="1:72" s="75" customFormat="1" ht="14.4" x14ac:dyDescent="0.3">
      <c r="A138" s="115"/>
      <c r="B138" s="116"/>
      <c r="C138" s="116"/>
      <c r="D138" s="116"/>
      <c r="E138" s="117" t="s">
        <v>450</v>
      </c>
      <c r="F138" s="118"/>
      <c r="G138" s="119"/>
      <c r="H138" s="88"/>
      <c r="I138" s="88"/>
      <c r="J138" s="120">
        <v>1199.8</v>
      </c>
      <c r="K138" s="121"/>
      <c r="L138" s="121"/>
      <c r="M138" s="121"/>
      <c r="N138" s="122"/>
      <c r="O138" s="123"/>
      <c r="BP138" s="103"/>
      <c r="BQ138" s="111"/>
      <c r="BT138" s="135"/>
    </row>
    <row r="139" spans="1:72" s="75" customFormat="1" ht="14.4" x14ac:dyDescent="0.3">
      <c r="A139" s="115"/>
      <c r="B139" s="116"/>
      <c r="C139" s="116"/>
      <c r="D139" s="116"/>
      <c r="E139" s="117" t="s">
        <v>451</v>
      </c>
      <c r="F139" s="118"/>
      <c r="G139" s="119"/>
      <c r="H139" s="88"/>
      <c r="I139" s="88"/>
      <c r="J139" s="120">
        <v>650.95000000000005</v>
      </c>
      <c r="K139" s="121"/>
      <c r="L139" s="121"/>
      <c r="M139" s="121"/>
      <c r="N139" s="122"/>
      <c r="O139" s="123"/>
      <c r="BP139" s="103"/>
      <c r="BQ139" s="111"/>
      <c r="BT139" s="135"/>
    </row>
    <row r="140" spans="1:72" s="75" customFormat="1" ht="14.4" x14ac:dyDescent="0.3">
      <c r="A140" s="115"/>
      <c r="B140" s="116"/>
      <c r="C140" s="116"/>
      <c r="D140" s="116"/>
      <c r="E140" s="117" t="s">
        <v>92</v>
      </c>
      <c r="F140" s="118"/>
      <c r="G140" s="119"/>
      <c r="H140" s="88"/>
      <c r="I140" s="88"/>
      <c r="J140" s="120">
        <v>5558.01</v>
      </c>
      <c r="K140" s="121"/>
      <c r="L140" s="121"/>
      <c r="M140" s="121"/>
      <c r="N140" s="122"/>
      <c r="O140" s="123"/>
      <c r="BP140" s="103"/>
      <c r="BQ140" s="111"/>
      <c r="BT140" s="135"/>
    </row>
    <row r="141" spans="1:72" s="75" customFormat="1" ht="14.4" x14ac:dyDescent="0.3">
      <c r="A141" s="229" t="s">
        <v>452</v>
      </c>
      <c r="B141" s="230"/>
      <c r="C141" s="230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1"/>
      <c r="BP141" s="103"/>
      <c r="BQ141" s="111"/>
      <c r="BT141" s="135" t="s">
        <v>452</v>
      </c>
    </row>
    <row r="142" spans="1:72" s="75" customFormat="1" ht="31.8" x14ac:dyDescent="0.3">
      <c r="A142" s="104" t="s">
        <v>193</v>
      </c>
      <c r="B142" s="105" t="s">
        <v>167</v>
      </c>
      <c r="C142" s="228" t="s">
        <v>168</v>
      </c>
      <c r="D142" s="228"/>
      <c r="E142" s="228"/>
      <c r="F142" s="106">
        <v>6.3962000000000005E-2</v>
      </c>
      <c r="G142" s="107" t="s">
        <v>169</v>
      </c>
      <c r="H142" s="107" t="s">
        <v>170</v>
      </c>
      <c r="I142" s="107">
        <v>254.72</v>
      </c>
      <c r="J142" s="107">
        <v>390.41</v>
      </c>
      <c r="K142" s="107">
        <v>238.47</v>
      </c>
      <c r="L142" s="108" t="s">
        <v>453</v>
      </c>
      <c r="M142" s="107">
        <v>143.37</v>
      </c>
      <c r="N142" s="128">
        <v>6.1064999999999996</v>
      </c>
      <c r="O142" s="110">
        <v>0.39</v>
      </c>
      <c r="BP142" s="103"/>
      <c r="BQ142" s="111" t="s">
        <v>168</v>
      </c>
      <c r="BT142" s="135"/>
    </row>
    <row r="143" spans="1:72" s="75" customFormat="1" ht="52.2" x14ac:dyDescent="0.3">
      <c r="A143" s="112"/>
      <c r="B143" s="113" t="s">
        <v>87</v>
      </c>
      <c r="C143" s="226" t="s">
        <v>88</v>
      </c>
      <c r="D143" s="226"/>
      <c r="E143" s="226"/>
      <c r="F143" s="226"/>
      <c r="G143" s="226"/>
      <c r="H143" s="226"/>
      <c r="I143" s="226"/>
      <c r="J143" s="226"/>
      <c r="K143" s="226"/>
      <c r="L143" s="226"/>
      <c r="M143" s="226"/>
      <c r="N143" s="226"/>
      <c r="O143" s="227"/>
      <c r="BP143" s="103"/>
      <c r="BQ143" s="111"/>
      <c r="BR143" s="77" t="s">
        <v>88</v>
      </c>
      <c r="BT143" s="135"/>
    </row>
    <row r="144" spans="1:72" s="75" customFormat="1" ht="14.4" x14ac:dyDescent="0.3">
      <c r="A144" s="112"/>
      <c r="B144" s="114" t="s">
        <v>81</v>
      </c>
      <c r="C144" s="226" t="s">
        <v>89</v>
      </c>
      <c r="D144" s="226"/>
      <c r="E144" s="226"/>
      <c r="F144" s="226"/>
      <c r="G144" s="226"/>
      <c r="H144" s="226"/>
      <c r="I144" s="226"/>
      <c r="J144" s="226"/>
      <c r="K144" s="226"/>
      <c r="L144" s="226"/>
      <c r="M144" s="226"/>
      <c r="N144" s="226"/>
      <c r="O144" s="227"/>
      <c r="BP144" s="103"/>
      <c r="BQ144" s="111"/>
      <c r="BS144" s="77" t="s">
        <v>89</v>
      </c>
      <c r="BT144" s="135"/>
    </row>
    <row r="145" spans="1:72" s="75" customFormat="1" ht="14.4" x14ac:dyDescent="0.3">
      <c r="A145" s="115"/>
      <c r="B145" s="116"/>
      <c r="C145" s="116"/>
      <c r="D145" s="116"/>
      <c r="E145" s="117" t="s">
        <v>454</v>
      </c>
      <c r="F145" s="118"/>
      <c r="G145" s="119"/>
      <c r="H145" s="88"/>
      <c r="I145" s="88"/>
      <c r="J145" s="120">
        <v>224.54</v>
      </c>
      <c r="K145" s="121"/>
      <c r="L145" s="121"/>
      <c r="M145" s="121"/>
      <c r="N145" s="122"/>
      <c r="O145" s="123"/>
      <c r="BP145" s="103"/>
      <c r="BQ145" s="111"/>
      <c r="BT145" s="135"/>
    </row>
    <row r="146" spans="1:72" s="75" customFormat="1" ht="14.4" x14ac:dyDescent="0.3">
      <c r="A146" s="115"/>
      <c r="B146" s="116"/>
      <c r="C146" s="116"/>
      <c r="D146" s="116"/>
      <c r="E146" s="117" t="s">
        <v>455</v>
      </c>
      <c r="F146" s="118"/>
      <c r="G146" s="119"/>
      <c r="H146" s="88"/>
      <c r="I146" s="88"/>
      <c r="J146" s="120">
        <v>121.82</v>
      </c>
      <c r="K146" s="121"/>
      <c r="L146" s="121"/>
      <c r="M146" s="121"/>
      <c r="N146" s="122"/>
      <c r="O146" s="123"/>
      <c r="BP146" s="103"/>
      <c r="BQ146" s="111"/>
      <c r="BT146" s="135"/>
    </row>
    <row r="147" spans="1:72" s="75" customFormat="1" ht="14.4" x14ac:dyDescent="0.3">
      <c r="A147" s="115"/>
      <c r="B147" s="116"/>
      <c r="C147" s="116"/>
      <c r="D147" s="116"/>
      <c r="E147" s="117" t="s">
        <v>92</v>
      </c>
      <c r="F147" s="118"/>
      <c r="G147" s="119"/>
      <c r="H147" s="88"/>
      <c r="I147" s="88"/>
      <c r="J147" s="120">
        <v>736.77</v>
      </c>
      <c r="K147" s="121"/>
      <c r="L147" s="121"/>
      <c r="M147" s="121"/>
      <c r="N147" s="122"/>
      <c r="O147" s="123"/>
      <c r="BP147" s="103"/>
      <c r="BQ147" s="111"/>
      <c r="BT147" s="135"/>
    </row>
    <row r="148" spans="1:72" s="75" customFormat="1" ht="31.8" x14ac:dyDescent="0.3">
      <c r="A148" s="104" t="s">
        <v>197</v>
      </c>
      <c r="B148" s="105" t="s">
        <v>175</v>
      </c>
      <c r="C148" s="228" t="s">
        <v>176</v>
      </c>
      <c r="D148" s="228"/>
      <c r="E148" s="228"/>
      <c r="F148" s="106">
        <v>6.3962000000000005E-2</v>
      </c>
      <c r="G148" s="107" t="s">
        <v>177</v>
      </c>
      <c r="H148" s="107" t="s">
        <v>178</v>
      </c>
      <c r="I148" s="107">
        <v>975.22</v>
      </c>
      <c r="J148" s="107">
        <v>853.57</v>
      </c>
      <c r="K148" s="107">
        <v>293.08</v>
      </c>
      <c r="L148" s="108" t="s">
        <v>456</v>
      </c>
      <c r="M148" s="107">
        <v>548.91999999999996</v>
      </c>
      <c r="N148" s="109">
        <v>8.8089999999999993</v>
      </c>
      <c r="O148" s="110">
        <v>0.56000000000000005</v>
      </c>
      <c r="BP148" s="103"/>
      <c r="BQ148" s="111" t="s">
        <v>176</v>
      </c>
      <c r="BT148" s="135"/>
    </row>
    <row r="149" spans="1:72" s="75" customFormat="1" ht="14.4" x14ac:dyDescent="0.3">
      <c r="A149" s="112"/>
      <c r="B149" s="113"/>
      <c r="C149" s="226" t="s">
        <v>180</v>
      </c>
      <c r="D149" s="226"/>
      <c r="E149" s="226"/>
      <c r="F149" s="226"/>
      <c r="G149" s="226"/>
      <c r="H149" s="226"/>
      <c r="I149" s="226"/>
      <c r="J149" s="226"/>
      <c r="K149" s="226"/>
      <c r="L149" s="226"/>
      <c r="M149" s="226"/>
      <c r="N149" s="226"/>
      <c r="O149" s="227"/>
      <c r="BP149" s="103"/>
      <c r="BQ149" s="111"/>
      <c r="BR149" s="77" t="s">
        <v>180</v>
      </c>
      <c r="BT149" s="135"/>
    </row>
    <row r="150" spans="1:72" s="75" customFormat="1" ht="52.2" x14ac:dyDescent="0.3">
      <c r="A150" s="112"/>
      <c r="B150" s="113" t="s">
        <v>87</v>
      </c>
      <c r="C150" s="226" t="s">
        <v>88</v>
      </c>
      <c r="D150" s="226"/>
      <c r="E150" s="226"/>
      <c r="F150" s="226"/>
      <c r="G150" s="226"/>
      <c r="H150" s="226"/>
      <c r="I150" s="226"/>
      <c r="J150" s="226"/>
      <c r="K150" s="226"/>
      <c r="L150" s="226"/>
      <c r="M150" s="226"/>
      <c r="N150" s="226"/>
      <c r="O150" s="227"/>
      <c r="BP150" s="103"/>
      <c r="BQ150" s="111"/>
      <c r="BR150" s="77" t="s">
        <v>88</v>
      </c>
      <c r="BT150" s="135"/>
    </row>
    <row r="151" spans="1:72" s="75" customFormat="1" ht="14.4" x14ac:dyDescent="0.3">
      <c r="A151" s="112"/>
      <c r="B151" s="114" t="s">
        <v>81</v>
      </c>
      <c r="C151" s="226" t="s">
        <v>89</v>
      </c>
      <c r="D151" s="226"/>
      <c r="E151" s="226"/>
      <c r="F151" s="226"/>
      <c r="G151" s="226"/>
      <c r="H151" s="226"/>
      <c r="I151" s="226"/>
      <c r="J151" s="226"/>
      <c r="K151" s="226"/>
      <c r="L151" s="226"/>
      <c r="M151" s="226"/>
      <c r="N151" s="226"/>
      <c r="O151" s="227"/>
      <c r="BP151" s="103"/>
      <c r="BQ151" s="111"/>
      <c r="BS151" s="77" t="s">
        <v>89</v>
      </c>
      <c r="BT151" s="135"/>
    </row>
    <row r="152" spans="1:72" s="75" customFormat="1" ht="14.4" x14ac:dyDescent="0.3">
      <c r="A152" s="115"/>
      <c r="B152" s="116"/>
      <c r="C152" s="116"/>
      <c r="D152" s="116"/>
      <c r="E152" s="117" t="s">
        <v>457</v>
      </c>
      <c r="F152" s="118"/>
      <c r="G152" s="119"/>
      <c r="H152" s="88"/>
      <c r="I152" s="88"/>
      <c r="J152" s="120">
        <v>276.25</v>
      </c>
      <c r="K152" s="121"/>
      <c r="L152" s="121"/>
      <c r="M152" s="121"/>
      <c r="N152" s="122"/>
      <c r="O152" s="123"/>
      <c r="BP152" s="103"/>
      <c r="BQ152" s="111"/>
      <c r="BT152" s="135"/>
    </row>
    <row r="153" spans="1:72" s="75" customFormat="1" ht="14.4" x14ac:dyDescent="0.3">
      <c r="A153" s="115"/>
      <c r="B153" s="116"/>
      <c r="C153" s="116"/>
      <c r="D153" s="116"/>
      <c r="E153" s="117" t="s">
        <v>458</v>
      </c>
      <c r="F153" s="118"/>
      <c r="G153" s="119"/>
      <c r="H153" s="88"/>
      <c r="I153" s="88"/>
      <c r="J153" s="120">
        <v>149.88</v>
      </c>
      <c r="K153" s="121"/>
      <c r="L153" s="121"/>
      <c r="M153" s="121"/>
      <c r="N153" s="122"/>
      <c r="O153" s="123"/>
      <c r="BP153" s="103"/>
      <c r="BQ153" s="111"/>
      <c r="BT153" s="135"/>
    </row>
    <row r="154" spans="1:72" s="75" customFormat="1" ht="14.4" x14ac:dyDescent="0.3">
      <c r="A154" s="115"/>
      <c r="B154" s="116"/>
      <c r="C154" s="116"/>
      <c r="D154" s="116"/>
      <c r="E154" s="117" t="s">
        <v>92</v>
      </c>
      <c r="F154" s="118"/>
      <c r="G154" s="119"/>
      <c r="H154" s="88"/>
      <c r="I154" s="88"/>
      <c r="J154" s="120">
        <v>1279.7</v>
      </c>
      <c r="K154" s="121"/>
      <c r="L154" s="121"/>
      <c r="M154" s="121"/>
      <c r="N154" s="122"/>
      <c r="O154" s="123"/>
      <c r="BP154" s="103"/>
      <c r="BQ154" s="111"/>
      <c r="BT154" s="135"/>
    </row>
    <row r="155" spans="1:72" s="75" customFormat="1" ht="14.4" x14ac:dyDescent="0.3">
      <c r="A155" s="229" t="s">
        <v>459</v>
      </c>
      <c r="B155" s="230"/>
      <c r="C155" s="230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1"/>
      <c r="BP155" s="103"/>
      <c r="BQ155" s="111"/>
      <c r="BT155" s="135" t="s">
        <v>459</v>
      </c>
    </row>
    <row r="156" spans="1:72" s="75" customFormat="1" ht="31.8" x14ac:dyDescent="0.3">
      <c r="A156" s="104" t="s">
        <v>202</v>
      </c>
      <c r="B156" s="105" t="s">
        <v>167</v>
      </c>
      <c r="C156" s="228" t="s">
        <v>168</v>
      </c>
      <c r="D156" s="228"/>
      <c r="E156" s="228"/>
      <c r="F156" s="106">
        <v>2.9711999999999999E-2</v>
      </c>
      <c r="G156" s="107" t="s">
        <v>169</v>
      </c>
      <c r="H156" s="107" t="s">
        <v>170</v>
      </c>
      <c r="I156" s="107">
        <v>254.72</v>
      </c>
      <c r="J156" s="107">
        <v>181.36</v>
      </c>
      <c r="K156" s="107">
        <v>110.78</v>
      </c>
      <c r="L156" s="108" t="s">
        <v>460</v>
      </c>
      <c r="M156" s="107">
        <v>66.599999999999994</v>
      </c>
      <c r="N156" s="128">
        <v>6.1064999999999996</v>
      </c>
      <c r="O156" s="110">
        <v>0.18</v>
      </c>
      <c r="BP156" s="103"/>
      <c r="BQ156" s="111" t="s">
        <v>168</v>
      </c>
      <c r="BT156" s="135"/>
    </row>
    <row r="157" spans="1:72" s="75" customFormat="1" ht="52.2" x14ac:dyDescent="0.3">
      <c r="A157" s="112"/>
      <c r="B157" s="113" t="s">
        <v>87</v>
      </c>
      <c r="C157" s="226" t="s">
        <v>88</v>
      </c>
      <c r="D157" s="226"/>
      <c r="E157" s="226"/>
      <c r="F157" s="226"/>
      <c r="G157" s="226"/>
      <c r="H157" s="226"/>
      <c r="I157" s="226"/>
      <c r="J157" s="226"/>
      <c r="K157" s="226"/>
      <c r="L157" s="226"/>
      <c r="M157" s="226"/>
      <c r="N157" s="226"/>
      <c r="O157" s="227"/>
      <c r="BP157" s="103"/>
      <c r="BQ157" s="111"/>
      <c r="BR157" s="77" t="s">
        <v>88</v>
      </c>
      <c r="BT157" s="135"/>
    </row>
    <row r="158" spans="1:72" s="75" customFormat="1" ht="14.4" x14ac:dyDescent="0.3">
      <c r="A158" s="112"/>
      <c r="B158" s="114" t="s">
        <v>81</v>
      </c>
      <c r="C158" s="226" t="s">
        <v>89</v>
      </c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7"/>
      <c r="BP158" s="103"/>
      <c r="BQ158" s="111"/>
      <c r="BS158" s="77" t="s">
        <v>89</v>
      </c>
      <c r="BT158" s="135"/>
    </row>
    <row r="159" spans="1:72" s="75" customFormat="1" ht="14.4" x14ac:dyDescent="0.3">
      <c r="A159" s="115"/>
      <c r="B159" s="116"/>
      <c r="C159" s="116"/>
      <c r="D159" s="116"/>
      <c r="E159" s="117" t="s">
        <v>461</v>
      </c>
      <c r="F159" s="118"/>
      <c r="G159" s="119"/>
      <c r="H159" s="88"/>
      <c r="I159" s="88"/>
      <c r="J159" s="120">
        <v>104.31</v>
      </c>
      <c r="K159" s="121"/>
      <c r="L159" s="121"/>
      <c r="M159" s="121"/>
      <c r="N159" s="122"/>
      <c r="O159" s="123"/>
      <c r="BP159" s="103"/>
      <c r="BQ159" s="111"/>
      <c r="BT159" s="135"/>
    </row>
    <row r="160" spans="1:72" s="75" customFormat="1" ht="14.4" x14ac:dyDescent="0.3">
      <c r="A160" s="115"/>
      <c r="B160" s="116"/>
      <c r="C160" s="116"/>
      <c r="D160" s="116"/>
      <c r="E160" s="117" t="s">
        <v>462</v>
      </c>
      <c r="F160" s="118"/>
      <c r="G160" s="119"/>
      <c r="H160" s="88"/>
      <c r="I160" s="88"/>
      <c r="J160" s="120">
        <v>56.59</v>
      </c>
      <c r="K160" s="121"/>
      <c r="L160" s="121"/>
      <c r="M160" s="121"/>
      <c r="N160" s="122"/>
      <c r="O160" s="123"/>
      <c r="BP160" s="103"/>
      <c r="BQ160" s="111"/>
      <c r="BT160" s="135"/>
    </row>
    <row r="161" spans="1:72" s="75" customFormat="1" ht="14.4" x14ac:dyDescent="0.3">
      <c r="A161" s="115"/>
      <c r="B161" s="116"/>
      <c r="C161" s="116"/>
      <c r="D161" s="116"/>
      <c r="E161" s="117" t="s">
        <v>92</v>
      </c>
      <c r="F161" s="118"/>
      <c r="G161" s="119"/>
      <c r="H161" s="88"/>
      <c r="I161" s="88"/>
      <c r="J161" s="120">
        <v>342.26</v>
      </c>
      <c r="K161" s="121"/>
      <c r="L161" s="121"/>
      <c r="M161" s="121"/>
      <c r="N161" s="122"/>
      <c r="O161" s="123"/>
      <c r="BP161" s="103"/>
      <c r="BQ161" s="111"/>
      <c r="BT161" s="135"/>
    </row>
    <row r="162" spans="1:72" s="75" customFormat="1" ht="31.8" x14ac:dyDescent="0.3">
      <c r="A162" s="104" t="s">
        <v>206</v>
      </c>
      <c r="B162" s="105" t="s">
        <v>175</v>
      </c>
      <c r="C162" s="228" t="s">
        <v>176</v>
      </c>
      <c r="D162" s="228"/>
      <c r="E162" s="228"/>
      <c r="F162" s="106">
        <v>2.9711999999999999E-2</v>
      </c>
      <c r="G162" s="107" t="s">
        <v>177</v>
      </c>
      <c r="H162" s="107" t="s">
        <v>178</v>
      </c>
      <c r="I162" s="107">
        <v>975.22</v>
      </c>
      <c r="J162" s="107">
        <v>396.51</v>
      </c>
      <c r="K162" s="107">
        <v>136.13999999999999</v>
      </c>
      <c r="L162" s="108" t="s">
        <v>463</v>
      </c>
      <c r="M162" s="107">
        <v>254.99</v>
      </c>
      <c r="N162" s="109">
        <v>8.8089999999999993</v>
      </c>
      <c r="O162" s="110">
        <v>0.26</v>
      </c>
      <c r="BP162" s="103"/>
      <c r="BQ162" s="111" t="s">
        <v>176</v>
      </c>
      <c r="BT162" s="135"/>
    </row>
    <row r="163" spans="1:72" s="75" customFormat="1" ht="14.4" x14ac:dyDescent="0.3">
      <c r="A163" s="112"/>
      <c r="B163" s="113"/>
      <c r="C163" s="226" t="s">
        <v>180</v>
      </c>
      <c r="D163" s="226"/>
      <c r="E163" s="226"/>
      <c r="F163" s="226"/>
      <c r="G163" s="226"/>
      <c r="H163" s="226"/>
      <c r="I163" s="226"/>
      <c r="J163" s="226"/>
      <c r="K163" s="226"/>
      <c r="L163" s="226"/>
      <c r="M163" s="226"/>
      <c r="N163" s="226"/>
      <c r="O163" s="227"/>
      <c r="BP163" s="103"/>
      <c r="BQ163" s="111"/>
      <c r="BR163" s="77" t="s">
        <v>180</v>
      </c>
      <c r="BT163" s="135"/>
    </row>
    <row r="164" spans="1:72" s="75" customFormat="1" ht="52.2" x14ac:dyDescent="0.3">
      <c r="A164" s="112"/>
      <c r="B164" s="113" t="s">
        <v>87</v>
      </c>
      <c r="C164" s="226" t="s">
        <v>88</v>
      </c>
      <c r="D164" s="226"/>
      <c r="E164" s="226"/>
      <c r="F164" s="226"/>
      <c r="G164" s="226"/>
      <c r="H164" s="226"/>
      <c r="I164" s="226"/>
      <c r="J164" s="226"/>
      <c r="K164" s="226"/>
      <c r="L164" s="226"/>
      <c r="M164" s="226"/>
      <c r="N164" s="226"/>
      <c r="O164" s="227"/>
      <c r="BP164" s="103"/>
      <c r="BQ164" s="111"/>
      <c r="BR164" s="77" t="s">
        <v>88</v>
      </c>
      <c r="BT164" s="135"/>
    </row>
    <row r="165" spans="1:72" s="75" customFormat="1" ht="14.4" x14ac:dyDescent="0.3">
      <c r="A165" s="112"/>
      <c r="B165" s="114" t="s">
        <v>81</v>
      </c>
      <c r="C165" s="226" t="s">
        <v>89</v>
      </c>
      <c r="D165" s="226"/>
      <c r="E165" s="226"/>
      <c r="F165" s="226"/>
      <c r="G165" s="226"/>
      <c r="H165" s="226"/>
      <c r="I165" s="226"/>
      <c r="J165" s="226"/>
      <c r="K165" s="226"/>
      <c r="L165" s="226"/>
      <c r="M165" s="226"/>
      <c r="N165" s="226"/>
      <c r="O165" s="227"/>
      <c r="BP165" s="103"/>
      <c r="BQ165" s="111"/>
      <c r="BS165" s="77" t="s">
        <v>89</v>
      </c>
      <c r="BT165" s="135"/>
    </row>
    <row r="166" spans="1:72" s="75" customFormat="1" ht="14.4" x14ac:dyDescent="0.3">
      <c r="A166" s="115"/>
      <c r="B166" s="116"/>
      <c r="C166" s="116"/>
      <c r="D166" s="116"/>
      <c r="E166" s="117" t="s">
        <v>464</v>
      </c>
      <c r="F166" s="118"/>
      <c r="G166" s="119"/>
      <c r="H166" s="88"/>
      <c r="I166" s="88"/>
      <c r="J166" s="120">
        <v>128.32</v>
      </c>
      <c r="K166" s="121"/>
      <c r="L166" s="121"/>
      <c r="M166" s="121"/>
      <c r="N166" s="122"/>
      <c r="O166" s="123"/>
      <c r="BP166" s="103"/>
      <c r="BQ166" s="111"/>
      <c r="BT166" s="135"/>
    </row>
    <row r="167" spans="1:72" s="75" customFormat="1" ht="14.4" x14ac:dyDescent="0.3">
      <c r="A167" s="115"/>
      <c r="B167" s="116"/>
      <c r="C167" s="116"/>
      <c r="D167" s="116"/>
      <c r="E167" s="117" t="s">
        <v>465</v>
      </c>
      <c r="F167" s="118"/>
      <c r="G167" s="119"/>
      <c r="H167" s="88"/>
      <c r="I167" s="88"/>
      <c r="J167" s="120">
        <v>69.62</v>
      </c>
      <c r="K167" s="121"/>
      <c r="L167" s="121"/>
      <c r="M167" s="121"/>
      <c r="N167" s="122"/>
      <c r="O167" s="123"/>
      <c r="BP167" s="103"/>
      <c r="BQ167" s="111"/>
      <c r="BT167" s="135"/>
    </row>
    <row r="168" spans="1:72" s="75" customFormat="1" ht="14.4" x14ac:dyDescent="0.3">
      <c r="A168" s="115"/>
      <c r="B168" s="116"/>
      <c r="C168" s="116"/>
      <c r="D168" s="116"/>
      <c r="E168" s="117" t="s">
        <v>92</v>
      </c>
      <c r="F168" s="118"/>
      <c r="G168" s="119"/>
      <c r="H168" s="88"/>
      <c r="I168" s="88"/>
      <c r="J168" s="120">
        <v>594.45000000000005</v>
      </c>
      <c r="K168" s="121"/>
      <c r="L168" s="121"/>
      <c r="M168" s="121"/>
      <c r="N168" s="122"/>
      <c r="O168" s="123"/>
      <c r="BP168" s="103"/>
      <c r="BQ168" s="111"/>
      <c r="BT168" s="135"/>
    </row>
    <row r="169" spans="1:72" s="75" customFormat="1" ht="14.4" x14ac:dyDescent="0.3">
      <c r="A169" s="229" t="s">
        <v>466</v>
      </c>
      <c r="B169" s="230"/>
      <c r="C169" s="230"/>
      <c r="D169" s="230"/>
      <c r="E169" s="230"/>
      <c r="F169" s="230"/>
      <c r="G169" s="230"/>
      <c r="H169" s="230"/>
      <c r="I169" s="230"/>
      <c r="J169" s="230"/>
      <c r="K169" s="230"/>
      <c r="L169" s="230"/>
      <c r="M169" s="230"/>
      <c r="N169" s="230"/>
      <c r="O169" s="231"/>
      <c r="BP169" s="103"/>
      <c r="BQ169" s="111"/>
      <c r="BT169" s="135" t="s">
        <v>466</v>
      </c>
    </row>
    <row r="170" spans="1:72" s="75" customFormat="1" ht="31.8" x14ac:dyDescent="0.3">
      <c r="A170" s="104" t="s">
        <v>211</v>
      </c>
      <c r="B170" s="105" t="s">
        <v>167</v>
      </c>
      <c r="C170" s="228" t="s">
        <v>168</v>
      </c>
      <c r="D170" s="228"/>
      <c r="E170" s="228"/>
      <c r="F170" s="106">
        <v>1.6587000000000001E-2</v>
      </c>
      <c r="G170" s="107" t="s">
        <v>169</v>
      </c>
      <c r="H170" s="107" t="s">
        <v>170</v>
      </c>
      <c r="I170" s="107">
        <v>254.72</v>
      </c>
      <c r="J170" s="107">
        <v>101.24</v>
      </c>
      <c r="K170" s="107">
        <v>61.84</v>
      </c>
      <c r="L170" s="108" t="s">
        <v>467</v>
      </c>
      <c r="M170" s="107">
        <v>37.18</v>
      </c>
      <c r="N170" s="128">
        <v>6.1064999999999996</v>
      </c>
      <c r="O170" s="136">
        <v>0.1</v>
      </c>
      <c r="BP170" s="103"/>
      <c r="BQ170" s="111" t="s">
        <v>168</v>
      </c>
      <c r="BT170" s="135"/>
    </row>
    <row r="171" spans="1:72" s="75" customFormat="1" ht="52.2" x14ac:dyDescent="0.3">
      <c r="A171" s="112"/>
      <c r="B171" s="113" t="s">
        <v>87</v>
      </c>
      <c r="C171" s="226" t="s">
        <v>88</v>
      </c>
      <c r="D171" s="226"/>
      <c r="E171" s="226"/>
      <c r="F171" s="226"/>
      <c r="G171" s="226"/>
      <c r="H171" s="226"/>
      <c r="I171" s="226"/>
      <c r="J171" s="226"/>
      <c r="K171" s="226"/>
      <c r="L171" s="226"/>
      <c r="M171" s="226"/>
      <c r="N171" s="226"/>
      <c r="O171" s="227"/>
      <c r="BP171" s="103"/>
      <c r="BQ171" s="111"/>
      <c r="BR171" s="77" t="s">
        <v>88</v>
      </c>
      <c r="BT171" s="135"/>
    </row>
    <row r="172" spans="1:72" s="75" customFormat="1" ht="14.4" x14ac:dyDescent="0.3">
      <c r="A172" s="112"/>
      <c r="B172" s="114" t="s">
        <v>81</v>
      </c>
      <c r="C172" s="226" t="s">
        <v>89</v>
      </c>
      <c r="D172" s="226"/>
      <c r="E172" s="226"/>
      <c r="F172" s="226"/>
      <c r="G172" s="226"/>
      <c r="H172" s="226"/>
      <c r="I172" s="226"/>
      <c r="J172" s="226"/>
      <c r="K172" s="226"/>
      <c r="L172" s="226"/>
      <c r="M172" s="226"/>
      <c r="N172" s="226"/>
      <c r="O172" s="227"/>
      <c r="BP172" s="103"/>
      <c r="BQ172" s="111"/>
      <c r="BS172" s="77" t="s">
        <v>89</v>
      </c>
      <c r="BT172" s="135"/>
    </row>
    <row r="173" spans="1:72" s="75" customFormat="1" ht="14.4" x14ac:dyDescent="0.3">
      <c r="A173" s="115"/>
      <c r="B173" s="116"/>
      <c r="C173" s="116"/>
      <c r="D173" s="116"/>
      <c r="E173" s="117" t="s">
        <v>468</v>
      </c>
      <c r="F173" s="118"/>
      <c r="G173" s="119"/>
      <c r="H173" s="88"/>
      <c r="I173" s="88"/>
      <c r="J173" s="120">
        <v>58.22</v>
      </c>
      <c r="K173" s="121"/>
      <c r="L173" s="121"/>
      <c r="M173" s="121"/>
      <c r="N173" s="122"/>
      <c r="O173" s="123"/>
      <c r="BP173" s="103"/>
      <c r="BQ173" s="111"/>
      <c r="BT173" s="135"/>
    </row>
    <row r="174" spans="1:72" s="75" customFormat="1" ht="14.4" x14ac:dyDescent="0.3">
      <c r="A174" s="115"/>
      <c r="B174" s="116"/>
      <c r="C174" s="116"/>
      <c r="D174" s="116"/>
      <c r="E174" s="117" t="s">
        <v>469</v>
      </c>
      <c r="F174" s="118"/>
      <c r="G174" s="119"/>
      <c r="H174" s="88"/>
      <c r="I174" s="88"/>
      <c r="J174" s="120">
        <v>31.59</v>
      </c>
      <c r="K174" s="121"/>
      <c r="L174" s="121"/>
      <c r="M174" s="121"/>
      <c r="N174" s="122"/>
      <c r="O174" s="123"/>
      <c r="BP174" s="103"/>
      <c r="BQ174" s="111"/>
      <c r="BT174" s="135"/>
    </row>
    <row r="175" spans="1:72" s="75" customFormat="1" ht="14.4" x14ac:dyDescent="0.3">
      <c r="A175" s="115"/>
      <c r="B175" s="116"/>
      <c r="C175" s="116"/>
      <c r="D175" s="116"/>
      <c r="E175" s="117" t="s">
        <v>92</v>
      </c>
      <c r="F175" s="118"/>
      <c r="G175" s="119"/>
      <c r="H175" s="88"/>
      <c r="I175" s="88"/>
      <c r="J175" s="120">
        <v>191.05</v>
      </c>
      <c r="K175" s="121"/>
      <c r="L175" s="121"/>
      <c r="M175" s="121"/>
      <c r="N175" s="122"/>
      <c r="O175" s="123"/>
      <c r="BP175" s="103"/>
      <c r="BQ175" s="111"/>
      <c r="BT175" s="135"/>
    </row>
    <row r="176" spans="1:72" s="75" customFormat="1" ht="31.8" x14ac:dyDescent="0.3">
      <c r="A176" s="104" t="s">
        <v>215</v>
      </c>
      <c r="B176" s="105" t="s">
        <v>175</v>
      </c>
      <c r="C176" s="228" t="s">
        <v>176</v>
      </c>
      <c r="D176" s="228"/>
      <c r="E176" s="228"/>
      <c r="F176" s="106">
        <v>1.6587000000000001E-2</v>
      </c>
      <c r="G176" s="107" t="s">
        <v>177</v>
      </c>
      <c r="H176" s="107" t="s">
        <v>178</v>
      </c>
      <c r="I176" s="107">
        <v>975.22</v>
      </c>
      <c r="J176" s="107">
        <v>221.35</v>
      </c>
      <c r="K176" s="107">
        <v>76</v>
      </c>
      <c r="L176" s="108" t="s">
        <v>470</v>
      </c>
      <c r="M176" s="107">
        <v>142.35</v>
      </c>
      <c r="N176" s="109">
        <v>8.8089999999999993</v>
      </c>
      <c r="O176" s="110">
        <v>0.15</v>
      </c>
      <c r="BP176" s="103"/>
      <c r="BQ176" s="111" t="s">
        <v>176</v>
      </c>
      <c r="BT176" s="135"/>
    </row>
    <row r="177" spans="1:72" s="75" customFormat="1" ht="14.4" x14ac:dyDescent="0.3">
      <c r="A177" s="112"/>
      <c r="B177" s="113"/>
      <c r="C177" s="226" t="s">
        <v>180</v>
      </c>
      <c r="D177" s="226"/>
      <c r="E177" s="226"/>
      <c r="F177" s="226"/>
      <c r="G177" s="226"/>
      <c r="H177" s="226"/>
      <c r="I177" s="226"/>
      <c r="J177" s="226"/>
      <c r="K177" s="226"/>
      <c r="L177" s="226"/>
      <c r="M177" s="226"/>
      <c r="N177" s="226"/>
      <c r="O177" s="227"/>
      <c r="BP177" s="103"/>
      <c r="BQ177" s="111"/>
      <c r="BR177" s="77" t="s">
        <v>180</v>
      </c>
      <c r="BT177" s="135"/>
    </row>
    <row r="178" spans="1:72" s="75" customFormat="1" ht="52.2" x14ac:dyDescent="0.3">
      <c r="A178" s="112"/>
      <c r="B178" s="113" t="s">
        <v>87</v>
      </c>
      <c r="C178" s="226" t="s">
        <v>88</v>
      </c>
      <c r="D178" s="226"/>
      <c r="E178" s="226"/>
      <c r="F178" s="226"/>
      <c r="G178" s="226"/>
      <c r="H178" s="226"/>
      <c r="I178" s="226"/>
      <c r="J178" s="226"/>
      <c r="K178" s="226"/>
      <c r="L178" s="226"/>
      <c r="M178" s="226"/>
      <c r="N178" s="226"/>
      <c r="O178" s="227"/>
      <c r="BP178" s="103"/>
      <c r="BQ178" s="111"/>
      <c r="BR178" s="77" t="s">
        <v>88</v>
      </c>
      <c r="BT178" s="135"/>
    </row>
    <row r="179" spans="1:72" s="75" customFormat="1" ht="14.4" x14ac:dyDescent="0.3">
      <c r="A179" s="112"/>
      <c r="B179" s="114" t="s">
        <v>81</v>
      </c>
      <c r="C179" s="226" t="s">
        <v>89</v>
      </c>
      <c r="D179" s="226"/>
      <c r="E179" s="226"/>
      <c r="F179" s="226"/>
      <c r="G179" s="226"/>
      <c r="H179" s="226"/>
      <c r="I179" s="226"/>
      <c r="J179" s="226"/>
      <c r="K179" s="226"/>
      <c r="L179" s="226"/>
      <c r="M179" s="226"/>
      <c r="N179" s="226"/>
      <c r="O179" s="227"/>
      <c r="BP179" s="103"/>
      <c r="BQ179" s="111"/>
      <c r="BS179" s="77" t="s">
        <v>89</v>
      </c>
      <c r="BT179" s="135"/>
    </row>
    <row r="180" spans="1:72" s="75" customFormat="1" ht="14.4" x14ac:dyDescent="0.3">
      <c r="A180" s="115"/>
      <c r="B180" s="116"/>
      <c r="C180" s="116"/>
      <c r="D180" s="116"/>
      <c r="E180" s="117" t="s">
        <v>471</v>
      </c>
      <c r="F180" s="118"/>
      <c r="G180" s="119"/>
      <c r="H180" s="88"/>
      <c r="I180" s="88"/>
      <c r="J180" s="120">
        <v>71.64</v>
      </c>
      <c r="K180" s="121"/>
      <c r="L180" s="121"/>
      <c r="M180" s="121"/>
      <c r="N180" s="122"/>
      <c r="O180" s="123"/>
      <c r="BP180" s="103"/>
      <c r="BQ180" s="111"/>
      <c r="BT180" s="135"/>
    </row>
    <row r="181" spans="1:72" s="75" customFormat="1" ht="14.4" x14ac:dyDescent="0.3">
      <c r="A181" s="115"/>
      <c r="B181" s="116"/>
      <c r="C181" s="116"/>
      <c r="D181" s="116"/>
      <c r="E181" s="117" t="s">
        <v>472</v>
      </c>
      <c r="F181" s="118"/>
      <c r="G181" s="119"/>
      <c r="H181" s="88"/>
      <c r="I181" s="88"/>
      <c r="J181" s="120">
        <v>38.869999999999997</v>
      </c>
      <c r="K181" s="121"/>
      <c r="L181" s="121"/>
      <c r="M181" s="121"/>
      <c r="N181" s="122"/>
      <c r="O181" s="123"/>
      <c r="BP181" s="103"/>
      <c r="BQ181" s="111"/>
      <c r="BT181" s="135"/>
    </row>
    <row r="182" spans="1:72" s="75" customFormat="1" ht="14.4" x14ac:dyDescent="0.3">
      <c r="A182" s="115"/>
      <c r="B182" s="116"/>
      <c r="C182" s="116"/>
      <c r="D182" s="116"/>
      <c r="E182" s="117" t="s">
        <v>92</v>
      </c>
      <c r="F182" s="118"/>
      <c r="G182" s="119"/>
      <c r="H182" s="88"/>
      <c r="I182" s="88"/>
      <c r="J182" s="120">
        <v>331.86</v>
      </c>
      <c r="K182" s="121"/>
      <c r="L182" s="121"/>
      <c r="M182" s="121"/>
      <c r="N182" s="122"/>
      <c r="O182" s="123"/>
      <c r="BP182" s="103"/>
      <c r="BQ182" s="111"/>
      <c r="BT182" s="135"/>
    </row>
    <row r="183" spans="1:72" s="75" customFormat="1" ht="14.4" x14ac:dyDescent="0.3">
      <c r="A183" s="229" t="s">
        <v>473</v>
      </c>
      <c r="B183" s="230"/>
      <c r="C183" s="230"/>
      <c r="D183" s="230"/>
      <c r="E183" s="230"/>
      <c r="F183" s="230"/>
      <c r="G183" s="230"/>
      <c r="H183" s="230"/>
      <c r="I183" s="230"/>
      <c r="J183" s="230"/>
      <c r="K183" s="230"/>
      <c r="L183" s="230"/>
      <c r="M183" s="230"/>
      <c r="N183" s="230"/>
      <c r="O183" s="231"/>
      <c r="BP183" s="103"/>
      <c r="BQ183" s="111"/>
      <c r="BT183" s="135" t="s">
        <v>473</v>
      </c>
    </row>
    <row r="184" spans="1:72" s="75" customFormat="1" ht="31.8" x14ac:dyDescent="0.3">
      <c r="A184" s="104" t="s">
        <v>220</v>
      </c>
      <c r="B184" s="105" t="s">
        <v>167</v>
      </c>
      <c r="C184" s="228" t="s">
        <v>168</v>
      </c>
      <c r="D184" s="228"/>
      <c r="E184" s="228"/>
      <c r="F184" s="106">
        <v>2.5536E-2</v>
      </c>
      <c r="G184" s="107" t="s">
        <v>169</v>
      </c>
      <c r="H184" s="107" t="s">
        <v>170</v>
      </c>
      <c r="I184" s="107">
        <v>254.72</v>
      </c>
      <c r="J184" s="107">
        <v>155.87</v>
      </c>
      <c r="K184" s="107">
        <v>95.21</v>
      </c>
      <c r="L184" s="108" t="s">
        <v>474</v>
      </c>
      <c r="M184" s="107">
        <v>57.24</v>
      </c>
      <c r="N184" s="128">
        <v>6.1064999999999996</v>
      </c>
      <c r="O184" s="110">
        <v>0.16</v>
      </c>
      <c r="BP184" s="103"/>
      <c r="BQ184" s="111" t="s">
        <v>168</v>
      </c>
      <c r="BT184" s="135"/>
    </row>
    <row r="185" spans="1:72" s="75" customFormat="1" ht="52.2" x14ac:dyDescent="0.3">
      <c r="A185" s="112"/>
      <c r="B185" s="113" t="s">
        <v>87</v>
      </c>
      <c r="C185" s="226" t="s">
        <v>88</v>
      </c>
      <c r="D185" s="226"/>
      <c r="E185" s="226"/>
      <c r="F185" s="226"/>
      <c r="G185" s="226"/>
      <c r="H185" s="226"/>
      <c r="I185" s="226"/>
      <c r="J185" s="226"/>
      <c r="K185" s="226"/>
      <c r="L185" s="226"/>
      <c r="M185" s="226"/>
      <c r="N185" s="226"/>
      <c r="O185" s="227"/>
      <c r="BP185" s="103"/>
      <c r="BQ185" s="111"/>
      <c r="BR185" s="77" t="s">
        <v>88</v>
      </c>
      <c r="BT185" s="135"/>
    </row>
    <row r="186" spans="1:72" s="75" customFormat="1" ht="14.4" x14ac:dyDescent="0.3">
      <c r="A186" s="112"/>
      <c r="B186" s="114" t="s">
        <v>81</v>
      </c>
      <c r="C186" s="226" t="s">
        <v>89</v>
      </c>
      <c r="D186" s="226"/>
      <c r="E186" s="226"/>
      <c r="F186" s="226"/>
      <c r="G186" s="226"/>
      <c r="H186" s="226"/>
      <c r="I186" s="226"/>
      <c r="J186" s="226"/>
      <c r="K186" s="226"/>
      <c r="L186" s="226"/>
      <c r="M186" s="226"/>
      <c r="N186" s="226"/>
      <c r="O186" s="227"/>
      <c r="BP186" s="103"/>
      <c r="BQ186" s="111"/>
      <c r="BS186" s="77" t="s">
        <v>89</v>
      </c>
      <c r="BT186" s="135"/>
    </row>
    <row r="187" spans="1:72" s="75" customFormat="1" ht="14.4" x14ac:dyDescent="0.3">
      <c r="A187" s="115"/>
      <c r="B187" s="116"/>
      <c r="C187" s="116"/>
      <c r="D187" s="116"/>
      <c r="E187" s="117" t="s">
        <v>475</v>
      </c>
      <c r="F187" s="118"/>
      <c r="G187" s="119"/>
      <c r="H187" s="88"/>
      <c r="I187" s="88"/>
      <c r="J187" s="120">
        <v>89.65</v>
      </c>
      <c r="K187" s="121"/>
      <c r="L187" s="121"/>
      <c r="M187" s="121"/>
      <c r="N187" s="122"/>
      <c r="O187" s="123"/>
      <c r="BP187" s="103"/>
      <c r="BQ187" s="111"/>
      <c r="BT187" s="135"/>
    </row>
    <row r="188" spans="1:72" s="75" customFormat="1" ht="14.4" x14ac:dyDescent="0.3">
      <c r="A188" s="115"/>
      <c r="B188" s="116"/>
      <c r="C188" s="116"/>
      <c r="D188" s="116"/>
      <c r="E188" s="117" t="s">
        <v>476</v>
      </c>
      <c r="F188" s="118"/>
      <c r="G188" s="119"/>
      <c r="H188" s="88"/>
      <c r="I188" s="88"/>
      <c r="J188" s="120">
        <v>48.64</v>
      </c>
      <c r="K188" s="121"/>
      <c r="L188" s="121"/>
      <c r="M188" s="121"/>
      <c r="N188" s="122"/>
      <c r="O188" s="123"/>
      <c r="BP188" s="103"/>
      <c r="BQ188" s="111"/>
      <c r="BT188" s="135"/>
    </row>
    <row r="189" spans="1:72" s="75" customFormat="1" ht="14.4" x14ac:dyDescent="0.3">
      <c r="A189" s="115"/>
      <c r="B189" s="116"/>
      <c r="C189" s="116"/>
      <c r="D189" s="116"/>
      <c r="E189" s="117" t="s">
        <v>92</v>
      </c>
      <c r="F189" s="118"/>
      <c r="G189" s="119"/>
      <c r="H189" s="88"/>
      <c r="I189" s="88"/>
      <c r="J189" s="120">
        <v>294.16000000000003</v>
      </c>
      <c r="K189" s="121"/>
      <c r="L189" s="121"/>
      <c r="M189" s="121"/>
      <c r="N189" s="122"/>
      <c r="O189" s="123"/>
      <c r="BP189" s="103"/>
      <c r="BQ189" s="111"/>
      <c r="BT189" s="135"/>
    </row>
    <row r="190" spans="1:72" s="75" customFormat="1" ht="31.8" x14ac:dyDescent="0.3">
      <c r="A190" s="104" t="s">
        <v>224</v>
      </c>
      <c r="B190" s="105" t="s">
        <v>175</v>
      </c>
      <c r="C190" s="228" t="s">
        <v>176</v>
      </c>
      <c r="D190" s="228"/>
      <c r="E190" s="228"/>
      <c r="F190" s="106">
        <v>2.5536E-2</v>
      </c>
      <c r="G190" s="107" t="s">
        <v>177</v>
      </c>
      <c r="H190" s="107" t="s">
        <v>178</v>
      </c>
      <c r="I190" s="107">
        <v>975.22</v>
      </c>
      <c r="J190" s="107">
        <v>340.78</v>
      </c>
      <c r="K190" s="107">
        <v>117.01</v>
      </c>
      <c r="L190" s="108" t="s">
        <v>477</v>
      </c>
      <c r="M190" s="107">
        <v>219.15</v>
      </c>
      <c r="N190" s="109">
        <v>8.8089999999999993</v>
      </c>
      <c r="O190" s="110">
        <v>0.22</v>
      </c>
      <c r="BP190" s="103"/>
      <c r="BQ190" s="111" t="s">
        <v>176</v>
      </c>
      <c r="BT190" s="135"/>
    </row>
    <row r="191" spans="1:72" s="75" customFormat="1" ht="14.4" x14ac:dyDescent="0.3">
      <c r="A191" s="112"/>
      <c r="B191" s="113"/>
      <c r="C191" s="226" t="s">
        <v>180</v>
      </c>
      <c r="D191" s="226"/>
      <c r="E191" s="226"/>
      <c r="F191" s="226"/>
      <c r="G191" s="226"/>
      <c r="H191" s="226"/>
      <c r="I191" s="226"/>
      <c r="J191" s="226"/>
      <c r="K191" s="226"/>
      <c r="L191" s="226"/>
      <c r="M191" s="226"/>
      <c r="N191" s="226"/>
      <c r="O191" s="227"/>
      <c r="BP191" s="103"/>
      <c r="BQ191" s="111"/>
      <c r="BR191" s="77" t="s">
        <v>180</v>
      </c>
      <c r="BT191" s="135"/>
    </row>
    <row r="192" spans="1:72" s="75" customFormat="1" ht="52.2" x14ac:dyDescent="0.3">
      <c r="A192" s="112"/>
      <c r="B192" s="113" t="s">
        <v>87</v>
      </c>
      <c r="C192" s="226" t="s">
        <v>88</v>
      </c>
      <c r="D192" s="226"/>
      <c r="E192" s="226"/>
      <c r="F192" s="226"/>
      <c r="G192" s="226"/>
      <c r="H192" s="226"/>
      <c r="I192" s="226"/>
      <c r="J192" s="226"/>
      <c r="K192" s="226"/>
      <c r="L192" s="226"/>
      <c r="M192" s="226"/>
      <c r="N192" s="226"/>
      <c r="O192" s="227"/>
      <c r="BP192" s="103"/>
      <c r="BQ192" s="111"/>
      <c r="BR192" s="77" t="s">
        <v>88</v>
      </c>
      <c r="BT192" s="135"/>
    </row>
    <row r="193" spans="1:72" s="75" customFormat="1" ht="14.4" x14ac:dyDescent="0.3">
      <c r="A193" s="112"/>
      <c r="B193" s="114" t="s">
        <v>81</v>
      </c>
      <c r="C193" s="226" t="s">
        <v>89</v>
      </c>
      <c r="D193" s="226"/>
      <c r="E193" s="226"/>
      <c r="F193" s="226"/>
      <c r="G193" s="226"/>
      <c r="H193" s="226"/>
      <c r="I193" s="226"/>
      <c r="J193" s="226"/>
      <c r="K193" s="226"/>
      <c r="L193" s="226"/>
      <c r="M193" s="226"/>
      <c r="N193" s="226"/>
      <c r="O193" s="227"/>
      <c r="BP193" s="103"/>
      <c r="BQ193" s="111"/>
      <c r="BS193" s="77" t="s">
        <v>89</v>
      </c>
      <c r="BT193" s="135"/>
    </row>
    <row r="194" spans="1:72" s="75" customFormat="1" ht="14.4" x14ac:dyDescent="0.3">
      <c r="A194" s="115"/>
      <c r="B194" s="116"/>
      <c r="C194" s="116"/>
      <c r="D194" s="116"/>
      <c r="E194" s="117" t="s">
        <v>478</v>
      </c>
      <c r="F194" s="118"/>
      <c r="G194" s="119"/>
      <c r="H194" s="88"/>
      <c r="I194" s="88"/>
      <c r="J194" s="120">
        <v>110.29</v>
      </c>
      <c r="K194" s="121"/>
      <c r="L194" s="121"/>
      <c r="M194" s="121"/>
      <c r="N194" s="122"/>
      <c r="O194" s="123"/>
      <c r="BP194" s="103"/>
      <c r="BQ194" s="111"/>
      <c r="BT194" s="135"/>
    </row>
    <row r="195" spans="1:72" s="75" customFormat="1" ht="14.4" x14ac:dyDescent="0.3">
      <c r="A195" s="115"/>
      <c r="B195" s="116"/>
      <c r="C195" s="116"/>
      <c r="D195" s="116"/>
      <c r="E195" s="117" t="s">
        <v>479</v>
      </c>
      <c r="F195" s="118"/>
      <c r="G195" s="119"/>
      <c r="H195" s="88"/>
      <c r="I195" s="88"/>
      <c r="J195" s="120">
        <v>59.84</v>
      </c>
      <c r="K195" s="121"/>
      <c r="L195" s="121"/>
      <c r="M195" s="121"/>
      <c r="N195" s="122"/>
      <c r="O195" s="123"/>
      <c r="BP195" s="103"/>
      <c r="BQ195" s="111"/>
      <c r="BT195" s="135"/>
    </row>
    <row r="196" spans="1:72" s="75" customFormat="1" ht="14.4" x14ac:dyDescent="0.3">
      <c r="A196" s="115"/>
      <c r="B196" s="116"/>
      <c r="C196" s="116"/>
      <c r="D196" s="116"/>
      <c r="E196" s="117" t="s">
        <v>92</v>
      </c>
      <c r="F196" s="118"/>
      <c r="G196" s="119"/>
      <c r="H196" s="88"/>
      <c r="I196" s="88"/>
      <c r="J196" s="120">
        <v>510.91</v>
      </c>
      <c r="K196" s="121"/>
      <c r="L196" s="121"/>
      <c r="M196" s="121"/>
      <c r="N196" s="122"/>
      <c r="O196" s="123"/>
      <c r="BP196" s="103"/>
      <c r="BQ196" s="111"/>
      <c r="BT196" s="135"/>
    </row>
    <row r="197" spans="1:72" s="75" customFormat="1" ht="14.4" x14ac:dyDescent="0.3">
      <c r="A197" s="229" t="s">
        <v>480</v>
      </c>
      <c r="B197" s="230"/>
      <c r="C197" s="230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0"/>
      <c r="O197" s="231"/>
      <c r="BP197" s="103"/>
      <c r="BQ197" s="111"/>
      <c r="BT197" s="135" t="s">
        <v>480</v>
      </c>
    </row>
    <row r="198" spans="1:72" s="75" customFormat="1" ht="31.8" x14ac:dyDescent="0.3">
      <c r="A198" s="104" t="s">
        <v>229</v>
      </c>
      <c r="B198" s="105" t="s">
        <v>167</v>
      </c>
      <c r="C198" s="228" t="s">
        <v>168</v>
      </c>
      <c r="D198" s="228"/>
      <c r="E198" s="228"/>
      <c r="F198" s="106">
        <v>1.8377000000000001E-2</v>
      </c>
      <c r="G198" s="107" t="s">
        <v>169</v>
      </c>
      <c r="H198" s="107" t="s">
        <v>170</v>
      </c>
      <c r="I198" s="107">
        <v>254.72</v>
      </c>
      <c r="J198" s="107">
        <v>112.17</v>
      </c>
      <c r="K198" s="107">
        <v>68.52</v>
      </c>
      <c r="L198" s="108" t="s">
        <v>481</v>
      </c>
      <c r="M198" s="107">
        <v>41.19</v>
      </c>
      <c r="N198" s="128">
        <v>6.1064999999999996</v>
      </c>
      <c r="O198" s="110">
        <v>0.11</v>
      </c>
      <c r="BP198" s="103"/>
      <c r="BQ198" s="111" t="s">
        <v>168</v>
      </c>
      <c r="BT198" s="135"/>
    </row>
    <row r="199" spans="1:72" s="75" customFormat="1" ht="52.2" x14ac:dyDescent="0.3">
      <c r="A199" s="112"/>
      <c r="B199" s="113" t="s">
        <v>87</v>
      </c>
      <c r="C199" s="226" t="s">
        <v>88</v>
      </c>
      <c r="D199" s="226"/>
      <c r="E199" s="226"/>
      <c r="F199" s="226"/>
      <c r="G199" s="226"/>
      <c r="H199" s="226"/>
      <c r="I199" s="226"/>
      <c r="J199" s="226"/>
      <c r="K199" s="226"/>
      <c r="L199" s="226"/>
      <c r="M199" s="226"/>
      <c r="N199" s="226"/>
      <c r="O199" s="227"/>
      <c r="BP199" s="103"/>
      <c r="BQ199" s="111"/>
      <c r="BR199" s="77" t="s">
        <v>88</v>
      </c>
      <c r="BT199" s="135"/>
    </row>
    <row r="200" spans="1:72" s="75" customFormat="1" ht="14.4" x14ac:dyDescent="0.3">
      <c r="A200" s="112"/>
      <c r="B200" s="114" t="s">
        <v>81</v>
      </c>
      <c r="C200" s="226" t="s">
        <v>89</v>
      </c>
      <c r="D200" s="226"/>
      <c r="E200" s="226"/>
      <c r="F200" s="226"/>
      <c r="G200" s="226"/>
      <c r="H200" s="226"/>
      <c r="I200" s="226"/>
      <c r="J200" s="226"/>
      <c r="K200" s="226"/>
      <c r="L200" s="226"/>
      <c r="M200" s="226"/>
      <c r="N200" s="226"/>
      <c r="O200" s="227"/>
      <c r="BP200" s="103"/>
      <c r="BQ200" s="111"/>
      <c r="BS200" s="77" t="s">
        <v>89</v>
      </c>
      <c r="BT200" s="135"/>
    </row>
    <row r="201" spans="1:72" s="75" customFormat="1" ht="14.4" x14ac:dyDescent="0.3">
      <c r="A201" s="115"/>
      <c r="B201" s="116"/>
      <c r="C201" s="116"/>
      <c r="D201" s="116"/>
      <c r="E201" s="117" t="s">
        <v>482</v>
      </c>
      <c r="F201" s="118"/>
      <c r="G201" s="119"/>
      <c r="H201" s="88"/>
      <c r="I201" s="88"/>
      <c r="J201" s="120">
        <v>64.52</v>
      </c>
      <c r="K201" s="121"/>
      <c r="L201" s="121"/>
      <c r="M201" s="121"/>
      <c r="N201" s="122"/>
      <c r="O201" s="123"/>
      <c r="BP201" s="103"/>
      <c r="BQ201" s="111"/>
      <c r="BT201" s="135"/>
    </row>
    <row r="202" spans="1:72" s="75" customFormat="1" ht="14.4" x14ac:dyDescent="0.3">
      <c r="A202" s="115"/>
      <c r="B202" s="116"/>
      <c r="C202" s="116"/>
      <c r="D202" s="116"/>
      <c r="E202" s="117" t="s">
        <v>483</v>
      </c>
      <c r="F202" s="118"/>
      <c r="G202" s="119"/>
      <c r="H202" s="88"/>
      <c r="I202" s="88"/>
      <c r="J202" s="120">
        <v>35.01</v>
      </c>
      <c r="K202" s="121"/>
      <c r="L202" s="121"/>
      <c r="M202" s="121"/>
      <c r="N202" s="122"/>
      <c r="O202" s="123"/>
      <c r="BP202" s="103"/>
      <c r="BQ202" s="111"/>
      <c r="BT202" s="135"/>
    </row>
    <row r="203" spans="1:72" s="75" customFormat="1" ht="14.4" x14ac:dyDescent="0.3">
      <c r="A203" s="115"/>
      <c r="B203" s="116"/>
      <c r="C203" s="116"/>
      <c r="D203" s="116"/>
      <c r="E203" s="117" t="s">
        <v>92</v>
      </c>
      <c r="F203" s="118"/>
      <c r="G203" s="119"/>
      <c r="H203" s="88"/>
      <c r="I203" s="88"/>
      <c r="J203" s="120">
        <v>211.7</v>
      </c>
      <c r="K203" s="121"/>
      <c r="L203" s="121"/>
      <c r="M203" s="121"/>
      <c r="N203" s="122"/>
      <c r="O203" s="123"/>
      <c r="BP203" s="103"/>
      <c r="BQ203" s="111"/>
      <c r="BT203" s="135"/>
    </row>
    <row r="204" spans="1:72" s="75" customFormat="1" ht="31.8" x14ac:dyDescent="0.3">
      <c r="A204" s="104" t="s">
        <v>233</v>
      </c>
      <c r="B204" s="105" t="s">
        <v>175</v>
      </c>
      <c r="C204" s="228" t="s">
        <v>176</v>
      </c>
      <c r="D204" s="228"/>
      <c r="E204" s="228"/>
      <c r="F204" s="106">
        <v>1.8377000000000001E-2</v>
      </c>
      <c r="G204" s="107" t="s">
        <v>177</v>
      </c>
      <c r="H204" s="107" t="s">
        <v>178</v>
      </c>
      <c r="I204" s="107">
        <v>975.22</v>
      </c>
      <c r="J204" s="107">
        <v>245.23</v>
      </c>
      <c r="K204" s="107">
        <v>84.2</v>
      </c>
      <c r="L204" s="108" t="s">
        <v>484</v>
      </c>
      <c r="M204" s="107">
        <v>157.71</v>
      </c>
      <c r="N204" s="109">
        <v>8.8089999999999993</v>
      </c>
      <c r="O204" s="110">
        <v>0.16</v>
      </c>
      <c r="BP204" s="103"/>
      <c r="BQ204" s="111" t="s">
        <v>176</v>
      </c>
      <c r="BT204" s="135"/>
    </row>
    <row r="205" spans="1:72" s="75" customFormat="1" ht="14.4" x14ac:dyDescent="0.3">
      <c r="A205" s="112"/>
      <c r="B205" s="113"/>
      <c r="C205" s="226" t="s">
        <v>180</v>
      </c>
      <c r="D205" s="226"/>
      <c r="E205" s="226"/>
      <c r="F205" s="226"/>
      <c r="G205" s="226"/>
      <c r="H205" s="226"/>
      <c r="I205" s="226"/>
      <c r="J205" s="226"/>
      <c r="K205" s="226"/>
      <c r="L205" s="226"/>
      <c r="M205" s="226"/>
      <c r="N205" s="226"/>
      <c r="O205" s="227"/>
      <c r="BP205" s="103"/>
      <c r="BQ205" s="111"/>
      <c r="BR205" s="77" t="s">
        <v>180</v>
      </c>
      <c r="BT205" s="135"/>
    </row>
    <row r="206" spans="1:72" s="75" customFormat="1" ht="52.2" x14ac:dyDescent="0.3">
      <c r="A206" s="112"/>
      <c r="B206" s="113" t="s">
        <v>87</v>
      </c>
      <c r="C206" s="226" t="s">
        <v>88</v>
      </c>
      <c r="D206" s="226"/>
      <c r="E206" s="226"/>
      <c r="F206" s="226"/>
      <c r="G206" s="226"/>
      <c r="H206" s="226"/>
      <c r="I206" s="226"/>
      <c r="J206" s="226"/>
      <c r="K206" s="226"/>
      <c r="L206" s="226"/>
      <c r="M206" s="226"/>
      <c r="N206" s="226"/>
      <c r="O206" s="227"/>
      <c r="BP206" s="103"/>
      <c r="BQ206" s="111"/>
      <c r="BR206" s="77" t="s">
        <v>88</v>
      </c>
      <c r="BT206" s="135"/>
    </row>
    <row r="207" spans="1:72" s="75" customFormat="1" ht="14.4" x14ac:dyDescent="0.3">
      <c r="A207" s="112"/>
      <c r="B207" s="114" t="s">
        <v>81</v>
      </c>
      <c r="C207" s="226" t="s">
        <v>89</v>
      </c>
      <c r="D207" s="226"/>
      <c r="E207" s="226"/>
      <c r="F207" s="226"/>
      <c r="G207" s="226"/>
      <c r="H207" s="226"/>
      <c r="I207" s="226"/>
      <c r="J207" s="226"/>
      <c r="K207" s="226"/>
      <c r="L207" s="226"/>
      <c r="M207" s="226"/>
      <c r="N207" s="226"/>
      <c r="O207" s="227"/>
      <c r="BP207" s="103"/>
      <c r="BQ207" s="111"/>
      <c r="BS207" s="77" t="s">
        <v>89</v>
      </c>
      <c r="BT207" s="135"/>
    </row>
    <row r="208" spans="1:72" s="75" customFormat="1" ht="14.4" x14ac:dyDescent="0.3">
      <c r="A208" s="115"/>
      <c r="B208" s="116"/>
      <c r="C208" s="116"/>
      <c r="D208" s="116"/>
      <c r="E208" s="117" t="s">
        <v>485</v>
      </c>
      <c r="F208" s="118"/>
      <c r="G208" s="119"/>
      <c r="H208" s="88"/>
      <c r="I208" s="88"/>
      <c r="J208" s="120">
        <v>79.36</v>
      </c>
      <c r="K208" s="121"/>
      <c r="L208" s="121"/>
      <c r="M208" s="121"/>
      <c r="N208" s="122"/>
      <c r="O208" s="123"/>
      <c r="BP208" s="103"/>
      <c r="BQ208" s="111"/>
      <c r="BT208" s="135"/>
    </row>
    <row r="209" spans="1:72" s="75" customFormat="1" ht="14.4" x14ac:dyDescent="0.3">
      <c r="A209" s="115"/>
      <c r="B209" s="116"/>
      <c r="C209" s="116"/>
      <c r="D209" s="116"/>
      <c r="E209" s="117" t="s">
        <v>486</v>
      </c>
      <c r="F209" s="118"/>
      <c r="G209" s="119"/>
      <c r="H209" s="88"/>
      <c r="I209" s="88"/>
      <c r="J209" s="120">
        <v>43.06</v>
      </c>
      <c r="K209" s="121"/>
      <c r="L209" s="121"/>
      <c r="M209" s="121"/>
      <c r="N209" s="122"/>
      <c r="O209" s="123"/>
      <c r="BP209" s="103"/>
      <c r="BQ209" s="111"/>
      <c r="BT209" s="135"/>
    </row>
    <row r="210" spans="1:72" s="75" customFormat="1" ht="14.4" x14ac:dyDescent="0.3">
      <c r="A210" s="115"/>
      <c r="B210" s="116"/>
      <c r="C210" s="116"/>
      <c r="D210" s="116"/>
      <c r="E210" s="117" t="s">
        <v>92</v>
      </c>
      <c r="F210" s="118"/>
      <c r="G210" s="119"/>
      <c r="H210" s="88"/>
      <c r="I210" s="88"/>
      <c r="J210" s="120">
        <v>367.65</v>
      </c>
      <c r="K210" s="121"/>
      <c r="L210" s="121"/>
      <c r="M210" s="121"/>
      <c r="N210" s="122"/>
      <c r="O210" s="123"/>
      <c r="BP210" s="103"/>
      <c r="BQ210" s="111"/>
      <c r="BT210" s="135"/>
    </row>
    <row r="211" spans="1:72" s="75" customFormat="1" ht="14.4" x14ac:dyDescent="0.3">
      <c r="A211" s="229" t="s">
        <v>487</v>
      </c>
      <c r="B211" s="230"/>
      <c r="C211" s="230"/>
      <c r="D211" s="230"/>
      <c r="E211" s="230"/>
      <c r="F211" s="230"/>
      <c r="G211" s="230"/>
      <c r="H211" s="230"/>
      <c r="I211" s="230"/>
      <c r="J211" s="230"/>
      <c r="K211" s="230"/>
      <c r="L211" s="230"/>
      <c r="M211" s="230"/>
      <c r="N211" s="230"/>
      <c r="O211" s="231"/>
      <c r="BP211" s="103"/>
      <c r="BQ211" s="111"/>
      <c r="BT211" s="135" t="s">
        <v>487</v>
      </c>
    </row>
    <row r="212" spans="1:72" s="75" customFormat="1" ht="31.8" x14ac:dyDescent="0.3">
      <c r="A212" s="104" t="s">
        <v>238</v>
      </c>
      <c r="B212" s="105" t="s">
        <v>167</v>
      </c>
      <c r="C212" s="228" t="s">
        <v>168</v>
      </c>
      <c r="D212" s="228"/>
      <c r="E212" s="228"/>
      <c r="F212" s="126">
        <v>3.5560000000000001E-2</v>
      </c>
      <c r="G212" s="107" t="s">
        <v>169</v>
      </c>
      <c r="H212" s="107" t="s">
        <v>170</v>
      </c>
      <c r="I212" s="107">
        <v>254.72</v>
      </c>
      <c r="J212" s="107">
        <v>217.05</v>
      </c>
      <c r="K212" s="107">
        <v>132.58000000000001</v>
      </c>
      <c r="L212" s="108" t="s">
        <v>194</v>
      </c>
      <c r="M212" s="107">
        <v>79.709999999999994</v>
      </c>
      <c r="N212" s="128">
        <v>6.1064999999999996</v>
      </c>
      <c r="O212" s="110">
        <v>0.22</v>
      </c>
      <c r="BP212" s="103"/>
      <c r="BQ212" s="111" t="s">
        <v>168</v>
      </c>
      <c r="BT212" s="135"/>
    </row>
    <row r="213" spans="1:72" s="75" customFormat="1" ht="52.2" x14ac:dyDescent="0.3">
      <c r="A213" s="112"/>
      <c r="B213" s="113" t="s">
        <v>87</v>
      </c>
      <c r="C213" s="226" t="s">
        <v>88</v>
      </c>
      <c r="D213" s="226"/>
      <c r="E213" s="226"/>
      <c r="F213" s="226"/>
      <c r="G213" s="226"/>
      <c r="H213" s="226"/>
      <c r="I213" s="226"/>
      <c r="J213" s="226"/>
      <c r="K213" s="226"/>
      <c r="L213" s="226"/>
      <c r="M213" s="226"/>
      <c r="N213" s="226"/>
      <c r="O213" s="227"/>
      <c r="BP213" s="103"/>
      <c r="BQ213" s="111"/>
      <c r="BR213" s="77" t="s">
        <v>88</v>
      </c>
      <c r="BT213" s="135"/>
    </row>
    <row r="214" spans="1:72" s="75" customFormat="1" ht="14.4" x14ac:dyDescent="0.3">
      <c r="A214" s="112"/>
      <c r="B214" s="114" t="s">
        <v>81</v>
      </c>
      <c r="C214" s="226" t="s">
        <v>89</v>
      </c>
      <c r="D214" s="226"/>
      <c r="E214" s="226"/>
      <c r="F214" s="226"/>
      <c r="G214" s="226"/>
      <c r="H214" s="226"/>
      <c r="I214" s="226"/>
      <c r="J214" s="226"/>
      <c r="K214" s="226"/>
      <c r="L214" s="226"/>
      <c r="M214" s="226"/>
      <c r="N214" s="226"/>
      <c r="O214" s="227"/>
      <c r="BP214" s="103"/>
      <c r="BQ214" s="111"/>
      <c r="BS214" s="77" t="s">
        <v>89</v>
      </c>
      <c r="BT214" s="135"/>
    </row>
    <row r="215" spans="1:72" s="75" customFormat="1" ht="14.4" x14ac:dyDescent="0.3">
      <c r="A215" s="115"/>
      <c r="B215" s="116"/>
      <c r="C215" s="116"/>
      <c r="D215" s="116"/>
      <c r="E215" s="117" t="s">
        <v>488</v>
      </c>
      <c r="F215" s="118"/>
      <c r="G215" s="119"/>
      <c r="H215" s="88"/>
      <c r="I215" s="88"/>
      <c r="J215" s="120">
        <v>124.83</v>
      </c>
      <c r="K215" s="121"/>
      <c r="L215" s="121"/>
      <c r="M215" s="121"/>
      <c r="N215" s="122"/>
      <c r="O215" s="123"/>
      <c r="BP215" s="103"/>
      <c r="BQ215" s="111"/>
      <c r="BT215" s="135"/>
    </row>
    <row r="216" spans="1:72" s="75" customFormat="1" ht="14.4" x14ac:dyDescent="0.3">
      <c r="A216" s="115"/>
      <c r="B216" s="116"/>
      <c r="C216" s="116"/>
      <c r="D216" s="116"/>
      <c r="E216" s="117" t="s">
        <v>489</v>
      </c>
      <c r="F216" s="118"/>
      <c r="G216" s="119"/>
      <c r="H216" s="88"/>
      <c r="I216" s="88"/>
      <c r="J216" s="120">
        <v>67.73</v>
      </c>
      <c r="K216" s="121"/>
      <c r="L216" s="121"/>
      <c r="M216" s="121"/>
      <c r="N216" s="122"/>
      <c r="O216" s="123"/>
      <c r="BP216" s="103"/>
      <c r="BQ216" s="111"/>
      <c r="BT216" s="135"/>
    </row>
    <row r="217" spans="1:72" s="75" customFormat="1" ht="14.4" x14ac:dyDescent="0.3">
      <c r="A217" s="115"/>
      <c r="B217" s="116"/>
      <c r="C217" s="116"/>
      <c r="D217" s="116"/>
      <c r="E217" s="117" t="s">
        <v>92</v>
      </c>
      <c r="F217" s="118"/>
      <c r="G217" s="119"/>
      <c r="H217" s="88"/>
      <c r="I217" s="88"/>
      <c r="J217" s="120">
        <v>409.61</v>
      </c>
      <c r="K217" s="121"/>
      <c r="L217" s="121"/>
      <c r="M217" s="121"/>
      <c r="N217" s="122"/>
      <c r="O217" s="123"/>
      <c r="BP217" s="103"/>
      <c r="BQ217" s="111"/>
      <c r="BT217" s="135"/>
    </row>
    <row r="218" spans="1:72" s="75" customFormat="1" ht="31.8" x14ac:dyDescent="0.3">
      <c r="A218" s="104" t="s">
        <v>242</v>
      </c>
      <c r="B218" s="105" t="s">
        <v>175</v>
      </c>
      <c r="C218" s="228" t="s">
        <v>176</v>
      </c>
      <c r="D218" s="228"/>
      <c r="E218" s="228"/>
      <c r="F218" s="126">
        <v>3.5560000000000001E-2</v>
      </c>
      <c r="G218" s="107" t="s">
        <v>177</v>
      </c>
      <c r="H218" s="107" t="s">
        <v>178</v>
      </c>
      <c r="I218" s="107">
        <v>975.22</v>
      </c>
      <c r="J218" s="107">
        <v>474.54</v>
      </c>
      <c r="K218" s="107">
        <v>162.94</v>
      </c>
      <c r="L218" s="108" t="s">
        <v>198</v>
      </c>
      <c r="M218" s="107">
        <v>305.17</v>
      </c>
      <c r="N218" s="109">
        <v>8.8089999999999993</v>
      </c>
      <c r="O218" s="110">
        <v>0.31</v>
      </c>
      <c r="BP218" s="103"/>
      <c r="BQ218" s="111" t="s">
        <v>176</v>
      </c>
      <c r="BT218" s="135"/>
    </row>
    <row r="219" spans="1:72" s="75" customFormat="1" ht="14.4" x14ac:dyDescent="0.3">
      <c r="A219" s="112"/>
      <c r="B219" s="113"/>
      <c r="C219" s="226" t="s">
        <v>180</v>
      </c>
      <c r="D219" s="226"/>
      <c r="E219" s="226"/>
      <c r="F219" s="226"/>
      <c r="G219" s="226"/>
      <c r="H219" s="226"/>
      <c r="I219" s="226"/>
      <c r="J219" s="226"/>
      <c r="K219" s="226"/>
      <c r="L219" s="226"/>
      <c r="M219" s="226"/>
      <c r="N219" s="226"/>
      <c r="O219" s="227"/>
      <c r="BP219" s="103"/>
      <c r="BQ219" s="111"/>
      <c r="BR219" s="77" t="s">
        <v>180</v>
      </c>
      <c r="BT219" s="135"/>
    </row>
    <row r="220" spans="1:72" s="75" customFormat="1" ht="52.2" x14ac:dyDescent="0.3">
      <c r="A220" s="112"/>
      <c r="B220" s="113" t="s">
        <v>87</v>
      </c>
      <c r="C220" s="226" t="s">
        <v>88</v>
      </c>
      <c r="D220" s="226"/>
      <c r="E220" s="226"/>
      <c r="F220" s="226"/>
      <c r="G220" s="226"/>
      <c r="H220" s="226"/>
      <c r="I220" s="226"/>
      <c r="J220" s="226"/>
      <c r="K220" s="226"/>
      <c r="L220" s="226"/>
      <c r="M220" s="226"/>
      <c r="N220" s="226"/>
      <c r="O220" s="227"/>
      <c r="BP220" s="103"/>
      <c r="BQ220" s="111"/>
      <c r="BR220" s="77" t="s">
        <v>88</v>
      </c>
      <c r="BT220" s="135"/>
    </row>
    <row r="221" spans="1:72" s="75" customFormat="1" ht="14.4" x14ac:dyDescent="0.3">
      <c r="A221" s="112"/>
      <c r="B221" s="114" t="s">
        <v>81</v>
      </c>
      <c r="C221" s="226" t="s">
        <v>89</v>
      </c>
      <c r="D221" s="226"/>
      <c r="E221" s="226"/>
      <c r="F221" s="226"/>
      <c r="G221" s="226"/>
      <c r="H221" s="226"/>
      <c r="I221" s="226"/>
      <c r="J221" s="226"/>
      <c r="K221" s="226"/>
      <c r="L221" s="226"/>
      <c r="M221" s="226"/>
      <c r="N221" s="226"/>
      <c r="O221" s="227"/>
      <c r="BP221" s="103"/>
      <c r="BQ221" s="111"/>
      <c r="BS221" s="77" t="s">
        <v>89</v>
      </c>
      <c r="BT221" s="135"/>
    </row>
    <row r="222" spans="1:72" s="75" customFormat="1" ht="14.4" x14ac:dyDescent="0.3">
      <c r="A222" s="115"/>
      <c r="B222" s="116"/>
      <c r="C222" s="116"/>
      <c r="D222" s="116"/>
      <c r="E222" s="117" t="s">
        <v>490</v>
      </c>
      <c r="F222" s="118"/>
      <c r="G222" s="119"/>
      <c r="H222" s="88"/>
      <c r="I222" s="88"/>
      <c r="J222" s="120">
        <v>153.59</v>
      </c>
      <c r="K222" s="121"/>
      <c r="L222" s="121"/>
      <c r="M222" s="121"/>
      <c r="N222" s="122"/>
      <c r="O222" s="123"/>
      <c r="BP222" s="103"/>
      <c r="BQ222" s="111"/>
      <c r="BT222" s="135"/>
    </row>
    <row r="223" spans="1:72" s="75" customFormat="1" ht="14.4" x14ac:dyDescent="0.3">
      <c r="A223" s="115"/>
      <c r="B223" s="116"/>
      <c r="C223" s="116"/>
      <c r="D223" s="116"/>
      <c r="E223" s="117" t="s">
        <v>491</v>
      </c>
      <c r="F223" s="118"/>
      <c r="G223" s="119"/>
      <c r="H223" s="88"/>
      <c r="I223" s="88"/>
      <c r="J223" s="120">
        <v>83.33</v>
      </c>
      <c r="K223" s="121"/>
      <c r="L223" s="121"/>
      <c r="M223" s="121"/>
      <c r="N223" s="122"/>
      <c r="O223" s="123"/>
      <c r="BP223" s="103"/>
      <c r="BQ223" s="111"/>
      <c r="BT223" s="135"/>
    </row>
    <row r="224" spans="1:72" s="75" customFormat="1" ht="14.4" x14ac:dyDescent="0.3">
      <c r="A224" s="115"/>
      <c r="B224" s="116"/>
      <c r="C224" s="116"/>
      <c r="D224" s="116"/>
      <c r="E224" s="117" t="s">
        <v>92</v>
      </c>
      <c r="F224" s="118"/>
      <c r="G224" s="119"/>
      <c r="H224" s="88"/>
      <c r="I224" s="88"/>
      <c r="J224" s="120">
        <v>711.46</v>
      </c>
      <c r="K224" s="121"/>
      <c r="L224" s="121"/>
      <c r="M224" s="121"/>
      <c r="N224" s="122"/>
      <c r="O224" s="123"/>
      <c r="BP224" s="103"/>
      <c r="BQ224" s="111"/>
      <c r="BT224" s="135"/>
    </row>
    <row r="225" spans="1:72" s="75" customFormat="1" ht="14.4" x14ac:dyDescent="0.3">
      <c r="A225" s="229" t="s">
        <v>492</v>
      </c>
      <c r="B225" s="230"/>
      <c r="C225" s="230"/>
      <c r="D225" s="230"/>
      <c r="E225" s="230"/>
      <c r="F225" s="230"/>
      <c r="G225" s="230"/>
      <c r="H225" s="230"/>
      <c r="I225" s="230"/>
      <c r="J225" s="230"/>
      <c r="K225" s="230"/>
      <c r="L225" s="230"/>
      <c r="M225" s="230"/>
      <c r="N225" s="230"/>
      <c r="O225" s="231"/>
      <c r="BP225" s="103"/>
      <c r="BQ225" s="111"/>
      <c r="BT225" s="135" t="s">
        <v>492</v>
      </c>
    </row>
    <row r="226" spans="1:72" s="75" customFormat="1" ht="31.8" x14ac:dyDescent="0.3">
      <c r="A226" s="104" t="s">
        <v>247</v>
      </c>
      <c r="B226" s="105" t="s">
        <v>167</v>
      </c>
      <c r="C226" s="228" t="s">
        <v>168</v>
      </c>
      <c r="D226" s="228"/>
      <c r="E226" s="228"/>
      <c r="F226" s="106">
        <v>2.6133E-2</v>
      </c>
      <c r="G226" s="107" t="s">
        <v>169</v>
      </c>
      <c r="H226" s="107" t="s">
        <v>170</v>
      </c>
      <c r="I226" s="107">
        <v>254.72</v>
      </c>
      <c r="J226" s="107">
        <v>159.51</v>
      </c>
      <c r="K226" s="107">
        <v>97.43</v>
      </c>
      <c r="L226" s="108" t="s">
        <v>493</v>
      </c>
      <c r="M226" s="107">
        <v>58.58</v>
      </c>
      <c r="N226" s="128">
        <v>6.1064999999999996</v>
      </c>
      <c r="O226" s="110">
        <v>0.16</v>
      </c>
      <c r="BP226" s="103"/>
      <c r="BQ226" s="111" t="s">
        <v>168</v>
      </c>
      <c r="BT226" s="135"/>
    </row>
    <row r="227" spans="1:72" s="75" customFormat="1" ht="52.2" x14ac:dyDescent="0.3">
      <c r="A227" s="112"/>
      <c r="B227" s="113" t="s">
        <v>87</v>
      </c>
      <c r="C227" s="226" t="s">
        <v>88</v>
      </c>
      <c r="D227" s="226"/>
      <c r="E227" s="226"/>
      <c r="F227" s="226"/>
      <c r="G227" s="226"/>
      <c r="H227" s="226"/>
      <c r="I227" s="226"/>
      <c r="J227" s="226"/>
      <c r="K227" s="226"/>
      <c r="L227" s="226"/>
      <c r="M227" s="226"/>
      <c r="N227" s="226"/>
      <c r="O227" s="227"/>
      <c r="BP227" s="103"/>
      <c r="BQ227" s="111"/>
      <c r="BR227" s="77" t="s">
        <v>88</v>
      </c>
      <c r="BT227" s="135"/>
    </row>
    <row r="228" spans="1:72" s="75" customFormat="1" ht="14.4" x14ac:dyDescent="0.3">
      <c r="A228" s="112"/>
      <c r="B228" s="114" t="s">
        <v>81</v>
      </c>
      <c r="C228" s="226" t="s">
        <v>89</v>
      </c>
      <c r="D228" s="226"/>
      <c r="E228" s="226"/>
      <c r="F228" s="226"/>
      <c r="G228" s="226"/>
      <c r="H228" s="226"/>
      <c r="I228" s="226"/>
      <c r="J228" s="226"/>
      <c r="K228" s="226"/>
      <c r="L228" s="226"/>
      <c r="M228" s="226"/>
      <c r="N228" s="226"/>
      <c r="O228" s="227"/>
      <c r="BP228" s="103"/>
      <c r="BQ228" s="111"/>
      <c r="BS228" s="77" t="s">
        <v>89</v>
      </c>
      <c r="BT228" s="135"/>
    </row>
    <row r="229" spans="1:72" s="75" customFormat="1" ht="14.4" x14ac:dyDescent="0.3">
      <c r="A229" s="115"/>
      <c r="B229" s="116"/>
      <c r="C229" s="116"/>
      <c r="D229" s="116"/>
      <c r="E229" s="117" t="s">
        <v>494</v>
      </c>
      <c r="F229" s="118"/>
      <c r="G229" s="119"/>
      <c r="H229" s="88"/>
      <c r="I229" s="88"/>
      <c r="J229" s="120">
        <v>91.73</v>
      </c>
      <c r="K229" s="121"/>
      <c r="L229" s="121"/>
      <c r="M229" s="121"/>
      <c r="N229" s="122"/>
      <c r="O229" s="123"/>
      <c r="BP229" s="103"/>
      <c r="BQ229" s="111"/>
      <c r="BT229" s="135"/>
    </row>
    <row r="230" spans="1:72" s="75" customFormat="1" ht="14.4" x14ac:dyDescent="0.3">
      <c r="A230" s="115"/>
      <c r="B230" s="116"/>
      <c r="C230" s="116"/>
      <c r="D230" s="116"/>
      <c r="E230" s="117" t="s">
        <v>495</v>
      </c>
      <c r="F230" s="118"/>
      <c r="G230" s="119"/>
      <c r="H230" s="88"/>
      <c r="I230" s="88"/>
      <c r="J230" s="120">
        <v>49.77</v>
      </c>
      <c r="K230" s="121"/>
      <c r="L230" s="121"/>
      <c r="M230" s="121"/>
      <c r="N230" s="122"/>
      <c r="O230" s="123"/>
      <c r="BP230" s="103"/>
      <c r="BQ230" s="111"/>
      <c r="BT230" s="135"/>
    </row>
    <row r="231" spans="1:72" s="75" customFormat="1" ht="14.4" x14ac:dyDescent="0.3">
      <c r="A231" s="115"/>
      <c r="B231" s="116"/>
      <c r="C231" s="116"/>
      <c r="D231" s="116"/>
      <c r="E231" s="117" t="s">
        <v>92</v>
      </c>
      <c r="F231" s="118"/>
      <c r="G231" s="119"/>
      <c r="H231" s="88"/>
      <c r="I231" s="88"/>
      <c r="J231" s="120">
        <v>301.01</v>
      </c>
      <c r="K231" s="121"/>
      <c r="L231" s="121"/>
      <c r="M231" s="121"/>
      <c r="N231" s="122"/>
      <c r="O231" s="123"/>
      <c r="BP231" s="103"/>
      <c r="BQ231" s="111"/>
      <c r="BT231" s="135"/>
    </row>
    <row r="232" spans="1:72" s="75" customFormat="1" ht="31.8" x14ac:dyDescent="0.3">
      <c r="A232" s="104" t="s">
        <v>248</v>
      </c>
      <c r="B232" s="105" t="s">
        <v>175</v>
      </c>
      <c r="C232" s="228" t="s">
        <v>176</v>
      </c>
      <c r="D232" s="228"/>
      <c r="E232" s="228"/>
      <c r="F232" s="106">
        <v>2.6133E-2</v>
      </c>
      <c r="G232" s="107" t="s">
        <v>177</v>
      </c>
      <c r="H232" s="107" t="s">
        <v>178</v>
      </c>
      <c r="I232" s="107">
        <v>975.22</v>
      </c>
      <c r="J232" s="107">
        <v>348.74</v>
      </c>
      <c r="K232" s="107">
        <v>119.74</v>
      </c>
      <c r="L232" s="108" t="s">
        <v>496</v>
      </c>
      <c r="M232" s="107">
        <v>224.27</v>
      </c>
      <c r="N232" s="109">
        <v>8.8089999999999993</v>
      </c>
      <c r="O232" s="110">
        <v>0.23</v>
      </c>
      <c r="BP232" s="103"/>
      <c r="BQ232" s="111" t="s">
        <v>176</v>
      </c>
      <c r="BT232" s="135"/>
    </row>
    <row r="233" spans="1:72" s="75" customFormat="1" ht="14.4" x14ac:dyDescent="0.3">
      <c r="A233" s="112"/>
      <c r="B233" s="113"/>
      <c r="C233" s="226" t="s">
        <v>180</v>
      </c>
      <c r="D233" s="226"/>
      <c r="E233" s="226"/>
      <c r="F233" s="226"/>
      <c r="G233" s="226"/>
      <c r="H233" s="226"/>
      <c r="I233" s="226"/>
      <c r="J233" s="226"/>
      <c r="K233" s="226"/>
      <c r="L233" s="226"/>
      <c r="M233" s="226"/>
      <c r="N233" s="226"/>
      <c r="O233" s="227"/>
      <c r="BP233" s="103"/>
      <c r="BQ233" s="111"/>
      <c r="BR233" s="77" t="s">
        <v>180</v>
      </c>
      <c r="BT233" s="135"/>
    </row>
    <row r="234" spans="1:72" s="75" customFormat="1" ht="52.2" x14ac:dyDescent="0.3">
      <c r="A234" s="112"/>
      <c r="B234" s="113" t="s">
        <v>87</v>
      </c>
      <c r="C234" s="226" t="s">
        <v>88</v>
      </c>
      <c r="D234" s="226"/>
      <c r="E234" s="226"/>
      <c r="F234" s="226"/>
      <c r="G234" s="226"/>
      <c r="H234" s="226"/>
      <c r="I234" s="226"/>
      <c r="J234" s="226"/>
      <c r="K234" s="226"/>
      <c r="L234" s="226"/>
      <c r="M234" s="226"/>
      <c r="N234" s="226"/>
      <c r="O234" s="227"/>
      <c r="BP234" s="103"/>
      <c r="BQ234" s="111"/>
      <c r="BR234" s="77" t="s">
        <v>88</v>
      </c>
      <c r="BT234" s="135"/>
    </row>
    <row r="235" spans="1:72" s="75" customFormat="1" ht="14.4" x14ac:dyDescent="0.3">
      <c r="A235" s="112"/>
      <c r="B235" s="114" t="s">
        <v>81</v>
      </c>
      <c r="C235" s="226" t="s">
        <v>89</v>
      </c>
      <c r="D235" s="226"/>
      <c r="E235" s="226"/>
      <c r="F235" s="226"/>
      <c r="G235" s="226"/>
      <c r="H235" s="226"/>
      <c r="I235" s="226"/>
      <c r="J235" s="226"/>
      <c r="K235" s="226"/>
      <c r="L235" s="226"/>
      <c r="M235" s="226"/>
      <c r="N235" s="226"/>
      <c r="O235" s="227"/>
      <c r="BP235" s="103"/>
      <c r="BQ235" s="111"/>
      <c r="BS235" s="77" t="s">
        <v>89</v>
      </c>
      <c r="BT235" s="135"/>
    </row>
    <row r="236" spans="1:72" s="75" customFormat="1" ht="14.4" x14ac:dyDescent="0.3">
      <c r="A236" s="115"/>
      <c r="B236" s="116"/>
      <c r="C236" s="116"/>
      <c r="D236" s="116"/>
      <c r="E236" s="117" t="s">
        <v>497</v>
      </c>
      <c r="F236" s="118"/>
      <c r="G236" s="119"/>
      <c r="H236" s="88"/>
      <c r="I236" s="88"/>
      <c r="J236" s="120">
        <v>112.87</v>
      </c>
      <c r="K236" s="121"/>
      <c r="L236" s="121"/>
      <c r="M236" s="121"/>
      <c r="N236" s="122"/>
      <c r="O236" s="123"/>
      <c r="BP236" s="103"/>
      <c r="BQ236" s="111"/>
      <c r="BT236" s="135"/>
    </row>
    <row r="237" spans="1:72" s="75" customFormat="1" ht="14.4" x14ac:dyDescent="0.3">
      <c r="A237" s="115"/>
      <c r="B237" s="116"/>
      <c r="C237" s="116"/>
      <c r="D237" s="116"/>
      <c r="E237" s="117" t="s">
        <v>498</v>
      </c>
      <c r="F237" s="118"/>
      <c r="G237" s="119"/>
      <c r="H237" s="88"/>
      <c r="I237" s="88"/>
      <c r="J237" s="120">
        <v>61.24</v>
      </c>
      <c r="K237" s="121"/>
      <c r="L237" s="121"/>
      <c r="M237" s="121"/>
      <c r="N237" s="122"/>
      <c r="O237" s="123"/>
      <c r="BP237" s="103"/>
      <c r="BQ237" s="111"/>
      <c r="BT237" s="135"/>
    </row>
    <row r="238" spans="1:72" s="75" customFormat="1" ht="14.4" x14ac:dyDescent="0.3">
      <c r="A238" s="115"/>
      <c r="B238" s="116"/>
      <c r="C238" s="116"/>
      <c r="D238" s="116"/>
      <c r="E238" s="117" t="s">
        <v>92</v>
      </c>
      <c r="F238" s="118"/>
      <c r="G238" s="119"/>
      <c r="H238" s="88"/>
      <c r="I238" s="88"/>
      <c r="J238" s="120">
        <v>522.85</v>
      </c>
      <c r="K238" s="121"/>
      <c r="L238" s="121"/>
      <c r="M238" s="121"/>
      <c r="N238" s="122"/>
      <c r="O238" s="123"/>
      <c r="BP238" s="103"/>
      <c r="BQ238" s="111"/>
      <c r="BT238" s="135"/>
    </row>
    <row r="239" spans="1:72" s="75" customFormat="1" ht="14.4" x14ac:dyDescent="0.3">
      <c r="A239" s="229" t="s">
        <v>499</v>
      </c>
      <c r="B239" s="230"/>
      <c r="C239" s="230"/>
      <c r="D239" s="230"/>
      <c r="E239" s="230"/>
      <c r="F239" s="230"/>
      <c r="G239" s="230"/>
      <c r="H239" s="230"/>
      <c r="I239" s="230"/>
      <c r="J239" s="230"/>
      <c r="K239" s="230"/>
      <c r="L239" s="230"/>
      <c r="M239" s="230"/>
      <c r="N239" s="230"/>
      <c r="O239" s="231"/>
      <c r="BP239" s="103"/>
      <c r="BQ239" s="111"/>
      <c r="BT239" s="135" t="s">
        <v>499</v>
      </c>
    </row>
    <row r="240" spans="1:72" s="75" customFormat="1" ht="31.8" x14ac:dyDescent="0.3">
      <c r="A240" s="104" t="s">
        <v>250</v>
      </c>
      <c r="B240" s="105" t="s">
        <v>167</v>
      </c>
      <c r="C240" s="228" t="s">
        <v>168</v>
      </c>
      <c r="D240" s="228"/>
      <c r="E240" s="228"/>
      <c r="F240" s="106">
        <v>2.6908000000000001E-2</v>
      </c>
      <c r="G240" s="107" t="s">
        <v>169</v>
      </c>
      <c r="H240" s="107" t="s">
        <v>170</v>
      </c>
      <c r="I240" s="107">
        <v>254.72</v>
      </c>
      <c r="J240" s="107">
        <v>164.24</v>
      </c>
      <c r="K240" s="107">
        <v>100.32</v>
      </c>
      <c r="L240" s="108" t="s">
        <v>230</v>
      </c>
      <c r="M240" s="107">
        <v>60.32</v>
      </c>
      <c r="N240" s="128">
        <v>6.1064999999999996</v>
      </c>
      <c r="O240" s="110">
        <v>0.16</v>
      </c>
      <c r="BP240" s="103"/>
      <c r="BQ240" s="111" t="s">
        <v>168</v>
      </c>
      <c r="BT240" s="135"/>
    </row>
    <row r="241" spans="1:72" s="75" customFormat="1" ht="52.2" x14ac:dyDescent="0.3">
      <c r="A241" s="112"/>
      <c r="B241" s="113" t="s">
        <v>87</v>
      </c>
      <c r="C241" s="226" t="s">
        <v>88</v>
      </c>
      <c r="D241" s="226"/>
      <c r="E241" s="226"/>
      <c r="F241" s="226"/>
      <c r="G241" s="226"/>
      <c r="H241" s="226"/>
      <c r="I241" s="226"/>
      <c r="J241" s="226"/>
      <c r="K241" s="226"/>
      <c r="L241" s="226"/>
      <c r="M241" s="226"/>
      <c r="N241" s="226"/>
      <c r="O241" s="227"/>
      <c r="BP241" s="103"/>
      <c r="BQ241" s="111"/>
      <c r="BR241" s="77" t="s">
        <v>88</v>
      </c>
      <c r="BT241" s="135"/>
    </row>
    <row r="242" spans="1:72" s="75" customFormat="1" ht="14.4" x14ac:dyDescent="0.3">
      <c r="A242" s="112"/>
      <c r="B242" s="114" t="s">
        <v>81</v>
      </c>
      <c r="C242" s="226" t="s">
        <v>89</v>
      </c>
      <c r="D242" s="226"/>
      <c r="E242" s="226"/>
      <c r="F242" s="226"/>
      <c r="G242" s="226"/>
      <c r="H242" s="226"/>
      <c r="I242" s="226"/>
      <c r="J242" s="226"/>
      <c r="K242" s="226"/>
      <c r="L242" s="226"/>
      <c r="M242" s="226"/>
      <c r="N242" s="226"/>
      <c r="O242" s="227"/>
      <c r="BP242" s="103"/>
      <c r="BQ242" s="111"/>
      <c r="BS242" s="77" t="s">
        <v>89</v>
      </c>
      <c r="BT242" s="135"/>
    </row>
    <row r="243" spans="1:72" s="75" customFormat="1" ht="14.4" x14ac:dyDescent="0.3">
      <c r="A243" s="115"/>
      <c r="B243" s="116"/>
      <c r="C243" s="116"/>
      <c r="D243" s="116"/>
      <c r="E243" s="117" t="s">
        <v>500</v>
      </c>
      <c r="F243" s="118"/>
      <c r="G243" s="119"/>
      <c r="H243" s="88"/>
      <c r="I243" s="88"/>
      <c r="J243" s="120">
        <v>94.46</v>
      </c>
      <c r="K243" s="121"/>
      <c r="L243" s="121"/>
      <c r="M243" s="121"/>
      <c r="N243" s="122"/>
      <c r="O243" s="123"/>
      <c r="BP243" s="103"/>
      <c r="BQ243" s="111"/>
      <c r="BT243" s="135"/>
    </row>
    <row r="244" spans="1:72" s="75" customFormat="1" ht="14.4" x14ac:dyDescent="0.3">
      <c r="A244" s="115"/>
      <c r="B244" s="116"/>
      <c r="C244" s="116"/>
      <c r="D244" s="116"/>
      <c r="E244" s="117" t="s">
        <v>501</v>
      </c>
      <c r="F244" s="118"/>
      <c r="G244" s="119"/>
      <c r="H244" s="88"/>
      <c r="I244" s="88"/>
      <c r="J244" s="120">
        <v>51.25</v>
      </c>
      <c r="K244" s="121"/>
      <c r="L244" s="121"/>
      <c r="M244" s="121"/>
      <c r="N244" s="122"/>
      <c r="O244" s="123"/>
      <c r="BP244" s="103"/>
      <c r="BQ244" s="111"/>
      <c r="BT244" s="135"/>
    </row>
    <row r="245" spans="1:72" s="75" customFormat="1" ht="14.4" x14ac:dyDescent="0.3">
      <c r="A245" s="115"/>
      <c r="B245" s="116"/>
      <c r="C245" s="116"/>
      <c r="D245" s="116"/>
      <c r="E245" s="117" t="s">
        <v>92</v>
      </c>
      <c r="F245" s="118"/>
      <c r="G245" s="119"/>
      <c r="H245" s="88"/>
      <c r="I245" s="88"/>
      <c r="J245" s="120">
        <v>309.95</v>
      </c>
      <c r="K245" s="121"/>
      <c r="L245" s="121"/>
      <c r="M245" s="121"/>
      <c r="N245" s="122"/>
      <c r="O245" s="123"/>
      <c r="BP245" s="103"/>
      <c r="BQ245" s="111"/>
      <c r="BT245" s="135"/>
    </row>
    <row r="246" spans="1:72" s="75" customFormat="1" ht="31.8" x14ac:dyDescent="0.3">
      <c r="A246" s="104" t="s">
        <v>251</v>
      </c>
      <c r="B246" s="105" t="s">
        <v>175</v>
      </c>
      <c r="C246" s="228" t="s">
        <v>176</v>
      </c>
      <c r="D246" s="228"/>
      <c r="E246" s="228"/>
      <c r="F246" s="106">
        <v>2.6908000000000001E-2</v>
      </c>
      <c r="G246" s="107" t="s">
        <v>177</v>
      </c>
      <c r="H246" s="107" t="s">
        <v>178</v>
      </c>
      <c r="I246" s="107">
        <v>975.22</v>
      </c>
      <c r="J246" s="107">
        <v>359.08</v>
      </c>
      <c r="K246" s="107">
        <v>123.29</v>
      </c>
      <c r="L246" s="108" t="s">
        <v>502</v>
      </c>
      <c r="M246" s="107">
        <v>230.92</v>
      </c>
      <c r="N246" s="109">
        <v>8.8089999999999993</v>
      </c>
      <c r="O246" s="110">
        <v>0.24</v>
      </c>
      <c r="BP246" s="103"/>
      <c r="BQ246" s="111" t="s">
        <v>176</v>
      </c>
      <c r="BT246" s="135"/>
    </row>
    <row r="247" spans="1:72" s="75" customFormat="1" ht="14.4" x14ac:dyDescent="0.3">
      <c r="A247" s="112"/>
      <c r="B247" s="113"/>
      <c r="C247" s="226" t="s">
        <v>180</v>
      </c>
      <c r="D247" s="226"/>
      <c r="E247" s="226"/>
      <c r="F247" s="226"/>
      <c r="G247" s="226"/>
      <c r="H247" s="226"/>
      <c r="I247" s="226"/>
      <c r="J247" s="226"/>
      <c r="K247" s="226"/>
      <c r="L247" s="226"/>
      <c r="M247" s="226"/>
      <c r="N247" s="226"/>
      <c r="O247" s="227"/>
      <c r="BP247" s="103"/>
      <c r="BQ247" s="111"/>
      <c r="BR247" s="77" t="s">
        <v>180</v>
      </c>
      <c r="BT247" s="135"/>
    </row>
    <row r="248" spans="1:72" s="75" customFormat="1" ht="52.2" x14ac:dyDescent="0.3">
      <c r="A248" s="112"/>
      <c r="B248" s="113" t="s">
        <v>87</v>
      </c>
      <c r="C248" s="226" t="s">
        <v>88</v>
      </c>
      <c r="D248" s="226"/>
      <c r="E248" s="226"/>
      <c r="F248" s="226"/>
      <c r="G248" s="226"/>
      <c r="H248" s="226"/>
      <c r="I248" s="226"/>
      <c r="J248" s="226"/>
      <c r="K248" s="226"/>
      <c r="L248" s="226"/>
      <c r="M248" s="226"/>
      <c r="N248" s="226"/>
      <c r="O248" s="227"/>
      <c r="BP248" s="103"/>
      <c r="BQ248" s="111"/>
      <c r="BR248" s="77" t="s">
        <v>88</v>
      </c>
      <c r="BT248" s="135"/>
    </row>
    <row r="249" spans="1:72" s="75" customFormat="1" ht="14.4" x14ac:dyDescent="0.3">
      <c r="A249" s="112"/>
      <c r="B249" s="114" t="s">
        <v>81</v>
      </c>
      <c r="C249" s="226" t="s">
        <v>89</v>
      </c>
      <c r="D249" s="226"/>
      <c r="E249" s="226"/>
      <c r="F249" s="226"/>
      <c r="G249" s="226"/>
      <c r="H249" s="226"/>
      <c r="I249" s="226"/>
      <c r="J249" s="226"/>
      <c r="K249" s="226"/>
      <c r="L249" s="226"/>
      <c r="M249" s="226"/>
      <c r="N249" s="226"/>
      <c r="O249" s="227"/>
      <c r="BP249" s="103"/>
      <c r="BQ249" s="111"/>
      <c r="BS249" s="77" t="s">
        <v>89</v>
      </c>
      <c r="BT249" s="135"/>
    </row>
    <row r="250" spans="1:72" s="75" customFormat="1" ht="14.4" x14ac:dyDescent="0.3">
      <c r="A250" s="115"/>
      <c r="B250" s="116"/>
      <c r="C250" s="116"/>
      <c r="D250" s="116"/>
      <c r="E250" s="117" t="s">
        <v>503</v>
      </c>
      <c r="F250" s="118"/>
      <c r="G250" s="119"/>
      <c r="H250" s="88"/>
      <c r="I250" s="88"/>
      <c r="J250" s="120">
        <v>116.21</v>
      </c>
      <c r="K250" s="121"/>
      <c r="L250" s="121"/>
      <c r="M250" s="121"/>
      <c r="N250" s="122"/>
      <c r="O250" s="123"/>
      <c r="BP250" s="103"/>
      <c r="BQ250" s="111"/>
      <c r="BT250" s="135"/>
    </row>
    <row r="251" spans="1:72" s="75" customFormat="1" ht="14.4" x14ac:dyDescent="0.3">
      <c r="A251" s="115"/>
      <c r="B251" s="116"/>
      <c r="C251" s="116"/>
      <c r="D251" s="116"/>
      <c r="E251" s="117" t="s">
        <v>504</v>
      </c>
      <c r="F251" s="118"/>
      <c r="G251" s="119"/>
      <c r="H251" s="88"/>
      <c r="I251" s="88"/>
      <c r="J251" s="120">
        <v>63.05</v>
      </c>
      <c r="K251" s="121"/>
      <c r="L251" s="121"/>
      <c r="M251" s="121"/>
      <c r="N251" s="122"/>
      <c r="O251" s="123"/>
      <c r="BP251" s="103"/>
      <c r="BQ251" s="111"/>
      <c r="BT251" s="135"/>
    </row>
    <row r="252" spans="1:72" s="75" customFormat="1" ht="14.4" x14ac:dyDescent="0.3">
      <c r="A252" s="115"/>
      <c r="B252" s="116"/>
      <c r="C252" s="116"/>
      <c r="D252" s="116"/>
      <c r="E252" s="117" t="s">
        <v>92</v>
      </c>
      <c r="F252" s="118"/>
      <c r="G252" s="119"/>
      <c r="H252" s="88"/>
      <c r="I252" s="88"/>
      <c r="J252" s="120">
        <v>538.34</v>
      </c>
      <c r="K252" s="121"/>
      <c r="L252" s="121"/>
      <c r="M252" s="121"/>
      <c r="N252" s="122"/>
      <c r="O252" s="123"/>
      <c r="BP252" s="103"/>
      <c r="BQ252" s="111"/>
      <c r="BT252" s="135"/>
    </row>
    <row r="253" spans="1:72" s="75" customFormat="1" ht="14.4" x14ac:dyDescent="0.3">
      <c r="A253" s="229" t="s">
        <v>505</v>
      </c>
      <c r="B253" s="230"/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1"/>
      <c r="BP253" s="103"/>
      <c r="BQ253" s="111"/>
      <c r="BT253" s="135" t="s">
        <v>505</v>
      </c>
    </row>
    <row r="254" spans="1:72" s="75" customFormat="1" ht="31.8" x14ac:dyDescent="0.3">
      <c r="A254" s="104" t="s">
        <v>253</v>
      </c>
      <c r="B254" s="105" t="s">
        <v>167</v>
      </c>
      <c r="C254" s="228" t="s">
        <v>168</v>
      </c>
      <c r="D254" s="228"/>
      <c r="E254" s="228"/>
      <c r="F254" s="106">
        <v>1.7361999999999999E-2</v>
      </c>
      <c r="G254" s="107" t="s">
        <v>169</v>
      </c>
      <c r="H254" s="107" t="s">
        <v>170</v>
      </c>
      <c r="I254" s="107">
        <v>254.72</v>
      </c>
      <c r="J254" s="107">
        <v>105.98</v>
      </c>
      <c r="K254" s="107">
        <v>64.73</v>
      </c>
      <c r="L254" s="108" t="s">
        <v>506</v>
      </c>
      <c r="M254" s="107">
        <v>38.92</v>
      </c>
      <c r="N254" s="128">
        <v>6.1064999999999996</v>
      </c>
      <c r="O254" s="110">
        <v>0.11</v>
      </c>
      <c r="BP254" s="103"/>
      <c r="BQ254" s="111" t="s">
        <v>168</v>
      </c>
      <c r="BT254" s="135"/>
    </row>
    <row r="255" spans="1:72" s="75" customFormat="1" ht="52.2" x14ac:dyDescent="0.3">
      <c r="A255" s="112"/>
      <c r="B255" s="113" t="s">
        <v>87</v>
      </c>
      <c r="C255" s="226" t="s">
        <v>88</v>
      </c>
      <c r="D255" s="226"/>
      <c r="E255" s="226"/>
      <c r="F255" s="226"/>
      <c r="G255" s="226"/>
      <c r="H255" s="226"/>
      <c r="I255" s="226"/>
      <c r="J255" s="226"/>
      <c r="K255" s="226"/>
      <c r="L255" s="226"/>
      <c r="M255" s="226"/>
      <c r="N255" s="226"/>
      <c r="O255" s="227"/>
      <c r="BP255" s="103"/>
      <c r="BQ255" s="111"/>
      <c r="BR255" s="77" t="s">
        <v>88</v>
      </c>
      <c r="BT255" s="135"/>
    </row>
    <row r="256" spans="1:72" s="75" customFormat="1" ht="14.4" x14ac:dyDescent="0.3">
      <c r="A256" s="112"/>
      <c r="B256" s="114" t="s">
        <v>81</v>
      </c>
      <c r="C256" s="226" t="s">
        <v>89</v>
      </c>
      <c r="D256" s="226"/>
      <c r="E256" s="226"/>
      <c r="F256" s="226"/>
      <c r="G256" s="226"/>
      <c r="H256" s="226"/>
      <c r="I256" s="226"/>
      <c r="J256" s="226"/>
      <c r="K256" s="226"/>
      <c r="L256" s="226"/>
      <c r="M256" s="226"/>
      <c r="N256" s="226"/>
      <c r="O256" s="227"/>
      <c r="BP256" s="103"/>
      <c r="BQ256" s="111"/>
      <c r="BS256" s="77" t="s">
        <v>89</v>
      </c>
      <c r="BT256" s="135"/>
    </row>
    <row r="257" spans="1:72" s="75" customFormat="1" ht="14.4" x14ac:dyDescent="0.3">
      <c r="A257" s="115"/>
      <c r="B257" s="116"/>
      <c r="C257" s="116"/>
      <c r="D257" s="116"/>
      <c r="E257" s="117" t="s">
        <v>507</v>
      </c>
      <c r="F257" s="118"/>
      <c r="G257" s="119"/>
      <c r="H257" s="88"/>
      <c r="I257" s="88"/>
      <c r="J257" s="120">
        <v>60.95</v>
      </c>
      <c r="K257" s="121"/>
      <c r="L257" s="121"/>
      <c r="M257" s="121"/>
      <c r="N257" s="122"/>
      <c r="O257" s="123"/>
      <c r="BP257" s="103"/>
      <c r="BQ257" s="111"/>
      <c r="BT257" s="135"/>
    </row>
    <row r="258" spans="1:72" s="75" customFormat="1" ht="14.4" x14ac:dyDescent="0.3">
      <c r="A258" s="115"/>
      <c r="B258" s="116"/>
      <c r="C258" s="116"/>
      <c r="D258" s="116"/>
      <c r="E258" s="117" t="s">
        <v>508</v>
      </c>
      <c r="F258" s="118"/>
      <c r="G258" s="119"/>
      <c r="H258" s="88"/>
      <c r="I258" s="88"/>
      <c r="J258" s="120">
        <v>33.07</v>
      </c>
      <c r="K258" s="121"/>
      <c r="L258" s="121"/>
      <c r="M258" s="121"/>
      <c r="N258" s="122"/>
      <c r="O258" s="123"/>
      <c r="BP258" s="103"/>
      <c r="BQ258" s="111"/>
      <c r="BT258" s="135"/>
    </row>
    <row r="259" spans="1:72" s="75" customFormat="1" ht="14.4" x14ac:dyDescent="0.3">
      <c r="A259" s="115"/>
      <c r="B259" s="116"/>
      <c r="C259" s="116"/>
      <c r="D259" s="116"/>
      <c r="E259" s="117" t="s">
        <v>92</v>
      </c>
      <c r="F259" s="118"/>
      <c r="G259" s="119"/>
      <c r="H259" s="88"/>
      <c r="I259" s="88"/>
      <c r="J259" s="120">
        <v>200</v>
      </c>
      <c r="K259" s="121"/>
      <c r="L259" s="121"/>
      <c r="M259" s="121"/>
      <c r="N259" s="122"/>
      <c r="O259" s="123"/>
      <c r="BP259" s="103"/>
      <c r="BQ259" s="111"/>
      <c r="BT259" s="135"/>
    </row>
    <row r="260" spans="1:72" s="75" customFormat="1" ht="31.8" x14ac:dyDescent="0.3">
      <c r="A260" s="104" t="s">
        <v>254</v>
      </c>
      <c r="B260" s="105" t="s">
        <v>175</v>
      </c>
      <c r="C260" s="228" t="s">
        <v>176</v>
      </c>
      <c r="D260" s="228"/>
      <c r="E260" s="228"/>
      <c r="F260" s="106">
        <v>1.7361999999999999E-2</v>
      </c>
      <c r="G260" s="107" t="s">
        <v>177</v>
      </c>
      <c r="H260" s="107" t="s">
        <v>178</v>
      </c>
      <c r="I260" s="107">
        <v>975.22</v>
      </c>
      <c r="J260" s="107">
        <v>231.69</v>
      </c>
      <c r="K260" s="107">
        <v>79.55</v>
      </c>
      <c r="L260" s="108" t="s">
        <v>509</v>
      </c>
      <c r="M260" s="107">
        <v>149</v>
      </c>
      <c r="N260" s="109">
        <v>8.8089999999999993</v>
      </c>
      <c r="O260" s="110">
        <v>0.15</v>
      </c>
      <c r="BP260" s="103"/>
      <c r="BQ260" s="111" t="s">
        <v>176</v>
      </c>
      <c r="BT260" s="135"/>
    </row>
    <row r="261" spans="1:72" s="75" customFormat="1" ht="14.4" x14ac:dyDescent="0.3">
      <c r="A261" s="112"/>
      <c r="B261" s="113"/>
      <c r="C261" s="226" t="s">
        <v>180</v>
      </c>
      <c r="D261" s="226"/>
      <c r="E261" s="226"/>
      <c r="F261" s="226"/>
      <c r="G261" s="226"/>
      <c r="H261" s="226"/>
      <c r="I261" s="226"/>
      <c r="J261" s="226"/>
      <c r="K261" s="226"/>
      <c r="L261" s="226"/>
      <c r="M261" s="226"/>
      <c r="N261" s="226"/>
      <c r="O261" s="227"/>
      <c r="BP261" s="103"/>
      <c r="BQ261" s="111"/>
      <c r="BR261" s="77" t="s">
        <v>180</v>
      </c>
      <c r="BT261" s="135"/>
    </row>
    <row r="262" spans="1:72" s="75" customFormat="1" ht="52.2" x14ac:dyDescent="0.3">
      <c r="A262" s="112"/>
      <c r="B262" s="113" t="s">
        <v>87</v>
      </c>
      <c r="C262" s="226" t="s">
        <v>88</v>
      </c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7"/>
      <c r="BP262" s="103"/>
      <c r="BQ262" s="111"/>
      <c r="BR262" s="77" t="s">
        <v>88</v>
      </c>
      <c r="BT262" s="135"/>
    </row>
    <row r="263" spans="1:72" s="75" customFormat="1" ht="14.4" x14ac:dyDescent="0.3">
      <c r="A263" s="112"/>
      <c r="B263" s="114" t="s">
        <v>81</v>
      </c>
      <c r="C263" s="226" t="s">
        <v>89</v>
      </c>
      <c r="D263" s="226"/>
      <c r="E263" s="226"/>
      <c r="F263" s="226"/>
      <c r="G263" s="226"/>
      <c r="H263" s="226"/>
      <c r="I263" s="226"/>
      <c r="J263" s="226"/>
      <c r="K263" s="226"/>
      <c r="L263" s="226"/>
      <c r="M263" s="226"/>
      <c r="N263" s="226"/>
      <c r="O263" s="227"/>
      <c r="BP263" s="103"/>
      <c r="BQ263" s="111"/>
      <c r="BS263" s="77" t="s">
        <v>89</v>
      </c>
      <c r="BT263" s="135"/>
    </row>
    <row r="264" spans="1:72" s="75" customFormat="1" ht="14.4" x14ac:dyDescent="0.3">
      <c r="A264" s="115"/>
      <c r="B264" s="116"/>
      <c r="C264" s="116"/>
      <c r="D264" s="116"/>
      <c r="E264" s="117" t="s">
        <v>510</v>
      </c>
      <c r="F264" s="118"/>
      <c r="G264" s="119"/>
      <c r="H264" s="88"/>
      <c r="I264" s="88"/>
      <c r="J264" s="120">
        <v>74.98</v>
      </c>
      <c r="K264" s="121"/>
      <c r="L264" s="121"/>
      <c r="M264" s="121"/>
      <c r="N264" s="122"/>
      <c r="O264" s="123"/>
      <c r="BP264" s="103"/>
      <c r="BQ264" s="111"/>
      <c r="BT264" s="135"/>
    </row>
    <row r="265" spans="1:72" s="75" customFormat="1" ht="14.4" x14ac:dyDescent="0.3">
      <c r="A265" s="115"/>
      <c r="B265" s="116"/>
      <c r="C265" s="116"/>
      <c r="D265" s="116"/>
      <c r="E265" s="117" t="s">
        <v>511</v>
      </c>
      <c r="F265" s="118"/>
      <c r="G265" s="119"/>
      <c r="H265" s="88"/>
      <c r="I265" s="88"/>
      <c r="J265" s="120">
        <v>40.68</v>
      </c>
      <c r="K265" s="121"/>
      <c r="L265" s="121"/>
      <c r="M265" s="121"/>
      <c r="N265" s="122"/>
      <c r="O265" s="123"/>
      <c r="BP265" s="103"/>
      <c r="BQ265" s="111"/>
      <c r="BT265" s="135"/>
    </row>
    <row r="266" spans="1:72" s="75" customFormat="1" ht="14.4" x14ac:dyDescent="0.3">
      <c r="A266" s="115"/>
      <c r="B266" s="116"/>
      <c r="C266" s="116"/>
      <c r="D266" s="116"/>
      <c r="E266" s="117" t="s">
        <v>92</v>
      </c>
      <c r="F266" s="118"/>
      <c r="G266" s="119"/>
      <c r="H266" s="88"/>
      <c r="I266" s="88"/>
      <c r="J266" s="120">
        <v>347.35</v>
      </c>
      <c r="K266" s="121"/>
      <c r="L266" s="121"/>
      <c r="M266" s="121"/>
      <c r="N266" s="122"/>
      <c r="O266" s="123"/>
      <c r="BP266" s="103"/>
      <c r="BQ266" s="111"/>
      <c r="BT266" s="135"/>
    </row>
    <row r="267" spans="1:72" s="75" customFormat="1" ht="14.4" x14ac:dyDescent="0.3">
      <c r="A267" s="229" t="s">
        <v>512</v>
      </c>
      <c r="B267" s="230"/>
      <c r="C267" s="230"/>
      <c r="D267" s="230"/>
      <c r="E267" s="230"/>
      <c r="F267" s="230"/>
      <c r="G267" s="230"/>
      <c r="H267" s="230"/>
      <c r="I267" s="230"/>
      <c r="J267" s="230"/>
      <c r="K267" s="230"/>
      <c r="L267" s="230"/>
      <c r="M267" s="230"/>
      <c r="N267" s="230"/>
      <c r="O267" s="231"/>
      <c r="BP267" s="103"/>
      <c r="BQ267" s="111"/>
      <c r="BT267" s="135" t="s">
        <v>512</v>
      </c>
    </row>
    <row r="268" spans="1:72" s="75" customFormat="1" ht="31.8" x14ac:dyDescent="0.3">
      <c r="A268" s="104" t="s">
        <v>256</v>
      </c>
      <c r="B268" s="105" t="s">
        <v>167</v>
      </c>
      <c r="C268" s="228" t="s">
        <v>168</v>
      </c>
      <c r="D268" s="228"/>
      <c r="E268" s="228"/>
      <c r="F268" s="106">
        <v>2.2851E-2</v>
      </c>
      <c r="G268" s="107" t="s">
        <v>169</v>
      </c>
      <c r="H268" s="107" t="s">
        <v>170</v>
      </c>
      <c r="I268" s="107">
        <v>254.72</v>
      </c>
      <c r="J268" s="107">
        <v>139.47999999999999</v>
      </c>
      <c r="K268" s="107">
        <v>85.2</v>
      </c>
      <c r="L268" s="108" t="s">
        <v>513</v>
      </c>
      <c r="M268" s="107">
        <v>51.22</v>
      </c>
      <c r="N268" s="128">
        <v>6.1064999999999996</v>
      </c>
      <c r="O268" s="110">
        <v>0.14000000000000001</v>
      </c>
      <c r="BP268" s="103"/>
      <c r="BQ268" s="111" t="s">
        <v>168</v>
      </c>
      <c r="BT268" s="135"/>
    </row>
    <row r="269" spans="1:72" s="75" customFormat="1" ht="52.2" x14ac:dyDescent="0.3">
      <c r="A269" s="112"/>
      <c r="B269" s="113" t="s">
        <v>87</v>
      </c>
      <c r="C269" s="226" t="s">
        <v>88</v>
      </c>
      <c r="D269" s="226"/>
      <c r="E269" s="226"/>
      <c r="F269" s="226"/>
      <c r="G269" s="226"/>
      <c r="H269" s="226"/>
      <c r="I269" s="226"/>
      <c r="J269" s="226"/>
      <c r="K269" s="226"/>
      <c r="L269" s="226"/>
      <c r="M269" s="226"/>
      <c r="N269" s="226"/>
      <c r="O269" s="227"/>
      <c r="BP269" s="103"/>
      <c r="BQ269" s="111"/>
      <c r="BR269" s="77" t="s">
        <v>88</v>
      </c>
      <c r="BT269" s="135"/>
    </row>
    <row r="270" spans="1:72" s="75" customFormat="1" ht="14.4" x14ac:dyDescent="0.3">
      <c r="A270" s="112"/>
      <c r="B270" s="114" t="s">
        <v>81</v>
      </c>
      <c r="C270" s="226" t="s">
        <v>89</v>
      </c>
      <c r="D270" s="226"/>
      <c r="E270" s="226"/>
      <c r="F270" s="226"/>
      <c r="G270" s="226"/>
      <c r="H270" s="226"/>
      <c r="I270" s="226"/>
      <c r="J270" s="226"/>
      <c r="K270" s="226"/>
      <c r="L270" s="226"/>
      <c r="M270" s="226"/>
      <c r="N270" s="226"/>
      <c r="O270" s="227"/>
      <c r="BP270" s="103"/>
      <c r="BQ270" s="111"/>
      <c r="BS270" s="77" t="s">
        <v>89</v>
      </c>
      <c r="BT270" s="135"/>
    </row>
    <row r="271" spans="1:72" s="75" customFormat="1" ht="14.4" x14ac:dyDescent="0.3">
      <c r="A271" s="115"/>
      <c r="B271" s="116"/>
      <c r="C271" s="116"/>
      <c r="D271" s="116"/>
      <c r="E271" s="117" t="s">
        <v>514</v>
      </c>
      <c r="F271" s="118"/>
      <c r="G271" s="119"/>
      <c r="H271" s="88"/>
      <c r="I271" s="88"/>
      <c r="J271" s="120">
        <v>80.22</v>
      </c>
      <c r="K271" s="121"/>
      <c r="L271" s="121"/>
      <c r="M271" s="121"/>
      <c r="N271" s="122"/>
      <c r="O271" s="123"/>
      <c r="BP271" s="103"/>
      <c r="BQ271" s="111"/>
      <c r="BT271" s="135"/>
    </row>
    <row r="272" spans="1:72" s="75" customFormat="1" ht="14.4" x14ac:dyDescent="0.3">
      <c r="A272" s="115"/>
      <c r="B272" s="116"/>
      <c r="C272" s="116"/>
      <c r="D272" s="116"/>
      <c r="E272" s="117" t="s">
        <v>515</v>
      </c>
      <c r="F272" s="118"/>
      <c r="G272" s="119"/>
      <c r="H272" s="88"/>
      <c r="I272" s="88"/>
      <c r="J272" s="120">
        <v>43.52</v>
      </c>
      <c r="K272" s="121"/>
      <c r="L272" s="121"/>
      <c r="M272" s="121"/>
      <c r="N272" s="122"/>
      <c r="O272" s="123"/>
      <c r="BP272" s="103"/>
      <c r="BQ272" s="111"/>
      <c r="BT272" s="135"/>
    </row>
    <row r="273" spans="1:72" s="75" customFormat="1" ht="14.4" x14ac:dyDescent="0.3">
      <c r="A273" s="115"/>
      <c r="B273" s="116"/>
      <c r="C273" s="116"/>
      <c r="D273" s="116"/>
      <c r="E273" s="117" t="s">
        <v>92</v>
      </c>
      <c r="F273" s="118"/>
      <c r="G273" s="119"/>
      <c r="H273" s="88"/>
      <c r="I273" s="88"/>
      <c r="J273" s="120">
        <v>263.22000000000003</v>
      </c>
      <c r="K273" s="121"/>
      <c r="L273" s="121"/>
      <c r="M273" s="121"/>
      <c r="N273" s="122"/>
      <c r="O273" s="123"/>
      <c r="BP273" s="103"/>
      <c r="BQ273" s="111"/>
      <c r="BT273" s="135"/>
    </row>
    <row r="274" spans="1:72" s="75" customFormat="1" ht="31.8" x14ac:dyDescent="0.3">
      <c r="A274" s="104" t="s">
        <v>260</v>
      </c>
      <c r="B274" s="105" t="s">
        <v>175</v>
      </c>
      <c r="C274" s="228" t="s">
        <v>176</v>
      </c>
      <c r="D274" s="228"/>
      <c r="E274" s="228"/>
      <c r="F274" s="106">
        <v>2.2851E-2</v>
      </c>
      <c r="G274" s="107" t="s">
        <v>177</v>
      </c>
      <c r="H274" s="107" t="s">
        <v>178</v>
      </c>
      <c r="I274" s="107">
        <v>975.22</v>
      </c>
      <c r="J274" s="107">
        <v>304.95</v>
      </c>
      <c r="K274" s="107">
        <v>104.71</v>
      </c>
      <c r="L274" s="108" t="s">
        <v>516</v>
      </c>
      <c r="M274" s="107">
        <v>196.11</v>
      </c>
      <c r="N274" s="109">
        <v>8.8089999999999993</v>
      </c>
      <c r="O274" s="136">
        <v>0.2</v>
      </c>
      <c r="BP274" s="103"/>
      <c r="BQ274" s="111" t="s">
        <v>176</v>
      </c>
      <c r="BT274" s="135"/>
    </row>
    <row r="275" spans="1:72" s="75" customFormat="1" ht="14.4" x14ac:dyDescent="0.3">
      <c r="A275" s="112"/>
      <c r="B275" s="113"/>
      <c r="C275" s="226" t="s">
        <v>180</v>
      </c>
      <c r="D275" s="226"/>
      <c r="E275" s="226"/>
      <c r="F275" s="226"/>
      <c r="G275" s="226"/>
      <c r="H275" s="226"/>
      <c r="I275" s="226"/>
      <c r="J275" s="226"/>
      <c r="K275" s="226"/>
      <c r="L275" s="226"/>
      <c r="M275" s="226"/>
      <c r="N275" s="226"/>
      <c r="O275" s="227"/>
      <c r="BP275" s="103"/>
      <c r="BQ275" s="111"/>
      <c r="BR275" s="77" t="s">
        <v>180</v>
      </c>
      <c r="BT275" s="135"/>
    </row>
    <row r="276" spans="1:72" s="75" customFormat="1" ht="52.2" x14ac:dyDescent="0.3">
      <c r="A276" s="112"/>
      <c r="B276" s="113" t="s">
        <v>87</v>
      </c>
      <c r="C276" s="226" t="s">
        <v>88</v>
      </c>
      <c r="D276" s="226"/>
      <c r="E276" s="226"/>
      <c r="F276" s="226"/>
      <c r="G276" s="226"/>
      <c r="H276" s="226"/>
      <c r="I276" s="226"/>
      <c r="J276" s="226"/>
      <c r="K276" s="226"/>
      <c r="L276" s="226"/>
      <c r="M276" s="226"/>
      <c r="N276" s="226"/>
      <c r="O276" s="227"/>
      <c r="BP276" s="103"/>
      <c r="BQ276" s="111"/>
      <c r="BR276" s="77" t="s">
        <v>88</v>
      </c>
      <c r="BT276" s="135"/>
    </row>
    <row r="277" spans="1:72" s="75" customFormat="1" ht="14.4" x14ac:dyDescent="0.3">
      <c r="A277" s="112"/>
      <c r="B277" s="114" t="s">
        <v>81</v>
      </c>
      <c r="C277" s="226" t="s">
        <v>89</v>
      </c>
      <c r="D277" s="226"/>
      <c r="E277" s="226"/>
      <c r="F277" s="226"/>
      <c r="G277" s="226"/>
      <c r="H277" s="226"/>
      <c r="I277" s="226"/>
      <c r="J277" s="226"/>
      <c r="K277" s="226"/>
      <c r="L277" s="226"/>
      <c r="M277" s="226"/>
      <c r="N277" s="226"/>
      <c r="O277" s="227"/>
      <c r="BP277" s="103"/>
      <c r="BQ277" s="111"/>
      <c r="BS277" s="77" t="s">
        <v>89</v>
      </c>
      <c r="BT277" s="135"/>
    </row>
    <row r="278" spans="1:72" s="75" customFormat="1" ht="14.4" x14ac:dyDescent="0.3">
      <c r="A278" s="115"/>
      <c r="B278" s="116"/>
      <c r="C278" s="116"/>
      <c r="D278" s="116"/>
      <c r="E278" s="117" t="s">
        <v>517</v>
      </c>
      <c r="F278" s="118"/>
      <c r="G278" s="119"/>
      <c r="H278" s="88"/>
      <c r="I278" s="88"/>
      <c r="J278" s="120">
        <v>98.7</v>
      </c>
      <c r="K278" s="121"/>
      <c r="L278" s="121"/>
      <c r="M278" s="121"/>
      <c r="N278" s="122"/>
      <c r="O278" s="123"/>
      <c r="BP278" s="103"/>
      <c r="BQ278" s="111"/>
      <c r="BT278" s="135"/>
    </row>
    <row r="279" spans="1:72" s="75" customFormat="1" ht="14.4" x14ac:dyDescent="0.3">
      <c r="A279" s="115"/>
      <c r="B279" s="116"/>
      <c r="C279" s="116"/>
      <c r="D279" s="116"/>
      <c r="E279" s="117" t="s">
        <v>518</v>
      </c>
      <c r="F279" s="118"/>
      <c r="G279" s="119"/>
      <c r="H279" s="88"/>
      <c r="I279" s="88"/>
      <c r="J279" s="120">
        <v>53.55</v>
      </c>
      <c r="K279" s="121"/>
      <c r="L279" s="121"/>
      <c r="M279" s="121"/>
      <c r="N279" s="122"/>
      <c r="O279" s="123"/>
      <c r="BP279" s="103"/>
      <c r="BQ279" s="111"/>
      <c r="BT279" s="135"/>
    </row>
    <row r="280" spans="1:72" s="75" customFormat="1" ht="14.4" x14ac:dyDescent="0.3">
      <c r="A280" s="115"/>
      <c r="B280" s="116"/>
      <c r="C280" s="116"/>
      <c r="D280" s="116"/>
      <c r="E280" s="117" t="s">
        <v>92</v>
      </c>
      <c r="F280" s="118"/>
      <c r="G280" s="119"/>
      <c r="H280" s="88"/>
      <c r="I280" s="88"/>
      <c r="J280" s="120">
        <v>457.2</v>
      </c>
      <c r="K280" s="121"/>
      <c r="L280" s="121"/>
      <c r="M280" s="121"/>
      <c r="N280" s="122"/>
      <c r="O280" s="123"/>
      <c r="BP280" s="103"/>
      <c r="BQ280" s="111"/>
      <c r="BT280" s="135"/>
    </row>
    <row r="281" spans="1:72" s="75" customFormat="1" ht="14.4" x14ac:dyDescent="0.3">
      <c r="A281" s="229" t="s">
        <v>519</v>
      </c>
      <c r="B281" s="230"/>
      <c r="C281" s="230"/>
      <c r="D281" s="230"/>
      <c r="E281" s="230"/>
      <c r="F281" s="230"/>
      <c r="G281" s="230"/>
      <c r="H281" s="230"/>
      <c r="I281" s="230"/>
      <c r="J281" s="230"/>
      <c r="K281" s="230"/>
      <c r="L281" s="230"/>
      <c r="M281" s="230"/>
      <c r="N281" s="230"/>
      <c r="O281" s="231"/>
      <c r="BP281" s="103"/>
      <c r="BQ281" s="111"/>
      <c r="BT281" s="135" t="s">
        <v>519</v>
      </c>
    </row>
    <row r="282" spans="1:72" s="75" customFormat="1" ht="31.8" x14ac:dyDescent="0.3">
      <c r="A282" s="104" t="s">
        <v>265</v>
      </c>
      <c r="B282" s="105" t="s">
        <v>167</v>
      </c>
      <c r="C282" s="228" t="s">
        <v>168</v>
      </c>
      <c r="D282" s="228"/>
      <c r="E282" s="228"/>
      <c r="F282" s="106">
        <v>1.8079000000000001E-2</v>
      </c>
      <c r="G282" s="107" t="s">
        <v>169</v>
      </c>
      <c r="H282" s="107" t="s">
        <v>170</v>
      </c>
      <c r="I282" s="107">
        <v>254.72</v>
      </c>
      <c r="J282" s="107">
        <v>110.34</v>
      </c>
      <c r="K282" s="107">
        <v>67.400000000000006</v>
      </c>
      <c r="L282" s="108" t="s">
        <v>520</v>
      </c>
      <c r="M282" s="107">
        <v>40.520000000000003</v>
      </c>
      <c r="N282" s="128">
        <v>6.1064999999999996</v>
      </c>
      <c r="O282" s="110">
        <v>0.11</v>
      </c>
      <c r="BP282" s="103"/>
      <c r="BQ282" s="111" t="s">
        <v>168</v>
      </c>
      <c r="BT282" s="135"/>
    </row>
    <row r="283" spans="1:72" s="75" customFormat="1" ht="52.2" x14ac:dyDescent="0.3">
      <c r="A283" s="112"/>
      <c r="B283" s="113" t="s">
        <v>87</v>
      </c>
      <c r="C283" s="226" t="s">
        <v>88</v>
      </c>
      <c r="D283" s="226"/>
      <c r="E283" s="226"/>
      <c r="F283" s="226"/>
      <c r="G283" s="226"/>
      <c r="H283" s="226"/>
      <c r="I283" s="226"/>
      <c r="J283" s="226"/>
      <c r="K283" s="226"/>
      <c r="L283" s="226"/>
      <c r="M283" s="226"/>
      <c r="N283" s="226"/>
      <c r="O283" s="227"/>
      <c r="BP283" s="103"/>
      <c r="BQ283" s="111"/>
      <c r="BR283" s="77" t="s">
        <v>88</v>
      </c>
      <c r="BT283" s="135"/>
    </row>
    <row r="284" spans="1:72" s="75" customFormat="1" ht="14.4" x14ac:dyDescent="0.3">
      <c r="A284" s="112"/>
      <c r="B284" s="114" t="s">
        <v>81</v>
      </c>
      <c r="C284" s="226" t="s">
        <v>89</v>
      </c>
      <c r="D284" s="226"/>
      <c r="E284" s="226"/>
      <c r="F284" s="226"/>
      <c r="G284" s="226"/>
      <c r="H284" s="226"/>
      <c r="I284" s="226"/>
      <c r="J284" s="226"/>
      <c r="K284" s="226"/>
      <c r="L284" s="226"/>
      <c r="M284" s="226"/>
      <c r="N284" s="226"/>
      <c r="O284" s="227"/>
      <c r="BP284" s="103"/>
      <c r="BQ284" s="111"/>
      <c r="BS284" s="77" t="s">
        <v>89</v>
      </c>
      <c r="BT284" s="135"/>
    </row>
    <row r="285" spans="1:72" s="75" customFormat="1" ht="14.4" x14ac:dyDescent="0.3">
      <c r="A285" s="115"/>
      <c r="B285" s="116"/>
      <c r="C285" s="116"/>
      <c r="D285" s="116"/>
      <c r="E285" s="117" t="s">
        <v>521</v>
      </c>
      <c r="F285" s="118"/>
      <c r="G285" s="119"/>
      <c r="H285" s="88"/>
      <c r="I285" s="88"/>
      <c r="J285" s="120">
        <v>63.46</v>
      </c>
      <c r="K285" s="121"/>
      <c r="L285" s="121"/>
      <c r="M285" s="121"/>
      <c r="N285" s="122"/>
      <c r="O285" s="123"/>
      <c r="BP285" s="103"/>
      <c r="BQ285" s="111"/>
      <c r="BT285" s="135"/>
    </row>
    <row r="286" spans="1:72" s="75" customFormat="1" ht="14.4" x14ac:dyDescent="0.3">
      <c r="A286" s="115"/>
      <c r="B286" s="116"/>
      <c r="C286" s="116"/>
      <c r="D286" s="116"/>
      <c r="E286" s="117" t="s">
        <v>522</v>
      </c>
      <c r="F286" s="118"/>
      <c r="G286" s="119"/>
      <c r="H286" s="88"/>
      <c r="I286" s="88"/>
      <c r="J286" s="120">
        <v>34.43</v>
      </c>
      <c r="K286" s="121"/>
      <c r="L286" s="121"/>
      <c r="M286" s="121"/>
      <c r="N286" s="122"/>
      <c r="O286" s="123"/>
      <c r="BP286" s="103"/>
      <c r="BQ286" s="111"/>
      <c r="BT286" s="135"/>
    </row>
    <row r="287" spans="1:72" s="75" customFormat="1" ht="14.4" x14ac:dyDescent="0.3">
      <c r="A287" s="115"/>
      <c r="B287" s="116"/>
      <c r="C287" s="116"/>
      <c r="D287" s="116"/>
      <c r="E287" s="117" t="s">
        <v>92</v>
      </c>
      <c r="F287" s="118"/>
      <c r="G287" s="119"/>
      <c r="H287" s="88"/>
      <c r="I287" s="88"/>
      <c r="J287" s="120">
        <v>208.23</v>
      </c>
      <c r="K287" s="121"/>
      <c r="L287" s="121"/>
      <c r="M287" s="121"/>
      <c r="N287" s="122"/>
      <c r="O287" s="123"/>
      <c r="BP287" s="103"/>
      <c r="BQ287" s="111"/>
      <c r="BT287" s="135"/>
    </row>
    <row r="288" spans="1:72" s="75" customFormat="1" ht="31.8" x14ac:dyDescent="0.3">
      <c r="A288" s="104" t="s">
        <v>269</v>
      </c>
      <c r="B288" s="105" t="s">
        <v>175</v>
      </c>
      <c r="C288" s="228" t="s">
        <v>176</v>
      </c>
      <c r="D288" s="228"/>
      <c r="E288" s="228"/>
      <c r="F288" s="106">
        <v>1.8079000000000001E-2</v>
      </c>
      <c r="G288" s="107" t="s">
        <v>177</v>
      </c>
      <c r="H288" s="107" t="s">
        <v>178</v>
      </c>
      <c r="I288" s="107">
        <v>975.22</v>
      </c>
      <c r="J288" s="107">
        <v>241.26</v>
      </c>
      <c r="K288" s="107">
        <v>82.84</v>
      </c>
      <c r="L288" s="108" t="s">
        <v>523</v>
      </c>
      <c r="M288" s="107">
        <v>155.15</v>
      </c>
      <c r="N288" s="109">
        <v>8.8089999999999993</v>
      </c>
      <c r="O288" s="110">
        <v>0.16</v>
      </c>
      <c r="BP288" s="103"/>
      <c r="BQ288" s="111" t="s">
        <v>176</v>
      </c>
      <c r="BT288" s="135"/>
    </row>
    <row r="289" spans="1:72" s="75" customFormat="1" ht="14.4" x14ac:dyDescent="0.3">
      <c r="A289" s="112"/>
      <c r="B289" s="113"/>
      <c r="C289" s="226" t="s">
        <v>180</v>
      </c>
      <c r="D289" s="226"/>
      <c r="E289" s="226"/>
      <c r="F289" s="226"/>
      <c r="G289" s="226"/>
      <c r="H289" s="226"/>
      <c r="I289" s="226"/>
      <c r="J289" s="226"/>
      <c r="K289" s="226"/>
      <c r="L289" s="226"/>
      <c r="M289" s="226"/>
      <c r="N289" s="226"/>
      <c r="O289" s="227"/>
      <c r="BP289" s="103"/>
      <c r="BQ289" s="111"/>
      <c r="BR289" s="77" t="s">
        <v>180</v>
      </c>
      <c r="BT289" s="135"/>
    </row>
    <row r="290" spans="1:72" s="75" customFormat="1" ht="52.2" x14ac:dyDescent="0.3">
      <c r="A290" s="112"/>
      <c r="B290" s="113" t="s">
        <v>87</v>
      </c>
      <c r="C290" s="226" t="s">
        <v>88</v>
      </c>
      <c r="D290" s="226"/>
      <c r="E290" s="226"/>
      <c r="F290" s="226"/>
      <c r="G290" s="226"/>
      <c r="H290" s="226"/>
      <c r="I290" s="226"/>
      <c r="J290" s="226"/>
      <c r="K290" s="226"/>
      <c r="L290" s="226"/>
      <c r="M290" s="226"/>
      <c r="N290" s="226"/>
      <c r="O290" s="227"/>
      <c r="BP290" s="103"/>
      <c r="BQ290" s="111"/>
      <c r="BR290" s="77" t="s">
        <v>88</v>
      </c>
      <c r="BT290" s="135"/>
    </row>
    <row r="291" spans="1:72" s="75" customFormat="1" ht="14.4" x14ac:dyDescent="0.3">
      <c r="A291" s="112"/>
      <c r="B291" s="114" t="s">
        <v>81</v>
      </c>
      <c r="C291" s="226" t="s">
        <v>89</v>
      </c>
      <c r="D291" s="226"/>
      <c r="E291" s="226"/>
      <c r="F291" s="226"/>
      <c r="G291" s="226"/>
      <c r="H291" s="226"/>
      <c r="I291" s="226"/>
      <c r="J291" s="226"/>
      <c r="K291" s="226"/>
      <c r="L291" s="226"/>
      <c r="M291" s="226"/>
      <c r="N291" s="226"/>
      <c r="O291" s="227"/>
      <c r="BP291" s="103"/>
      <c r="BQ291" s="111"/>
      <c r="BS291" s="77" t="s">
        <v>89</v>
      </c>
      <c r="BT291" s="135"/>
    </row>
    <row r="292" spans="1:72" s="75" customFormat="1" ht="14.4" x14ac:dyDescent="0.3">
      <c r="A292" s="115"/>
      <c r="B292" s="116"/>
      <c r="C292" s="116"/>
      <c r="D292" s="116"/>
      <c r="E292" s="117" t="s">
        <v>524</v>
      </c>
      <c r="F292" s="118"/>
      <c r="G292" s="119"/>
      <c r="H292" s="88"/>
      <c r="I292" s="88"/>
      <c r="J292" s="120">
        <v>78.09</v>
      </c>
      <c r="K292" s="121"/>
      <c r="L292" s="121"/>
      <c r="M292" s="121"/>
      <c r="N292" s="122"/>
      <c r="O292" s="123"/>
      <c r="BP292" s="103"/>
      <c r="BQ292" s="111"/>
      <c r="BT292" s="135"/>
    </row>
    <row r="293" spans="1:72" s="75" customFormat="1" ht="14.4" x14ac:dyDescent="0.3">
      <c r="A293" s="115"/>
      <c r="B293" s="116"/>
      <c r="C293" s="116"/>
      <c r="D293" s="116"/>
      <c r="E293" s="117" t="s">
        <v>525</v>
      </c>
      <c r="F293" s="118"/>
      <c r="G293" s="119"/>
      <c r="H293" s="88"/>
      <c r="I293" s="88"/>
      <c r="J293" s="120">
        <v>42.37</v>
      </c>
      <c r="K293" s="121"/>
      <c r="L293" s="121"/>
      <c r="M293" s="121"/>
      <c r="N293" s="122"/>
      <c r="O293" s="123"/>
      <c r="BP293" s="103"/>
      <c r="BQ293" s="111"/>
      <c r="BT293" s="135"/>
    </row>
    <row r="294" spans="1:72" s="75" customFormat="1" ht="14.4" x14ac:dyDescent="0.3">
      <c r="A294" s="115"/>
      <c r="B294" s="116"/>
      <c r="C294" s="116"/>
      <c r="D294" s="116"/>
      <c r="E294" s="117" t="s">
        <v>92</v>
      </c>
      <c r="F294" s="118"/>
      <c r="G294" s="119"/>
      <c r="H294" s="88"/>
      <c r="I294" s="88"/>
      <c r="J294" s="120">
        <v>361.72</v>
      </c>
      <c r="K294" s="121"/>
      <c r="L294" s="121"/>
      <c r="M294" s="121"/>
      <c r="N294" s="122"/>
      <c r="O294" s="123"/>
      <c r="BP294" s="103"/>
      <c r="BQ294" s="111"/>
      <c r="BT294" s="135"/>
    </row>
    <row r="295" spans="1:72" s="75" customFormat="1" ht="14.4" x14ac:dyDescent="0.3">
      <c r="A295" s="229" t="s">
        <v>526</v>
      </c>
      <c r="B295" s="230"/>
      <c r="C295" s="230"/>
      <c r="D295" s="230"/>
      <c r="E295" s="230"/>
      <c r="F295" s="230"/>
      <c r="G295" s="230"/>
      <c r="H295" s="230"/>
      <c r="I295" s="230"/>
      <c r="J295" s="230"/>
      <c r="K295" s="230"/>
      <c r="L295" s="230"/>
      <c r="M295" s="230"/>
      <c r="N295" s="230"/>
      <c r="O295" s="231"/>
      <c r="BP295" s="103"/>
      <c r="BQ295" s="111"/>
      <c r="BT295" s="135" t="s">
        <v>526</v>
      </c>
    </row>
    <row r="296" spans="1:72" s="75" customFormat="1" ht="31.8" x14ac:dyDescent="0.3">
      <c r="A296" s="104" t="s">
        <v>274</v>
      </c>
      <c r="B296" s="105" t="s">
        <v>167</v>
      </c>
      <c r="C296" s="228" t="s">
        <v>168</v>
      </c>
      <c r="D296" s="228"/>
      <c r="E296" s="228"/>
      <c r="F296" s="126">
        <v>3.32443</v>
      </c>
      <c r="G296" s="107" t="s">
        <v>169</v>
      </c>
      <c r="H296" s="107" t="s">
        <v>170</v>
      </c>
      <c r="I296" s="107">
        <v>254.72</v>
      </c>
      <c r="J296" s="107">
        <v>20291.66</v>
      </c>
      <c r="K296" s="107">
        <v>12394.59</v>
      </c>
      <c r="L296" s="108" t="s">
        <v>527</v>
      </c>
      <c r="M296" s="107">
        <v>7451.83</v>
      </c>
      <c r="N296" s="128">
        <v>6.1064999999999996</v>
      </c>
      <c r="O296" s="136">
        <v>20.3</v>
      </c>
      <c r="BP296" s="103"/>
      <c r="BQ296" s="111" t="s">
        <v>168</v>
      </c>
      <c r="BT296" s="135"/>
    </row>
    <row r="297" spans="1:72" s="75" customFormat="1" ht="52.2" x14ac:dyDescent="0.3">
      <c r="A297" s="112"/>
      <c r="B297" s="113" t="s">
        <v>87</v>
      </c>
      <c r="C297" s="226" t="s">
        <v>88</v>
      </c>
      <c r="D297" s="226"/>
      <c r="E297" s="226"/>
      <c r="F297" s="226"/>
      <c r="G297" s="226"/>
      <c r="H297" s="226"/>
      <c r="I297" s="226"/>
      <c r="J297" s="226"/>
      <c r="K297" s="226"/>
      <c r="L297" s="226"/>
      <c r="M297" s="226"/>
      <c r="N297" s="226"/>
      <c r="O297" s="227"/>
      <c r="BP297" s="103"/>
      <c r="BQ297" s="111"/>
      <c r="BR297" s="77" t="s">
        <v>88</v>
      </c>
      <c r="BT297" s="135"/>
    </row>
    <row r="298" spans="1:72" s="75" customFormat="1" ht="14.4" x14ac:dyDescent="0.3">
      <c r="A298" s="112"/>
      <c r="B298" s="114" t="s">
        <v>81</v>
      </c>
      <c r="C298" s="226" t="s">
        <v>89</v>
      </c>
      <c r="D298" s="226"/>
      <c r="E298" s="226"/>
      <c r="F298" s="226"/>
      <c r="G298" s="226"/>
      <c r="H298" s="226"/>
      <c r="I298" s="226"/>
      <c r="J298" s="226"/>
      <c r="K298" s="226"/>
      <c r="L298" s="226"/>
      <c r="M298" s="226"/>
      <c r="N298" s="226"/>
      <c r="O298" s="227"/>
      <c r="BP298" s="103"/>
      <c r="BQ298" s="111"/>
      <c r="BS298" s="77" t="s">
        <v>89</v>
      </c>
      <c r="BT298" s="135"/>
    </row>
    <row r="299" spans="1:72" s="75" customFormat="1" ht="14.4" x14ac:dyDescent="0.3">
      <c r="A299" s="115"/>
      <c r="B299" s="116"/>
      <c r="C299" s="116"/>
      <c r="D299" s="116"/>
      <c r="E299" s="117" t="s">
        <v>528</v>
      </c>
      <c r="F299" s="118"/>
      <c r="G299" s="119"/>
      <c r="H299" s="88"/>
      <c r="I299" s="88"/>
      <c r="J299" s="120">
        <v>11670.48</v>
      </c>
      <c r="K299" s="121"/>
      <c r="L299" s="121"/>
      <c r="M299" s="121"/>
      <c r="N299" s="122"/>
      <c r="O299" s="123"/>
      <c r="BP299" s="103"/>
      <c r="BQ299" s="111"/>
      <c r="BT299" s="135"/>
    </row>
    <row r="300" spans="1:72" s="75" customFormat="1" ht="14.4" x14ac:dyDescent="0.3">
      <c r="A300" s="115"/>
      <c r="B300" s="116"/>
      <c r="C300" s="116"/>
      <c r="D300" s="116"/>
      <c r="E300" s="117" t="s">
        <v>529</v>
      </c>
      <c r="F300" s="118"/>
      <c r="G300" s="119"/>
      <c r="H300" s="88"/>
      <c r="I300" s="88"/>
      <c r="J300" s="120">
        <v>6331.85</v>
      </c>
      <c r="K300" s="121"/>
      <c r="L300" s="121"/>
      <c r="M300" s="121"/>
      <c r="N300" s="122"/>
      <c r="O300" s="123"/>
      <c r="BP300" s="103"/>
      <c r="BQ300" s="111"/>
      <c r="BT300" s="135"/>
    </row>
    <row r="301" spans="1:72" s="75" customFormat="1" ht="14.4" x14ac:dyDescent="0.3">
      <c r="A301" s="115"/>
      <c r="B301" s="116"/>
      <c r="C301" s="116"/>
      <c r="D301" s="116"/>
      <c r="E301" s="117" t="s">
        <v>92</v>
      </c>
      <c r="F301" s="118"/>
      <c r="G301" s="119"/>
      <c r="H301" s="88"/>
      <c r="I301" s="88"/>
      <c r="J301" s="120">
        <v>38293.99</v>
      </c>
      <c r="K301" s="121"/>
      <c r="L301" s="121"/>
      <c r="M301" s="121"/>
      <c r="N301" s="122"/>
      <c r="O301" s="123"/>
      <c r="BP301" s="103"/>
      <c r="BQ301" s="111"/>
      <c r="BT301" s="135"/>
    </row>
    <row r="302" spans="1:72" s="75" customFormat="1" ht="31.8" x14ac:dyDescent="0.3">
      <c r="A302" s="104" t="s">
        <v>278</v>
      </c>
      <c r="B302" s="105" t="s">
        <v>175</v>
      </c>
      <c r="C302" s="228" t="s">
        <v>176</v>
      </c>
      <c r="D302" s="228"/>
      <c r="E302" s="228"/>
      <c r="F302" s="126">
        <v>3.32443</v>
      </c>
      <c r="G302" s="107" t="s">
        <v>177</v>
      </c>
      <c r="H302" s="107" t="s">
        <v>178</v>
      </c>
      <c r="I302" s="107">
        <v>975.22</v>
      </c>
      <c r="J302" s="107">
        <v>44364.3</v>
      </c>
      <c r="K302" s="107">
        <v>15232.82</v>
      </c>
      <c r="L302" s="108" t="s">
        <v>530</v>
      </c>
      <c r="M302" s="107">
        <v>28530.05</v>
      </c>
      <c r="N302" s="109">
        <v>8.8089999999999993</v>
      </c>
      <c r="O302" s="110">
        <v>29.28</v>
      </c>
      <c r="BP302" s="103"/>
      <c r="BQ302" s="111" t="s">
        <v>176</v>
      </c>
      <c r="BT302" s="135"/>
    </row>
    <row r="303" spans="1:72" s="75" customFormat="1" ht="14.4" x14ac:dyDescent="0.3">
      <c r="A303" s="112"/>
      <c r="B303" s="113"/>
      <c r="C303" s="226" t="s">
        <v>180</v>
      </c>
      <c r="D303" s="226"/>
      <c r="E303" s="226"/>
      <c r="F303" s="226"/>
      <c r="G303" s="226"/>
      <c r="H303" s="226"/>
      <c r="I303" s="226"/>
      <c r="J303" s="226"/>
      <c r="K303" s="226"/>
      <c r="L303" s="226"/>
      <c r="M303" s="226"/>
      <c r="N303" s="226"/>
      <c r="O303" s="227"/>
      <c r="BP303" s="103"/>
      <c r="BQ303" s="111"/>
      <c r="BR303" s="77" t="s">
        <v>180</v>
      </c>
      <c r="BT303" s="135"/>
    </row>
    <row r="304" spans="1:72" s="75" customFormat="1" ht="52.2" x14ac:dyDescent="0.3">
      <c r="A304" s="112"/>
      <c r="B304" s="113" t="s">
        <v>87</v>
      </c>
      <c r="C304" s="226" t="s">
        <v>88</v>
      </c>
      <c r="D304" s="226"/>
      <c r="E304" s="226"/>
      <c r="F304" s="226"/>
      <c r="G304" s="226"/>
      <c r="H304" s="226"/>
      <c r="I304" s="226"/>
      <c r="J304" s="226"/>
      <c r="K304" s="226"/>
      <c r="L304" s="226"/>
      <c r="M304" s="226"/>
      <c r="N304" s="226"/>
      <c r="O304" s="227"/>
      <c r="BP304" s="103"/>
      <c r="BQ304" s="111"/>
      <c r="BR304" s="77" t="s">
        <v>88</v>
      </c>
      <c r="BT304" s="135"/>
    </row>
    <row r="305" spans="1:72" s="75" customFormat="1" ht="14.4" x14ac:dyDescent="0.3">
      <c r="A305" s="112"/>
      <c r="B305" s="114" t="s">
        <v>81</v>
      </c>
      <c r="C305" s="226" t="s">
        <v>89</v>
      </c>
      <c r="D305" s="226"/>
      <c r="E305" s="226"/>
      <c r="F305" s="226"/>
      <c r="G305" s="226"/>
      <c r="H305" s="226"/>
      <c r="I305" s="226"/>
      <c r="J305" s="226"/>
      <c r="K305" s="226"/>
      <c r="L305" s="226"/>
      <c r="M305" s="226"/>
      <c r="N305" s="226"/>
      <c r="O305" s="227"/>
      <c r="BP305" s="103"/>
      <c r="BQ305" s="111"/>
      <c r="BS305" s="77" t="s">
        <v>89</v>
      </c>
      <c r="BT305" s="135"/>
    </row>
    <row r="306" spans="1:72" s="75" customFormat="1" ht="14.4" x14ac:dyDescent="0.3">
      <c r="A306" s="115"/>
      <c r="B306" s="116"/>
      <c r="C306" s="116"/>
      <c r="D306" s="116"/>
      <c r="E306" s="117" t="s">
        <v>531</v>
      </c>
      <c r="F306" s="118"/>
      <c r="G306" s="119"/>
      <c r="H306" s="88"/>
      <c r="I306" s="88"/>
      <c r="J306" s="120">
        <v>14357.97</v>
      </c>
      <c r="K306" s="121"/>
      <c r="L306" s="121"/>
      <c r="M306" s="121"/>
      <c r="N306" s="122"/>
      <c r="O306" s="123"/>
      <c r="BP306" s="103"/>
      <c r="BQ306" s="111"/>
      <c r="BT306" s="135"/>
    </row>
    <row r="307" spans="1:72" s="75" customFormat="1" ht="14.4" x14ac:dyDescent="0.3">
      <c r="A307" s="115"/>
      <c r="B307" s="116"/>
      <c r="C307" s="116"/>
      <c r="D307" s="116"/>
      <c r="E307" s="117" t="s">
        <v>532</v>
      </c>
      <c r="F307" s="118"/>
      <c r="G307" s="119"/>
      <c r="H307" s="88"/>
      <c r="I307" s="88"/>
      <c r="J307" s="120">
        <v>7789.96</v>
      </c>
      <c r="K307" s="121"/>
      <c r="L307" s="121"/>
      <c r="M307" s="121"/>
      <c r="N307" s="122"/>
      <c r="O307" s="123"/>
      <c r="BP307" s="103"/>
      <c r="BQ307" s="111"/>
      <c r="BT307" s="135"/>
    </row>
    <row r="308" spans="1:72" s="75" customFormat="1" ht="14.4" x14ac:dyDescent="0.3">
      <c r="A308" s="115"/>
      <c r="B308" s="116"/>
      <c r="C308" s="116"/>
      <c r="D308" s="116"/>
      <c r="E308" s="117" t="s">
        <v>92</v>
      </c>
      <c r="F308" s="118"/>
      <c r="G308" s="119"/>
      <c r="H308" s="88"/>
      <c r="I308" s="88"/>
      <c r="J308" s="120">
        <v>66512.23</v>
      </c>
      <c r="K308" s="121"/>
      <c r="L308" s="121"/>
      <c r="M308" s="121"/>
      <c r="N308" s="122"/>
      <c r="O308" s="123"/>
      <c r="BP308" s="103"/>
      <c r="BQ308" s="111"/>
      <c r="BT308" s="135"/>
    </row>
    <row r="309" spans="1:72" s="75" customFormat="1" ht="14.4" x14ac:dyDescent="0.3">
      <c r="A309" s="229" t="s">
        <v>533</v>
      </c>
      <c r="B309" s="230"/>
      <c r="C309" s="230"/>
      <c r="D309" s="230"/>
      <c r="E309" s="230"/>
      <c r="F309" s="230"/>
      <c r="G309" s="230"/>
      <c r="H309" s="230"/>
      <c r="I309" s="230"/>
      <c r="J309" s="230"/>
      <c r="K309" s="230"/>
      <c r="L309" s="230"/>
      <c r="M309" s="230"/>
      <c r="N309" s="230"/>
      <c r="O309" s="231"/>
      <c r="BP309" s="103"/>
      <c r="BQ309" s="111"/>
      <c r="BT309" s="135" t="s">
        <v>533</v>
      </c>
    </row>
    <row r="310" spans="1:72" s="75" customFormat="1" ht="31.8" x14ac:dyDescent="0.3">
      <c r="A310" s="104" t="s">
        <v>283</v>
      </c>
      <c r="B310" s="105" t="s">
        <v>167</v>
      </c>
      <c r="C310" s="228" t="s">
        <v>168</v>
      </c>
      <c r="D310" s="228"/>
      <c r="E310" s="228"/>
      <c r="F310" s="106">
        <v>0.27779500000000001</v>
      </c>
      <c r="G310" s="107" t="s">
        <v>169</v>
      </c>
      <c r="H310" s="107" t="s">
        <v>170</v>
      </c>
      <c r="I310" s="107">
        <v>254.72</v>
      </c>
      <c r="J310" s="107">
        <v>1695.61</v>
      </c>
      <c r="K310" s="107">
        <v>1035.71</v>
      </c>
      <c r="L310" s="108" t="s">
        <v>534</v>
      </c>
      <c r="M310" s="107">
        <v>622.69000000000005</v>
      </c>
      <c r="N310" s="128">
        <v>6.1064999999999996</v>
      </c>
      <c r="O310" s="136">
        <v>1.7</v>
      </c>
      <c r="BP310" s="103"/>
      <c r="BQ310" s="111" t="s">
        <v>168</v>
      </c>
      <c r="BT310" s="135"/>
    </row>
    <row r="311" spans="1:72" s="75" customFormat="1" ht="52.2" x14ac:dyDescent="0.3">
      <c r="A311" s="112"/>
      <c r="B311" s="113" t="s">
        <v>87</v>
      </c>
      <c r="C311" s="226" t="s">
        <v>88</v>
      </c>
      <c r="D311" s="226"/>
      <c r="E311" s="226"/>
      <c r="F311" s="226"/>
      <c r="G311" s="226"/>
      <c r="H311" s="226"/>
      <c r="I311" s="226"/>
      <c r="J311" s="226"/>
      <c r="K311" s="226"/>
      <c r="L311" s="226"/>
      <c r="M311" s="226"/>
      <c r="N311" s="226"/>
      <c r="O311" s="227"/>
      <c r="BP311" s="103"/>
      <c r="BQ311" s="111"/>
      <c r="BR311" s="77" t="s">
        <v>88</v>
      </c>
      <c r="BT311" s="135"/>
    </row>
    <row r="312" spans="1:72" s="75" customFormat="1" ht="14.4" x14ac:dyDescent="0.3">
      <c r="A312" s="112"/>
      <c r="B312" s="114" t="s">
        <v>81</v>
      </c>
      <c r="C312" s="226" t="s">
        <v>89</v>
      </c>
      <c r="D312" s="226"/>
      <c r="E312" s="226"/>
      <c r="F312" s="226"/>
      <c r="G312" s="226"/>
      <c r="H312" s="226"/>
      <c r="I312" s="226"/>
      <c r="J312" s="226"/>
      <c r="K312" s="226"/>
      <c r="L312" s="226"/>
      <c r="M312" s="226"/>
      <c r="N312" s="226"/>
      <c r="O312" s="227"/>
      <c r="BP312" s="103"/>
      <c r="BQ312" s="111"/>
      <c r="BS312" s="77" t="s">
        <v>89</v>
      </c>
      <c r="BT312" s="135"/>
    </row>
    <row r="313" spans="1:72" s="75" customFormat="1" ht="14.4" x14ac:dyDescent="0.3">
      <c r="A313" s="115"/>
      <c r="B313" s="116"/>
      <c r="C313" s="116"/>
      <c r="D313" s="116"/>
      <c r="E313" s="117" t="s">
        <v>535</v>
      </c>
      <c r="F313" s="118"/>
      <c r="G313" s="119"/>
      <c r="H313" s="88"/>
      <c r="I313" s="88"/>
      <c r="J313" s="120">
        <v>975.2</v>
      </c>
      <c r="K313" s="121"/>
      <c r="L313" s="121"/>
      <c r="M313" s="121"/>
      <c r="N313" s="122"/>
      <c r="O313" s="123"/>
      <c r="BP313" s="103"/>
      <c r="BQ313" s="111"/>
      <c r="BT313" s="135"/>
    </row>
    <row r="314" spans="1:72" s="75" customFormat="1" ht="14.4" x14ac:dyDescent="0.3">
      <c r="A314" s="115"/>
      <c r="B314" s="116"/>
      <c r="C314" s="116"/>
      <c r="D314" s="116"/>
      <c r="E314" s="117" t="s">
        <v>536</v>
      </c>
      <c r="F314" s="118"/>
      <c r="G314" s="119"/>
      <c r="H314" s="88"/>
      <c r="I314" s="88"/>
      <c r="J314" s="120">
        <v>529.1</v>
      </c>
      <c r="K314" s="121"/>
      <c r="L314" s="121"/>
      <c r="M314" s="121"/>
      <c r="N314" s="122"/>
      <c r="O314" s="123"/>
      <c r="BP314" s="103"/>
      <c r="BQ314" s="111"/>
      <c r="BT314" s="135"/>
    </row>
    <row r="315" spans="1:72" s="75" customFormat="1" ht="14.4" x14ac:dyDescent="0.3">
      <c r="A315" s="115"/>
      <c r="B315" s="116"/>
      <c r="C315" s="116"/>
      <c r="D315" s="116"/>
      <c r="E315" s="117" t="s">
        <v>92</v>
      </c>
      <c r="F315" s="118"/>
      <c r="G315" s="119"/>
      <c r="H315" s="88"/>
      <c r="I315" s="88"/>
      <c r="J315" s="120">
        <v>3199.91</v>
      </c>
      <c r="K315" s="121"/>
      <c r="L315" s="121"/>
      <c r="M315" s="121"/>
      <c r="N315" s="122"/>
      <c r="O315" s="123"/>
      <c r="BP315" s="103"/>
      <c r="BQ315" s="111"/>
      <c r="BT315" s="135"/>
    </row>
    <row r="316" spans="1:72" s="75" customFormat="1" ht="31.8" x14ac:dyDescent="0.3">
      <c r="A316" s="104" t="s">
        <v>287</v>
      </c>
      <c r="B316" s="105" t="s">
        <v>175</v>
      </c>
      <c r="C316" s="228" t="s">
        <v>176</v>
      </c>
      <c r="D316" s="228"/>
      <c r="E316" s="228"/>
      <c r="F316" s="106">
        <v>0.27779500000000001</v>
      </c>
      <c r="G316" s="107" t="s">
        <v>177</v>
      </c>
      <c r="H316" s="107" t="s">
        <v>178</v>
      </c>
      <c r="I316" s="107">
        <v>975.22</v>
      </c>
      <c r="J316" s="107">
        <v>3707.16</v>
      </c>
      <c r="K316" s="107">
        <v>1272.8800000000001</v>
      </c>
      <c r="L316" s="108" t="s">
        <v>449</v>
      </c>
      <c r="M316" s="107">
        <v>2384.02</v>
      </c>
      <c r="N316" s="109">
        <v>8.8089999999999993</v>
      </c>
      <c r="O316" s="110">
        <v>2.4500000000000002</v>
      </c>
      <c r="BP316" s="103"/>
      <c r="BQ316" s="111" t="s">
        <v>176</v>
      </c>
      <c r="BT316" s="135"/>
    </row>
    <row r="317" spans="1:72" s="75" customFormat="1" ht="14.4" x14ac:dyDescent="0.3">
      <c r="A317" s="112"/>
      <c r="B317" s="113"/>
      <c r="C317" s="226" t="s">
        <v>180</v>
      </c>
      <c r="D317" s="226"/>
      <c r="E317" s="226"/>
      <c r="F317" s="226"/>
      <c r="G317" s="226"/>
      <c r="H317" s="226"/>
      <c r="I317" s="226"/>
      <c r="J317" s="226"/>
      <c r="K317" s="226"/>
      <c r="L317" s="226"/>
      <c r="M317" s="226"/>
      <c r="N317" s="226"/>
      <c r="O317" s="227"/>
      <c r="BP317" s="103"/>
      <c r="BQ317" s="111"/>
      <c r="BR317" s="77" t="s">
        <v>180</v>
      </c>
      <c r="BT317" s="135"/>
    </row>
    <row r="318" spans="1:72" s="75" customFormat="1" ht="52.2" x14ac:dyDescent="0.3">
      <c r="A318" s="112"/>
      <c r="B318" s="113" t="s">
        <v>87</v>
      </c>
      <c r="C318" s="226" t="s">
        <v>88</v>
      </c>
      <c r="D318" s="226"/>
      <c r="E318" s="226"/>
      <c r="F318" s="226"/>
      <c r="G318" s="226"/>
      <c r="H318" s="226"/>
      <c r="I318" s="226"/>
      <c r="J318" s="226"/>
      <c r="K318" s="226"/>
      <c r="L318" s="226"/>
      <c r="M318" s="226"/>
      <c r="N318" s="226"/>
      <c r="O318" s="227"/>
      <c r="BP318" s="103"/>
      <c r="BQ318" s="111"/>
      <c r="BR318" s="77" t="s">
        <v>88</v>
      </c>
      <c r="BT318" s="135"/>
    </row>
    <row r="319" spans="1:72" s="75" customFormat="1" ht="14.4" x14ac:dyDescent="0.3">
      <c r="A319" s="112"/>
      <c r="B319" s="114" t="s">
        <v>81</v>
      </c>
      <c r="C319" s="226" t="s">
        <v>89</v>
      </c>
      <c r="D319" s="226"/>
      <c r="E319" s="226"/>
      <c r="F319" s="226"/>
      <c r="G319" s="226"/>
      <c r="H319" s="226"/>
      <c r="I319" s="226"/>
      <c r="J319" s="226"/>
      <c r="K319" s="226"/>
      <c r="L319" s="226"/>
      <c r="M319" s="226"/>
      <c r="N319" s="226"/>
      <c r="O319" s="227"/>
      <c r="BP319" s="103"/>
      <c r="BQ319" s="111"/>
      <c r="BS319" s="77" t="s">
        <v>89</v>
      </c>
      <c r="BT319" s="135"/>
    </row>
    <row r="320" spans="1:72" s="75" customFormat="1" ht="14.4" x14ac:dyDescent="0.3">
      <c r="A320" s="115"/>
      <c r="B320" s="116"/>
      <c r="C320" s="116"/>
      <c r="D320" s="116"/>
      <c r="E320" s="117" t="s">
        <v>537</v>
      </c>
      <c r="F320" s="118"/>
      <c r="G320" s="119"/>
      <c r="H320" s="88"/>
      <c r="I320" s="88"/>
      <c r="J320" s="120">
        <v>1199.78</v>
      </c>
      <c r="K320" s="121"/>
      <c r="L320" s="121"/>
      <c r="M320" s="121"/>
      <c r="N320" s="122"/>
      <c r="O320" s="123"/>
      <c r="BP320" s="103"/>
      <c r="BQ320" s="111"/>
      <c r="BT320" s="135"/>
    </row>
    <row r="321" spans="1:72" s="75" customFormat="1" ht="14.4" x14ac:dyDescent="0.3">
      <c r="A321" s="115"/>
      <c r="B321" s="116"/>
      <c r="C321" s="116"/>
      <c r="D321" s="116"/>
      <c r="E321" s="117" t="s">
        <v>538</v>
      </c>
      <c r="F321" s="118"/>
      <c r="G321" s="119"/>
      <c r="H321" s="88"/>
      <c r="I321" s="88"/>
      <c r="J321" s="120">
        <v>650.94000000000005</v>
      </c>
      <c r="K321" s="121"/>
      <c r="L321" s="121"/>
      <c r="M321" s="121"/>
      <c r="N321" s="122"/>
      <c r="O321" s="123"/>
      <c r="BP321" s="103"/>
      <c r="BQ321" s="111"/>
      <c r="BT321" s="135"/>
    </row>
    <row r="322" spans="1:72" s="75" customFormat="1" ht="14.4" x14ac:dyDescent="0.3">
      <c r="A322" s="115"/>
      <c r="B322" s="116"/>
      <c r="C322" s="116"/>
      <c r="D322" s="116"/>
      <c r="E322" s="117" t="s">
        <v>92</v>
      </c>
      <c r="F322" s="118"/>
      <c r="G322" s="119"/>
      <c r="H322" s="88"/>
      <c r="I322" s="88"/>
      <c r="J322" s="120">
        <v>5557.88</v>
      </c>
      <c r="K322" s="121"/>
      <c r="L322" s="121"/>
      <c r="M322" s="121"/>
      <c r="N322" s="122"/>
      <c r="O322" s="123"/>
      <c r="BP322" s="103"/>
      <c r="BQ322" s="111"/>
      <c r="BT322" s="135"/>
    </row>
    <row r="323" spans="1:72" s="75" customFormat="1" ht="14.4" x14ac:dyDescent="0.3">
      <c r="A323" s="229" t="s">
        <v>539</v>
      </c>
      <c r="B323" s="230"/>
      <c r="C323" s="230"/>
      <c r="D323" s="230"/>
      <c r="E323" s="230"/>
      <c r="F323" s="230"/>
      <c r="G323" s="230"/>
      <c r="H323" s="230"/>
      <c r="I323" s="230"/>
      <c r="J323" s="230"/>
      <c r="K323" s="230"/>
      <c r="L323" s="230"/>
      <c r="M323" s="230"/>
      <c r="N323" s="230"/>
      <c r="O323" s="231"/>
      <c r="BP323" s="103"/>
      <c r="BQ323" s="111"/>
      <c r="BT323" s="135" t="s">
        <v>539</v>
      </c>
    </row>
    <row r="324" spans="1:72" s="75" customFormat="1" ht="31.8" x14ac:dyDescent="0.3">
      <c r="A324" s="104" t="s">
        <v>292</v>
      </c>
      <c r="B324" s="105" t="s">
        <v>167</v>
      </c>
      <c r="C324" s="228" t="s">
        <v>168</v>
      </c>
      <c r="D324" s="228"/>
      <c r="E324" s="228"/>
      <c r="F324" s="106">
        <v>5.3341E-2</v>
      </c>
      <c r="G324" s="107" t="s">
        <v>169</v>
      </c>
      <c r="H324" s="107" t="s">
        <v>170</v>
      </c>
      <c r="I324" s="107">
        <v>254.72</v>
      </c>
      <c r="J324" s="107">
        <v>325.58</v>
      </c>
      <c r="K324" s="107">
        <v>198.87</v>
      </c>
      <c r="L324" s="108" t="s">
        <v>540</v>
      </c>
      <c r="M324" s="107">
        <v>119.57</v>
      </c>
      <c r="N324" s="128">
        <v>6.1064999999999996</v>
      </c>
      <c r="O324" s="110">
        <v>0.33</v>
      </c>
      <c r="BP324" s="103"/>
      <c r="BQ324" s="111" t="s">
        <v>168</v>
      </c>
      <c r="BT324" s="135"/>
    </row>
    <row r="325" spans="1:72" s="75" customFormat="1" ht="52.2" x14ac:dyDescent="0.3">
      <c r="A325" s="112"/>
      <c r="B325" s="113" t="s">
        <v>87</v>
      </c>
      <c r="C325" s="226" t="s">
        <v>88</v>
      </c>
      <c r="D325" s="226"/>
      <c r="E325" s="226"/>
      <c r="F325" s="226"/>
      <c r="G325" s="226"/>
      <c r="H325" s="226"/>
      <c r="I325" s="226"/>
      <c r="J325" s="226"/>
      <c r="K325" s="226"/>
      <c r="L325" s="226"/>
      <c r="M325" s="226"/>
      <c r="N325" s="226"/>
      <c r="O325" s="227"/>
      <c r="BP325" s="103"/>
      <c r="BQ325" s="111"/>
      <c r="BR325" s="77" t="s">
        <v>88</v>
      </c>
      <c r="BT325" s="135"/>
    </row>
    <row r="326" spans="1:72" s="75" customFormat="1" ht="14.4" x14ac:dyDescent="0.3">
      <c r="A326" s="112"/>
      <c r="B326" s="114" t="s">
        <v>81</v>
      </c>
      <c r="C326" s="226" t="s">
        <v>89</v>
      </c>
      <c r="D326" s="226"/>
      <c r="E326" s="226"/>
      <c r="F326" s="226"/>
      <c r="G326" s="226"/>
      <c r="H326" s="226"/>
      <c r="I326" s="226"/>
      <c r="J326" s="226"/>
      <c r="K326" s="226"/>
      <c r="L326" s="226"/>
      <c r="M326" s="226"/>
      <c r="N326" s="226"/>
      <c r="O326" s="227"/>
      <c r="BP326" s="103"/>
      <c r="BQ326" s="111"/>
      <c r="BS326" s="77" t="s">
        <v>89</v>
      </c>
      <c r="BT326" s="135"/>
    </row>
    <row r="327" spans="1:72" s="75" customFormat="1" ht="14.4" x14ac:dyDescent="0.3">
      <c r="A327" s="115"/>
      <c r="B327" s="116"/>
      <c r="C327" s="116"/>
      <c r="D327" s="116"/>
      <c r="E327" s="117" t="s">
        <v>541</v>
      </c>
      <c r="F327" s="118"/>
      <c r="G327" s="119"/>
      <c r="H327" s="88"/>
      <c r="I327" s="88"/>
      <c r="J327" s="120">
        <v>187.25</v>
      </c>
      <c r="K327" s="121"/>
      <c r="L327" s="121"/>
      <c r="M327" s="121"/>
      <c r="N327" s="122"/>
      <c r="O327" s="123"/>
      <c r="BP327" s="103"/>
      <c r="BQ327" s="111"/>
      <c r="BT327" s="135"/>
    </row>
    <row r="328" spans="1:72" s="75" customFormat="1" ht="14.4" x14ac:dyDescent="0.3">
      <c r="A328" s="115"/>
      <c r="B328" s="116"/>
      <c r="C328" s="116"/>
      <c r="D328" s="116"/>
      <c r="E328" s="117" t="s">
        <v>542</v>
      </c>
      <c r="F328" s="118"/>
      <c r="G328" s="119"/>
      <c r="H328" s="88"/>
      <c r="I328" s="88"/>
      <c r="J328" s="120">
        <v>101.59</v>
      </c>
      <c r="K328" s="121"/>
      <c r="L328" s="121"/>
      <c r="M328" s="121"/>
      <c r="N328" s="122"/>
      <c r="O328" s="123"/>
      <c r="BP328" s="103"/>
      <c r="BQ328" s="111"/>
      <c r="BT328" s="135"/>
    </row>
    <row r="329" spans="1:72" s="75" customFormat="1" ht="14.4" x14ac:dyDescent="0.3">
      <c r="A329" s="115"/>
      <c r="B329" s="116"/>
      <c r="C329" s="116"/>
      <c r="D329" s="116"/>
      <c r="E329" s="117" t="s">
        <v>92</v>
      </c>
      <c r="F329" s="118"/>
      <c r="G329" s="119"/>
      <c r="H329" s="88"/>
      <c r="I329" s="88"/>
      <c r="J329" s="120">
        <v>614.41999999999996</v>
      </c>
      <c r="K329" s="121"/>
      <c r="L329" s="121"/>
      <c r="M329" s="121"/>
      <c r="N329" s="122"/>
      <c r="O329" s="123"/>
      <c r="BP329" s="103"/>
      <c r="BQ329" s="111"/>
      <c r="BT329" s="135"/>
    </row>
    <row r="330" spans="1:72" s="75" customFormat="1" ht="31.8" x14ac:dyDescent="0.3">
      <c r="A330" s="104" t="s">
        <v>296</v>
      </c>
      <c r="B330" s="105" t="s">
        <v>175</v>
      </c>
      <c r="C330" s="228" t="s">
        <v>176</v>
      </c>
      <c r="D330" s="228"/>
      <c r="E330" s="228"/>
      <c r="F330" s="106">
        <v>5.3341E-2</v>
      </c>
      <c r="G330" s="107" t="s">
        <v>177</v>
      </c>
      <c r="H330" s="107" t="s">
        <v>178</v>
      </c>
      <c r="I330" s="107">
        <v>975.22</v>
      </c>
      <c r="J330" s="107">
        <v>711.83</v>
      </c>
      <c r="K330" s="107">
        <v>244.41</v>
      </c>
      <c r="L330" s="108" t="s">
        <v>543</v>
      </c>
      <c r="M330" s="107">
        <v>457.77</v>
      </c>
      <c r="N330" s="109">
        <v>8.8089999999999993</v>
      </c>
      <c r="O330" s="110">
        <v>0.47</v>
      </c>
      <c r="BP330" s="103"/>
      <c r="BQ330" s="111" t="s">
        <v>176</v>
      </c>
      <c r="BT330" s="135"/>
    </row>
    <row r="331" spans="1:72" s="75" customFormat="1" ht="14.4" x14ac:dyDescent="0.3">
      <c r="A331" s="112"/>
      <c r="B331" s="113"/>
      <c r="C331" s="226" t="s">
        <v>180</v>
      </c>
      <c r="D331" s="226"/>
      <c r="E331" s="226"/>
      <c r="F331" s="226"/>
      <c r="G331" s="226"/>
      <c r="H331" s="226"/>
      <c r="I331" s="226"/>
      <c r="J331" s="226"/>
      <c r="K331" s="226"/>
      <c r="L331" s="226"/>
      <c r="M331" s="226"/>
      <c r="N331" s="226"/>
      <c r="O331" s="227"/>
      <c r="BP331" s="103"/>
      <c r="BQ331" s="111"/>
      <c r="BR331" s="77" t="s">
        <v>180</v>
      </c>
      <c r="BT331" s="135"/>
    </row>
    <row r="332" spans="1:72" s="75" customFormat="1" ht="52.2" x14ac:dyDescent="0.3">
      <c r="A332" s="112"/>
      <c r="B332" s="113" t="s">
        <v>87</v>
      </c>
      <c r="C332" s="226" t="s">
        <v>88</v>
      </c>
      <c r="D332" s="226"/>
      <c r="E332" s="226"/>
      <c r="F332" s="226"/>
      <c r="G332" s="226"/>
      <c r="H332" s="226"/>
      <c r="I332" s="226"/>
      <c r="J332" s="226"/>
      <c r="K332" s="226"/>
      <c r="L332" s="226"/>
      <c r="M332" s="226"/>
      <c r="N332" s="226"/>
      <c r="O332" s="227"/>
      <c r="BP332" s="103"/>
      <c r="BQ332" s="111"/>
      <c r="BR332" s="77" t="s">
        <v>88</v>
      </c>
      <c r="BT332" s="135"/>
    </row>
    <row r="333" spans="1:72" s="75" customFormat="1" ht="14.4" x14ac:dyDescent="0.3">
      <c r="A333" s="112"/>
      <c r="B333" s="114" t="s">
        <v>81</v>
      </c>
      <c r="C333" s="226" t="s">
        <v>89</v>
      </c>
      <c r="D333" s="226"/>
      <c r="E333" s="226"/>
      <c r="F333" s="226"/>
      <c r="G333" s="226"/>
      <c r="H333" s="226"/>
      <c r="I333" s="226"/>
      <c r="J333" s="226"/>
      <c r="K333" s="226"/>
      <c r="L333" s="226"/>
      <c r="M333" s="226"/>
      <c r="N333" s="226"/>
      <c r="O333" s="227"/>
      <c r="BP333" s="103"/>
      <c r="BQ333" s="111"/>
      <c r="BS333" s="77" t="s">
        <v>89</v>
      </c>
      <c r="BT333" s="135"/>
    </row>
    <row r="334" spans="1:72" s="75" customFormat="1" ht="14.4" x14ac:dyDescent="0.3">
      <c r="A334" s="115"/>
      <c r="B334" s="116"/>
      <c r="C334" s="116"/>
      <c r="D334" s="116"/>
      <c r="E334" s="117" t="s">
        <v>544</v>
      </c>
      <c r="F334" s="118"/>
      <c r="G334" s="119"/>
      <c r="H334" s="88"/>
      <c r="I334" s="88"/>
      <c r="J334" s="120">
        <v>230.38</v>
      </c>
      <c r="K334" s="121"/>
      <c r="L334" s="121"/>
      <c r="M334" s="121"/>
      <c r="N334" s="122"/>
      <c r="O334" s="123"/>
      <c r="BP334" s="103"/>
      <c r="BQ334" s="111"/>
      <c r="BT334" s="135"/>
    </row>
    <row r="335" spans="1:72" s="75" customFormat="1" ht="14.4" x14ac:dyDescent="0.3">
      <c r="A335" s="115"/>
      <c r="B335" s="116"/>
      <c r="C335" s="116"/>
      <c r="D335" s="116"/>
      <c r="E335" s="117" t="s">
        <v>545</v>
      </c>
      <c r="F335" s="118"/>
      <c r="G335" s="119"/>
      <c r="H335" s="88"/>
      <c r="I335" s="88"/>
      <c r="J335" s="120">
        <v>124.99</v>
      </c>
      <c r="K335" s="121"/>
      <c r="L335" s="121"/>
      <c r="M335" s="121"/>
      <c r="N335" s="122"/>
      <c r="O335" s="123"/>
      <c r="BP335" s="103"/>
      <c r="BQ335" s="111"/>
      <c r="BT335" s="135"/>
    </row>
    <row r="336" spans="1:72" s="75" customFormat="1" ht="14.4" x14ac:dyDescent="0.3">
      <c r="A336" s="115"/>
      <c r="B336" s="116"/>
      <c r="C336" s="116"/>
      <c r="D336" s="116"/>
      <c r="E336" s="117" t="s">
        <v>92</v>
      </c>
      <c r="F336" s="118"/>
      <c r="G336" s="119"/>
      <c r="H336" s="88"/>
      <c r="I336" s="88"/>
      <c r="J336" s="120">
        <v>1067.2</v>
      </c>
      <c r="K336" s="121"/>
      <c r="L336" s="121"/>
      <c r="M336" s="121"/>
      <c r="N336" s="122"/>
      <c r="O336" s="123"/>
      <c r="BP336" s="103"/>
      <c r="BQ336" s="111"/>
      <c r="BT336" s="135"/>
    </row>
    <row r="337" spans="1:72" s="75" customFormat="1" ht="14.4" x14ac:dyDescent="0.3">
      <c r="A337" s="229" t="s">
        <v>546</v>
      </c>
      <c r="B337" s="230"/>
      <c r="C337" s="230"/>
      <c r="D337" s="230"/>
      <c r="E337" s="230"/>
      <c r="F337" s="230"/>
      <c r="G337" s="230"/>
      <c r="H337" s="230"/>
      <c r="I337" s="230"/>
      <c r="J337" s="230"/>
      <c r="K337" s="230"/>
      <c r="L337" s="230"/>
      <c r="M337" s="230"/>
      <c r="N337" s="230"/>
      <c r="O337" s="231"/>
      <c r="BP337" s="103"/>
      <c r="BQ337" s="111"/>
      <c r="BT337" s="135" t="s">
        <v>546</v>
      </c>
    </row>
    <row r="338" spans="1:72" s="75" customFormat="1" ht="31.8" x14ac:dyDescent="0.3">
      <c r="A338" s="104" t="s">
        <v>301</v>
      </c>
      <c r="B338" s="105" t="s">
        <v>167</v>
      </c>
      <c r="C338" s="228" t="s">
        <v>168</v>
      </c>
      <c r="D338" s="228"/>
      <c r="E338" s="228"/>
      <c r="F338" s="106">
        <v>3.6754000000000002E-2</v>
      </c>
      <c r="G338" s="107" t="s">
        <v>169</v>
      </c>
      <c r="H338" s="107" t="s">
        <v>170</v>
      </c>
      <c r="I338" s="107">
        <v>254.72</v>
      </c>
      <c r="J338" s="107">
        <v>224.34</v>
      </c>
      <c r="K338" s="107">
        <v>137.03</v>
      </c>
      <c r="L338" s="108" t="s">
        <v>547</v>
      </c>
      <c r="M338" s="107">
        <v>82.39</v>
      </c>
      <c r="N338" s="128">
        <v>6.1064999999999996</v>
      </c>
      <c r="O338" s="110">
        <v>0.22</v>
      </c>
      <c r="BP338" s="103"/>
      <c r="BQ338" s="111" t="s">
        <v>168</v>
      </c>
      <c r="BT338" s="135"/>
    </row>
    <row r="339" spans="1:72" s="75" customFormat="1" ht="52.2" x14ac:dyDescent="0.3">
      <c r="A339" s="112"/>
      <c r="B339" s="113" t="s">
        <v>87</v>
      </c>
      <c r="C339" s="226" t="s">
        <v>88</v>
      </c>
      <c r="D339" s="226"/>
      <c r="E339" s="226"/>
      <c r="F339" s="226"/>
      <c r="G339" s="226"/>
      <c r="H339" s="226"/>
      <c r="I339" s="226"/>
      <c r="J339" s="226"/>
      <c r="K339" s="226"/>
      <c r="L339" s="226"/>
      <c r="M339" s="226"/>
      <c r="N339" s="226"/>
      <c r="O339" s="227"/>
      <c r="BP339" s="103"/>
      <c r="BQ339" s="111"/>
      <c r="BR339" s="77" t="s">
        <v>88</v>
      </c>
      <c r="BT339" s="135"/>
    </row>
    <row r="340" spans="1:72" s="75" customFormat="1" ht="14.4" x14ac:dyDescent="0.3">
      <c r="A340" s="112"/>
      <c r="B340" s="114" t="s">
        <v>81</v>
      </c>
      <c r="C340" s="226" t="s">
        <v>89</v>
      </c>
      <c r="D340" s="226"/>
      <c r="E340" s="226"/>
      <c r="F340" s="226"/>
      <c r="G340" s="226"/>
      <c r="H340" s="226"/>
      <c r="I340" s="226"/>
      <c r="J340" s="226"/>
      <c r="K340" s="226"/>
      <c r="L340" s="226"/>
      <c r="M340" s="226"/>
      <c r="N340" s="226"/>
      <c r="O340" s="227"/>
      <c r="BP340" s="103"/>
      <c r="BQ340" s="111"/>
      <c r="BS340" s="77" t="s">
        <v>89</v>
      </c>
      <c r="BT340" s="135"/>
    </row>
    <row r="341" spans="1:72" s="75" customFormat="1" ht="14.4" x14ac:dyDescent="0.3">
      <c r="A341" s="115"/>
      <c r="B341" s="116"/>
      <c r="C341" s="116"/>
      <c r="D341" s="116"/>
      <c r="E341" s="117" t="s">
        <v>548</v>
      </c>
      <c r="F341" s="118"/>
      <c r="G341" s="119"/>
      <c r="H341" s="88"/>
      <c r="I341" s="88"/>
      <c r="J341" s="120">
        <v>129.02000000000001</v>
      </c>
      <c r="K341" s="121"/>
      <c r="L341" s="121"/>
      <c r="M341" s="121"/>
      <c r="N341" s="122"/>
      <c r="O341" s="123"/>
      <c r="BP341" s="103"/>
      <c r="BQ341" s="111"/>
      <c r="BT341" s="135"/>
    </row>
    <row r="342" spans="1:72" s="75" customFormat="1" ht="14.4" x14ac:dyDescent="0.3">
      <c r="A342" s="115"/>
      <c r="B342" s="116"/>
      <c r="C342" s="116"/>
      <c r="D342" s="116"/>
      <c r="E342" s="117" t="s">
        <v>549</v>
      </c>
      <c r="F342" s="118"/>
      <c r="G342" s="119"/>
      <c r="H342" s="88"/>
      <c r="I342" s="88"/>
      <c r="J342" s="120">
        <v>70</v>
      </c>
      <c r="K342" s="121"/>
      <c r="L342" s="121"/>
      <c r="M342" s="121"/>
      <c r="N342" s="122"/>
      <c r="O342" s="123"/>
      <c r="BP342" s="103"/>
      <c r="BQ342" s="111"/>
      <c r="BT342" s="135"/>
    </row>
    <row r="343" spans="1:72" s="75" customFormat="1" ht="14.4" x14ac:dyDescent="0.3">
      <c r="A343" s="115"/>
      <c r="B343" s="116"/>
      <c r="C343" s="116"/>
      <c r="D343" s="116"/>
      <c r="E343" s="117" t="s">
        <v>92</v>
      </c>
      <c r="F343" s="118"/>
      <c r="G343" s="119"/>
      <c r="H343" s="88"/>
      <c r="I343" s="88"/>
      <c r="J343" s="120">
        <v>423.36</v>
      </c>
      <c r="K343" s="121"/>
      <c r="L343" s="121"/>
      <c r="M343" s="121"/>
      <c r="N343" s="122"/>
      <c r="O343" s="123"/>
      <c r="BP343" s="103"/>
      <c r="BQ343" s="111"/>
      <c r="BT343" s="135"/>
    </row>
    <row r="344" spans="1:72" s="75" customFormat="1" ht="31.8" x14ac:dyDescent="0.3">
      <c r="A344" s="104" t="s">
        <v>305</v>
      </c>
      <c r="B344" s="105" t="s">
        <v>175</v>
      </c>
      <c r="C344" s="228" t="s">
        <v>176</v>
      </c>
      <c r="D344" s="228"/>
      <c r="E344" s="228"/>
      <c r="F344" s="106">
        <v>3.6754000000000002E-2</v>
      </c>
      <c r="G344" s="107" t="s">
        <v>177</v>
      </c>
      <c r="H344" s="107" t="s">
        <v>178</v>
      </c>
      <c r="I344" s="107">
        <v>975.22</v>
      </c>
      <c r="J344" s="107">
        <v>490.48</v>
      </c>
      <c r="K344" s="107">
        <v>168.41</v>
      </c>
      <c r="L344" s="108" t="s">
        <v>550</v>
      </c>
      <c r="M344" s="107">
        <v>315.42</v>
      </c>
      <c r="N344" s="109">
        <v>8.8089999999999993</v>
      </c>
      <c r="O344" s="110">
        <v>0.32</v>
      </c>
      <c r="BP344" s="103"/>
      <c r="BQ344" s="111" t="s">
        <v>176</v>
      </c>
      <c r="BT344" s="135"/>
    </row>
    <row r="345" spans="1:72" s="75" customFormat="1" ht="14.4" x14ac:dyDescent="0.3">
      <c r="A345" s="112"/>
      <c r="B345" s="113"/>
      <c r="C345" s="226" t="s">
        <v>180</v>
      </c>
      <c r="D345" s="226"/>
      <c r="E345" s="226"/>
      <c r="F345" s="226"/>
      <c r="G345" s="226"/>
      <c r="H345" s="226"/>
      <c r="I345" s="226"/>
      <c r="J345" s="226"/>
      <c r="K345" s="226"/>
      <c r="L345" s="226"/>
      <c r="M345" s="226"/>
      <c r="N345" s="226"/>
      <c r="O345" s="227"/>
      <c r="BP345" s="103"/>
      <c r="BQ345" s="111"/>
      <c r="BR345" s="77" t="s">
        <v>180</v>
      </c>
      <c r="BT345" s="135"/>
    </row>
    <row r="346" spans="1:72" s="75" customFormat="1" ht="52.2" x14ac:dyDescent="0.3">
      <c r="A346" s="112"/>
      <c r="B346" s="113" t="s">
        <v>87</v>
      </c>
      <c r="C346" s="226" t="s">
        <v>88</v>
      </c>
      <c r="D346" s="226"/>
      <c r="E346" s="226"/>
      <c r="F346" s="226"/>
      <c r="G346" s="226"/>
      <c r="H346" s="226"/>
      <c r="I346" s="226"/>
      <c r="J346" s="226"/>
      <c r="K346" s="226"/>
      <c r="L346" s="226"/>
      <c r="M346" s="226"/>
      <c r="N346" s="226"/>
      <c r="O346" s="227"/>
      <c r="BP346" s="103"/>
      <c r="BQ346" s="111"/>
      <c r="BR346" s="77" t="s">
        <v>88</v>
      </c>
      <c r="BT346" s="135"/>
    </row>
    <row r="347" spans="1:72" s="75" customFormat="1" ht="14.4" x14ac:dyDescent="0.3">
      <c r="A347" s="112"/>
      <c r="B347" s="114" t="s">
        <v>81</v>
      </c>
      <c r="C347" s="226" t="s">
        <v>89</v>
      </c>
      <c r="D347" s="226"/>
      <c r="E347" s="226"/>
      <c r="F347" s="226"/>
      <c r="G347" s="226"/>
      <c r="H347" s="226"/>
      <c r="I347" s="226"/>
      <c r="J347" s="226"/>
      <c r="K347" s="226"/>
      <c r="L347" s="226"/>
      <c r="M347" s="226"/>
      <c r="N347" s="226"/>
      <c r="O347" s="227"/>
      <c r="BP347" s="103"/>
      <c r="BQ347" s="111"/>
      <c r="BS347" s="77" t="s">
        <v>89</v>
      </c>
      <c r="BT347" s="135"/>
    </row>
    <row r="348" spans="1:72" s="75" customFormat="1" ht="14.4" x14ac:dyDescent="0.3">
      <c r="A348" s="115"/>
      <c r="B348" s="116"/>
      <c r="C348" s="116"/>
      <c r="D348" s="116"/>
      <c r="E348" s="117" t="s">
        <v>551</v>
      </c>
      <c r="F348" s="118"/>
      <c r="G348" s="119"/>
      <c r="H348" s="88"/>
      <c r="I348" s="88"/>
      <c r="J348" s="120">
        <v>158.74</v>
      </c>
      <c r="K348" s="121"/>
      <c r="L348" s="121"/>
      <c r="M348" s="121"/>
      <c r="N348" s="122"/>
      <c r="O348" s="123"/>
      <c r="BP348" s="103"/>
      <c r="BQ348" s="111"/>
      <c r="BT348" s="135"/>
    </row>
    <row r="349" spans="1:72" s="75" customFormat="1" ht="14.4" x14ac:dyDescent="0.3">
      <c r="A349" s="115"/>
      <c r="B349" s="116"/>
      <c r="C349" s="116"/>
      <c r="D349" s="116"/>
      <c r="E349" s="117" t="s">
        <v>552</v>
      </c>
      <c r="F349" s="118"/>
      <c r="G349" s="119"/>
      <c r="H349" s="88"/>
      <c r="I349" s="88"/>
      <c r="J349" s="120">
        <v>86.12</v>
      </c>
      <c r="K349" s="121"/>
      <c r="L349" s="121"/>
      <c r="M349" s="121"/>
      <c r="N349" s="122"/>
      <c r="O349" s="123"/>
      <c r="BP349" s="103"/>
      <c r="BQ349" s="111"/>
      <c r="BT349" s="135"/>
    </row>
    <row r="350" spans="1:72" s="75" customFormat="1" ht="14.4" x14ac:dyDescent="0.3">
      <c r="A350" s="115"/>
      <c r="B350" s="116"/>
      <c r="C350" s="116"/>
      <c r="D350" s="116"/>
      <c r="E350" s="117" t="s">
        <v>92</v>
      </c>
      <c r="F350" s="118"/>
      <c r="G350" s="119"/>
      <c r="H350" s="88"/>
      <c r="I350" s="88"/>
      <c r="J350" s="120">
        <v>735.34</v>
      </c>
      <c r="K350" s="121"/>
      <c r="L350" s="121"/>
      <c r="M350" s="121"/>
      <c r="N350" s="122"/>
      <c r="O350" s="123"/>
      <c r="BP350" s="103"/>
      <c r="BQ350" s="111"/>
      <c r="BT350" s="135"/>
    </row>
    <row r="351" spans="1:72" s="75" customFormat="1" ht="14.4" x14ac:dyDescent="0.3">
      <c r="A351" s="229" t="s">
        <v>553</v>
      </c>
      <c r="B351" s="230"/>
      <c r="C351" s="230"/>
      <c r="D351" s="230"/>
      <c r="E351" s="230"/>
      <c r="F351" s="230"/>
      <c r="G351" s="230"/>
      <c r="H351" s="230"/>
      <c r="I351" s="230"/>
      <c r="J351" s="230"/>
      <c r="K351" s="230"/>
      <c r="L351" s="230"/>
      <c r="M351" s="230"/>
      <c r="N351" s="230"/>
      <c r="O351" s="231"/>
      <c r="BP351" s="103"/>
      <c r="BQ351" s="111"/>
      <c r="BT351" s="135" t="s">
        <v>553</v>
      </c>
    </row>
    <row r="352" spans="1:72" s="75" customFormat="1" ht="31.8" x14ac:dyDescent="0.3">
      <c r="A352" s="104" t="s">
        <v>310</v>
      </c>
      <c r="B352" s="105" t="s">
        <v>167</v>
      </c>
      <c r="C352" s="228" t="s">
        <v>168</v>
      </c>
      <c r="D352" s="228"/>
      <c r="E352" s="228"/>
      <c r="F352" s="106">
        <v>5.2264999999999999E-2</v>
      </c>
      <c r="G352" s="107" t="s">
        <v>169</v>
      </c>
      <c r="H352" s="107" t="s">
        <v>170</v>
      </c>
      <c r="I352" s="107">
        <v>254.72</v>
      </c>
      <c r="J352" s="107">
        <v>319.01</v>
      </c>
      <c r="K352" s="107">
        <v>194.86</v>
      </c>
      <c r="L352" s="108" t="s">
        <v>554</v>
      </c>
      <c r="M352" s="107">
        <v>117.15</v>
      </c>
      <c r="N352" s="128">
        <v>6.1064999999999996</v>
      </c>
      <c r="O352" s="110">
        <v>0.32</v>
      </c>
      <c r="BP352" s="103"/>
      <c r="BQ352" s="111" t="s">
        <v>168</v>
      </c>
      <c r="BT352" s="135"/>
    </row>
    <row r="353" spans="1:72" s="75" customFormat="1" ht="52.2" x14ac:dyDescent="0.3">
      <c r="A353" s="112"/>
      <c r="B353" s="113" t="s">
        <v>87</v>
      </c>
      <c r="C353" s="226" t="s">
        <v>88</v>
      </c>
      <c r="D353" s="226"/>
      <c r="E353" s="226"/>
      <c r="F353" s="226"/>
      <c r="G353" s="226"/>
      <c r="H353" s="226"/>
      <c r="I353" s="226"/>
      <c r="J353" s="226"/>
      <c r="K353" s="226"/>
      <c r="L353" s="226"/>
      <c r="M353" s="226"/>
      <c r="N353" s="226"/>
      <c r="O353" s="227"/>
      <c r="BP353" s="103"/>
      <c r="BQ353" s="111"/>
      <c r="BR353" s="77" t="s">
        <v>88</v>
      </c>
      <c r="BT353" s="135"/>
    </row>
    <row r="354" spans="1:72" s="75" customFormat="1" ht="14.4" x14ac:dyDescent="0.3">
      <c r="A354" s="112"/>
      <c r="B354" s="114" t="s">
        <v>81</v>
      </c>
      <c r="C354" s="226" t="s">
        <v>89</v>
      </c>
      <c r="D354" s="226"/>
      <c r="E354" s="226"/>
      <c r="F354" s="226"/>
      <c r="G354" s="226"/>
      <c r="H354" s="226"/>
      <c r="I354" s="226"/>
      <c r="J354" s="226"/>
      <c r="K354" s="226"/>
      <c r="L354" s="226"/>
      <c r="M354" s="226"/>
      <c r="N354" s="226"/>
      <c r="O354" s="227"/>
      <c r="BP354" s="103"/>
      <c r="BQ354" s="111"/>
      <c r="BS354" s="77" t="s">
        <v>89</v>
      </c>
      <c r="BT354" s="135"/>
    </row>
    <row r="355" spans="1:72" s="75" customFormat="1" ht="14.4" x14ac:dyDescent="0.3">
      <c r="A355" s="115"/>
      <c r="B355" s="116"/>
      <c r="C355" s="116"/>
      <c r="D355" s="116"/>
      <c r="E355" s="117" t="s">
        <v>555</v>
      </c>
      <c r="F355" s="118"/>
      <c r="G355" s="119"/>
      <c r="H355" s="88"/>
      <c r="I355" s="88"/>
      <c r="J355" s="120">
        <v>183.48</v>
      </c>
      <c r="K355" s="121"/>
      <c r="L355" s="121"/>
      <c r="M355" s="121"/>
      <c r="N355" s="122"/>
      <c r="O355" s="123"/>
      <c r="BP355" s="103"/>
      <c r="BQ355" s="111"/>
      <c r="BT355" s="135"/>
    </row>
    <row r="356" spans="1:72" s="75" customFormat="1" ht="14.4" x14ac:dyDescent="0.3">
      <c r="A356" s="115"/>
      <c r="B356" s="116"/>
      <c r="C356" s="116"/>
      <c r="D356" s="116"/>
      <c r="E356" s="117" t="s">
        <v>556</v>
      </c>
      <c r="F356" s="118"/>
      <c r="G356" s="119"/>
      <c r="H356" s="88"/>
      <c r="I356" s="88"/>
      <c r="J356" s="120">
        <v>99.55</v>
      </c>
      <c r="K356" s="121"/>
      <c r="L356" s="121"/>
      <c r="M356" s="121"/>
      <c r="N356" s="122"/>
      <c r="O356" s="123"/>
      <c r="BP356" s="103"/>
      <c r="BQ356" s="111"/>
      <c r="BT356" s="135"/>
    </row>
    <row r="357" spans="1:72" s="75" customFormat="1" ht="14.4" x14ac:dyDescent="0.3">
      <c r="A357" s="115"/>
      <c r="B357" s="116"/>
      <c r="C357" s="116"/>
      <c r="D357" s="116"/>
      <c r="E357" s="117" t="s">
        <v>92</v>
      </c>
      <c r="F357" s="118"/>
      <c r="G357" s="119"/>
      <c r="H357" s="88"/>
      <c r="I357" s="88"/>
      <c r="J357" s="120">
        <v>602.04</v>
      </c>
      <c r="K357" s="121"/>
      <c r="L357" s="121"/>
      <c r="M357" s="121"/>
      <c r="N357" s="122"/>
      <c r="O357" s="123"/>
      <c r="BP357" s="103"/>
      <c r="BQ357" s="111"/>
      <c r="BT357" s="135"/>
    </row>
    <row r="358" spans="1:72" s="75" customFormat="1" ht="31.8" x14ac:dyDescent="0.3">
      <c r="A358" s="104" t="s">
        <v>311</v>
      </c>
      <c r="B358" s="105" t="s">
        <v>175</v>
      </c>
      <c r="C358" s="228" t="s">
        <v>176</v>
      </c>
      <c r="D358" s="228"/>
      <c r="E358" s="228"/>
      <c r="F358" s="106">
        <v>5.2264999999999999E-2</v>
      </c>
      <c r="G358" s="107" t="s">
        <v>177</v>
      </c>
      <c r="H358" s="107" t="s">
        <v>178</v>
      </c>
      <c r="I358" s="107">
        <v>975.22</v>
      </c>
      <c r="J358" s="107">
        <v>697.47</v>
      </c>
      <c r="K358" s="107">
        <v>239.48</v>
      </c>
      <c r="L358" s="108" t="s">
        <v>557</v>
      </c>
      <c r="M358" s="107">
        <v>448.53</v>
      </c>
      <c r="N358" s="109">
        <v>8.8089999999999993</v>
      </c>
      <c r="O358" s="110">
        <v>0.46</v>
      </c>
      <c r="BP358" s="103"/>
      <c r="BQ358" s="111" t="s">
        <v>176</v>
      </c>
      <c r="BT358" s="135"/>
    </row>
    <row r="359" spans="1:72" s="75" customFormat="1" ht="14.4" x14ac:dyDescent="0.3">
      <c r="A359" s="112"/>
      <c r="B359" s="113"/>
      <c r="C359" s="226" t="s">
        <v>180</v>
      </c>
      <c r="D359" s="226"/>
      <c r="E359" s="226"/>
      <c r="F359" s="226"/>
      <c r="G359" s="226"/>
      <c r="H359" s="226"/>
      <c r="I359" s="226"/>
      <c r="J359" s="226"/>
      <c r="K359" s="226"/>
      <c r="L359" s="226"/>
      <c r="M359" s="226"/>
      <c r="N359" s="226"/>
      <c r="O359" s="227"/>
      <c r="BP359" s="103"/>
      <c r="BQ359" s="111"/>
      <c r="BR359" s="77" t="s">
        <v>180</v>
      </c>
      <c r="BT359" s="135"/>
    </row>
    <row r="360" spans="1:72" s="75" customFormat="1" ht="52.2" x14ac:dyDescent="0.3">
      <c r="A360" s="112"/>
      <c r="B360" s="113" t="s">
        <v>87</v>
      </c>
      <c r="C360" s="226" t="s">
        <v>88</v>
      </c>
      <c r="D360" s="226"/>
      <c r="E360" s="226"/>
      <c r="F360" s="226"/>
      <c r="G360" s="226"/>
      <c r="H360" s="226"/>
      <c r="I360" s="226"/>
      <c r="J360" s="226"/>
      <c r="K360" s="226"/>
      <c r="L360" s="226"/>
      <c r="M360" s="226"/>
      <c r="N360" s="226"/>
      <c r="O360" s="227"/>
      <c r="BP360" s="103"/>
      <c r="BQ360" s="111"/>
      <c r="BR360" s="77" t="s">
        <v>88</v>
      </c>
      <c r="BT360" s="135"/>
    </row>
    <row r="361" spans="1:72" s="75" customFormat="1" ht="14.4" x14ac:dyDescent="0.3">
      <c r="A361" s="112"/>
      <c r="B361" s="114" t="s">
        <v>81</v>
      </c>
      <c r="C361" s="226" t="s">
        <v>89</v>
      </c>
      <c r="D361" s="226"/>
      <c r="E361" s="226"/>
      <c r="F361" s="226"/>
      <c r="G361" s="226"/>
      <c r="H361" s="226"/>
      <c r="I361" s="226"/>
      <c r="J361" s="226"/>
      <c r="K361" s="226"/>
      <c r="L361" s="226"/>
      <c r="M361" s="226"/>
      <c r="N361" s="226"/>
      <c r="O361" s="227"/>
      <c r="BP361" s="103"/>
      <c r="BQ361" s="111"/>
      <c r="BS361" s="77" t="s">
        <v>89</v>
      </c>
      <c r="BT361" s="135"/>
    </row>
    <row r="362" spans="1:72" s="75" customFormat="1" ht="14.4" x14ac:dyDescent="0.3">
      <c r="A362" s="115"/>
      <c r="B362" s="116"/>
      <c r="C362" s="116"/>
      <c r="D362" s="116"/>
      <c r="E362" s="117" t="s">
        <v>558</v>
      </c>
      <c r="F362" s="118"/>
      <c r="G362" s="119"/>
      <c r="H362" s="88"/>
      <c r="I362" s="88"/>
      <c r="J362" s="120">
        <v>225.72</v>
      </c>
      <c r="K362" s="121"/>
      <c r="L362" s="121"/>
      <c r="M362" s="121"/>
      <c r="N362" s="122"/>
      <c r="O362" s="123"/>
      <c r="BP362" s="103"/>
      <c r="BQ362" s="111"/>
      <c r="BT362" s="135"/>
    </row>
    <row r="363" spans="1:72" s="75" customFormat="1" ht="14.4" x14ac:dyDescent="0.3">
      <c r="A363" s="115"/>
      <c r="B363" s="116"/>
      <c r="C363" s="116"/>
      <c r="D363" s="116"/>
      <c r="E363" s="117" t="s">
        <v>559</v>
      </c>
      <c r="F363" s="118"/>
      <c r="G363" s="119"/>
      <c r="H363" s="88"/>
      <c r="I363" s="88"/>
      <c r="J363" s="120">
        <v>122.47</v>
      </c>
      <c r="K363" s="121"/>
      <c r="L363" s="121"/>
      <c r="M363" s="121"/>
      <c r="N363" s="122"/>
      <c r="O363" s="123"/>
      <c r="BP363" s="103"/>
      <c r="BQ363" s="111"/>
      <c r="BT363" s="135"/>
    </row>
    <row r="364" spans="1:72" s="75" customFormat="1" ht="14.4" x14ac:dyDescent="0.3">
      <c r="A364" s="115"/>
      <c r="B364" s="116"/>
      <c r="C364" s="116"/>
      <c r="D364" s="116"/>
      <c r="E364" s="117" t="s">
        <v>92</v>
      </c>
      <c r="F364" s="118"/>
      <c r="G364" s="119"/>
      <c r="H364" s="88"/>
      <c r="I364" s="88"/>
      <c r="J364" s="120">
        <v>1045.6600000000001</v>
      </c>
      <c r="K364" s="121"/>
      <c r="L364" s="121"/>
      <c r="M364" s="121"/>
      <c r="N364" s="122"/>
      <c r="O364" s="123"/>
      <c r="BP364" s="103"/>
      <c r="BQ364" s="111"/>
      <c r="BT364" s="135"/>
    </row>
    <row r="365" spans="1:72" s="75" customFormat="1" ht="14.4" x14ac:dyDescent="0.3">
      <c r="A365" s="229" t="s">
        <v>560</v>
      </c>
      <c r="B365" s="230"/>
      <c r="C365" s="230"/>
      <c r="D365" s="230"/>
      <c r="E365" s="230"/>
      <c r="F365" s="230"/>
      <c r="G365" s="230"/>
      <c r="H365" s="230"/>
      <c r="I365" s="230"/>
      <c r="J365" s="230"/>
      <c r="K365" s="230"/>
      <c r="L365" s="230"/>
      <c r="M365" s="230"/>
      <c r="N365" s="230"/>
      <c r="O365" s="231"/>
      <c r="BP365" s="103"/>
      <c r="BQ365" s="111"/>
      <c r="BT365" s="135" t="s">
        <v>560</v>
      </c>
    </row>
    <row r="366" spans="1:72" s="75" customFormat="1" ht="31.8" x14ac:dyDescent="0.3">
      <c r="A366" s="104" t="s">
        <v>561</v>
      </c>
      <c r="B366" s="105" t="s">
        <v>167</v>
      </c>
      <c r="C366" s="228" t="s">
        <v>168</v>
      </c>
      <c r="D366" s="228"/>
      <c r="E366" s="228"/>
      <c r="F366" s="106">
        <v>4.7971E-2</v>
      </c>
      <c r="G366" s="107" t="s">
        <v>169</v>
      </c>
      <c r="H366" s="107" t="s">
        <v>170</v>
      </c>
      <c r="I366" s="107">
        <v>254.72</v>
      </c>
      <c r="J366" s="107">
        <v>292.8</v>
      </c>
      <c r="K366" s="107">
        <v>178.85</v>
      </c>
      <c r="L366" s="108" t="s">
        <v>562</v>
      </c>
      <c r="M366" s="107">
        <v>107.53</v>
      </c>
      <c r="N366" s="128">
        <v>6.1064999999999996</v>
      </c>
      <c r="O366" s="110">
        <v>0.28999999999999998</v>
      </c>
      <c r="BP366" s="103"/>
      <c r="BQ366" s="111" t="s">
        <v>168</v>
      </c>
      <c r="BT366" s="135"/>
    </row>
    <row r="367" spans="1:72" s="75" customFormat="1" ht="52.2" x14ac:dyDescent="0.3">
      <c r="A367" s="112"/>
      <c r="B367" s="113" t="s">
        <v>87</v>
      </c>
      <c r="C367" s="226" t="s">
        <v>88</v>
      </c>
      <c r="D367" s="226"/>
      <c r="E367" s="226"/>
      <c r="F367" s="226"/>
      <c r="G367" s="226"/>
      <c r="H367" s="226"/>
      <c r="I367" s="226"/>
      <c r="J367" s="226"/>
      <c r="K367" s="226"/>
      <c r="L367" s="226"/>
      <c r="M367" s="226"/>
      <c r="N367" s="226"/>
      <c r="O367" s="227"/>
      <c r="BP367" s="103"/>
      <c r="BQ367" s="111"/>
      <c r="BR367" s="77" t="s">
        <v>88</v>
      </c>
      <c r="BT367" s="135"/>
    </row>
    <row r="368" spans="1:72" s="75" customFormat="1" ht="14.4" x14ac:dyDescent="0.3">
      <c r="A368" s="112"/>
      <c r="B368" s="114" t="s">
        <v>81</v>
      </c>
      <c r="C368" s="226" t="s">
        <v>89</v>
      </c>
      <c r="D368" s="226"/>
      <c r="E368" s="226"/>
      <c r="F368" s="226"/>
      <c r="G368" s="226"/>
      <c r="H368" s="226"/>
      <c r="I368" s="226"/>
      <c r="J368" s="226"/>
      <c r="K368" s="226"/>
      <c r="L368" s="226"/>
      <c r="M368" s="226"/>
      <c r="N368" s="226"/>
      <c r="O368" s="227"/>
      <c r="BP368" s="103"/>
      <c r="BQ368" s="111"/>
      <c r="BS368" s="77" t="s">
        <v>89</v>
      </c>
      <c r="BT368" s="135"/>
    </row>
    <row r="369" spans="1:72" s="75" customFormat="1" ht="14.4" x14ac:dyDescent="0.3">
      <c r="A369" s="115"/>
      <c r="B369" s="116"/>
      <c r="C369" s="116"/>
      <c r="D369" s="116"/>
      <c r="E369" s="117" t="s">
        <v>563</v>
      </c>
      <c r="F369" s="118"/>
      <c r="G369" s="119"/>
      <c r="H369" s="88"/>
      <c r="I369" s="88"/>
      <c r="J369" s="120">
        <v>168.4</v>
      </c>
      <c r="K369" s="121"/>
      <c r="L369" s="121"/>
      <c r="M369" s="121"/>
      <c r="N369" s="122"/>
      <c r="O369" s="123"/>
      <c r="BP369" s="103"/>
      <c r="BQ369" s="111"/>
      <c r="BT369" s="135"/>
    </row>
    <row r="370" spans="1:72" s="75" customFormat="1" ht="14.4" x14ac:dyDescent="0.3">
      <c r="A370" s="115"/>
      <c r="B370" s="116"/>
      <c r="C370" s="116"/>
      <c r="D370" s="116"/>
      <c r="E370" s="117" t="s">
        <v>564</v>
      </c>
      <c r="F370" s="118"/>
      <c r="G370" s="119"/>
      <c r="H370" s="88"/>
      <c r="I370" s="88"/>
      <c r="J370" s="120">
        <v>91.37</v>
      </c>
      <c r="K370" s="121"/>
      <c r="L370" s="121"/>
      <c r="M370" s="121"/>
      <c r="N370" s="122"/>
      <c r="O370" s="123"/>
      <c r="BP370" s="103"/>
      <c r="BQ370" s="111"/>
      <c r="BT370" s="135"/>
    </row>
    <row r="371" spans="1:72" s="75" customFormat="1" ht="14.4" x14ac:dyDescent="0.3">
      <c r="A371" s="115"/>
      <c r="B371" s="116"/>
      <c r="C371" s="116"/>
      <c r="D371" s="116"/>
      <c r="E371" s="117" t="s">
        <v>92</v>
      </c>
      <c r="F371" s="118"/>
      <c r="G371" s="119"/>
      <c r="H371" s="88"/>
      <c r="I371" s="88"/>
      <c r="J371" s="120">
        <v>552.57000000000005</v>
      </c>
      <c r="K371" s="121"/>
      <c r="L371" s="121"/>
      <c r="M371" s="121"/>
      <c r="N371" s="122"/>
      <c r="O371" s="123"/>
      <c r="BP371" s="103"/>
      <c r="BQ371" s="111"/>
      <c r="BT371" s="135"/>
    </row>
    <row r="372" spans="1:72" s="75" customFormat="1" ht="31.8" x14ac:dyDescent="0.3">
      <c r="A372" s="104" t="s">
        <v>565</v>
      </c>
      <c r="B372" s="105" t="s">
        <v>175</v>
      </c>
      <c r="C372" s="228" t="s">
        <v>176</v>
      </c>
      <c r="D372" s="228"/>
      <c r="E372" s="228"/>
      <c r="F372" s="106">
        <v>4.7971E-2</v>
      </c>
      <c r="G372" s="107" t="s">
        <v>177</v>
      </c>
      <c r="H372" s="107" t="s">
        <v>178</v>
      </c>
      <c r="I372" s="107">
        <v>975.22</v>
      </c>
      <c r="J372" s="107">
        <v>640.16999999999996</v>
      </c>
      <c r="K372" s="107">
        <v>219.81</v>
      </c>
      <c r="L372" s="108" t="s">
        <v>566</v>
      </c>
      <c r="M372" s="107">
        <v>411.68</v>
      </c>
      <c r="N372" s="109">
        <v>8.8089999999999993</v>
      </c>
      <c r="O372" s="110">
        <v>0.42</v>
      </c>
      <c r="BP372" s="103"/>
      <c r="BQ372" s="111" t="s">
        <v>176</v>
      </c>
      <c r="BT372" s="135"/>
    </row>
    <row r="373" spans="1:72" s="75" customFormat="1" ht="14.4" x14ac:dyDescent="0.3">
      <c r="A373" s="112"/>
      <c r="B373" s="113"/>
      <c r="C373" s="226" t="s">
        <v>180</v>
      </c>
      <c r="D373" s="226"/>
      <c r="E373" s="226"/>
      <c r="F373" s="226"/>
      <c r="G373" s="226"/>
      <c r="H373" s="226"/>
      <c r="I373" s="226"/>
      <c r="J373" s="226"/>
      <c r="K373" s="226"/>
      <c r="L373" s="226"/>
      <c r="M373" s="226"/>
      <c r="N373" s="226"/>
      <c r="O373" s="227"/>
      <c r="BP373" s="103"/>
      <c r="BQ373" s="111"/>
      <c r="BR373" s="77" t="s">
        <v>180</v>
      </c>
      <c r="BT373" s="135"/>
    </row>
    <row r="374" spans="1:72" s="75" customFormat="1" ht="52.2" x14ac:dyDescent="0.3">
      <c r="A374" s="112"/>
      <c r="B374" s="113" t="s">
        <v>87</v>
      </c>
      <c r="C374" s="226" t="s">
        <v>88</v>
      </c>
      <c r="D374" s="226"/>
      <c r="E374" s="226"/>
      <c r="F374" s="226"/>
      <c r="G374" s="226"/>
      <c r="H374" s="226"/>
      <c r="I374" s="226"/>
      <c r="J374" s="226"/>
      <c r="K374" s="226"/>
      <c r="L374" s="226"/>
      <c r="M374" s="226"/>
      <c r="N374" s="226"/>
      <c r="O374" s="227"/>
      <c r="BP374" s="103"/>
      <c r="BQ374" s="111"/>
      <c r="BR374" s="77" t="s">
        <v>88</v>
      </c>
      <c r="BT374" s="135"/>
    </row>
    <row r="375" spans="1:72" s="75" customFormat="1" ht="14.4" x14ac:dyDescent="0.3">
      <c r="A375" s="112"/>
      <c r="B375" s="114" t="s">
        <v>81</v>
      </c>
      <c r="C375" s="226" t="s">
        <v>89</v>
      </c>
      <c r="D375" s="226"/>
      <c r="E375" s="226"/>
      <c r="F375" s="226"/>
      <c r="G375" s="226"/>
      <c r="H375" s="226"/>
      <c r="I375" s="226"/>
      <c r="J375" s="226"/>
      <c r="K375" s="226"/>
      <c r="L375" s="226"/>
      <c r="M375" s="226"/>
      <c r="N375" s="226"/>
      <c r="O375" s="227"/>
      <c r="BP375" s="103"/>
      <c r="BQ375" s="111"/>
      <c r="BS375" s="77" t="s">
        <v>89</v>
      </c>
      <c r="BT375" s="135"/>
    </row>
    <row r="376" spans="1:72" s="75" customFormat="1" ht="14.4" x14ac:dyDescent="0.3">
      <c r="A376" s="115"/>
      <c r="B376" s="116"/>
      <c r="C376" s="116"/>
      <c r="D376" s="116"/>
      <c r="E376" s="117" t="s">
        <v>567</v>
      </c>
      <c r="F376" s="118"/>
      <c r="G376" s="119"/>
      <c r="H376" s="88"/>
      <c r="I376" s="88"/>
      <c r="J376" s="120">
        <v>207.19</v>
      </c>
      <c r="K376" s="121"/>
      <c r="L376" s="121"/>
      <c r="M376" s="121"/>
      <c r="N376" s="122"/>
      <c r="O376" s="123"/>
      <c r="BP376" s="103"/>
      <c r="BQ376" s="111"/>
      <c r="BT376" s="135"/>
    </row>
    <row r="377" spans="1:72" s="75" customFormat="1" ht="14.4" x14ac:dyDescent="0.3">
      <c r="A377" s="115"/>
      <c r="B377" s="116"/>
      <c r="C377" s="116"/>
      <c r="D377" s="116"/>
      <c r="E377" s="117" t="s">
        <v>568</v>
      </c>
      <c r="F377" s="118"/>
      <c r="G377" s="119"/>
      <c r="H377" s="88"/>
      <c r="I377" s="88"/>
      <c r="J377" s="120">
        <v>112.41</v>
      </c>
      <c r="K377" s="121"/>
      <c r="L377" s="121"/>
      <c r="M377" s="121"/>
      <c r="N377" s="122"/>
      <c r="O377" s="123"/>
      <c r="BP377" s="103"/>
      <c r="BQ377" s="111"/>
      <c r="BT377" s="135"/>
    </row>
    <row r="378" spans="1:72" s="75" customFormat="1" ht="14.4" x14ac:dyDescent="0.3">
      <c r="A378" s="115"/>
      <c r="B378" s="116"/>
      <c r="C378" s="116"/>
      <c r="D378" s="116"/>
      <c r="E378" s="117" t="s">
        <v>92</v>
      </c>
      <c r="F378" s="118"/>
      <c r="G378" s="119"/>
      <c r="H378" s="88"/>
      <c r="I378" s="88"/>
      <c r="J378" s="120">
        <v>959.77</v>
      </c>
      <c r="K378" s="121"/>
      <c r="L378" s="121"/>
      <c r="M378" s="121"/>
      <c r="N378" s="122"/>
      <c r="O378" s="123"/>
      <c r="BP378" s="103"/>
      <c r="BQ378" s="111"/>
      <c r="BT378" s="135"/>
    </row>
    <row r="379" spans="1:72" s="75" customFormat="1" ht="14.4" x14ac:dyDescent="0.3">
      <c r="A379" s="229" t="s">
        <v>569</v>
      </c>
      <c r="B379" s="230"/>
      <c r="C379" s="230"/>
      <c r="D379" s="230"/>
      <c r="E379" s="230"/>
      <c r="F379" s="230"/>
      <c r="G379" s="230"/>
      <c r="H379" s="230"/>
      <c r="I379" s="230"/>
      <c r="J379" s="230"/>
      <c r="K379" s="230"/>
      <c r="L379" s="230"/>
      <c r="M379" s="230"/>
      <c r="N379" s="230"/>
      <c r="O379" s="231"/>
      <c r="BP379" s="103"/>
      <c r="BQ379" s="111"/>
      <c r="BT379" s="135" t="s">
        <v>569</v>
      </c>
    </row>
    <row r="380" spans="1:72" s="75" customFormat="1" ht="31.8" x14ac:dyDescent="0.3">
      <c r="A380" s="104" t="s">
        <v>570</v>
      </c>
      <c r="B380" s="105" t="s">
        <v>167</v>
      </c>
      <c r="C380" s="228" t="s">
        <v>168</v>
      </c>
      <c r="D380" s="228"/>
      <c r="E380" s="228"/>
      <c r="F380" s="106">
        <v>2.5536E-2</v>
      </c>
      <c r="G380" s="107" t="s">
        <v>169</v>
      </c>
      <c r="H380" s="107" t="s">
        <v>170</v>
      </c>
      <c r="I380" s="107">
        <v>254.72</v>
      </c>
      <c r="J380" s="107">
        <v>155.87</v>
      </c>
      <c r="K380" s="107">
        <v>95.21</v>
      </c>
      <c r="L380" s="108" t="s">
        <v>474</v>
      </c>
      <c r="M380" s="107">
        <v>57.24</v>
      </c>
      <c r="N380" s="128">
        <v>6.1064999999999996</v>
      </c>
      <c r="O380" s="110">
        <v>0.16</v>
      </c>
      <c r="BP380" s="103"/>
      <c r="BQ380" s="111" t="s">
        <v>168</v>
      </c>
      <c r="BT380" s="135"/>
    </row>
    <row r="381" spans="1:72" s="75" customFormat="1" ht="52.2" x14ac:dyDescent="0.3">
      <c r="A381" s="112"/>
      <c r="B381" s="113" t="s">
        <v>87</v>
      </c>
      <c r="C381" s="226" t="s">
        <v>88</v>
      </c>
      <c r="D381" s="226"/>
      <c r="E381" s="226"/>
      <c r="F381" s="226"/>
      <c r="G381" s="226"/>
      <c r="H381" s="226"/>
      <c r="I381" s="226"/>
      <c r="J381" s="226"/>
      <c r="K381" s="226"/>
      <c r="L381" s="226"/>
      <c r="M381" s="226"/>
      <c r="N381" s="226"/>
      <c r="O381" s="227"/>
      <c r="BP381" s="103"/>
      <c r="BQ381" s="111"/>
      <c r="BR381" s="77" t="s">
        <v>88</v>
      </c>
      <c r="BT381" s="135"/>
    </row>
    <row r="382" spans="1:72" s="75" customFormat="1" ht="14.4" x14ac:dyDescent="0.3">
      <c r="A382" s="112"/>
      <c r="B382" s="114" t="s">
        <v>81</v>
      </c>
      <c r="C382" s="226" t="s">
        <v>89</v>
      </c>
      <c r="D382" s="226"/>
      <c r="E382" s="226"/>
      <c r="F382" s="226"/>
      <c r="G382" s="226"/>
      <c r="H382" s="226"/>
      <c r="I382" s="226"/>
      <c r="J382" s="226"/>
      <c r="K382" s="226"/>
      <c r="L382" s="226"/>
      <c r="M382" s="226"/>
      <c r="N382" s="226"/>
      <c r="O382" s="227"/>
      <c r="BP382" s="103"/>
      <c r="BQ382" s="111"/>
      <c r="BS382" s="77" t="s">
        <v>89</v>
      </c>
      <c r="BT382" s="135"/>
    </row>
    <row r="383" spans="1:72" s="75" customFormat="1" ht="14.4" x14ac:dyDescent="0.3">
      <c r="A383" s="115"/>
      <c r="B383" s="116"/>
      <c r="C383" s="116"/>
      <c r="D383" s="116"/>
      <c r="E383" s="117" t="s">
        <v>475</v>
      </c>
      <c r="F383" s="118"/>
      <c r="G383" s="119"/>
      <c r="H383" s="88"/>
      <c r="I383" s="88"/>
      <c r="J383" s="120">
        <v>89.65</v>
      </c>
      <c r="K383" s="121"/>
      <c r="L383" s="121"/>
      <c r="M383" s="121"/>
      <c r="N383" s="122"/>
      <c r="O383" s="123"/>
      <c r="BP383" s="103"/>
      <c r="BQ383" s="111"/>
      <c r="BT383" s="135"/>
    </row>
    <row r="384" spans="1:72" s="75" customFormat="1" ht="14.4" x14ac:dyDescent="0.3">
      <c r="A384" s="115"/>
      <c r="B384" s="116"/>
      <c r="C384" s="116"/>
      <c r="D384" s="116"/>
      <c r="E384" s="117" t="s">
        <v>476</v>
      </c>
      <c r="F384" s="118"/>
      <c r="G384" s="119"/>
      <c r="H384" s="88"/>
      <c r="I384" s="88"/>
      <c r="J384" s="120">
        <v>48.64</v>
      </c>
      <c r="K384" s="121"/>
      <c r="L384" s="121"/>
      <c r="M384" s="121"/>
      <c r="N384" s="122"/>
      <c r="O384" s="123"/>
      <c r="BP384" s="103"/>
      <c r="BQ384" s="111"/>
      <c r="BT384" s="135"/>
    </row>
    <row r="385" spans="1:72" s="75" customFormat="1" ht="14.4" x14ac:dyDescent="0.3">
      <c r="A385" s="115"/>
      <c r="B385" s="116"/>
      <c r="C385" s="116"/>
      <c r="D385" s="116"/>
      <c r="E385" s="117" t="s">
        <v>92</v>
      </c>
      <c r="F385" s="118"/>
      <c r="G385" s="119"/>
      <c r="H385" s="88"/>
      <c r="I385" s="88"/>
      <c r="J385" s="120">
        <v>294.16000000000003</v>
      </c>
      <c r="K385" s="121"/>
      <c r="L385" s="121"/>
      <c r="M385" s="121"/>
      <c r="N385" s="122"/>
      <c r="O385" s="123"/>
      <c r="BP385" s="103"/>
      <c r="BQ385" s="111"/>
      <c r="BT385" s="135"/>
    </row>
    <row r="386" spans="1:72" s="75" customFormat="1" ht="31.8" x14ac:dyDescent="0.3">
      <c r="A386" s="104" t="s">
        <v>571</v>
      </c>
      <c r="B386" s="105" t="s">
        <v>175</v>
      </c>
      <c r="C386" s="228" t="s">
        <v>176</v>
      </c>
      <c r="D386" s="228"/>
      <c r="E386" s="228"/>
      <c r="F386" s="106">
        <v>2.5536E-2</v>
      </c>
      <c r="G386" s="107" t="s">
        <v>177</v>
      </c>
      <c r="H386" s="107" t="s">
        <v>178</v>
      </c>
      <c r="I386" s="107">
        <v>975.22</v>
      </c>
      <c r="J386" s="107">
        <v>340.78</v>
      </c>
      <c r="K386" s="107">
        <v>117.01</v>
      </c>
      <c r="L386" s="108" t="s">
        <v>477</v>
      </c>
      <c r="M386" s="107">
        <v>219.15</v>
      </c>
      <c r="N386" s="109">
        <v>8.8089999999999993</v>
      </c>
      <c r="O386" s="110">
        <v>0.22</v>
      </c>
      <c r="BP386" s="103"/>
      <c r="BQ386" s="111" t="s">
        <v>176</v>
      </c>
      <c r="BT386" s="135"/>
    </row>
    <row r="387" spans="1:72" s="75" customFormat="1" ht="14.4" x14ac:dyDescent="0.3">
      <c r="A387" s="112"/>
      <c r="B387" s="113"/>
      <c r="C387" s="226" t="s">
        <v>180</v>
      </c>
      <c r="D387" s="226"/>
      <c r="E387" s="226"/>
      <c r="F387" s="226"/>
      <c r="G387" s="226"/>
      <c r="H387" s="226"/>
      <c r="I387" s="226"/>
      <c r="J387" s="226"/>
      <c r="K387" s="226"/>
      <c r="L387" s="226"/>
      <c r="M387" s="226"/>
      <c r="N387" s="226"/>
      <c r="O387" s="227"/>
      <c r="BP387" s="103"/>
      <c r="BQ387" s="111"/>
      <c r="BR387" s="77" t="s">
        <v>180</v>
      </c>
      <c r="BT387" s="135"/>
    </row>
    <row r="388" spans="1:72" s="75" customFormat="1" ht="52.2" x14ac:dyDescent="0.3">
      <c r="A388" s="112"/>
      <c r="B388" s="113" t="s">
        <v>87</v>
      </c>
      <c r="C388" s="226" t="s">
        <v>88</v>
      </c>
      <c r="D388" s="226"/>
      <c r="E388" s="226"/>
      <c r="F388" s="226"/>
      <c r="G388" s="226"/>
      <c r="H388" s="226"/>
      <c r="I388" s="226"/>
      <c r="J388" s="226"/>
      <c r="K388" s="226"/>
      <c r="L388" s="226"/>
      <c r="M388" s="226"/>
      <c r="N388" s="226"/>
      <c r="O388" s="227"/>
      <c r="BP388" s="103"/>
      <c r="BQ388" s="111"/>
      <c r="BR388" s="77" t="s">
        <v>88</v>
      </c>
      <c r="BT388" s="135"/>
    </row>
    <row r="389" spans="1:72" s="75" customFormat="1" ht="14.4" x14ac:dyDescent="0.3">
      <c r="A389" s="112"/>
      <c r="B389" s="114" t="s">
        <v>81</v>
      </c>
      <c r="C389" s="226" t="s">
        <v>89</v>
      </c>
      <c r="D389" s="226"/>
      <c r="E389" s="226"/>
      <c r="F389" s="226"/>
      <c r="G389" s="226"/>
      <c r="H389" s="226"/>
      <c r="I389" s="226"/>
      <c r="J389" s="226"/>
      <c r="K389" s="226"/>
      <c r="L389" s="226"/>
      <c r="M389" s="226"/>
      <c r="N389" s="226"/>
      <c r="O389" s="227"/>
      <c r="BP389" s="103"/>
      <c r="BQ389" s="111"/>
      <c r="BS389" s="77" t="s">
        <v>89</v>
      </c>
      <c r="BT389" s="135"/>
    </row>
    <row r="390" spans="1:72" s="75" customFormat="1" ht="14.4" x14ac:dyDescent="0.3">
      <c r="A390" s="115"/>
      <c r="B390" s="116"/>
      <c r="C390" s="116"/>
      <c r="D390" s="116"/>
      <c r="E390" s="117" t="s">
        <v>478</v>
      </c>
      <c r="F390" s="118"/>
      <c r="G390" s="119"/>
      <c r="H390" s="88"/>
      <c r="I390" s="88"/>
      <c r="J390" s="120">
        <v>110.29</v>
      </c>
      <c r="K390" s="121"/>
      <c r="L390" s="121"/>
      <c r="M390" s="121"/>
      <c r="N390" s="122"/>
      <c r="O390" s="123"/>
      <c r="BP390" s="103"/>
      <c r="BQ390" s="111"/>
      <c r="BT390" s="135"/>
    </row>
    <row r="391" spans="1:72" s="75" customFormat="1" ht="14.4" x14ac:dyDescent="0.3">
      <c r="A391" s="115"/>
      <c r="B391" s="116"/>
      <c r="C391" s="116"/>
      <c r="D391" s="116"/>
      <c r="E391" s="117" t="s">
        <v>479</v>
      </c>
      <c r="F391" s="118"/>
      <c r="G391" s="119"/>
      <c r="H391" s="88"/>
      <c r="I391" s="88"/>
      <c r="J391" s="120">
        <v>59.84</v>
      </c>
      <c r="K391" s="121"/>
      <c r="L391" s="121"/>
      <c r="M391" s="121"/>
      <c r="N391" s="122"/>
      <c r="O391" s="123"/>
      <c r="BP391" s="103"/>
      <c r="BQ391" s="111"/>
      <c r="BT391" s="135"/>
    </row>
    <row r="392" spans="1:72" s="75" customFormat="1" ht="14.4" x14ac:dyDescent="0.3">
      <c r="A392" s="115"/>
      <c r="B392" s="116"/>
      <c r="C392" s="116"/>
      <c r="D392" s="116"/>
      <c r="E392" s="117" t="s">
        <v>92</v>
      </c>
      <c r="F392" s="118"/>
      <c r="G392" s="119"/>
      <c r="H392" s="88"/>
      <c r="I392" s="88"/>
      <c r="J392" s="120">
        <v>510.91</v>
      </c>
      <c r="K392" s="121"/>
      <c r="L392" s="121"/>
      <c r="M392" s="121"/>
      <c r="N392" s="122"/>
      <c r="O392" s="123"/>
      <c r="BP392" s="103"/>
      <c r="BQ392" s="111"/>
      <c r="BT392" s="135"/>
    </row>
    <row r="393" spans="1:72" s="75" customFormat="1" ht="14.4" x14ac:dyDescent="0.3">
      <c r="A393" s="229" t="s">
        <v>572</v>
      </c>
      <c r="B393" s="230"/>
      <c r="C393" s="230"/>
      <c r="D393" s="230"/>
      <c r="E393" s="230"/>
      <c r="F393" s="230"/>
      <c r="G393" s="230"/>
      <c r="H393" s="230"/>
      <c r="I393" s="230"/>
      <c r="J393" s="230"/>
      <c r="K393" s="230"/>
      <c r="L393" s="230"/>
      <c r="M393" s="230"/>
      <c r="N393" s="230"/>
      <c r="O393" s="231"/>
      <c r="BP393" s="103"/>
      <c r="BQ393" s="111"/>
      <c r="BT393" s="135" t="s">
        <v>572</v>
      </c>
    </row>
    <row r="394" spans="1:72" s="75" customFormat="1" ht="31.8" x14ac:dyDescent="0.3">
      <c r="A394" s="104" t="s">
        <v>573</v>
      </c>
      <c r="B394" s="105" t="s">
        <v>167</v>
      </c>
      <c r="C394" s="228" t="s">
        <v>168</v>
      </c>
      <c r="D394" s="228"/>
      <c r="E394" s="228"/>
      <c r="F394" s="106">
        <v>2.3448E-2</v>
      </c>
      <c r="G394" s="107" t="s">
        <v>169</v>
      </c>
      <c r="H394" s="107" t="s">
        <v>170</v>
      </c>
      <c r="I394" s="107">
        <v>254.72</v>
      </c>
      <c r="J394" s="107">
        <v>143.12</v>
      </c>
      <c r="K394" s="107">
        <v>87.42</v>
      </c>
      <c r="L394" s="108" t="s">
        <v>574</v>
      </c>
      <c r="M394" s="107">
        <v>52.56</v>
      </c>
      <c r="N394" s="128">
        <v>6.1064999999999996</v>
      </c>
      <c r="O394" s="110">
        <v>0.14000000000000001</v>
      </c>
      <c r="BP394" s="103"/>
      <c r="BQ394" s="111" t="s">
        <v>168</v>
      </c>
      <c r="BT394" s="135"/>
    </row>
    <row r="395" spans="1:72" s="75" customFormat="1" ht="52.2" x14ac:dyDescent="0.3">
      <c r="A395" s="112"/>
      <c r="B395" s="113" t="s">
        <v>87</v>
      </c>
      <c r="C395" s="226" t="s">
        <v>88</v>
      </c>
      <c r="D395" s="226"/>
      <c r="E395" s="226"/>
      <c r="F395" s="226"/>
      <c r="G395" s="226"/>
      <c r="H395" s="226"/>
      <c r="I395" s="226"/>
      <c r="J395" s="226"/>
      <c r="K395" s="226"/>
      <c r="L395" s="226"/>
      <c r="M395" s="226"/>
      <c r="N395" s="226"/>
      <c r="O395" s="227"/>
      <c r="BP395" s="103"/>
      <c r="BQ395" s="111"/>
      <c r="BR395" s="77" t="s">
        <v>88</v>
      </c>
      <c r="BT395" s="135"/>
    </row>
    <row r="396" spans="1:72" s="75" customFormat="1" ht="14.4" x14ac:dyDescent="0.3">
      <c r="A396" s="112"/>
      <c r="B396" s="114" t="s">
        <v>81</v>
      </c>
      <c r="C396" s="226" t="s">
        <v>89</v>
      </c>
      <c r="D396" s="226"/>
      <c r="E396" s="226"/>
      <c r="F396" s="226"/>
      <c r="G396" s="226"/>
      <c r="H396" s="226"/>
      <c r="I396" s="226"/>
      <c r="J396" s="226"/>
      <c r="K396" s="226"/>
      <c r="L396" s="226"/>
      <c r="M396" s="226"/>
      <c r="N396" s="226"/>
      <c r="O396" s="227"/>
      <c r="BP396" s="103"/>
      <c r="BQ396" s="111"/>
      <c r="BS396" s="77" t="s">
        <v>89</v>
      </c>
      <c r="BT396" s="135"/>
    </row>
    <row r="397" spans="1:72" s="75" customFormat="1" ht="14.4" x14ac:dyDescent="0.3">
      <c r="A397" s="115"/>
      <c r="B397" s="116"/>
      <c r="C397" s="116"/>
      <c r="D397" s="116"/>
      <c r="E397" s="117" t="s">
        <v>575</v>
      </c>
      <c r="F397" s="118"/>
      <c r="G397" s="119"/>
      <c r="H397" s="88"/>
      <c r="I397" s="88"/>
      <c r="J397" s="120">
        <v>82.32</v>
      </c>
      <c r="K397" s="121"/>
      <c r="L397" s="121"/>
      <c r="M397" s="121"/>
      <c r="N397" s="122"/>
      <c r="O397" s="123"/>
      <c r="BP397" s="103"/>
      <c r="BQ397" s="111"/>
      <c r="BT397" s="135"/>
    </row>
    <row r="398" spans="1:72" s="75" customFormat="1" ht="14.4" x14ac:dyDescent="0.3">
      <c r="A398" s="115"/>
      <c r="B398" s="116"/>
      <c r="C398" s="116"/>
      <c r="D398" s="116"/>
      <c r="E398" s="117" t="s">
        <v>576</v>
      </c>
      <c r="F398" s="118"/>
      <c r="G398" s="119"/>
      <c r="H398" s="88"/>
      <c r="I398" s="88"/>
      <c r="J398" s="120">
        <v>44.66</v>
      </c>
      <c r="K398" s="121"/>
      <c r="L398" s="121"/>
      <c r="M398" s="121"/>
      <c r="N398" s="122"/>
      <c r="O398" s="123"/>
      <c r="BP398" s="103"/>
      <c r="BQ398" s="111"/>
      <c r="BT398" s="135"/>
    </row>
    <row r="399" spans="1:72" s="75" customFormat="1" ht="14.4" x14ac:dyDescent="0.3">
      <c r="A399" s="115"/>
      <c r="B399" s="116"/>
      <c r="C399" s="116"/>
      <c r="D399" s="116"/>
      <c r="E399" s="117" t="s">
        <v>92</v>
      </c>
      <c r="F399" s="118"/>
      <c r="G399" s="119"/>
      <c r="H399" s="88"/>
      <c r="I399" s="88"/>
      <c r="J399" s="120">
        <v>270.10000000000002</v>
      </c>
      <c r="K399" s="121"/>
      <c r="L399" s="121"/>
      <c r="M399" s="121"/>
      <c r="N399" s="122"/>
      <c r="O399" s="123"/>
      <c r="BP399" s="103"/>
      <c r="BQ399" s="111"/>
      <c r="BT399" s="135"/>
    </row>
    <row r="400" spans="1:72" s="75" customFormat="1" ht="31.8" x14ac:dyDescent="0.3">
      <c r="A400" s="104" t="s">
        <v>577</v>
      </c>
      <c r="B400" s="105" t="s">
        <v>175</v>
      </c>
      <c r="C400" s="228" t="s">
        <v>176</v>
      </c>
      <c r="D400" s="228"/>
      <c r="E400" s="228"/>
      <c r="F400" s="106">
        <v>2.3448E-2</v>
      </c>
      <c r="G400" s="107" t="s">
        <v>177</v>
      </c>
      <c r="H400" s="107" t="s">
        <v>178</v>
      </c>
      <c r="I400" s="107">
        <v>975.22</v>
      </c>
      <c r="J400" s="107">
        <v>312.91000000000003</v>
      </c>
      <c r="K400" s="107">
        <v>107.44</v>
      </c>
      <c r="L400" s="108" t="s">
        <v>578</v>
      </c>
      <c r="M400" s="107">
        <v>201.23</v>
      </c>
      <c r="N400" s="109">
        <v>8.8089999999999993</v>
      </c>
      <c r="O400" s="110">
        <v>0.21</v>
      </c>
      <c r="BP400" s="103"/>
      <c r="BQ400" s="111" t="s">
        <v>176</v>
      </c>
      <c r="BT400" s="135"/>
    </row>
    <row r="401" spans="1:72" s="75" customFormat="1" ht="14.4" x14ac:dyDescent="0.3">
      <c r="A401" s="112"/>
      <c r="B401" s="113"/>
      <c r="C401" s="226" t="s">
        <v>180</v>
      </c>
      <c r="D401" s="226"/>
      <c r="E401" s="226"/>
      <c r="F401" s="226"/>
      <c r="G401" s="226"/>
      <c r="H401" s="226"/>
      <c r="I401" s="226"/>
      <c r="J401" s="226"/>
      <c r="K401" s="226"/>
      <c r="L401" s="226"/>
      <c r="M401" s="226"/>
      <c r="N401" s="226"/>
      <c r="O401" s="227"/>
      <c r="BP401" s="103"/>
      <c r="BQ401" s="111"/>
      <c r="BR401" s="77" t="s">
        <v>180</v>
      </c>
      <c r="BT401" s="135"/>
    </row>
    <row r="402" spans="1:72" s="75" customFormat="1" ht="52.2" x14ac:dyDescent="0.3">
      <c r="A402" s="112"/>
      <c r="B402" s="113" t="s">
        <v>87</v>
      </c>
      <c r="C402" s="226" t="s">
        <v>88</v>
      </c>
      <c r="D402" s="226"/>
      <c r="E402" s="226"/>
      <c r="F402" s="226"/>
      <c r="G402" s="226"/>
      <c r="H402" s="226"/>
      <c r="I402" s="226"/>
      <c r="J402" s="226"/>
      <c r="K402" s="226"/>
      <c r="L402" s="226"/>
      <c r="M402" s="226"/>
      <c r="N402" s="226"/>
      <c r="O402" s="227"/>
      <c r="BP402" s="103"/>
      <c r="BQ402" s="111"/>
      <c r="BR402" s="77" t="s">
        <v>88</v>
      </c>
      <c r="BT402" s="135"/>
    </row>
    <row r="403" spans="1:72" s="75" customFormat="1" ht="14.4" x14ac:dyDescent="0.3">
      <c r="A403" s="112"/>
      <c r="B403" s="114" t="s">
        <v>81</v>
      </c>
      <c r="C403" s="226" t="s">
        <v>89</v>
      </c>
      <c r="D403" s="226"/>
      <c r="E403" s="226"/>
      <c r="F403" s="226"/>
      <c r="G403" s="226"/>
      <c r="H403" s="226"/>
      <c r="I403" s="226"/>
      <c r="J403" s="226"/>
      <c r="K403" s="226"/>
      <c r="L403" s="226"/>
      <c r="M403" s="226"/>
      <c r="N403" s="226"/>
      <c r="O403" s="227"/>
      <c r="BP403" s="103"/>
      <c r="BQ403" s="111"/>
      <c r="BS403" s="77" t="s">
        <v>89</v>
      </c>
      <c r="BT403" s="135"/>
    </row>
    <row r="404" spans="1:72" s="75" customFormat="1" ht="14.4" x14ac:dyDescent="0.3">
      <c r="A404" s="115"/>
      <c r="B404" s="116"/>
      <c r="C404" s="116"/>
      <c r="D404" s="116"/>
      <c r="E404" s="117" t="s">
        <v>579</v>
      </c>
      <c r="F404" s="118"/>
      <c r="G404" s="119"/>
      <c r="H404" s="88"/>
      <c r="I404" s="88"/>
      <c r="J404" s="120">
        <v>101.27</v>
      </c>
      <c r="K404" s="121"/>
      <c r="L404" s="121"/>
      <c r="M404" s="121"/>
      <c r="N404" s="122"/>
      <c r="O404" s="123"/>
      <c r="BP404" s="103"/>
      <c r="BQ404" s="111"/>
      <c r="BT404" s="135"/>
    </row>
    <row r="405" spans="1:72" s="75" customFormat="1" ht="14.4" x14ac:dyDescent="0.3">
      <c r="A405" s="115"/>
      <c r="B405" s="116"/>
      <c r="C405" s="116"/>
      <c r="D405" s="116"/>
      <c r="E405" s="117" t="s">
        <v>580</v>
      </c>
      <c r="F405" s="118"/>
      <c r="G405" s="119"/>
      <c r="H405" s="88"/>
      <c r="I405" s="88"/>
      <c r="J405" s="120">
        <v>54.94</v>
      </c>
      <c r="K405" s="121"/>
      <c r="L405" s="121"/>
      <c r="M405" s="121"/>
      <c r="N405" s="122"/>
      <c r="O405" s="123"/>
      <c r="BP405" s="103"/>
      <c r="BQ405" s="111"/>
      <c r="BT405" s="135"/>
    </row>
    <row r="406" spans="1:72" s="75" customFormat="1" ht="14.4" x14ac:dyDescent="0.3">
      <c r="A406" s="115"/>
      <c r="B406" s="116"/>
      <c r="C406" s="116"/>
      <c r="D406" s="116"/>
      <c r="E406" s="117" t="s">
        <v>92</v>
      </c>
      <c r="F406" s="118"/>
      <c r="G406" s="119"/>
      <c r="H406" s="88"/>
      <c r="I406" s="88"/>
      <c r="J406" s="120">
        <v>469.12</v>
      </c>
      <c r="K406" s="121"/>
      <c r="L406" s="121"/>
      <c r="M406" s="121"/>
      <c r="N406" s="122"/>
      <c r="O406" s="123"/>
      <c r="BP406" s="103"/>
      <c r="BQ406" s="111"/>
      <c r="BT406" s="135"/>
    </row>
    <row r="407" spans="1:72" s="75" customFormat="1" ht="14.4" x14ac:dyDescent="0.3">
      <c r="A407" s="229" t="s">
        <v>581</v>
      </c>
      <c r="B407" s="230"/>
      <c r="C407" s="230"/>
      <c r="D407" s="230"/>
      <c r="E407" s="230"/>
      <c r="F407" s="230"/>
      <c r="G407" s="230"/>
      <c r="H407" s="230"/>
      <c r="I407" s="230"/>
      <c r="J407" s="230"/>
      <c r="K407" s="230"/>
      <c r="L407" s="230"/>
      <c r="M407" s="230"/>
      <c r="N407" s="230"/>
      <c r="O407" s="231"/>
      <c r="BP407" s="103"/>
      <c r="BQ407" s="111"/>
      <c r="BT407" s="135" t="s">
        <v>581</v>
      </c>
    </row>
    <row r="408" spans="1:72" s="75" customFormat="1" ht="31.8" x14ac:dyDescent="0.3">
      <c r="A408" s="104" t="s">
        <v>582</v>
      </c>
      <c r="B408" s="105" t="s">
        <v>167</v>
      </c>
      <c r="C408" s="228" t="s">
        <v>168</v>
      </c>
      <c r="D408" s="228"/>
      <c r="E408" s="228"/>
      <c r="F408" s="106">
        <v>2.0822E-2</v>
      </c>
      <c r="G408" s="107" t="s">
        <v>169</v>
      </c>
      <c r="H408" s="107" t="s">
        <v>170</v>
      </c>
      <c r="I408" s="107">
        <v>254.72</v>
      </c>
      <c r="J408" s="107">
        <v>127.09</v>
      </c>
      <c r="K408" s="107">
        <v>77.63</v>
      </c>
      <c r="L408" s="108" t="s">
        <v>583</v>
      </c>
      <c r="M408" s="107">
        <v>46.67</v>
      </c>
      <c r="N408" s="128">
        <v>6.1064999999999996</v>
      </c>
      <c r="O408" s="110">
        <v>0.13</v>
      </c>
      <c r="BP408" s="103"/>
      <c r="BQ408" s="111" t="s">
        <v>168</v>
      </c>
      <c r="BT408" s="135"/>
    </row>
    <row r="409" spans="1:72" s="75" customFormat="1" ht="52.2" x14ac:dyDescent="0.3">
      <c r="A409" s="112"/>
      <c r="B409" s="113" t="s">
        <v>87</v>
      </c>
      <c r="C409" s="226" t="s">
        <v>88</v>
      </c>
      <c r="D409" s="226"/>
      <c r="E409" s="226"/>
      <c r="F409" s="226"/>
      <c r="G409" s="226"/>
      <c r="H409" s="226"/>
      <c r="I409" s="226"/>
      <c r="J409" s="226"/>
      <c r="K409" s="226"/>
      <c r="L409" s="226"/>
      <c r="M409" s="226"/>
      <c r="N409" s="226"/>
      <c r="O409" s="227"/>
      <c r="BP409" s="103"/>
      <c r="BQ409" s="111"/>
      <c r="BR409" s="77" t="s">
        <v>88</v>
      </c>
      <c r="BT409" s="135"/>
    </row>
    <row r="410" spans="1:72" s="75" customFormat="1" ht="14.4" x14ac:dyDescent="0.3">
      <c r="A410" s="112"/>
      <c r="B410" s="114" t="s">
        <v>81</v>
      </c>
      <c r="C410" s="226" t="s">
        <v>89</v>
      </c>
      <c r="D410" s="226"/>
      <c r="E410" s="226"/>
      <c r="F410" s="226"/>
      <c r="G410" s="226"/>
      <c r="H410" s="226"/>
      <c r="I410" s="226"/>
      <c r="J410" s="226"/>
      <c r="K410" s="226"/>
      <c r="L410" s="226"/>
      <c r="M410" s="226"/>
      <c r="N410" s="226"/>
      <c r="O410" s="227"/>
      <c r="BP410" s="103"/>
      <c r="BQ410" s="111"/>
      <c r="BS410" s="77" t="s">
        <v>89</v>
      </c>
      <c r="BT410" s="135"/>
    </row>
    <row r="411" spans="1:72" s="75" customFormat="1" ht="14.4" x14ac:dyDescent="0.3">
      <c r="A411" s="115"/>
      <c r="B411" s="116"/>
      <c r="C411" s="116"/>
      <c r="D411" s="116"/>
      <c r="E411" s="117" t="s">
        <v>584</v>
      </c>
      <c r="F411" s="118"/>
      <c r="G411" s="119"/>
      <c r="H411" s="88"/>
      <c r="I411" s="88"/>
      <c r="J411" s="120">
        <v>73.09</v>
      </c>
      <c r="K411" s="121"/>
      <c r="L411" s="121"/>
      <c r="M411" s="121"/>
      <c r="N411" s="122"/>
      <c r="O411" s="123"/>
      <c r="BP411" s="103"/>
      <c r="BQ411" s="111"/>
      <c r="BT411" s="135"/>
    </row>
    <row r="412" spans="1:72" s="75" customFormat="1" ht="14.4" x14ac:dyDescent="0.3">
      <c r="A412" s="115"/>
      <c r="B412" s="116"/>
      <c r="C412" s="116"/>
      <c r="D412" s="116"/>
      <c r="E412" s="117" t="s">
        <v>585</v>
      </c>
      <c r="F412" s="118"/>
      <c r="G412" s="119"/>
      <c r="H412" s="88"/>
      <c r="I412" s="88"/>
      <c r="J412" s="120">
        <v>39.659999999999997</v>
      </c>
      <c r="K412" s="121"/>
      <c r="L412" s="121"/>
      <c r="M412" s="121"/>
      <c r="N412" s="122"/>
      <c r="O412" s="123"/>
      <c r="BP412" s="103"/>
      <c r="BQ412" s="111"/>
      <c r="BT412" s="135"/>
    </row>
    <row r="413" spans="1:72" s="75" customFormat="1" ht="14.4" x14ac:dyDescent="0.3">
      <c r="A413" s="115"/>
      <c r="B413" s="116"/>
      <c r="C413" s="116"/>
      <c r="D413" s="116"/>
      <c r="E413" s="117" t="s">
        <v>92</v>
      </c>
      <c r="F413" s="118"/>
      <c r="G413" s="119"/>
      <c r="H413" s="88"/>
      <c r="I413" s="88"/>
      <c r="J413" s="120">
        <v>239.84</v>
      </c>
      <c r="K413" s="121"/>
      <c r="L413" s="121"/>
      <c r="M413" s="121"/>
      <c r="N413" s="122"/>
      <c r="O413" s="123"/>
      <c r="BP413" s="103"/>
      <c r="BQ413" s="111"/>
      <c r="BT413" s="135"/>
    </row>
    <row r="414" spans="1:72" s="75" customFormat="1" ht="31.8" x14ac:dyDescent="0.3">
      <c r="A414" s="104" t="s">
        <v>586</v>
      </c>
      <c r="B414" s="105" t="s">
        <v>175</v>
      </c>
      <c r="C414" s="228" t="s">
        <v>176</v>
      </c>
      <c r="D414" s="228"/>
      <c r="E414" s="228"/>
      <c r="F414" s="106">
        <v>2.0822E-2</v>
      </c>
      <c r="G414" s="107" t="s">
        <v>177</v>
      </c>
      <c r="H414" s="107" t="s">
        <v>178</v>
      </c>
      <c r="I414" s="107">
        <v>975.22</v>
      </c>
      <c r="J414" s="107">
        <v>277.87</v>
      </c>
      <c r="K414" s="107">
        <v>95.41</v>
      </c>
      <c r="L414" s="108" t="s">
        <v>587</v>
      </c>
      <c r="M414" s="107">
        <v>178.69</v>
      </c>
      <c r="N414" s="109">
        <v>8.8089999999999993</v>
      </c>
      <c r="O414" s="110">
        <v>0.18</v>
      </c>
      <c r="BP414" s="103"/>
      <c r="BQ414" s="111" t="s">
        <v>176</v>
      </c>
      <c r="BT414" s="135"/>
    </row>
    <row r="415" spans="1:72" s="75" customFormat="1" ht="14.4" x14ac:dyDescent="0.3">
      <c r="A415" s="112"/>
      <c r="B415" s="113"/>
      <c r="C415" s="226" t="s">
        <v>180</v>
      </c>
      <c r="D415" s="226"/>
      <c r="E415" s="226"/>
      <c r="F415" s="226"/>
      <c r="G415" s="226"/>
      <c r="H415" s="226"/>
      <c r="I415" s="226"/>
      <c r="J415" s="226"/>
      <c r="K415" s="226"/>
      <c r="L415" s="226"/>
      <c r="M415" s="226"/>
      <c r="N415" s="226"/>
      <c r="O415" s="227"/>
      <c r="BP415" s="103"/>
      <c r="BQ415" s="111"/>
      <c r="BR415" s="77" t="s">
        <v>180</v>
      </c>
      <c r="BT415" s="135"/>
    </row>
    <row r="416" spans="1:72" s="75" customFormat="1" ht="52.2" x14ac:dyDescent="0.3">
      <c r="A416" s="112"/>
      <c r="B416" s="113" t="s">
        <v>87</v>
      </c>
      <c r="C416" s="226" t="s">
        <v>88</v>
      </c>
      <c r="D416" s="226"/>
      <c r="E416" s="226"/>
      <c r="F416" s="226"/>
      <c r="G416" s="226"/>
      <c r="H416" s="226"/>
      <c r="I416" s="226"/>
      <c r="J416" s="226"/>
      <c r="K416" s="226"/>
      <c r="L416" s="226"/>
      <c r="M416" s="226"/>
      <c r="N416" s="226"/>
      <c r="O416" s="227"/>
      <c r="BP416" s="103"/>
      <c r="BQ416" s="111"/>
      <c r="BR416" s="77" t="s">
        <v>88</v>
      </c>
      <c r="BT416" s="135"/>
    </row>
    <row r="417" spans="1:72" s="75" customFormat="1" ht="14.4" x14ac:dyDescent="0.3">
      <c r="A417" s="112"/>
      <c r="B417" s="114" t="s">
        <v>81</v>
      </c>
      <c r="C417" s="226" t="s">
        <v>89</v>
      </c>
      <c r="D417" s="226"/>
      <c r="E417" s="226"/>
      <c r="F417" s="226"/>
      <c r="G417" s="226"/>
      <c r="H417" s="226"/>
      <c r="I417" s="226"/>
      <c r="J417" s="226"/>
      <c r="K417" s="226"/>
      <c r="L417" s="226"/>
      <c r="M417" s="226"/>
      <c r="N417" s="226"/>
      <c r="O417" s="227"/>
      <c r="BP417" s="103"/>
      <c r="BQ417" s="111"/>
      <c r="BS417" s="77" t="s">
        <v>89</v>
      </c>
      <c r="BT417" s="135"/>
    </row>
    <row r="418" spans="1:72" s="75" customFormat="1" ht="14.4" x14ac:dyDescent="0.3">
      <c r="A418" s="115"/>
      <c r="B418" s="116"/>
      <c r="C418" s="116"/>
      <c r="D418" s="116"/>
      <c r="E418" s="117" t="s">
        <v>588</v>
      </c>
      <c r="F418" s="118"/>
      <c r="G418" s="119"/>
      <c r="H418" s="88"/>
      <c r="I418" s="88"/>
      <c r="J418" s="120">
        <v>89.93</v>
      </c>
      <c r="K418" s="121"/>
      <c r="L418" s="121"/>
      <c r="M418" s="121"/>
      <c r="N418" s="122"/>
      <c r="O418" s="123"/>
      <c r="BP418" s="103"/>
      <c r="BQ418" s="111"/>
      <c r="BT418" s="135"/>
    </row>
    <row r="419" spans="1:72" s="75" customFormat="1" ht="14.4" x14ac:dyDescent="0.3">
      <c r="A419" s="115"/>
      <c r="B419" s="116"/>
      <c r="C419" s="116"/>
      <c r="D419" s="116"/>
      <c r="E419" s="117" t="s">
        <v>589</v>
      </c>
      <c r="F419" s="118"/>
      <c r="G419" s="119"/>
      <c r="H419" s="88"/>
      <c r="I419" s="88"/>
      <c r="J419" s="120">
        <v>48.79</v>
      </c>
      <c r="K419" s="121"/>
      <c r="L419" s="121"/>
      <c r="M419" s="121"/>
      <c r="N419" s="122"/>
      <c r="O419" s="123"/>
      <c r="BP419" s="103"/>
      <c r="BQ419" s="111"/>
      <c r="BT419" s="135"/>
    </row>
    <row r="420" spans="1:72" s="75" customFormat="1" ht="14.4" x14ac:dyDescent="0.3">
      <c r="A420" s="115"/>
      <c r="B420" s="116"/>
      <c r="C420" s="116"/>
      <c r="D420" s="116"/>
      <c r="E420" s="117" t="s">
        <v>92</v>
      </c>
      <c r="F420" s="118"/>
      <c r="G420" s="119"/>
      <c r="H420" s="88"/>
      <c r="I420" s="88"/>
      <c r="J420" s="120">
        <v>416.59</v>
      </c>
      <c r="K420" s="121"/>
      <c r="L420" s="121"/>
      <c r="M420" s="121"/>
      <c r="N420" s="122"/>
      <c r="O420" s="123"/>
      <c r="BP420" s="103"/>
      <c r="BQ420" s="111"/>
      <c r="BT420" s="135"/>
    </row>
    <row r="421" spans="1:72" s="75" customFormat="1" ht="14.4" x14ac:dyDescent="0.3">
      <c r="A421" s="229" t="s">
        <v>590</v>
      </c>
      <c r="B421" s="230"/>
      <c r="C421" s="230"/>
      <c r="D421" s="230"/>
      <c r="E421" s="230"/>
      <c r="F421" s="230"/>
      <c r="G421" s="230"/>
      <c r="H421" s="230"/>
      <c r="I421" s="230"/>
      <c r="J421" s="230"/>
      <c r="K421" s="230"/>
      <c r="L421" s="230"/>
      <c r="M421" s="230"/>
      <c r="N421" s="230"/>
      <c r="O421" s="231"/>
      <c r="BP421" s="103"/>
      <c r="BQ421" s="111"/>
      <c r="BT421" s="135" t="s">
        <v>590</v>
      </c>
    </row>
    <row r="422" spans="1:72" s="75" customFormat="1" ht="31.8" x14ac:dyDescent="0.3">
      <c r="A422" s="104" t="s">
        <v>591</v>
      </c>
      <c r="B422" s="105" t="s">
        <v>167</v>
      </c>
      <c r="C422" s="228" t="s">
        <v>168</v>
      </c>
      <c r="D422" s="228"/>
      <c r="E422" s="228"/>
      <c r="F422" s="106">
        <v>2.2373000000000001E-2</v>
      </c>
      <c r="G422" s="107" t="s">
        <v>169</v>
      </c>
      <c r="H422" s="107" t="s">
        <v>170</v>
      </c>
      <c r="I422" s="107">
        <v>254.72</v>
      </c>
      <c r="J422" s="107">
        <v>136.56</v>
      </c>
      <c r="K422" s="107">
        <v>83.41</v>
      </c>
      <c r="L422" s="108" t="s">
        <v>592</v>
      </c>
      <c r="M422" s="107">
        <v>50.15</v>
      </c>
      <c r="N422" s="128">
        <v>6.1064999999999996</v>
      </c>
      <c r="O422" s="110">
        <v>0.14000000000000001</v>
      </c>
      <c r="BP422" s="103"/>
      <c r="BQ422" s="111" t="s">
        <v>168</v>
      </c>
      <c r="BT422" s="135"/>
    </row>
    <row r="423" spans="1:72" s="75" customFormat="1" ht="52.2" x14ac:dyDescent="0.3">
      <c r="A423" s="112"/>
      <c r="B423" s="113" t="s">
        <v>87</v>
      </c>
      <c r="C423" s="226" t="s">
        <v>88</v>
      </c>
      <c r="D423" s="226"/>
      <c r="E423" s="226"/>
      <c r="F423" s="226"/>
      <c r="G423" s="226"/>
      <c r="H423" s="226"/>
      <c r="I423" s="226"/>
      <c r="J423" s="226"/>
      <c r="K423" s="226"/>
      <c r="L423" s="226"/>
      <c r="M423" s="226"/>
      <c r="N423" s="226"/>
      <c r="O423" s="227"/>
      <c r="BP423" s="103"/>
      <c r="BQ423" s="111"/>
      <c r="BR423" s="77" t="s">
        <v>88</v>
      </c>
      <c r="BT423" s="135"/>
    </row>
    <row r="424" spans="1:72" s="75" customFormat="1" ht="14.4" x14ac:dyDescent="0.3">
      <c r="A424" s="112"/>
      <c r="B424" s="114" t="s">
        <v>81</v>
      </c>
      <c r="C424" s="226" t="s">
        <v>89</v>
      </c>
      <c r="D424" s="226"/>
      <c r="E424" s="226"/>
      <c r="F424" s="226"/>
      <c r="G424" s="226"/>
      <c r="H424" s="226"/>
      <c r="I424" s="226"/>
      <c r="J424" s="226"/>
      <c r="K424" s="226"/>
      <c r="L424" s="226"/>
      <c r="M424" s="226"/>
      <c r="N424" s="226"/>
      <c r="O424" s="227"/>
      <c r="BP424" s="103"/>
      <c r="BQ424" s="111"/>
      <c r="BS424" s="77" t="s">
        <v>89</v>
      </c>
      <c r="BT424" s="135"/>
    </row>
    <row r="425" spans="1:72" s="75" customFormat="1" ht="14.4" x14ac:dyDescent="0.3">
      <c r="A425" s="115"/>
      <c r="B425" s="116"/>
      <c r="C425" s="116"/>
      <c r="D425" s="116"/>
      <c r="E425" s="117" t="s">
        <v>593</v>
      </c>
      <c r="F425" s="118"/>
      <c r="G425" s="119"/>
      <c r="H425" s="88"/>
      <c r="I425" s="88"/>
      <c r="J425" s="120">
        <v>78.540000000000006</v>
      </c>
      <c r="K425" s="121"/>
      <c r="L425" s="121"/>
      <c r="M425" s="121"/>
      <c r="N425" s="122"/>
      <c r="O425" s="123"/>
      <c r="BP425" s="103"/>
      <c r="BQ425" s="111"/>
      <c r="BT425" s="135"/>
    </row>
    <row r="426" spans="1:72" s="75" customFormat="1" ht="14.4" x14ac:dyDescent="0.3">
      <c r="A426" s="115"/>
      <c r="B426" s="116"/>
      <c r="C426" s="116"/>
      <c r="D426" s="116"/>
      <c r="E426" s="117" t="s">
        <v>594</v>
      </c>
      <c r="F426" s="118"/>
      <c r="G426" s="119"/>
      <c r="H426" s="88"/>
      <c r="I426" s="88"/>
      <c r="J426" s="120">
        <v>42.61</v>
      </c>
      <c r="K426" s="121"/>
      <c r="L426" s="121"/>
      <c r="M426" s="121"/>
      <c r="N426" s="122"/>
      <c r="O426" s="123"/>
      <c r="BP426" s="103"/>
      <c r="BQ426" s="111"/>
      <c r="BT426" s="135"/>
    </row>
    <row r="427" spans="1:72" s="75" customFormat="1" ht="14.4" x14ac:dyDescent="0.3">
      <c r="A427" s="115"/>
      <c r="B427" s="116"/>
      <c r="C427" s="116"/>
      <c r="D427" s="116"/>
      <c r="E427" s="117" t="s">
        <v>92</v>
      </c>
      <c r="F427" s="118"/>
      <c r="G427" s="119"/>
      <c r="H427" s="88"/>
      <c r="I427" s="88"/>
      <c r="J427" s="120">
        <v>257.70999999999998</v>
      </c>
      <c r="K427" s="121"/>
      <c r="L427" s="121"/>
      <c r="M427" s="121"/>
      <c r="N427" s="122"/>
      <c r="O427" s="123"/>
      <c r="BP427" s="103"/>
      <c r="BQ427" s="111"/>
      <c r="BT427" s="135"/>
    </row>
    <row r="428" spans="1:72" s="75" customFormat="1" ht="31.8" x14ac:dyDescent="0.3">
      <c r="A428" s="104" t="s">
        <v>595</v>
      </c>
      <c r="B428" s="105" t="s">
        <v>175</v>
      </c>
      <c r="C428" s="228" t="s">
        <v>176</v>
      </c>
      <c r="D428" s="228"/>
      <c r="E428" s="228"/>
      <c r="F428" s="106">
        <v>2.2373000000000001E-2</v>
      </c>
      <c r="G428" s="107" t="s">
        <v>177</v>
      </c>
      <c r="H428" s="107" t="s">
        <v>178</v>
      </c>
      <c r="I428" s="107">
        <v>975.22</v>
      </c>
      <c r="J428" s="107">
        <v>298.57</v>
      </c>
      <c r="K428" s="107">
        <v>102.52</v>
      </c>
      <c r="L428" s="108" t="s">
        <v>596</v>
      </c>
      <c r="M428" s="107">
        <v>192</v>
      </c>
      <c r="N428" s="109">
        <v>8.8089999999999993</v>
      </c>
      <c r="O428" s="136">
        <v>0.2</v>
      </c>
      <c r="BP428" s="103"/>
      <c r="BQ428" s="111" t="s">
        <v>176</v>
      </c>
      <c r="BT428" s="135"/>
    </row>
    <row r="429" spans="1:72" s="75" customFormat="1" ht="14.4" x14ac:dyDescent="0.3">
      <c r="A429" s="112"/>
      <c r="B429" s="113"/>
      <c r="C429" s="226" t="s">
        <v>180</v>
      </c>
      <c r="D429" s="226"/>
      <c r="E429" s="226"/>
      <c r="F429" s="226"/>
      <c r="G429" s="226"/>
      <c r="H429" s="226"/>
      <c r="I429" s="226"/>
      <c r="J429" s="226"/>
      <c r="K429" s="226"/>
      <c r="L429" s="226"/>
      <c r="M429" s="226"/>
      <c r="N429" s="226"/>
      <c r="O429" s="227"/>
      <c r="BP429" s="103"/>
      <c r="BQ429" s="111"/>
      <c r="BR429" s="77" t="s">
        <v>180</v>
      </c>
      <c r="BT429" s="135"/>
    </row>
    <row r="430" spans="1:72" s="75" customFormat="1" ht="52.2" x14ac:dyDescent="0.3">
      <c r="A430" s="112"/>
      <c r="B430" s="113" t="s">
        <v>87</v>
      </c>
      <c r="C430" s="226" t="s">
        <v>88</v>
      </c>
      <c r="D430" s="226"/>
      <c r="E430" s="226"/>
      <c r="F430" s="226"/>
      <c r="G430" s="226"/>
      <c r="H430" s="226"/>
      <c r="I430" s="226"/>
      <c r="J430" s="226"/>
      <c r="K430" s="226"/>
      <c r="L430" s="226"/>
      <c r="M430" s="226"/>
      <c r="N430" s="226"/>
      <c r="O430" s="227"/>
      <c r="BP430" s="103"/>
      <c r="BQ430" s="111"/>
      <c r="BR430" s="77" t="s">
        <v>88</v>
      </c>
      <c r="BT430" s="135"/>
    </row>
    <row r="431" spans="1:72" s="75" customFormat="1" ht="14.4" x14ac:dyDescent="0.3">
      <c r="A431" s="112"/>
      <c r="B431" s="114" t="s">
        <v>81</v>
      </c>
      <c r="C431" s="226" t="s">
        <v>89</v>
      </c>
      <c r="D431" s="226"/>
      <c r="E431" s="226"/>
      <c r="F431" s="226"/>
      <c r="G431" s="226"/>
      <c r="H431" s="226"/>
      <c r="I431" s="226"/>
      <c r="J431" s="226"/>
      <c r="K431" s="226"/>
      <c r="L431" s="226"/>
      <c r="M431" s="226"/>
      <c r="N431" s="226"/>
      <c r="O431" s="227"/>
      <c r="BP431" s="103"/>
      <c r="BQ431" s="111"/>
      <c r="BS431" s="77" t="s">
        <v>89</v>
      </c>
      <c r="BT431" s="135"/>
    </row>
    <row r="432" spans="1:72" s="75" customFormat="1" ht="14.4" x14ac:dyDescent="0.3">
      <c r="A432" s="115"/>
      <c r="B432" s="116"/>
      <c r="C432" s="116"/>
      <c r="D432" s="116"/>
      <c r="E432" s="117" t="s">
        <v>597</v>
      </c>
      <c r="F432" s="118"/>
      <c r="G432" s="119"/>
      <c r="H432" s="88"/>
      <c r="I432" s="88"/>
      <c r="J432" s="120">
        <v>96.63</v>
      </c>
      <c r="K432" s="121"/>
      <c r="L432" s="121"/>
      <c r="M432" s="121"/>
      <c r="N432" s="122"/>
      <c r="O432" s="123"/>
      <c r="BP432" s="103"/>
      <c r="BQ432" s="111"/>
      <c r="BT432" s="135"/>
    </row>
    <row r="433" spans="1:72" s="75" customFormat="1" ht="14.4" x14ac:dyDescent="0.3">
      <c r="A433" s="115"/>
      <c r="B433" s="116"/>
      <c r="C433" s="116"/>
      <c r="D433" s="116"/>
      <c r="E433" s="117" t="s">
        <v>598</v>
      </c>
      <c r="F433" s="118"/>
      <c r="G433" s="119"/>
      <c r="H433" s="88"/>
      <c r="I433" s="88"/>
      <c r="J433" s="120">
        <v>52.43</v>
      </c>
      <c r="K433" s="121"/>
      <c r="L433" s="121"/>
      <c r="M433" s="121"/>
      <c r="N433" s="122"/>
      <c r="O433" s="123"/>
      <c r="BP433" s="103"/>
      <c r="BQ433" s="111"/>
      <c r="BT433" s="135"/>
    </row>
    <row r="434" spans="1:72" s="75" customFormat="1" ht="14.4" x14ac:dyDescent="0.3">
      <c r="A434" s="115"/>
      <c r="B434" s="116"/>
      <c r="C434" s="116"/>
      <c r="D434" s="116"/>
      <c r="E434" s="117" t="s">
        <v>92</v>
      </c>
      <c r="F434" s="118"/>
      <c r="G434" s="119"/>
      <c r="H434" s="88"/>
      <c r="I434" s="88"/>
      <c r="J434" s="120">
        <v>447.63</v>
      </c>
      <c r="K434" s="121"/>
      <c r="L434" s="121"/>
      <c r="M434" s="121"/>
      <c r="N434" s="122"/>
      <c r="O434" s="123"/>
      <c r="BP434" s="103"/>
      <c r="BQ434" s="111"/>
      <c r="BT434" s="135"/>
    </row>
    <row r="435" spans="1:72" s="75" customFormat="1" ht="14.4" x14ac:dyDescent="0.3">
      <c r="A435" s="229" t="s">
        <v>599</v>
      </c>
      <c r="B435" s="230"/>
      <c r="C435" s="230"/>
      <c r="D435" s="230"/>
      <c r="E435" s="230"/>
      <c r="F435" s="230"/>
      <c r="G435" s="230"/>
      <c r="H435" s="230"/>
      <c r="I435" s="230"/>
      <c r="J435" s="230"/>
      <c r="K435" s="230"/>
      <c r="L435" s="230"/>
      <c r="M435" s="230"/>
      <c r="N435" s="230"/>
      <c r="O435" s="231"/>
      <c r="BP435" s="103"/>
      <c r="BQ435" s="111"/>
      <c r="BT435" s="135" t="s">
        <v>599</v>
      </c>
    </row>
    <row r="436" spans="1:72" s="75" customFormat="1" ht="31.8" x14ac:dyDescent="0.3">
      <c r="A436" s="104" t="s">
        <v>600</v>
      </c>
      <c r="B436" s="105" t="s">
        <v>167</v>
      </c>
      <c r="C436" s="228" t="s">
        <v>168</v>
      </c>
      <c r="D436" s="228"/>
      <c r="E436" s="228"/>
      <c r="F436" s="106">
        <v>2.9294000000000001E-2</v>
      </c>
      <c r="G436" s="107" t="s">
        <v>169</v>
      </c>
      <c r="H436" s="107" t="s">
        <v>170</v>
      </c>
      <c r="I436" s="107">
        <v>254.72</v>
      </c>
      <c r="J436" s="107">
        <v>178.8</v>
      </c>
      <c r="K436" s="107">
        <v>109.22</v>
      </c>
      <c r="L436" s="108" t="s">
        <v>601</v>
      </c>
      <c r="M436" s="107">
        <v>65.66</v>
      </c>
      <c r="N436" s="128">
        <v>6.1064999999999996</v>
      </c>
      <c r="O436" s="110">
        <v>0.18</v>
      </c>
      <c r="BP436" s="103"/>
      <c r="BQ436" s="111" t="s">
        <v>168</v>
      </c>
      <c r="BT436" s="135"/>
    </row>
    <row r="437" spans="1:72" s="75" customFormat="1" ht="52.2" x14ac:dyDescent="0.3">
      <c r="A437" s="112"/>
      <c r="B437" s="113" t="s">
        <v>87</v>
      </c>
      <c r="C437" s="226" t="s">
        <v>88</v>
      </c>
      <c r="D437" s="226"/>
      <c r="E437" s="226"/>
      <c r="F437" s="226"/>
      <c r="G437" s="226"/>
      <c r="H437" s="226"/>
      <c r="I437" s="226"/>
      <c r="J437" s="226"/>
      <c r="K437" s="226"/>
      <c r="L437" s="226"/>
      <c r="M437" s="226"/>
      <c r="N437" s="226"/>
      <c r="O437" s="227"/>
      <c r="BP437" s="103"/>
      <c r="BQ437" s="111"/>
      <c r="BR437" s="77" t="s">
        <v>88</v>
      </c>
      <c r="BT437" s="135"/>
    </row>
    <row r="438" spans="1:72" s="75" customFormat="1" ht="14.4" x14ac:dyDescent="0.3">
      <c r="A438" s="112"/>
      <c r="B438" s="114" t="s">
        <v>81</v>
      </c>
      <c r="C438" s="226" t="s">
        <v>89</v>
      </c>
      <c r="D438" s="226"/>
      <c r="E438" s="226"/>
      <c r="F438" s="226"/>
      <c r="G438" s="226"/>
      <c r="H438" s="226"/>
      <c r="I438" s="226"/>
      <c r="J438" s="226"/>
      <c r="K438" s="226"/>
      <c r="L438" s="226"/>
      <c r="M438" s="226"/>
      <c r="N438" s="226"/>
      <c r="O438" s="227"/>
      <c r="BP438" s="103"/>
      <c r="BQ438" s="111"/>
      <c r="BS438" s="77" t="s">
        <v>89</v>
      </c>
      <c r="BT438" s="135"/>
    </row>
    <row r="439" spans="1:72" s="75" customFormat="1" ht="14.4" x14ac:dyDescent="0.3">
      <c r="A439" s="115"/>
      <c r="B439" s="116"/>
      <c r="C439" s="116"/>
      <c r="D439" s="116"/>
      <c r="E439" s="117" t="s">
        <v>602</v>
      </c>
      <c r="F439" s="118"/>
      <c r="G439" s="119"/>
      <c r="H439" s="88"/>
      <c r="I439" s="88"/>
      <c r="J439" s="120">
        <v>102.84</v>
      </c>
      <c r="K439" s="121"/>
      <c r="L439" s="121"/>
      <c r="M439" s="121"/>
      <c r="N439" s="122"/>
      <c r="O439" s="123"/>
      <c r="BP439" s="103"/>
      <c r="BQ439" s="111"/>
      <c r="BT439" s="135"/>
    </row>
    <row r="440" spans="1:72" s="75" customFormat="1" ht="14.4" x14ac:dyDescent="0.3">
      <c r="A440" s="115"/>
      <c r="B440" s="116"/>
      <c r="C440" s="116"/>
      <c r="D440" s="116"/>
      <c r="E440" s="117" t="s">
        <v>603</v>
      </c>
      <c r="F440" s="118"/>
      <c r="G440" s="119"/>
      <c r="H440" s="88"/>
      <c r="I440" s="88"/>
      <c r="J440" s="120">
        <v>55.79</v>
      </c>
      <c r="K440" s="121"/>
      <c r="L440" s="121"/>
      <c r="M440" s="121"/>
      <c r="N440" s="122"/>
      <c r="O440" s="123"/>
      <c r="BP440" s="103"/>
      <c r="BQ440" s="111"/>
      <c r="BT440" s="135"/>
    </row>
    <row r="441" spans="1:72" s="75" customFormat="1" ht="14.4" x14ac:dyDescent="0.3">
      <c r="A441" s="115"/>
      <c r="B441" s="116"/>
      <c r="C441" s="116"/>
      <c r="D441" s="116"/>
      <c r="E441" s="117" t="s">
        <v>92</v>
      </c>
      <c r="F441" s="118"/>
      <c r="G441" s="119"/>
      <c r="H441" s="88"/>
      <c r="I441" s="88"/>
      <c r="J441" s="120">
        <v>337.43</v>
      </c>
      <c r="K441" s="121"/>
      <c r="L441" s="121"/>
      <c r="M441" s="121"/>
      <c r="N441" s="122"/>
      <c r="O441" s="123"/>
      <c r="BP441" s="103"/>
      <c r="BQ441" s="111"/>
      <c r="BT441" s="135"/>
    </row>
    <row r="442" spans="1:72" s="75" customFormat="1" ht="31.8" x14ac:dyDescent="0.3">
      <c r="A442" s="104" t="s">
        <v>604</v>
      </c>
      <c r="B442" s="105" t="s">
        <v>175</v>
      </c>
      <c r="C442" s="228" t="s">
        <v>176</v>
      </c>
      <c r="D442" s="228"/>
      <c r="E442" s="228"/>
      <c r="F442" s="106">
        <v>2.9294000000000001E-2</v>
      </c>
      <c r="G442" s="107" t="s">
        <v>177</v>
      </c>
      <c r="H442" s="107" t="s">
        <v>178</v>
      </c>
      <c r="I442" s="107">
        <v>975.22</v>
      </c>
      <c r="J442" s="107">
        <v>390.93</v>
      </c>
      <c r="K442" s="107">
        <v>134.22999999999999</v>
      </c>
      <c r="L442" s="108" t="s">
        <v>605</v>
      </c>
      <c r="M442" s="107">
        <v>251.4</v>
      </c>
      <c r="N442" s="109">
        <v>8.8089999999999993</v>
      </c>
      <c r="O442" s="110">
        <v>0.26</v>
      </c>
      <c r="BP442" s="103"/>
      <c r="BQ442" s="111" t="s">
        <v>176</v>
      </c>
      <c r="BT442" s="135"/>
    </row>
    <row r="443" spans="1:72" s="75" customFormat="1" ht="14.4" x14ac:dyDescent="0.3">
      <c r="A443" s="112"/>
      <c r="B443" s="113"/>
      <c r="C443" s="226" t="s">
        <v>180</v>
      </c>
      <c r="D443" s="226"/>
      <c r="E443" s="226"/>
      <c r="F443" s="226"/>
      <c r="G443" s="226"/>
      <c r="H443" s="226"/>
      <c r="I443" s="226"/>
      <c r="J443" s="226"/>
      <c r="K443" s="226"/>
      <c r="L443" s="226"/>
      <c r="M443" s="226"/>
      <c r="N443" s="226"/>
      <c r="O443" s="227"/>
      <c r="BP443" s="103"/>
      <c r="BQ443" s="111"/>
      <c r="BR443" s="77" t="s">
        <v>180</v>
      </c>
      <c r="BT443" s="135"/>
    </row>
    <row r="444" spans="1:72" s="75" customFormat="1" ht="52.2" x14ac:dyDescent="0.3">
      <c r="A444" s="112"/>
      <c r="B444" s="113" t="s">
        <v>87</v>
      </c>
      <c r="C444" s="226" t="s">
        <v>88</v>
      </c>
      <c r="D444" s="226"/>
      <c r="E444" s="226"/>
      <c r="F444" s="226"/>
      <c r="G444" s="226"/>
      <c r="H444" s="226"/>
      <c r="I444" s="226"/>
      <c r="J444" s="226"/>
      <c r="K444" s="226"/>
      <c r="L444" s="226"/>
      <c r="M444" s="226"/>
      <c r="N444" s="226"/>
      <c r="O444" s="227"/>
      <c r="BP444" s="103"/>
      <c r="BQ444" s="111"/>
      <c r="BR444" s="77" t="s">
        <v>88</v>
      </c>
      <c r="BT444" s="135"/>
    </row>
    <row r="445" spans="1:72" s="75" customFormat="1" ht="14.4" x14ac:dyDescent="0.3">
      <c r="A445" s="112"/>
      <c r="B445" s="114" t="s">
        <v>81</v>
      </c>
      <c r="C445" s="226" t="s">
        <v>89</v>
      </c>
      <c r="D445" s="226"/>
      <c r="E445" s="226"/>
      <c r="F445" s="226"/>
      <c r="G445" s="226"/>
      <c r="H445" s="226"/>
      <c r="I445" s="226"/>
      <c r="J445" s="226"/>
      <c r="K445" s="226"/>
      <c r="L445" s="226"/>
      <c r="M445" s="226"/>
      <c r="N445" s="226"/>
      <c r="O445" s="227"/>
      <c r="BP445" s="103"/>
      <c r="BQ445" s="111"/>
      <c r="BS445" s="77" t="s">
        <v>89</v>
      </c>
      <c r="BT445" s="135"/>
    </row>
    <row r="446" spans="1:72" s="75" customFormat="1" ht="14.4" x14ac:dyDescent="0.3">
      <c r="A446" s="115"/>
      <c r="B446" s="116"/>
      <c r="C446" s="116"/>
      <c r="D446" s="116"/>
      <c r="E446" s="117" t="s">
        <v>606</v>
      </c>
      <c r="F446" s="118"/>
      <c r="G446" s="119"/>
      <c r="H446" s="88"/>
      <c r="I446" s="88"/>
      <c r="J446" s="120">
        <v>126.52</v>
      </c>
      <c r="K446" s="121"/>
      <c r="L446" s="121"/>
      <c r="M446" s="121"/>
      <c r="N446" s="122"/>
      <c r="O446" s="123"/>
      <c r="BP446" s="103"/>
      <c r="BQ446" s="111"/>
      <c r="BT446" s="135"/>
    </row>
    <row r="447" spans="1:72" s="75" customFormat="1" ht="14.4" x14ac:dyDescent="0.3">
      <c r="A447" s="115"/>
      <c r="B447" s="116"/>
      <c r="C447" s="116"/>
      <c r="D447" s="116"/>
      <c r="E447" s="117" t="s">
        <v>607</v>
      </c>
      <c r="F447" s="118"/>
      <c r="G447" s="119"/>
      <c r="H447" s="88"/>
      <c r="I447" s="88"/>
      <c r="J447" s="120">
        <v>68.650000000000006</v>
      </c>
      <c r="K447" s="121"/>
      <c r="L447" s="121"/>
      <c r="M447" s="121"/>
      <c r="N447" s="122"/>
      <c r="O447" s="123"/>
      <c r="BP447" s="103"/>
      <c r="BQ447" s="111"/>
      <c r="BT447" s="135"/>
    </row>
    <row r="448" spans="1:72" s="75" customFormat="1" ht="14.4" x14ac:dyDescent="0.3">
      <c r="A448" s="115"/>
      <c r="B448" s="116"/>
      <c r="C448" s="116"/>
      <c r="D448" s="116"/>
      <c r="E448" s="117" t="s">
        <v>92</v>
      </c>
      <c r="F448" s="118"/>
      <c r="G448" s="119"/>
      <c r="H448" s="88"/>
      <c r="I448" s="88"/>
      <c r="J448" s="120">
        <v>586.1</v>
      </c>
      <c r="K448" s="121"/>
      <c r="L448" s="121"/>
      <c r="M448" s="121"/>
      <c r="N448" s="122"/>
      <c r="O448" s="123"/>
      <c r="BP448" s="103"/>
      <c r="BQ448" s="111"/>
      <c r="BT448" s="135"/>
    </row>
    <row r="449" spans="1:72" s="75" customFormat="1" ht="14.4" x14ac:dyDescent="0.3">
      <c r="A449" s="229" t="s">
        <v>608</v>
      </c>
      <c r="B449" s="230"/>
      <c r="C449" s="230"/>
      <c r="D449" s="230"/>
      <c r="E449" s="230"/>
      <c r="F449" s="230"/>
      <c r="G449" s="230"/>
      <c r="H449" s="230"/>
      <c r="I449" s="230"/>
      <c r="J449" s="230"/>
      <c r="K449" s="230"/>
      <c r="L449" s="230"/>
      <c r="M449" s="230"/>
      <c r="N449" s="230"/>
      <c r="O449" s="231"/>
      <c r="BP449" s="103"/>
      <c r="BQ449" s="111"/>
      <c r="BT449" s="135" t="s">
        <v>608</v>
      </c>
    </row>
    <row r="450" spans="1:72" s="75" customFormat="1" ht="31.8" x14ac:dyDescent="0.3">
      <c r="A450" s="104" t="s">
        <v>609</v>
      </c>
      <c r="B450" s="105" t="s">
        <v>167</v>
      </c>
      <c r="C450" s="228" t="s">
        <v>168</v>
      </c>
      <c r="D450" s="228"/>
      <c r="E450" s="228"/>
      <c r="F450" s="106">
        <v>1.9788749999999999</v>
      </c>
      <c r="G450" s="107" t="s">
        <v>169</v>
      </c>
      <c r="H450" s="107" t="s">
        <v>170</v>
      </c>
      <c r="I450" s="107">
        <v>254.72</v>
      </c>
      <c r="J450" s="107">
        <v>12078.66</v>
      </c>
      <c r="K450" s="107">
        <v>7377.91</v>
      </c>
      <c r="L450" s="108" t="s">
        <v>610</v>
      </c>
      <c r="M450" s="107">
        <v>4435.72</v>
      </c>
      <c r="N450" s="128">
        <v>6.1064999999999996</v>
      </c>
      <c r="O450" s="110">
        <v>12.08</v>
      </c>
      <c r="BP450" s="103"/>
      <c r="BQ450" s="111" t="s">
        <v>168</v>
      </c>
      <c r="BT450" s="135"/>
    </row>
    <row r="451" spans="1:72" s="75" customFormat="1" ht="52.2" x14ac:dyDescent="0.3">
      <c r="A451" s="112"/>
      <c r="B451" s="113" t="s">
        <v>87</v>
      </c>
      <c r="C451" s="226" t="s">
        <v>88</v>
      </c>
      <c r="D451" s="226"/>
      <c r="E451" s="226"/>
      <c r="F451" s="226"/>
      <c r="G451" s="226"/>
      <c r="H451" s="226"/>
      <c r="I451" s="226"/>
      <c r="J451" s="226"/>
      <c r="K451" s="226"/>
      <c r="L451" s="226"/>
      <c r="M451" s="226"/>
      <c r="N451" s="226"/>
      <c r="O451" s="227"/>
      <c r="BP451" s="103"/>
      <c r="BQ451" s="111"/>
      <c r="BR451" s="77" t="s">
        <v>88</v>
      </c>
      <c r="BT451" s="135"/>
    </row>
    <row r="452" spans="1:72" s="75" customFormat="1" ht="14.4" x14ac:dyDescent="0.3">
      <c r="A452" s="112"/>
      <c r="B452" s="114" t="s">
        <v>81</v>
      </c>
      <c r="C452" s="226" t="s">
        <v>89</v>
      </c>
      <c r="D452" s="226"/>
      <c r="E452" s="226"/>
      <c r="F452" s="226"/>
      <c r="G452" s="226"/>
      <c r="H452" s="226"/>
      <c r="I452" s="226"/>
      <c r="J452" s="226"/>
      <c r="K452" s="226"/>
      <c r="L452" s="226"/>
      <c r="M452" s="226"/>
      <c r="N452" s="226"/>
      <c r="O452" s="227"/>
      <c r="BP452" s="103"/>
      <c r="BQ452" s="111"/>
      <c r="BS452" s="77" t="s">
        <v>89</v>
      </c>
      <c r="BT452" s="135"/>
    </row>
    <row r="453" spans="1:72" s="75" customFormat="1" ht="14.4" x14ac:dyDescent="0.3">
      <c r="A453" s="115"/>
      <c r="B453" s="116"/>
      <c r="C453" s="116"/>
      <c r="D453" s="116"/>
      <c r="E453" s="117" t="s">
        <v>611</v>
      </c>
      <c r="F453" s="118"/>
      <c r="G453" s="119"/>
      <c r="H453" s="88"/>
      <c r="I453" s="88"/>
      <c r="J453" s="120">
        <v>6946.88</v>
      </c>
      <c r="K453" s="121"/>
      <c r="L453" s="121"/>
      <c r="M453" s="121"/>
      <c r="N453" s="122"/>
      <c r="O453" s="123"/>
      <c r="BP453" s="103"/>
      <c r="BQ453" s="111"/>
      <c r="BT453" s="135"/>
    </row>
    <row r="454" spans="1:72" s="75" customFormat="1" ht="14.4" x14ac:dyDescent="0.3">
      <c r="A454" s="115"/>
      <c r="B454" s="116"/>
      <c r="C454" s="116"/>
      <c r="D454" s="116"/>
      <c r="E454" s="117" t="s">
        <v>612</v>
      </c>
      <c r="F454" s="118"/>
      <c r="G454" s="119"/>
      <c r="H454" s="88"/>
      <c r="I454" s="88"/>
      <c r="J454" s="120">
        <v>3769.05</v>
      </c>
      <c r="K454" s="121"/>
      <c r="L454" s="121"/>
      <c r="M454" s="121"/>
      <c r="N454" s="122"/>
      <c r="O454" s="123"/>
      <c r="BP454" s="103"/>
      <c r="BQ454" s="111"/>
      <c r="BT454" s="135"/>
    </row>
    <row r="455" spans="1:72" s="75" customFormat="1" ht="14.4" x14ac:dyDescent="0.3">
      <c r="A455" s="115"/>
      <c r="B455" s="116"/>
      <c r="C455" s="116"/>
      <c r="D455" s="116"/>
      <c r="E455" s="117" t="s">
        <v>92</v>
      </c>
      <c r="F455" s="118"/>
      <c r="G455" s="119"/>
      <c r="H455" s="88"/>
      <c r="I455" s="88"/>
      <c r="J455" s="120">
        <v>22794.59</v>
      </c>
      <c r="K455" s="121"/>
      <c r="L455" s="121"/>
      <c r="M455" s="121"/>
      <c r="N455" s="122"/>
      <c r="O455" s="123"/>
      <c r="BP455" s="103"/>
      <c r="BQ455" s="111"/>
      <c r="BT455" s="135"/>
    </row>
    <row r="456" spans="1:72" s="75" customFormat="1" ht="31.8" x14ac:dyDescent="0.3">
      <c r="A456" s="104" t="s">
        <v>613</v>
      </c>
      <c r="B456" s="105" t="s">
        <v>175</v>
      </c>
      <c r="C456" s="228" t="s">
        <v>176</v>
      </c>
      <c r="D456" s="228"/>
      <c r="E456" s="228"/>
      <c r="F456" s="106">
        <v>1.9788749999999999</v>
      </c>
      <c r="G456" s="107" t="s">
        <v>177</v>
      </c>
      <c r="H456" s="107" t="s">
        <v>178</v>
      </c>
      <c r="I456" s="107">
        <v>975.22</v>
      </c>
      <c r="J456" s="107">
        <v>26407.96</v>
      </c>
      <c r="K456" s="107">
        <v>9067.3700000000008</v>
      </c>
      <c r="L456" s="108" t="s">
        <v>614</v>
      </c>
      <c r="M456" s="107">
        <v>16982.580000000002</v>
      </c>
      <c r="N456" s="109">
        <v>8.8089999999999993</v>
      </c>
      <c r="O456" s="110">
        <v>17.43</v>
      </c>
      <c r="BP456" s="103"/>
      <c r="BQ456" s="111" t="s">
        <v>176</v>
      </c>
      <c r="BT456" s="135"/>
    </row>
    <row r="457" spans="1:72" s="75" customFormat="1" ht="14.4" x14ac:dyDescent="0.3">
      <c r="A457" s="112"/>
      <c r="B457" s="113"/>
      <c r="C457" s="226" t="s">
        <v>180</v>
      </c>
      <c r="D457" s="226"/>
      <c r="E457" s="226"/>
      <c r="F457" s="226"/>
      <c r="G457" s="226"/>
      <c r="H457" s="226"/>
      <c r="I457" s="226"/>
      <c r="J457" s="226"/>
      <c r="K457" s="226"/>
      <c r="L457" s="226"/>
      <c r="M457" s="226"/>
      <c r="N457" s="226"/>
      <c r="O457" s="227"/>
      <c r="BP457" s="103"/>
      <c r="BQ457" s="111"/>
      <c r="BR457" s="77" t="s">
        <v>180</v>
      </c>
      <c r="BT457" s="135"/>
    </row>
    <row r="458" spans="1:72" s="75" customFormat="1" ht="52.2" x14ac:dyDescent="0.3">
      <c r="A458" s="112"/>
      <c r="B458" s="113" t="s">
        <v>87</v>
      </c>
      <c r="C458" s="226" t="s">
        <v>88</v>
      </c>
      <c r="D458" s="226"/>
      <c r="E458" s="226"/>
      <c r="F458" s="226"/>
      <c r="G458" s="226"/>
      <c r="H458" s="226"/>
      <c r="I458" s="226"/>
      <c r="J458" s="226"/>
      <c r="K458" s="226"/>
      <c r="L458" s="226"/>
      <c r="M458" s="226"/>
      <c r="N458" s="226"/>
      <c r="O458" s="227"/>
      <c r="BP458" s="103"/>
      <c r="BQ458" s="111"/>
      <c r="BR458" s="77" t="s">
        <v>88</v>
      </c>
      <c r="BT458" s="135"/>
    </row>
    <row r="459" spans="1:72" s="75" customFormat="1" ht="14.4" x14ac:dyDescent="0.3">
      <c r="A459" s="112"/>
      <c r="B459" s="114" t="s">
        <v>81</v>
      </c>
      <c r="C459" s="226" t="s">
        <v>89</v>
      </c>
      <c r="D459" s="226"/>
      <c r="E459" s="226"/>
      <c r="F459" s="226"/>
      <c r="G459" s="226"/>
      <c r="H459" s="226"/>
      <c r="I459" s="226"/>
      <c r="J459" s="226"/>
      <c r="K459" s="226"/>
      <c r="L459" s="226"/>
      <c r="M459" s="226"/>
      <c r="N459" s="226"/>
      <c r="O459" s="227"/>
      <c r="BP459" s="103"/>
      <c r="BQ459" s="111"/>
      <c r="BS459" s="77" t="s">
        <v>89</v>
      </c>
      <c r="BT459" s="135"/>
    </row>
    <row r="460" spans="1:72" s="75" customFormat="1" ht="14.4" x14ac:dyDescent="0.3">
      <c r="A460" s="115"/>
      <c r="B460" s="116"/>
      <c r="C460" s="116"/>
      <c r="D460" s="116"/>
      <c r="E460" s="117" t="s">
        <v>615</v>
      </c>
      <c r="F460" s="118"/>
      <c r="G460" s="119"/>
      <c r="H460" s="88"/>
      <c r="I460" s="88"/>
      <c r="J460" s="120">
        <v>8546.61</v>
      </c>
      <c r="K460" s="121"/>
      <c r="L460" s="121"/>
      <c r="M460" s="121"/>
      <c r="N460" s="122"/>
      <c r="O460" s="123"/>
      <c r="BP460" s="103"/>
      <c r="BQ460" s="111"/>
      <c r="BT460" s="135"/>
    </row>
    <row r="461" spans="1:72" s="75" customFormat="1" ht="14.4" x14ac:dyDescent="0.3">
      <c r="A461" s="115"/>
      <c r="B461" s="116"/>
      <c r="C461" s="116"/>
      <c r="D461" s="116"/>
      <c r="E461" s="117" t="s">
        <v>616</v>
      </c>
      <c r="F461" s="118"/>
      <c r="G461" s="119"/>
      <c r="H461" s="88"/>
      <c r="I461" s="88"/>
      <c r="J461" s="120">
        <v>4636.99</v>
      </c>
      <c r="K461" s="121"/>
      <c r="L461" s="121"/>
      <c r="M461" s="121"/>
      <c r="N461" s="122"/>
      <c r="O461" s="123"/>
      <c r="BP461" s="103"/>
      <c r="BQ461" s="111"/>
      <c r="BT461" s="135"/>
    </row>
    <row r="462" spans="1:72" s="75" customFormat="1" ht="14.4" x14ac:dyDescent="0.3">
      <c r="A462" s="115"/>
      <c r="B462" s="116"/>
      <c r="C462" s="116"/>
      <c r="D462" s="116"/>
      <c r="E462" s="117" t="s">
        <v>92</v>
      </c>
      <c r="F462" s="118"/>
      <c r="G462" s="119"/>
      <c r="H462" s="88"/>
      <c r="I462" s="88"/>
      <c r="J462" s="120">
        <v>39591.56</v>
      </c>
      <c r="K462" s="121"/>
      <c r="L462" s="121"/>
      <c r="M462" s="121"/>
      <c r="N462" s="122"/>
      <c r="O462" s="123"/>
      <c r="BP462" s="103"/>
      <c r="BQ462" s="111"/>
      <c r="BT462" s="135"/>
    </row>
    <row r="463" spans="1:72" s="75" customFormat="1" ht="14.4" x14ac:dyDescent="0.3">
      <c r="A463" s="229" t="s">
        <v>617</v>
      </c>
      <c r="B463" s="230"/>
      <c r="C463" s="230"/>
      <c r="D463" s="230"/>
      <c r="E463" s="230"/>
      <c r="F463" s="230"/>
      <c r="G463" s="230"/>
      <c r="H463" s="230"/>
      <c r="I463" s="230"/>
      <c r="J463" s="230"/>
      <c r="K463" s="230"/>
      <c r="L463" s="230"/>
      <c r="M463" s="230"/>
      <c r="N463" s="230"/>
      <c r="O463" s="231"/>
      <c r="BP463" s="103"/>
      <c r="BQ463" s="111"/>
      <c r="BT463" s="135" t="s">
        <v>617</v>
      </c>
    </row>
    <row r="464" spans="1:72" s="75" customFormat="1" ht="31.8" x14ac:dyDescent="0.3">
      <c r="A464" s="104" t="s">
        <v>618</v>
      </c>
      <c r="B464" s="105" t="s">
        <v>167</v>
      </c>
      <c r="C464" s="228" t="s">
        <v>168</v>
      </c>
      <c r="D464" s="228"/>
      <c r="E464" s="228"/>
      <c r="F464" s="106">
        <v>6.7016999999999993E-2</v>
      </c>
      <c r="G464" s="107" t="s">
        <v>169</v>
      </c>
      <c r="H464" s="107" t="s">
        <v>170</v>
      </c>
      <c r="I464" s="107">
        <v>254.72</v>
      </c>
      <c r="J464" s="107">
        <v>409.06</v>
      </c>
      <c r="K464" s="107">
        <v>249.86</v>
      </c>
      <c r="L464" s="108" t="s">
        <v>619</v>
      </c>
      <c r="M464" s="107">
        <v>150.22</v>
      </c>
      <c r="N464" s="128">
        <v>6.1064999999999996</v>
      </c>
      <c r="O464" s="110">
        <v>0.41</v>
      </c>
      <c r="BP464" s="103"/>
      <c r="BQ464" s="111" t="s">
        <v>168</v>
      </c>
      <c r="BT464" s="135"/>
    </row>
    <row r="465" spans="1:72" s="75" customFormat="1" ht="52.2" x14ac:dyDescent="0.3">
      <c r="A465" s="112"/>
      <c r="B465" s="113" t="s">
        <v>87</v>
      </c>
      <c r="C465" s="226" t="s">
        <v>88</v>
      </c>
      <c r="D465" s="226"/>
      <c r="E465" s="226"/>
      <c r="F465" s="226"/>
      <c r="G465" s="226"/>
      <c r="H465" s="226"/>
      <c r="I465" s="226"/>
      <c r="J465" s="226"/>
      <c r="K465" s="226"/>
      <c r="L465" s="226"/>
      <c r="M465" s="226"/>
      <c r="N465" s="226"/>
      <c r="O465" s="227"/>
      <c r="BP465" s="103"/>
      <c r="BQ465" s="111"/>
      <c r="BR465" s="77" t="s">
        <v>88</v>
      </c>
      <c r="BT465" s="135"/>
    </row>
    <row r="466" spans="1:72" s="75" customFormat="1" ht="14.4" x14ac:dyDescent="0.3">
      <c r="A466" s="112"/>
      <c r="B466" s="114" t="s">
        <v>81</v>
      </c>
      <c r="C466" s="226" t="s">
        <v>89</v>
      </c>
      <c r="D466" s="226"/>
      <c r="E466" s="226"/>
      <c r="F466" s="226"/>
      <c r="G466" s="226"/>
      <c r="H466" s="226"/>
      <c r="I466" s="226"/>
      <c r="J466" s="226"/>
      <c r="K466" s="226"/>
      <c r="L466" s="226"/>
      <c r="M466" s="226"/>
      <c r="N466" s="226"/>
      <c r="O466" s="227"/>
      <c r="BP466" s="103"/>
      <c r="BQ466" s="111"/>
      <c r="BS466" s="77" t="s">
        <v>89</v>
      </c>
      <c r="BT466" s="135"/>
    </row>
    <row r="467" spans="1:72" s="75" customFormat="1" ht="14.4" x14ac:dyDescent="0.3">
      <c r="A467" s="115"/>
      <c r="B467" s="116"/>
      <c r="C467" s="116"/>
      <c r="D467" s="116"/>
      <c r="E467" s="117" t="s">
        <v>620</v>
      </c>
      <c r="F467" s="118"/>
      <c r="G467" s="119"/>
      <c r="H467" s="88"/>
      <c r="I467" s="88"/>
      <c r="J467" s="120">
        <v>235.26</v>
      </c>
      <c r="K467" s="121"/>
      <c r="L467" s="121"/>
      <c r="M467" s="121"/>
      <c r="N467" s="122"/>
      <c r="O467" s="123"/>
      <c r="BP467" s="103"/>
      <c r="BQ467" s="111"/>
      <c r="BT467" s="135"/>
    </row>
    <row r="468" spans="1:72" s="75" customFormat="1" ht="14.4" x14ac:dyDescent="0.3">
      <c r="A468" s="115"/>
      <c r="B468" s="116"/>
      <c r="C468" s="116"/>
      <c r="D468" s="116"/>
      <c r="E468" s="117" t="s">
        <v>621</v>
      </c>
      <c r="F468" s="118"/>
      <c r="G468" s="119"/>
      <c r="H468" s="88"/>
      <c r="I468" s="88"/>
      <c r="J468" s="120">
        <v>127.64</v>
      </c>
      <c r="K468" s="121"/>
      <c r="L468" s="121"/>
      <c r="M468" s="121"/>
      <c r="N468" s="122"/>
      <c r="O468" s="123"/>
      <c r="BP468" s="103"/>
      <c r="BQ468" s="111"/>
      <c r="BT468" s="135"/>
    </row>
    <row r="469" spans="1:72" s="75" customFormat="1" ht="14.4" x14ac:dyDescent="0.3">
      <c r="A469" s="115"/>
      <c r="B469" s="116"/>
      <c r="C469" s="116"/>
      <c r="D469" s="116"/>
      <c r="E469" s="117" t="s">
        <v>92</v>
      </c>
      <c r="F469" s="118"/>
      <c r="G469" s="119"/>
      <c r="H469" s="88"/>
      <c r="I469" s="88"/>
      <c r="J469" s="120">
        <v>771.96</v>
      </c>
      <c r="K469" s="121"/>
      <c r="L469" s="121"/>
      <c r="M469" s="121"/>
      <c r="N469" s="122"/>
      <c r="O469" s="123"/>
      <c r="BP469" s="103"/>
      <c r="BQ469" s="111"/>
      <c r="BT469" s="135"/>
    </row>
    <row r="470" spans="1:72" s="75" customFormat="1" ht="31.8" x14ac:dyDescent="0.3">
      <c r="A470" s="104" t="s">
        <v>622</v>
      </c>
      <c r="B470" s="105" t="s">
        <v>175</v>
      </c>
      <c r="C470" s="228" t="s">
        <v>176</v>
      </c>
      <c r="D470" s="228"/>
      <c r="E470" s="228"/>
      <c r="F470" s="106">
        <v>6.7016999999999993E-2</v>
      </c>
      <c r="G470" s="107" t="s">
        <v>177</v>
      </c>
      <c r="H470" s="107" t="s">
        <v>178</v>
      </c>
      <c r="I470" s="107">
        <v>975.22</v>
      </c>
      <c r="J470" s="107">
        <v>894.34</v>
      </c>
      <c r="K470" s="107">
        <v>307.08</v>
      </c>
      <c r="L470" s="108" t="s">
        <v>623</v>
      </c>
      <c r="M470" s="107">
        <v>575.14</v>
      </c>
      <c r="N470" s="109">
        <v>8.8089999999999993</v>
      </c>
      <c r="O470" s="110">
        <v>0.59</v>
      </c>
      <c r="BP470" s="103"/>
      <c r="BQ470" s="111" t="s">
        <v>176</v>
      </c>
      <c r="BT470" s="135"/>
    </row>
    <row r="471" spans="1:72" s="75" customFormat="1" ht="14.4" x14ac:dyDescent="0.3">
      <c r="A471" s="112"/>
      <c r="B471" s="113"/>
      <c r="C471" s="226" t="s">
        <v>180</v>
      </c>
      <c r="D471" s="226"/>
      <c r="E471" s="226"/>
      <c r="F471" s="226"/>
      <c r="G471" s="226"/>
      <c r="H471" s="226"/>
      <c r="I471" s="226"/>
      <c r="J471" s="226"/>
      <c r="K471" s="226"/>
      <c r="L471" s="226"/>
      <c r="M471" s="226"/>
      <c r="N471" s="226"/>
      <c r="O471" s="227"/>
      <c r="BP471" s="103"/>
      <c r="BQ471" s="111"/>
      <c r="BR471" s="77" t="s">
        <v>180</v>
      </c>
      <c r="BT471" s="135"/>
    </row>
    <row r="472" spans="1:72" s="75" customFormat="1" ht="52.2" x14ac:dyDescent="0.3">
      <c r="A472" s="112"/>
      <c r="B472" s="113" t="s">
        <v>87</v>
      </c>
      <c r="C472" s="226" t="s">
        <v>88</v>
      </c>
      <c r="D472" s="226"/>
      <c r="E472" s="226"/>
      <c r="F472" s="226"/>
      <c r="G472" s="226"/>
      <c r="H472" s="226"/>
      <c r="I472" s="226"/>
      <c r="J472" s="226"/>
      <c r="K472" s="226"/>
      <c r="L472" s="226"/>
      <c r="M472" s="226"/>
      <c r="N472" s="226"/>
      <c r="O472" s="227"/>
      <c r="BP472" s="103"/>
      <c r="BQ472" s="111"/>
      <c r="BR472" s="77" t="s">
        <v>88</v>
      </c>
      <c r="BT472" s="135"/>
    </row>
    <row r="473" spans="1:72" s="75" customFormat="1" ht="14.4" x14ac:dyDescent="0.3">
      <c r="A473" s="112"/>
      <c r="B473" s="114" t="s">
        <v>81</v>
      </c>
      <c r="C473" s="226" t="s">
        <v>89</v>
      </c>
      <c r="D473" s="226"/>
      <c r="E473" s="226"/>
      <c r="F473" s="226"/>
      <c r="G473" s="226"/>
      <c r="H473" s="226"/>
      <c r="I473" s="226"/>
      <c r="J473" s="226"/>
      <c r="K473" s="226"/>
      <c r="L473" s="226"/>
      <c r="M473" s="226"/>
      <c r="N473" s="226"/>
      <c r="O473" s="227"/>
      <c r="BP473" s="103"/>
      <c r="BQ473" s="111"/>
      <c r="BS473" s="77" t="s">
        <v>89</v>
      </c>
      <c r="BT473" s="135"/>
    </row>
    <row r="474" spans="1:72" s="75" customFormat="1" ht="14.4" x14ac:dyDescent="0.3">
      <c r="A474" s="115"/>
      <c r="B474" s="116"/>
      <c r="C474" s="116"/>
      <c r="D474" s="116"/>
      <c r="E474" s="117" t="s">
        <v>624</v>
      </c>
      <c r="F474" s="118"/>
      <c r="G474" s="119"/>
      <c r="H474" s="88"/>
      <c r="I474" s="88"/>
      <c r="J474" s="120">
        <v>289.44</v>
      </c>
      <c r="K474" s="121"/>
      <c r="L474" s="121"/>
      <c r="M474" s="121"/>
      <c r="N474" s="122"/>
      <c r="O474" s="123"/>
      <c r="BP474" s="103"/>
      <c r="BQ474" s="111"/>
      <c r="BT474" s="135"/>
    </row>
    <row r="475" spans="1:72" s="75" customFormat="1" ht="14.4" x14ac:dyDescent="0.3">
      <c r="A475" s="115"/>
      <c r="B475" s="116"/>
      <c r="C475" s="116"/>
      <c r="D475" s="116"/>
      <c r="E475" s="117" t="s">
        <v>625</v>
      </c>
      <c r="F475" s="118"/>
      <c r="G475" s="119"/>
      <c r="H475" s="88"/>
      <c r="I475" s="88"/>
      <c r="J475" s="120">
        <v>157.04</v>
      </c>
      <c r="K475" s="121"/>
      <c r="L475" s="121"/>
      <c r="M475" s="121"/>
      <c r="N475" s="122"/>
      <c r="O475" s="123"/>
      <c r="BP475" s="103"/>
      <c r="BQ475" s="111"/>
      <c r="BT475" s="135"/>
    </row>
    <row r="476" spans="1:72" s="75" customFormat="1" ht="14.4" x14ac:dyDescent="0.3">
      <c r="A476" s="115"/>
      <c r="B476" s="116"/>
      <c r="C476" s="116"/>
      <c r="D476" s="116"/>
      <c r="E476" s="117" t="s">
        <v>92</v>
      </c>
      <c r="F476" s="118"/>
      <c r="G476" s="119"/>
      <c r="H476" s="88"/>
      <c r="I476" s="88"/>
      <c r="J476" s="120">
        <v>1340.82</v>
      </c>
      <c r="K476" s="121"/>
      <c r="L476" s="121"/>
      <c r="M476" s="121"/>
      <c r="N476" s="122"/>
      <c r="O476" s="123"/>
      <c r="BP476" s="103"/>
      <c r="BQ476" s="111"/>
      <c r="BT476" s="135"/>
    </row>
    <row r="477" spans="1:72" s="75" customFormat="1" ht="14.4" x14ac:dyDescent="0.3">
      <c r="A477" s="229" t="s">
        <v>626</v>
      </c>
      <c r="B477" s="230"/>
      <c r="C477" s="230"/>
      <c r="D477" s="230"/>
      <c r="E477" s="230"/>
      <c r="F477" s="230"/>
      <c r="G477" s="230"/>
      <c r="H477" s="230"/>
      <c r="I477" s="230"/>
      <c r="J477" s="230"/>
      <c r="K477" s="230"/>
      <c r="L477" s="230"/>
      <c r="M477" s="230"/>
      <c r="N477" s="230"/>
      <c r="O477" s="231"/>
      <c r="BP477" s="103"/>
      <c r="BQ477" s="111"/>
      <c r="BT477" s="135" t="s">
        <v>626</v>
      </c>
    </row>
    <row r="478" spans="1:72" s="75" customFormat="1" ht="31.8" x14ac:dyDescent="0.3">
      <c r="A478" s="104" t="s">
        <v>627</v>
      </c>
      <c r="B478" s="105" t="s">
        <v>167</v>
      </c>
      <c r="C478" s="228" t="s">
        <v>168</v>
      </c>
      <c r="D478" s="228"/>
      <c r="E478" s="228"/>
      <c r="F478" s="106">
        <v>5.4060000000000002E-3</v>
      </c>
      <c r="G478" s="107" t="s">
        <v>169</v>
      </c>
      <c r="H478" s="107" t="s">
        <v>170</v>
      </c>
      <c r="I478" s="107">
        <v>254.72</v>
      </c>
      <c r="J478" s="107">
        <v>33</v>
      </c>
      <c r="K478" s="107">
        <v>20.16</v>
      </c>
      <c r="L478" s="108" t="s">
        <v>628</v>
      </c>
      <c r="M478" s="107">
        <v>12.12</v>
      </c>
      <c r="N478" s="128">
        <v>6.1064999999999996</v>
      </c>
      <c r="O478" s="110">
        <v>0.03</v>
      </c>
      <c r="BP478" s="103"/>
      <c r="BQ478" s="111" t="s">
        <v>168</v>
      </c>
      <c r="BT478" s="135"/>
    </row>
    <row r="479" spans="1:72" s="75" customFormat="1" ht="52.2" x14ac:dyDescent="0.3">
      <c r="A479" s="112"/>
      <c r="B479" s="113" t="s">
        <v>87</v>
      </c>
      <c r="C479" s="226" t="s">
        <v>88</v>
      </c>
      <c r="D479" s="226"/>
      <c r="E479" s="226"/>
      <c r="F479" s="226"/>
      <c r="G479" s="226"/>
      <c r="H479" s="226"/>
      <c r="I479" s="226"/>
      <c r="J479" s="226"/>
      <c r="K479" s="226"/>
      <c r="L479" s="226"/>
      <c r="M479" s="226"/>
      <c r="N479" s="226"/>
      <c r="O479" s="227"/>
      <c r="BP479" s="103"/>
      <c r="BQ479" s="111"/>
      <c r="BR479" s="77" t="s">
        <v>88</v>
      </c>
      <c r="BT479" s="135"/>
    </row>
    <row r="480" spans="1:72" s="75" customFormat="1" ht="14.4" x14ac:dyDescent="0.3">
      <c r="A480" s="112"/>
      <c r="B480" s="114" t="s">
        <v>81</v>
      </c>
      <c r="C480" s="226" t="s">
        <v>89</v>
      </c>
      <c r="D480" s="226"/>
      <c r="E480" s="226"/>
      <c r="F480" s="226"/>
      <c r="G480" s="226"/>
      <c r="H480" s="226"/>
      <c r="I480" s="226"/>
      <c r="J480" s="226"/>
      <c r="K480" s="226"/>
      <c r="L480" s="226"/>
      <c r="M480" s="226"/>
      <c r="N480" s="226"/>
      <c r="O480" s="227"/>
      <c r="BP480" s="103"/>
      <c r="BQ480" s="111"/>
      <c r="BS480" s="77" t="s">
        <v>89</v>
      </c>
      <c r="BT480" s="135"/>
    </row>
    <row r="481" spans="1:72" s="75" customFormat="1" ht="14.4" x14ac:dyDescent="0.3">
      <c r="A481" s="115"/>
      <c r="B481" s="116"/>
      <c r="C481" s="116"/>
      <c r="D481" s="116"/>
      <c r="E481" s="117" t="s">
        <v>629</v>
      </c>
      <c r="F481" s="118"/>
      <c r="G481" s="119"/>
      <c r="H481" s="88"/>
      <c r="I481" s="88"/>
      <c r="J481" s="120">
        <v>18.98</v>
      </c>
      <c r="K481" s="121"/>
      <c r="L481" s="121"/>
      <c r="M481" s="121"/>
      <c r="N481" s="122"/>
      <c r="O481" s="123"/>
      <c r="BP481" s="103"/>
      <c r="BQ481" s="111"/>
      <c r="BT481" s="135"/>
    </row>
    <row r="482" spans="1:72" s="75" customFormat="1" ht="14.4" x14ac:dyDescent="0.3">
      <c r="A482" s="115"/>
      <c r="B482" s="116"/>
      <c r="C482" s="116"/>
      <c r="D482" s="116"/>
      <c r="E482" s="117" t="s">
        <v>630</v>
      </c>
      <c r="F482" s="118"/>
      <c r="G482" s="119"/>
      <c r="H482" s="88"/>
      <c r="I482" s="88"/>
      <c r="J482" s="120">
        <v>10.3</v>
      </c>
      <c r="K482" s="121"/>
      <c r="L482" s="121"/>
      <c r="M482" s="121"/>
      <c r="N482" s="122"/>
      <c r="O482" s="123"/>
      <c r="BP482" s="103"/>
      <c r="BQ482" s="111"/>
      <c r="BT482" s="135"/>
    </row>
    <row r="483" spans="1:72" s="75" customFormat="1" ht="14.4" x14ac:dyDescent="0.3">
      <c r="A483" s="115"/>
      <c r="B483" s="116"/>
      <c r="C483" s="116"/>
      <c r="D483" s="116"/>
      <c r="E483" s="117" t="s">
        <v>92</v>
      </c>
      <c r="F483" s="118"/>
      <c r="G483" s="119"/>
      <c r="H483" s="88"/>
      <c r="I483" s="88"/>
      <c r="J483" s="120">
        <v>62.28</v>
      </c>
      <c r="K483" s="121"/>
      <c r="L483" s="121"/>
      <c r="M483" s="121"/>
      <c r="N483" s="122"/>
      <c r="O483" s="123"/>
      <c r="BP483" s="103"/>
      <c r="BQ483" s="111"/>
      <c r="BT483" s="135"/>
    </row>
    <row r="484" spans="1:72" s="75" customFormat="1" ht="31.8" x14ac:dyDescent="0.3">
      <c r="A484" s="104" t="s">
        <v>631</v>
      </c>
      <c r="B484" s="105" t="s">
        <v>175</v>
      </c>
      <c r="C484" s="228" t="s">
        <v>176</v>
      </c>
      <c r="D484" s="228"/>
      <c r="E484" s="228"/>
      <c r="F484" s="106">
        <v>5.4060000000000002E-3</v>
      </c>
      <c r="G484" s="107" t="s">
        <v>177</v>
      </c>
      <c r="H484" s="107" t="s">
        <v>178</v>
      </c>
      <c r="I484" s="107">
        <v>975.22</v>
      </c>
      <c r="J484" s="107">
        <v>72.14</v>
      </c>
      <c r="K484" s="107">
        <v>24.77</v>
      </c>
      <c r="L484" s="108" t="s">
        <v>632</v>
      </c>
      <c r="M484" s="107">
        <v>46.39</v>
      </c>
      <c r="N484" s="109">
        <v>8.8089999999999993</v>
      </c>
      <c r="O484" s="110">
        <v>0.05</v>
      </c>
      <c r="BP484" s="103"/>
      <c r="BQ484" s="111" t="s">
        <v>176</v>
      </c>
      <c r="BT484" s="135"/>
    </row>
    <row r="485" spans="1:72" s="75" customFormat="1" ht="14.4" x14ac:dyDescent="0.3">
      <c r="A485" s="112"/>
      <c r="B485" s="113"/>
      <c r="C485" s="226" t="s">
        <v>180</v>
      </c>
      <c r="D485" s="226"/>
      <c r="E485" s="226"/>
      <c r="F485" s="226"/>
      <c r="G485" s="226"/>
      <c r="H485" s="226"/>
      <c r="I485" s="226"/>
      <c r="J485" s="226"/>
      <c r="K485" s="226"/>
      <c r="L485" s="226"/>
      <c r="M485" s="226"/>
      <c r="N485" s="226"/>
      <c r="O485" s="227"/>
      <c r="BP485" s="103"/>
      <c r="BQ485" s="111"/>
      <c r="BR485" s="77" t="s">
        <v>180</v>
      </c>
      <c r="BT485" s="135"/>
    </row>
    <row r="486" spans="1:72" s="75" customFormat="1" ht="52.2" x14ac:dyDescent="0.3">
      <c r="A486" s="112"/>
      <c r="B486" s="113" t="s">
        <v>87</v>
      </c>
      <c r="C486" s="226" t="s">
        <v>88</v>
      </c>
      <c r="D486" s="226"/>
      <c r="E486" s="226"/>
      <c r="F486" s="226"/>
      <c r="G486" s="226"/>
      <c r="H486" s="226"/>
      <c r="I486" s="226"/>
      <c r="J486" s="226"/>
      <c r="K486" s="226"/>
      <c r="L486" s="226"/>
      <c r="M486" s="226"/>
      <c r="N486" s="226"/>
      <c r="O486" s="227"/>
      <c r="BP486" s="103"/>
      <c r="BQ486" s="111"/>
      <c r="BR486" s="77" t="s">
        <v>88</v>
      </c>
      <c r="BT486" s="135"/>
    </row>
    <row r="487" spans="1:72" s="75" customFormat="1" ht="14.4" x14ac:dyDescent="0.3">
      <c r="A487" s="112"/>
      <c r="B487" s="114" t="s">
        <v>81</v>
      </c>
      <c r="C487" s="226" t="s">
        <v>89</v>
      </c>
      <c r="D487" s="226"/>
      <c r="E487" s="226"/>
      <c r="F487" s="226"/>
      <c r="G487" s="226"/>
      <c r="H487" s="226"/>
      <c r="I487" s="226"/>
      <c r="J487" s="226"/>
      <c r="K487" s="226"/>
      <c r="L487" s="226"/>
      <c r="M487" s="226"/>
      <c r="N487" s="226"/>
      <c r="O487" s="227"/>
      <c r="BP487" s="103"/>
      <c r="BQ487" s="111"/>
      <c r="BS487" s="77" t="s">
        <v>89</v>
      </c>
      <c r="BT487" s="135"/>
    </row>
    <row r="488" spans="1:72" s="75" customFormat="1" ht="14.4" x14ac:dyDescent="0.3">
      <c r="A488" s="115"/>
      <c r="B488" s="116"/>
      <c r="C488" s="116"/>
      <c r="D488" s="116"/>
      <c r="E488" s="117" t="s">
        <v>633</v>
      </c>
      <c r="F488" s="118"/>
      <c r="G488" s="119"/>
      <c r="H488" s="88"/>
      <c r="I488" s="88"/>
      <c r="J488" s="120">
        <v>23.35</v>
      </c>
      <c r="K488" s="121"/>
      <c r="L488" s="121"/>
      <c r="M488" s="121"/>
      <c r="N488" s="122"/>
      <c r="O488" s="123"/>
      <c r="BP488" s="103"/>
      <c r="BQ488" s="111"/>
      <c r="BT488" s="135"/>
    </row>
    <row r="489" spans="1:72" s="75" customFormat="1" ht="14.4" x14ac:dyDescent="0.3">
      <c r="A489" s="115"/>
      <c r="B489" s="116"/>
      <c r="C489" s="116"/>
      <c r="D489" s="116"/>
      <c r="E489" s="117" t="s">
        <v>634</v>
      </c>
      <c r="F489" s="118"/>
      <c r="G489" s="119"/>
      <c r="H489" s="88"/>
      <c r="I489" s="88"/>
      <c r="J489" s="120">
        <v>12.67</v>
      </c>
      <c r="K489" s="121"/>
      <c r="L489" s="121"/>
      <c r="M489" s="121"/>
      <c r="N489" s="122"/>
      <c r="O489" s="123"/>
      <c r="BP489" s="103"/>
      <c r="BQ489" s="111"/>
      <c r="BT489" s="135"/>
    </row>
    <row r="490" spans="1:72" s="75" customFormat="1" ht="14.4" x14ac:dyDescent="0.3">
      <c r="A490" s="115"/>
      <c r="B490" s="116"/>
      <c r="C490" s="116"/>
      <c r="D490" s="116"/>
      <c r="E490" s="117" t="s">
        <v>92</v>
      </c>
      <c r="F490" s="118"/>
      <c r="G490" s="119"/>
      <c r="H490" s="88"/>
      <c r="I490" s="88"/>
      <c r="J490" s="120">
        <v>108.16</v>
      </c>
      <c r="K490" s="121"/>
      <c r="L490" s="121"/>
      <c r="M490" s="121"/>
      <c r="N490" s="122"/>
      <c r="O490" s="123"/>
      <c r="BP490" s="103"/>
      <c r="BQ490" s="111"/>
      <c r="BT490" s="135"/>
    </row>
    <row r="491" spans="1:72" s="75" customFormat="1" ht="31.8" x14ac:dyDescent="0.3">
      <c r="A491" s="104" t="s">
        <v>635</v>
      </c>
      <c r="B491" s="105" t="s">
        <v>167</v>
      </c>
      <c r="C491" s="228" t="s">
        <v>168</v>
      </c>
      <c r="D491" s="228"/>
      <c r="E491" s="228"/>
      <c r="F491" s="106">
        <v>0.27779900000000002</v>
      </c>
      <c r="G491" s="107" t="s">
        <v>169</v>
      </c>
      <c r="H491" s="107" t="s">
        <v>170</v>
      </c>
      <c r="I491" s="107">
        <v>254.72</v>
      </c>
      <c r="J491" s="107">
        <v>1695.64</v>
      </c>
      <c r="K491" s="107">
        <v>1035.73</v>
      </c>
      <c r="L491" s="108" t="s">
        <v>534</v>
      </c>
      <c r="M491" s="107">
        <v>622.70000000000005</v>
      </c>
      <c r="N491" s="128">
        <v>6.1064999999999996</v>
      </c>
      <c r="O491" s="136">
        <v>1.7</v>
      </c>
      <c r="BP491" s="103"/>
      <c r="BQ491" s="111" t="s">
        <v>168</v>
      </c>
      <c r="BT491" s="135"/>
    </row>
    <row r="492" spans="1:72" s="75" customFormat="1" ht="52.2" x14ac:dyDescent="0.3">
      <c r="A492" s="112"/>
      <c r="B492" s="113" t="s">
        <v>87</v>
      </c>
      <c r="C492" s="226" t="s">
        <v>88</v>
      </c>
      <c r="D492" s="226"/>
      <c r="E492" s="226"/>
      <c r="F492" s="226"/>
      <c r="G492" s="226"/>
      <c r="H492" s="226"/>
      <c r="I492" s="226"/>
      <c r="J492" s="226"/>
      <c r="K492" s="226"/>
      <c r="L492" s="226"/>
      <c r="M492" s="226"/>
      <c r="N492" s="226"/>
      <c r="O492" s="227"/>
      <c r="BP492" s="103"/>
      <c r="BQ492" s="111"/>
      <c r="BR492" s="77" t="s">
        <v>88</v>
      </c>
      <c r="BT492" s="135"/>
    </row>
    <row r="493" spans="1:72" s="75" customFormat="1" ht="14.4" x14ac:dyDescent="0.3">
      <c r="A493" s="112"/>
      <c r="B493" s="114" t="s">
        <v>81</v>
      </c>
      <c r="C493" s="226" t="s">
        <v>89</v>
      </c>
      <c r="D493" s="226"/>
      <c r="E493" s="226"/>
      <c r="F493" s="226"/>
      <c r="G493" s="226"/>
      <c r="H493" s="226"/>
      <c r="I493" s="226"/>
      <c r="J493" s="226"/>
      <c r="K493" s="226"/>
      <c r="L493" s="226"/>
      <c r="M493" s="226"/>
      <c r="N493" s="226"/>
      <c r="O493" s="227"/>
      <c r="BP493" s="103"/>
      <c r="BQ493" s="111"/>
      <c r="BS493" s="77" t="s">
        <v>89</v>
      </c>
      <c r="BT493" s="135"/>
    </row>
    <row r="494" spans="1:72" s="75" customFormat="1" ht="14.4" x14ac:dyDescent="0.3">
      <c r="A494" s="115"/>
      <c r="B494" s="116"/>
      <c r="C494" s="116"/>
      <c r="D494" s="116"/>
      <c r="E494" s="117" t="s">
        <v>636</v>
      </c>
      <c r="F494" s="118"/>
      <c r="G494" s="119"/>
      <c r="H494" s="88"/>
      <c r="I494" s="88"/>
      <c r="J494" s="120">
        <v>975.22</v>
      </c>
      <c r="K494" s="121"/>
      <c r="L494" s="121"/>
      <c r="M494" s="121"/>
      <c r="N494" s="122"/>
      <c r="O494" s="123"/>
      <c r="BP494" s="103"/>
      <c r="BQ494" s="111"/>
      <c r="BT494" s="135"/>
    </row>
    <row r="495" spans="1:72" s="75" customFormat="1" ht="14.4" x14ac:dyDescent="0.3">
      <c r="A495" s="115"/>
      <c r="B495" s="116"/>
      <c r="C495" s="116"/>
      <c r="D495" s="116"/>
      <c r="E495" s="117" t="s">
        <v>637</v>
      </c>
      <c r="F495" s="118"/>
      <c r="G495" s="119"/>
      <c r="H495" s="88"/>
      <c r="I495" s="88"/>
      <c r="J495" s="120">
        <v>529.11</v>
      </c>
      <c r="K495" s="121"/>
      <c r="L495" s="121"/>
      <c r="M495" s="121"/>
      <c r="N495" s="122"/>
      <c r="O495" s="123"/>
      <c r="BP495" s="103"/>
      <c r="BQ495" s="111"/>
      <c r="BT495" s="135"/>
    </row>
    <row r="496" spans="1:72" s="75" customFormat="1" ht="14.4" x14ac:dyDescent="0.3">
      <c r="A496" s="115"/>
      <c r="B496" s="116"/>
      <c r="C496" s="116"/>
      <c r="D496" s="116"/>
      <c r="E496" s="117" t="s">
        <v>92</v>
      </c>
      <c r="F496" s="118"/>
      <c r="G496" s="119"/>
      <c r="H496" s="88"/>
      <c r="I496" s="88"/>
      <c r="J496" s="120">
        <v>3199.97</v>
      </c>
      <c r="K496" s="121"/>
      <c r="L496" s="121"/>
      <c r="M496" s="121"/>
      <c r="N496" s="122"/>
      <c r="O496" s="123"/>
      <c r="BP496" s="103"/>
      <c r="BQ496" s="111"/>
      <c r="BT496" s="135"/>
    </row>
    <row r="497" spans="1:72" s="75" customFormat="1" ht="14.4" x14ac:dyDescent="0.3">
      <c r="A497" s="229" t="s">
        <v>638</v>
      </c>
      <c r="B497" s="230"/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1"/>
      <c r="BP497" s="103"/>
      <c r="BQ497" s="111"/>
      <c r="BT497" s="135" t="s">
        <v>638</v>
      </c>
    </row>
    <row r="498" spans="1:72" s="75" customFormat="1" ht="31.8" x14ac:dyDescent="0.3">
      <c r="A498" s="104" t="s">
        <v>639</v>
      </c>
      <c r="B498" s="105" t="s">
        <v>167</v>
      </c>
      <c r="C498" s="228" t="s">
        <v>168</v>
      </c>
      <c r="D498" s="228"/>
      <c r="E498" s="228"/>
      <c r="F498" s="106">
        <v>1.6253E-2</v>
      </c>
      <c r="G498" s="107" t="s">
        <v>169</v>
      </c>
      <c r="H498" s="107" t="s">
        <v>170</v>
      </c>
      <c r="I498" s="107">
        <v>254.72</v>
      </c>
      <c r="J498" s="107">
        <v>99.21</v>
      </c>
      <c r="K498" s="107">
        <v>60.6</v>
      </c>
      <c r="L498" s="108" t="s">
        <v>640</v>
      </c>
      <c r="M498" s="107">
        <v>36.43</v>
      </c>
      <c r="N498" s="128">
        <v>6.1064999999999996</v>
      </c>
      <c r="O498" s="136">
        <v>0.1</v>
      </c>
      <c r="BP498" s="103"/>
      <c r="BQ498" s="111" t="s">
        <v>168</v>
      </c>
      <c r="BT498" s="135"/>
    </row>
    <row r="499" spans="1:72" s="75" customFormat="1" ht="52.2" x14ac:dyDescent="0.3">
      <c r="A499" s="112"/>
      <c r="B499" s="113" t="s">
        <v>87</v>
      </c>
      <c r="C499" s="226" t="s">
        <v>88</v>
      </c>
      <c r="D499" s="226"/>
      <c r="E499" s="226"/>
      <c r="F499" s="226"/>
      <c r="G499" s="226"/>
      <c r="H499" s="226"/>
      <c r="I499" s="226"/>
      <c r="J499" s="226"/>
      <c r="K499" s="226"/>
      <c r="L499" s="226"/>
      <c r="M499" s="226"/>
      <c r="N499" s="226"/>
      <c r="O499" s="227"/>
      <c r="BP499" s="103"/>
      <c r="BQ499" s="111"/>
      <c r="BR499" s="77" t="s">
        <v>88</v>
      </c>
      <c r="BT499" s="135"/>
    </row>
    <row r="500" spans="1:72" s="75" customFormat="1" ht="14.4" x14ac:dyDescent="0.3">
      <c r="A500" s="112"/>
      <c r="B500" s="114" t="s">
        <v>81</v>
      </c>
      <c r="C500" s="226" t="s">
        <v>89</v>
      </c>
      <c r="D500" s="226"/>
      <c r="E500" s="226"/>
      <c r="F500" s="226"/>
      <c r="G500" s="226"/>
      <c r="H500" s="226"/>
      <c r="I500" s="226"/>
      <c r="J500" s="226"/>
      <c r="K500" s="226"/>
      <c r="L500" s="226"/>
      <c r="M500" s="226"/>
      <c r="N500" s="226"/>
      <c r="O500" s="227"/>
      <c r="BP500" s="103"/>
      <c r="BQ500" s="111"/>
      <c r="BS500" s="77" t="s">
        <v>89</v>
      </c>
      <c r="BT500" s="135"/>
    </row>
    <row r="501" spans="1:72" s="75" customFormat="1" ht="14.4" x14ac:dyDescent="0.3">
      <c r="A501" s="115"/>
      <c r="B501" s="116"/>
      <c r="C501" s="116"/>
      <c r="D501" s="116"/>
      <c r="E501" s="117" t="s">
        <v>641</v>
      </c>
      <c r="F501" s="118"/>
      <c r="G501" s="119"/>
      <c r="H501" s="88"/>
      <c r="I501" s="88"/>
      <c r="J501" s="120">
        <v>57.06</v>
      </c>
      <c r="K501" s="121"/>
      <c r="L501" s="121"/>
      <c r="M501" s="121"/>
      <c r="N501" s="122"/>
      <c r="O501" s="123"/>
      <c r="BP501" s="103"/>
      <c r="BQ501" s="111"/>
      <c r="BT501" s="135"/>
    </row>
    <row r="502" spans="1:72" s="75" customFormat="1" ht="14.4" x14ac:dyDescent="0.3">
      <c r="A502" s="115"/>
      <c r="B502" s="116"/>
      <c r="C502" s="116"/>
      <c r="D502" s="116"/>
      <c r="E502" s="117" t="s">
        <v>642</v>
      </c>
      <c r="F502" s="118"/>
      <c r="G502" s="119"/>
      <c r="H502" s="88"/>
      <c r="I502" s="88"/>
      <c r="J502" s="120">
        <v>30.96</v>
      </c>
      <c r="K502" s="121"/>
      <c r="L502" s="121"/>
      <c r="M502" s="121"/>
      <c r="N502" s="122"/>
      <c r="O502" s="123"/>
      <c r="BP502" s="103"/>
      <c r="BQ502" s="111"/>
      <c r="BT502" s="135"/>
    </row>
    <row r="503" spans="1:72" s="75" customFormat="1" ht="14.4" x14ac:dyDescent="0.3">
      <c r="A503" s="115"/>
      <c r="B503" s="116"/>
      <c r="C503" s="116"/>
      <c r="D503" s="116"/>
      <c r="E503" s="117" t="s">
        <v>92</v>
      </c>
      <c r="F503" s="118"/>
      <c r="G503" s="119"/>
      <c r="H503" s="88"/>
      <c r="I503" s="88"/>
      <c r="J503" s="120">
        <v>187.23</v>
      </c>
      <c r="K503" s="121"/>
      <c r="L503" s="121"/>
      <c r="M503" s="121"/>
      <c r="N503" s="122"/>
      <c r="O503" s="123"/>
      <c r="BP503" s="103"/>
      <c r="BQ503" s="111"/>
      <c r="BT503" s="135"/>
    </row>
    <row r="504" spans="1:72" s="75" customFormat="1" ht="31.8" x14ac:dyDescent="0.3">
      <c r="A504" s="104" t="s">
        <v>643</v>
      </c>
      <c r="B504" s="105" t="s">
        <v>175</v>
      </c>
      <c r="C504" s="228" t="s">
        <v>176</v>
      </c>
      <c r="D504" s="228"/>
      <c r="E504" s="228"/>
      <c r="F504" s="106">
        <v>1.6253E-2</v>
      </c>
      <c r="G504" s="107" t="s">
        <v>177</v>
      </c>
      <c r="H504" s="107" t="s">
        <v>178</v>
      </c>
      <c r="I504" s="107">
        <v>975.22</v>
      </c>
      <c r="J504" s="107">
        <v>216.89</v>
      </c>
      <c r="K504" s="107">
        <v>74.47</v>
      </c>
      <c r="L504" s="108" t="s">
        <v>644</v>
      </c>
      <c r="M504" s="107">
        <v>139.47999999999999</v>
      </c>
      <c r="N504" s="109">
        <v>8.8089999999999993</v>
      </c>
      <c r="O504" s="110">
        <v>0.14000000000000001</v>
      </c>
      <c r="BP504" s="103"/>
      <c r="BQ504" s="111" t="s">
        <v>176</v>
      </c>
      <c r="BT504" s="135"/>
    </row>
    <row r="505" spans="1:72" s="75" customFormat="1" ht="14.4" x14ac:dyDescent="0.3">
      <c r="A505" s="112"/>
      <c r="B505" s="113"/>
      <c r="C505" s="226" t="s">
        <v>180</v>
      </c>
      <c r="D505" s="226"/>
      <c r="E505" s="226"/>
      <c r="F505" s="226"/>
      <c r="G505" s="226"/>
      <c r="H505" s="226"/>
      <c r="I505" s="226"/>
      <c r="J505" s="226"/>
      <c r="K505" s="226"/>
      <c r="L505" s="226"/>
      <c r="M505" s="226"/>
      <c r="N505" s="226"/>
      <c r="O505" s="227"/>
      <c r="BP505" s="103"/>
      <c r="BQ505" s="111"/>
      <c r="BR505" s="77" t="s">
        <v>180</v>
      </c>
      <c r="BT505" s="135"/>
    </row>
    <row r="506" spans="1:72" s="75" customFormat="1" ht="52.2" x14ac:dyDescent="0.3">
      <c r="A506" s="112"/>
      <c r="B506" s="113" t="s">
        <v>87</v>
      </c>
      <c r="C506" s="226" t="s">
        <v>88</v>
      </c>
      <c r="D506" s="226"/>
      <c r="E506" s="226"/>
      <c r="F506" s="226"/>
      <c r="G506" s="226"/>
      <c r="H506" s="226"/>
      <c r="I506" s="226"/>
      <c r="J506" s="226"/>
      <c r="K506" s="226"/>
      <c r="L506" s="226"/>
      <c r="M506" s="226"/>
      <c r="N506" s="226"/>
      <c r="O506" s="227"/>
      <c r="BP506" s="103"/>
      <c r="BQ506" s="111"/>
      <c r="BR506" s="77" t="s">
        <v>88</v>
      </c>
      <c r="BT506" s="135"/>
    </row>
    <row r="507" spans="1:72" s="75" customFormat="1" ht="14.4" x14ac:dyDescent="0.3">
      <c r="A507" s="112"/>
      <c r="B507" s="114" t="s">
        <v>81</v>
      </c>
      <c r="C507" s="226" t="s">
        <v>89</v>
      </c>
      <c r="D507" s="226"/>
      <c r="E507" s="226"/>
      <c r="F507" s="226"/>
      <c r="G507" s="226"/>
      <c r="H507" s="226"/>
      <c r="I507" s="226"/>
      <c r="J507" s="226"/>
      <c r="K507" s="226"/>
      <c r="L507" s="226"/>
      <c r="M507" s="226"/>
      <c r="N507" s="226"/>
      <c r="O507" s="227"/>
      <c r="BP507" s="103"/>
      <c r="BQ507" s="111"/>
      <c r="BS507" s="77" t="s">
        <v>89</v>
      </c>
      <c r="BT507" s="135"/>
    </row>
    <row r="508" spans="1:72" s="75" customFormat="1" ht="14.4" x14ac:dyDescent="0.3">
      <c r="A508" s="115"/>
      <c r="B508" s="116"/>
      <c r="C508" s="116"/>
      <c r="D508" s="116"/>
      <c r="E508" s="117" t="s">
        <v>645</v>
      </c>
      <c r="F508" s="118"/>
      <c r="G508" s="119"/>
      <c r="H508" s="88"/>
      <c r="I508" s="88"/>
      <c r="J508" s="120">
        <v>70.19</v>
      </c>
      <c r="K508" s="121"/>
      <c r="L508" s="121"/>
      <c r="M508" s="121"/>
      <c r="N508" s="122"/>
      <c r="O508" s="123"/>
      <c r="BP508" s="103"/>
      <c r="BQ508" s="111"/>
      <c r="BT508" s="135"/>
    </row>
    <row r="509" spans="1:72" s="75" customFormat="1" ht="14.4" x14ac:dyDescent="0.3">
      <c r="A509" s="115"/>
      <c r="B509" s="116"/>
      <c r="C509" s="116"/>
      <c r="D509" s="116"/>
      <c r="E509" s="117" t="s">
        <v>646</v>
      </c>
      <c r="F509" s="118"/>
      <c r="G509" s="119"/>
      <c r="H509" s="88"/>
      <c r="I509" s="88"/>
      <c r="J509" s="120">
        <v>38.08</v>
      </c>
      <c r="K509" s="121"/>
      <c r="L509" s="121"/>
      <c r="M509" s="121"/>
      <c r="N509" s="122"/>
      <c r="O509" s="123"/>
      <c r="BP509" s="103"/>
      <c r="BQ509" s="111"/>
      <c r="BT509" s="135"/>
    </row>
    <row r="510" spans="1:72" s="75" customFormat="1" ht="14.4" x14ac:dyDescent="0.3">
      <c r="A510" s="115"/>
      <c r="B510" s="116"/>
      <c r="C510" s="116"/>
      <c r="D510" s="116"/>
      <c r="E510" s="117" t="s">
        <v>92</v>
      </c>
      <c r="F510" s="118"/>
      <c r="G510" s="119"/>
      <c r="H510" s="88"/>
      <c r="I510" s="88"/>
      <c r="J510" s="120">
        <v>325.16000000000003</v>
      </c>
      <c r="K510" s="121"/>
      <c r="L510" s="121"/>
      <c r="M510" s="121"/>
      <c r="N510" s="122"/>
      <c r="O510" s="123"/>
      <c r="BP510" s="103"/>
      <c r="BQ510" s="111"/>
      <c r="BT510" s="135"/>
    </row>
    <row r="511" spans="1:72" s="75" customFormat="1" ht="14.4" x14ac:dyDescent="0.3">
      <c r="A511" s="229" t="s">
        <v>647</v>
      </c>
      <c r="B511" s="230"/>
      <c r="C511" s="230"/>
      <c r="D511" s="230"/>
      <c r="E511" s="230"/>
      <c r="F511" s="230"/>
      <c r="G511" s="230"/>
      <c r="H511" s="230"/>
      <c r="I511" s="230"/>
      <c r="J511" s="230"/>
      <c r="K511" s="230"/>
      <c r="L511" s="230"/>
      <c r="M511" s="230"/>
      <c r="N511" s="230"/>
      <c r="O511" s="231"/>
      <c r="BP511" s="103"/>
      <c r="BQ511" s="111"/>
      <c r="BT511" s="135" t="s">
        <v>647</v>
      </c>
    </row>
    <row r="512" spans="1:72" s="75" customFormat="1" ht="31.8" x14ac:dyDescent="0.3">
      <c r="A512" s="104" t="s">
        <v>648</v>
      </c>
      <c r="B512" s="105" t="s">
        <v>167</v>
      </c>
      <c r="C512" s="228" t="s">
        <v>168</v>
      </c>
      <c r="D512" s="228"/>
      <c r="E512" s="228"/>
      <c r="F512" s="106">
        <v>1.4569E-2</v>
      </c>
      <c r="G512" s="107" t="s">
        <v>169</v>
      </c>
      <c r="H512" s="107" t="s">
        <v>170</v>
      </c>
      <c r="I512" s="107">
        <v>254.72</v>
      </c>
      <c r="J512" s="107">
        <v>88.93</v>
      </c>
      <c r="K512" s="107">
        <v>54.32</v>
      </c>
      <c r="L512" s="108" t="s">
        <v>649</v>
      </c>
      <c r="M512" s="107">
        <v>32.659999999999997</v>
      </c>
      <c r="N512" s="128">
        <v>6.1064999999999996</v>
      </c>
      <c r="O512" s="110">
        <v>0.09</v>
      </c>
      <c r="BP512" s="103"/>
      <c r="BQ512" s="111" t="s">
        <v>168</v>
      </c>
      <c r="BT512" s="135"/>
    </row>
    <row r="513" spans="1:72" s="75" customFormat="1" ht="52.2" x14ac:dyDescent="0.3">
      <c r="A513" s="112"/>
      <c r="B513" s="113" t="s">
        <v>87</v>
      </c>
      <c r="C513" s="226" t="s">
        <v>88</v>
      </c>
      <c r="D513" s="226"/>
      <c r="E513" s="226"/>
      <c r="F513" s="226"/>
      <c r="G513" s="226"/>
      <c r="H513" s="226"/>
      <c r="I513" s="226"/>
      <c r="J513" s="226"/>
      <c r="K513" s="226"/>
      <c r="L513" s="226"/>
      <c r="M513" s="226"/>
      <c r="N513" s="226"/>
      <c r="O513" s="227"/>
      <c r="BP513" s="103"/>
      <c r="BQ513" s="111"/>
      <c r="BR513" s="77" t="s">
        <v>88</v>
      </c>
      <c r="BT513" s="135"/>
    </row>
    <row r="514" spans="1:72" s="75" customFormat="1" ht="14.4" x14ac:dyDescent="0.3">
      <c r="A514" s="112"/>
      <c r="B514" s="114" t="s">
        <v>81</v>
      </c>
      <c r="C514" s="226" t="s">
        <v>89</v>
      </c>
      <c r="D514" s="226"/>
      <c r="E514" s="226"/>
      <c r="F514" s="226"/>
      <c r="G514" s="226"/>
      <c r="H514" s="226"/>
      <c r="I514" s="226"/>
      <c r="J514" s="226"/>
      <c r="K514" s="226"/>
      <c r="L514" s="226"/>
      <c r="M514" s="226"/>
      <c r="N514" s="226"/>
      <c r="O514" s="227"/>
      <c r="BP514" s="103"/>
      <c r="BQ514" s="111"/>
      <c r="BS514" s="77" t="s">
        <v>89</v>
      </c>
      <c r="BT514" s="135"/>
    </row>
    <row r="515" spans="1:72" s="75" customFormat="1" ht="14.4" x14ac:dyDescent="0.3">
      <c r="A515" s="115"/>
      <c r="B515" s="116"/>
      <c r="C515" s="116"/>
      <c r="D515" s="116"/>
      <c r="E515" s="117" t="s">
        <v>650</v>
      </c>
      <c r="F515" s="118"/>
      <c r="G515" s="119"/>
      <c r="H515" s="88"/>
      <c r="I515" s="88"/>
      <c r="J515" s="120">
        <v>51.15</v>
      </c>
      <c r="K515" s="121"/>
      <c r="L515" s="121"/>
      <c r="M515" s="121"/>
      <c r="N515" s="122"/>
      <c r="O515" s="123"/>
      <c r="BP515" s="103"/>
      <c r="BQ515" s="111"/>
      <c r="BT515" s="135"/>
    </row>
    <row r="516" spans="1:72" s="75" customFormat="1" ht="14.4" x14ac:dyDescent="0.3">
      <c r="A516" s="115"/>
      <c r="B516" s="116"/>
      <c r="C516" s="116"/>
      <c r="D516" s="116"/>
      <c r="E516" s="117" t="s">
        <v>651</v>
      </c>
      <c r="F516" s="118"/>
      <c r="G516" s="119"/>
      <c r="H516" s="88"/>
      <c r="I516" s="88"/>
      <c r="J516" s="120">
        <v>27.75</v>
      </c>
      <c r="K516" s="121"/>
      <c r="L516" s="121"/>
      <c r="M516" s="121"/>
      <c r="N516" s="122"/>
      <c r="O516" s="123"/>
      <c r="BP516" s="103"/>
      <c r="BQ516" s="111"/>
      <c r="BT516" s="135"/>
    </row>
    <row r="517" spans="1:72" s="75" customFormat="1" ht="14.4" x14ac:dyDescent="0.3">
      <c r="A517" s="115"/>
      <c r="B517" s="116"/>
      <c r="C517" s="116"/>
      <c r="D517" s="116"/>
      <c r="E517" s="117" t="s">
        <v>92</v>
      </c>
      <c r="F517" s="118"/>
      <c r="G517" s="119"/>
      <c r="H517" s="88"/>
      <c r="I517" s="88"/>
      <c r="J517" s="120">
        <v>167.83</v>
      </c>
      <c r="K517" s="121"/>
      <c r="L517" s="121"/>
      <c r="M517" s="121"/>
      <c r="N517" s="122"/>
      <c r="O517" s="123"/>
      <c r="BP517" s="103"/>
      <c r="BQ517" s="111"/>
      <c r="BT517" s="135"/>
    </row>
    <row r="518" spans="1:72" s="75" customFormat="1" ht="31.8" x14ac:dyDescent="0.3">
      <c r="A518" s="104" t="s">
        <v>652</v>
      </c>
      <c r="B518" s="105" t="s">
        <v>175</v>
      </c>
      <c r="C518" s="228" t="s">
        <v>176</v>
      </c>
      <c r="D518" s="228"/>
      <c r="E518" s="228"/>
      <c r="F518" s="106">
        <v>1.4569E-2</v>
      </c>
      <c r="G518" s="107" t="s">
        <v>177</v>
      </c>
      <c r="H518" s="107" t="s">
        <v>178</v>
      </c>
      <c r="I518" s="107">
        <v>975.22</v>
      </c>
      <c r="J518" s="107">
        <v>194.43</v>
      </c>
      <c r="K518" s="107">
        <v>66.760000000000005</v>
      </c>
      <c r="L518" s="108" t="s">
        <v>653</v>
      </c>
      <c r="M518" s="107">
        <v>125.03</v>
      </c>
      <c r="N518" s="109">
        <v>8.8089999999999993</v>
      </c>
      <c r="O518" s="110">
        <v>0.13</v>
      </c>
      <c r="BP518" s="103"/>
      <c r="BQ518" s="111" t="s">
        <v>176</v>
      </c>
      <c r="BT518" s="135"/>
    </row>
    <row r="519" spans="1:72" s="75" customFormat="1" ht="14.4" x14ac:dyDescent="0.3">
      <c r="A519" s="112"/>
      <c r="B519" s="113"/>
      <c r="C519" s="226" t="s">
        <v>180</v>
      </c>
      <c r="D519" s="226"/>
      <c r="E519" s="226"/>
      <c r="F519" s="226"/>
      <c r="G519" s="226"/>
      <c r="H519" s="226"/>
      <c r="I519" s="226"/>
      <c r="J519" s="226"/>
      <c r="K519" s="226"/>
      <c r="L519" s="226"/>
      <c r="M519" s="226"/>
      <c r="N519" s="226"/>
      <c r="O519" s="227"/>
      <c r="BP519" s="103"/>
      <c r="BQ519" s="111"/>
      <c r="BR519" s="77" t="s">
        <v>180</v>
      </c>
      <c r="BT519" s="135"/>
    </row>
    <row r="520" spans="1:72" s="75" customFormat="1" ht="52.2" x14ac:dyDescent="0.3">
      <c r="A520" s="112"/>
      <c r="B520" s="113" t="s">
        <v>87</v>
      </c>
      <c r="C520" s="226" t="s">
        <v>88</v>
      </c>
      <c r="D520" s="226"/>
      <c r="E520" s="226"/>
      <c r="F520" s="226"/>
      <c r="G520" s="226"/>
      <c r="H520" s="226"/>
      <c r="I520" s="226"/>
      <c r="J520" s="226"/>
      <c r="K520" s="226"/>
      <c r="L520" s="226"/>
      <c r="M520" s="226"/>
      <c r="N520" s="226"/>
      <c r="O520" s="227"/>
      <c r="BP520" s="103"/>
      <c r="BQ520" s="111"/>
      <c r="BR520" s="77" t="s">
        <v>88</v>
      </c>
      <c r="BT520" s="135"/>
    </row>
    <row r="521" spans="1:72" s="75" customFormat="1" ht="14.4" x14ac:dyDescent="0.3">
      <c r="A521" s="112"/>
      <c r="B521" s="114" t="s">
        <v>81</v>
      </c>
      <c r="C521" s="226" t="s">
        <v>89</v>
      </c>
      <c r="D521" s="226"/>
      <c r="E521" s="226"/>
      <c r="F521" s="226"/>
      <c r="G521" s="226"/>
      <c r="H521" s="226"/>
      <c r="I521" s="226"/>
      <c r="J521" s="226"/>
      <c r="K521" s="226"/>
      <c r="L521" s="226"/>
      <c r="M521" s="226"/>
      <c r="N521" s="226"/>
      <c r="O521" s="227"/>
      <c r="BP521" s="103"/>
      <c r="BQ521" s="111"/>
      <c r="BS521" s="77" t="s">
        <v>89</v>
      </c>
      <c r="BT521" s="135"/>
    </row>
    <row r="522" spans="1:72" s="75" customFormat="1" ht="14.4" x14ac:dyDescent="0.3">
      <c r="A522" s="115"/>
      <c r="B522" s="116"/>
      <c r="C522" s="116"/>
      <c r="D522" s="116"/>
      <c r="E522" s="117" t="s">
        <v>654</v>
      </c>
      <c r="F522" s="118"/>
      <c r="G522" s="119"/>
      <c r="H522" s="88"/>
      <c r="I522" s="88"/>
      <c r="J522" s="120">
        <v>62.92</v>
      </c>
      <c r="K522" s="121"/>
      <c r="L522" s="121"/>
      <c r="M522" s="121"/>
      <c r="N522" s="122"/>
      <c r="O522" s="123"/>
      <c r="BP522" s="103"/>
      <c r="BQ522" s="111"/>
      <c r="BT522" s="135"/>
    </row>
    <row r="523" spans="1:72" s="75" customFormat="1" ht="14.4" x14ac:dyDescent="0.3">
      <c r="A523" s="115"/>
      <c r="B523" s="116"/>
      <c r="C523" s="116"/>
      <c r="D523" s="116"/>
      <c r="E523" s="117" t="s">
        <v>655</v>
      </c>
      <c r="F523" s="118"/>
      <c r="G523" s="119"/>
      <c r="H523" s="88"/>
      <c r="I523" s="88"/>
      <c r="J523" s="120">
        <v>34.14</v>
      </c>
      <c r="K523" s="121"/>
      <c r="L523" s="121"/>
      <c r="M523" s="121"/>
      <c r="N523" s="122"/>
      <c r="O523" s="123"/>
      <c r="BP523" s="103"/>
      <c r="BQ523" s="111"/>
      <c r="BT523" s="135"/>
    </row>
    <row r="524" spans="1:72" s="75" customFormat="1" ht="14.4" x14ac:dyDescent="0.3">
      <c r="A524" s="115"/>
      <c r="B524" s="116"/>
      <c r="C524" s="116"/>
      <c r="D524" s="116"/>
      <c r="E524" s="117" t="s">
        <v>92</v>
      </c>
      <c r="F524" s="118"/>
      <c r="G524" s="119"/>
      <c r="H524" s="88"/>
      <c r="I524" s="88"/>
      <c r="J524" s="120">
        <v>291.49</v>
      </c>
      <c r="K524" s="121"/>
      <c r="L524" s="121"/>
      <c r="M524" s="121"/>
      <c r="N524" s="122"/>
      <c r="O524" s="123"/>
      <c r="BP524" s="103"/>
      <c r="BQ524" s="111"/>
      <c r="BT524" s="135"/>
    </row>
    <row r="525" spans="1:72" s="75" customFormat="1" ht="14.4" x14ac:dyDescent="0.3">
      <c r="A525" s="229" t="s">
        <v>656</v>
      </c>
      <c r="B525" s="230"/>
      <c r="C525" s="230"/>
      <c r="D525" s="230"/>
      <c r="E525" s="230"/>
      <c r="F525" s="230"/>
      <c r="G525" s="230"/>
      <c r="H525" s="230"/>
      <c r="I525" s="230"/>
      <c r="J525" s="230"/>
      <c r="K525" s="230"/>
      <c r="L525" s="230"/>
      <c r="M525" s="230"/>
      <c r="N525" s="230"/>
      <c r="O525" s="231"/>
      <c r="BP525" s="103"/>
      <c r="BQ525" s="111"/>
      <c r="BT525" s="135" t="s">
        <v>656</v>
      </c>
    </row>
    <row r="526" spans="1:72" s="75" customFormat="1" ht="31.8" x14ac:dyDescent="0.3">
      <c r="A526" s="104" t="s">
        <v>657</v>
      </c>
      <c r="B526" s="105" t="s">
        <v>167</v>
      </c>
      <c r="C526" s="228" t="s">
        <v>168</v>
      </c>
      <c r="D526" s="228"/>
      <c r="E526" s="228"/>
      <c r="F526" s="106">
        <v>1.2422000000000001E-2</v>
      </c>
      <c r="G526" s="107" t="s">
        <v>169</v>
      </c>
      <c r="H526" s="107" t="s">
        <v>170</v>
      </c>
      <c r="I526" s="107">
        <v>254.72</v>
      </c>
      <c r="J526" s="107">
        <v>75.81</v>
      </c>
      <c r="K526" s="107">
        <v>46.31</v>
      </c>
      <c r="L526" s="108" t="s">
        <v>658</v>
      </c>
      <c r="M526" s="107">
        <v>27.84</v>
      </c>
      <c r="N526" s="128">
        <v>6.1064999999999996</v>
      </c>
      <c r="O526" s="110">
        <v>0.08</v>
      </c>
      <c r="BP526" s="103"/>
      <c r="BQ526" s="111" t="s">
        <v>168</v>
      </c>
      <c r="BT526" s="135"/>
    </row>
    <row r="527" spans="1:72" s="75" customFormat="1" ht="52.2" x14ac:dyDescent="0.3">
      <c r="A527" s="112"/>
      <c r="B527" s="113" t="s">
        <v>87</v>
      </c>
      <c r="C527" s="226" t="s">
        <v>88</v>
      </c>
      <c r="D527" s="226"/>
      <c r="E527" s="226"/>
      <c r="F527" s="226"/>
      <c r="G527" s="226"/>
      <c r="H527" s="226"/>
      <c r="I527" s="226"/>
      <c r="J527" s="226"/>
      <c r="K527" s="226"/>
      <c r="L527" s="226"/>
      <c r="M527" s="226"/>
      <c r="N527" s="226"/>
      <c r="O527" s="227"/>
      <c r="BP527" s="103"/>
      <c r="BQ527" s="111"/>
      <c r="BR527" s="77" t="s">
        <v>88</v>
      </c>
      <c r="BT527" s="135"/>
    </row>
    <row r="528" spans="1:72" s="75" customFormat="1" ht="14.4" x14ac:dyDescent="0.3">
      <c r="A528" s="112"/>
      <c r="B528" s="114" t="s">
        <v>81</v>
      </c>
      <c r="C528" s="226" t="s">
        <v>89</v>
      </c>
      <c r="D528" s="226"/>
      <c r="E528" s="226"/>
      <c r="F528" s="226"/>
      <c r="G528" s="226"/>
      <c r="H528" s="226"/>
      <c r="I528" s="226"/>
      <c r="J528" s="226"/>
      <c r="K528" s="226"/>
      <c r="L528" s="226"/>
      <c r="M528" s="226"/>
      <c r="N528" s="226"/>
      <c r="O528" s="227"/>
      <c r="BP528" s="103"/>
      <c r="BQ528" s="111"/>
      <c r="BS528" s="77" t="s">
        <v>89</v>
      </c>
      <c r="BT528" s="135"/>
    </row>
    <row r="529" spans="1:72" s="75" customFormat="1" ht="14.4" x14ac:dyDescent="0.3">
      <c r="A529" s="115"/>
      <c r="B529" s="116"/>
      <c r="C529" s="116"/>
      <c r="D529" s="116"/>
      <c r="E529" s="117" t="s">
        <v>659</v>
      </c>
      <c r="F529" s="118"/>
      <c r="G529" s="119"/>
      <c r="H529" s="88"/>
      <c r="I529" s="88"/>
      <c r="J529" s="120">
        <v>43.61</v>
      </c>
      <c r="K529" s="121"/>
      <c r="L529" s="121"/>
      <c r="M529" s="121"/>
      <c r="N529" s="122"/>
      <c r="O529" s="123"/>
      <c r="BP529" s="103"/>
      <c r="BQ529" s="111"/>
      <c r="BT529" s="135"/>
    </row>
    <row r="530" spans="1:72" s="75" customFormat="1" ht="14.4" x14ac:dyDescent="0.3">
      <c r="A530" s="115"/>
      <c r="B530" s="116"/>
      <c r="C530" s="116"/>
      <c r="D530" s="116"/>
      <c r="E530" s="117" t="s">
        <v>660</v>
      </c>
      <c r="F530" s="118"/>
      <c r="G530" s="119"/>
      <c r="H530" s="88"/>
      <c r="I530" s="88"/>
      <c r="J530" s="120">
        <v>23.66</v>
      </c>
      <c r="K530" s="121"/>
      <c r="L530" s="121"/>
      <c r="M530" s="121"/>
      <c r="N530" s="122"/>
      <c r="O530" s="123"/>
      <c r="BP530" s="103"/>
      <c r="BQ530" s="111"/>
      <c r="BT530" s="135"/>
    </row>
    <row r="531" spans="1:72" s="75" customFormat="1" ht="14.4" x14ac:dyDescent="0.3">
      <c r="A531" s="115"/>
      <c r="B531" s="116"/>
      <c r="C531" s="116"/>
      <c r="D531" s="116"/>
      <c r="E531" s="117" t="s">
        <v>92</v>
      </c>
      <c r="F531" s="118"/>
      <c r="G531" s="119"/>
      <c r="H531" s="88"/>
      <c r="I531" s="88"/>
      <c r="J531" s="120">
        <v>143.08000000000001</v>
      </c>
      <c r="K531" s="121"/>
      <c r="L531" s="121"/>
      <c r="M531" s="121"/>
      <c r="N531" s="122"/>
      <c r="O531" s="123"/>
      <c r="BP531" s="103"/>
      <c r="BQ531" s="111"/>
      <c r="BT531" s="135"/>
    </row>
    <row r="532" spans="1:72" s="75" customFormat="1" ht="31.8" x14ac:dyDescent="0.3">
      <c r="A532" s="104" t="s">
        <v>661</v>
      </c>
      <c r="B532" s="105" t="s">
        <v>175</v>
      </c>
      <c r="C532" s="228" t="s">
        <v>176</v>
      </c>
      <c r="D532" s="228"/>
      <c r="E532" s="228"/>
      <c r="F532" s="106">
        <v>1.2422000000000001E-2</v>
      </c>
      <c r="G532" s="107" t="s">
        <v>177</v>
      </c>
      <c r="H532" s="107" t="s">
        <v>178</v>
      </c>
      <c r="I532" s="107">
        <v>975.22</v>
      </c>
      <c r="J532" s="107">
        <v>165.77</v>
      </c>
      <c r="K532" s="107">
        <v>56.92</v>
      </c>
      <c r="L532" s="108" t="s">
        <v>662</v>
      </c>
      <c r="M532" s="107">
        <v>106.6</v>
      </c>
      <c r="N532" s="109">
        <v>8.8089999999999993</v>
      </c>
      <c r="O532" s="110">
        <v>0.11</v>
      </c>
      <c r="BP532" s="103"/>
      <c r="BQ532" s="111" t="s">
        <v>176</v>
      </c>
      <c r="BT532" s="135"/>
    </row>
    <row r="533" spans="1:72" s="75" customFormat="1" ht="14.4" x14ac:dyDescent="0.3">
      <c r="A533" s="112"/>
      <c r="B533" s="113"/>
      <c r="C533" s="226" t="s">
        <v>180</v>
      </c>
      <c r="D533" s="226"/>
      <c r="E533" s="226"/>
      <c r="F533" s="226"/>
      <c r="G533" s="226"/>
      <c r="H533" s="226"/>
      <c r="I533" s="226"/>
      <c r="J533" s="226"/>
      <c r="K533" s="226"/>
      <c r="L533" s="226"/>
      <c r="M533" s="226"/>
      <c r="N533" s="226"/>
      <c r="O533" s="227"/>
      <c r="BP533" s="103"/>
      <c r="BQ533" s="111"/>
      <c r="BR533" s="77" t="s">
        <v>180</v>
      </c>
      <c r="BT533" s="135"/>
    </row>
    <row r="534" spans="1:72" s="75" customFormat="1" ht="52.2" x14ac:dyDescent="0.3">
      <c r="A534" s="112"/>
      <c r="B534" s="113" t="s">
        <v>87</v>
      </c>
      <c r="C534" s="226" t="s">
        <v>88</v>
      </c>
      <c r="D534" s="226"/>
      <c r="E534" s="226"/>
      <c r="F534" s="226"/>
      <c r="G534" s="226"/>
      <c r="H534" s="226"/>
      <c r="I534" s="226"/>
      <c r="J534" s="226"/>
      <c r="K534" s="226"/>
      <c r="L534" s="226"/>
      <c r="M534" s="226"/>
      <c r="N534" s="226"/>
      <c r="O534" s="227"/>
      <c r="BP534" s="103"/>
      <c r="BQ534" s="111"/>
      <c r="BR534" s="77" t="s">
        <v>88</v>
      </c>
      <c r="BT534" s="135"/>
    </row>
    <row r="535" spans="1:72" s="75" customFormat="1" ht="14.4" x14ac:dyDescent="0.3">
      <c r="A535" s="112"/>
      <c r="B535" s="114" t="s">
        <v>81</v>
      </c>
      <c r="C535" s="226" t="s">
        <v>89</v>
      </c>
      <c r="D535" s="226"/>
      <c r="E535" s="226"/>
      <c r="F535" s="226"/>
      <c r="G535" s="226"/>
      <c r="H535" s="226"/>
      <c r="I535" s="226"/>
      <c r="J535" s="226"/>
      <c r="K535" s="226"/>
      <c r="L535" s="226"/>
      <c r="M535" s="226"/>
      <c r="N535" s="226"/>
      <c r="O535" s="227"/>
      <c r="BP535" s="103"/>
      <c r="BQ535" s="111"/>
      <c r="BS535" s="77" t="s">
        <v>89</v>
      </c>
      <c r="BT535" s="135"/>
    </row>
    <row r="536" spans="1:72" s="75" customFormat="1" ht="14.4" x14ac:dyDescent="0.3">
      <c r="A536" s="115"/>
      <c r="B536" s="116"/>
      <c r="C536" s="116"/>
      <c r="D536" s="116"/>
      <c r="E536" s="117" t="s">
        <v>663</v>
      </c>
      <c r="F536" s="118"/>
      <c r="G536" s="119"/>
      <c r="H536" s="88"/>
      <c r="I536" s="88"/>
      <c r="J536" s="120">
        <v>53.66</v>
      </c>
      <c r="K536" s="121"/>
      <c r="L536" s="121"/>
      <c r="M536" s="121"/>
      <c r="N536" s="122"/>
      <c r="O536" s="123"/>
      <c r="BP536" s="103"/>
      <c r="BQ536" s="111"/>
      <c r="BT536" s="135"/>
    </row>
    <row r="537" spans="1:72" s="75" customFormat="1" ht="14.4" x14ac:dyDescent="0.3">
      <c r="A537" s="115"/>
      <c r="B537" s="116"/>
      <c r="C537" s="116"/>
      <c r="D537" s="116"/>
      <c r="E537" s="117" t="s">
        <v>664</v>
      </c>
      <c r="F537" s="118"/>
      <c r="G537" s="119"/>
      <c r="H537" s="88"/>
      <c r="I537" s="88"/>
      <c r="J537" s="120">
        <v>29.11</v>
      </c>
      <c r="K537" s="121"/>
      <c r="L537" s="121"/>
      <c r="M537" s="121"/>
      <c r="N537" s="122"/>
      <c r="O537" s="123"/>
      <c r="BP537" s="103"/>
      <c r="BQ537" s="111"/>
      <c r="BT537" s="135"/>
    </row>
    <row r="538" spans="1:72" s="75" customFormat="1" ht="14.4" x14ac:dyDescent="0.3">
      <c r="A538" s="115"/>
      <c r="B538" s="116"/>
      <c r="C538" s="116"/>
      <c r="D538" s="116"/>
      <c r="E538" s="117" t="s">
        <v>92</v>
      </c>
      <c r="F538" s="118"/>
      <c r="G538" s="119"/>
      <c r="H538" s="88"/>
      <c r="I538" s="88"/>
      <c r="J538" s="120">
        <v>248.54</v>
      </c>
      <c r="K538" s="121"/>
      <c r="L538" s="121"/>
      <c r="M538" s="121"/>
      <c r="N538" s="122"/>
      <c r="O538" s="123"/>
      <c r="BP538" s="103"/>
      <c r="BQ538" s="111"/>
      <c r="BT538" s="135"/>
    </row>
    <row r="539" spans="1:72" s="75" customFormat="1" ht="14.4" x14ac:dyDescent="0.3">
      <c r="A539" s="229" t="s">
        <v>665</v>
      </c>
      <c r="B539" s="230"/>
      <c r="C539" s="230"/>
      <c r="D539" s="230"/>
      <c r="E539" s="230"/>
      <c r="F539" s="230"/>
      <c r="G539" s="230"/>
      <c r="H539" s="230"/>
      <c r="I539" s="230"/>
      <c r="J539" s="230"/>
      <c r="K539" s="230"/>
      <c r="L539" s="230"/>
      <c r="M539" s="230"/>
      <c r="N539" s="230"/>
      <c r="O539" s="231"/>
      <c r="BP539" s="103"/>
      <c r="BQ539" s="111"/>
      <c r="BT539" s="135" t="s">
        <v>665</v>
      </c>
    </row>
    <row r="540" spans="1:72" s="75" customFormat="1" ht="31.8" x14ac:dyDescent="0.3">
      <c r="A540" s="104" t="s">
        <v>666</v>
      </c>
      <c r="B540" s="105" t="s">
        <v>167</v>
      </c>
      <c r="C540" s="228" t="s">
        <v>168</v>
      </c>
      <c r="D540" s="228"/>
      <c r="E540" s="228"/>
      <c r="F540" s="106">
        <v>1.0274999999999999E-2</v>
      </c>
      <c r="G540" s="107" t="s">
        <v>169</v>
      </c>
      <c r="H540" s="107" t="s">
        <v>170</v>
      </c>
      <c r="I540" s="107">
        <v>254.72</v>
      </c>
      <c r="J540" s="107">
        <v>62.72</v>
      </c>
      <c r="K540" s="107">
        <v>38.31</v>
      </c>
      <c r="L540" s="108" t="s">
        <v>667</v>
      </c>
      <c r="M540" s="107">
        <v>23.03</v>
      </c>
      <c r="N540" s="128">
        <v>6.1064999999999996</v>
      </c>
      <c r="O540" s="110">
        <v>0.06</v>
      </c>
      <c r="BP540" s="103"/>
      <c r="BQ540" s="111" t="s">
        <v>168</v>
      </c>
      <c r="BT540" s="135"/>
    </row>
    <row r="541" spans="1:72" s="75" customFormat="1" ht="52.2" x14ac:dyDescent="0.3">
      <c r="A541" s="112"/>
      <c r="B541" s="113" t="s">
        <v>87</v>
      </c>
      <c r="C541" s="226" t="s">
        <v>88</v>
      </c>
      <c r="D541" s="226"/>
      <c r="E541" s="226"/>
      <c r="F541" s="226"/>
      <c r="G541" s="226"/>
      <c r="H541" s="226"/>
      <c r="I541" s="226"/>
      <c r="J541" s="226"/>
      <c r="K541" s="226"/>
      <c r="L541" s="226"/>
      <c r="M541" s="226"/>
      <c r="N541" s="226"/>
      <c r="O541" s="227"/>
      <c r="BP541" s="103"/>
      <c r="BQ541" s="111"/>
      <c r="BR541" s="77" t="s">
        <v>88</v>
      </c>
      <c r="BT541" s="135"/>
    </row>
    <row r="542" spans="1:72" s="75" customFormat="1" ht="14.4" x14ac:dyDescent="0.3">
      <c r="A542" s="112"/>
      <c r="B542" s="114" t="s">
        <v>81</v>
      </c>
      <c r="C542" s="226" t="s">
        <v>89</v>
      </c>
      <c r="D542" s="226"/>
      <c r="E542" s="226"/>
      <c r="F542" s="226"/>
      <c r="G542" s="226"/>
      <c r="H542" s="226"/>
      <c r="I542" s="226"/>
      <c r="J542" s="226"/>
      <c r="K542" s="226"/>
      <c r="L542" s="226"/>
      <c r="M542" s="226"/>
      <c r="N542" s="226"/>
      <c r="O542" s="227"/>
      <c r="BP542" s="103"/>
      <c r="BQ542" s="111"/>
      <c r="BS542" s="77" t="s">
        <v>89</v>
      </c>
      <c r="BT542" s="135"/>
    </row>
    <row r="543" spans="1:72" s="75" customFormat="1" ht="14.4" x14ac:dyDescent="0.3">
      <c r="A543" s="115"/>
      <c r="B543" s="116"/>
      <c r="C543" s="116"/>
      <c r="D543" s="116"/>
      <c r="E543" s="117" t="s">
        <v>668</v>
      </c>
      <c r="F543" s="118"/>
      <c r="G543" s="119"/>
      <c r="H543" s="88"/>
      <c r="I543" s="88"/>
      <c r="J543" s="120">
        <v>36.07</v>
      </c>
      <c r="K543" s="121"/>
      <c r="L543" s="121"/>
      <c r="M543" s="121"/>
      <c r="N543" s="122"/>
      <c r="O543" s="123"/>
      <c r="BP543" s="103"/>
      <c r="BQ543" s="111"/>
      <c r="BT543" s="135"/>
    </row>
    <row r="544" spans="1:72" s="75" customFormat="1" ht="14.4" x14ac:dyDescent="0.3">
      <c r="A544" s="115"/>
      <c r="B544" s="116"/>
      <c r="C544" s="116"/>
      <c r="D544" s="116"/>
      <c r="E544" s="117" t="s">
        <v>669</v>
      </c>
      <c r="F544" s="118"/>
      <c r="G544" s="119"/>
      <c r="H544" s="88"/>
      <c r="I544" s="88"/>
      <c r="J544" s="120">
        <v>19.57</v>
      </c>
      <c r="K544" s="121"/>
      <c r="L544" s="121"/>
      <c r="M544" s="121"/>
      <c r="N544" s="122"/>
      <c r="O544" s="123"/>
      <c r="BP544" s="103"/>
      <c r="BQ544" s="111"/>
      <c r="BT544" s="135"/>
    </row>
    <row r="545" spans="1:72" s="75" customFormat="1" ht="14.4" x14ac:dyDescent="0.3">
      <c r="A545" s="115"/>
      <c r="B545" s="116"/>
      <c r="C545" s="116"/>
      <c r="D545" s="116"/>
      <c r="E545" s="117" t="s">
        <v>92</v>
      </c>
      <c r="F545" s="118"/>
      <c r="G545" s="119"/>
      <c r="H545" s="88"/>
      <c r="I545" s="88"/>
      <c r="J545" s="120">
        <v>118.36</v>
      </c>
      <c r="K545" s="121"/>
      <c r="L545" s="121"/>
      <c r="M545" s="121"/>
      <c r="N545" s="122"/>
      <c r="O545" s="123"/>
      <c r="BP545" s="103"/>
      <c r="BQ545" s="111"/>
      <c r="BT545" s="135"/>
    </row>
    <row r="546" spans="1:72" s="75" customFormat="1" ht="31.8" x14ac:dyDescent="0.3">
      <c r="A546" s="104" t="s">
        <v>670</v>
      </c>
      <c r="B546" s="105" t="s">
        <v>175</v>
      </c>
      <c r="C546" s="228" t="s">
        <v>176</v>
      </c>
      <c r="D546" s="228"/>
      <c r="E546" s="228"/>
      <c r="F546" s="106">
        <v>1.0274999999999999E-2</v>
      </c>
      <c r="G546" s="107" t="s">
        <v>177</v>
      </c>
      <c r="H546" s="107" t="s">
        <v>178</v>
      </c>
      <c r="I546" s="107">
        <v>975.22</v>
      </c>
      <c r="J546" s="107">
        <v>137.12</v>
      </c>
      <c r="K546" s="107">
        <v>47.08</v>
      </c>
      <c r="L546" s="108" t="s">
        <v>671</v>
      </c>
      <c r="M546" s="107">
        <v>88.18</v>
      </c>
      <c r="N546" s="109">
        <v>8.8089999999999993</v>
      </c>
      <c r="O546" s="110">
        <v>0.09</v>
      </c>
      <c r="BP546" s="103"/>
      <c r="BQ546" s="111" t="s">
        <v>176</v>
      </c>
      <c r="BT546" s="135"/>
    </row>
    <row r="547" spans="1:72" s="75" customFormat="1" ht="14.4" x14ac:dyDescent="0.3">
      <c r="A547" s="112"/>
      <c r="B547" s="113"/>
      <c r="C547" s="226" t="s">
        <v>180</v>
      </c>
      <c r="D547" s="226"/>
      <c r="E547" s="226"/>
      <c r="F547" s="226"/>
      <c r="G547" s="226"/>
      <c r="H547" s="226"/>
      <c r="I547" s="226"/>
      <c r="J547" s="226"/>
      <c r="K547" s="226"/>
      <c r="L547" s="226"/>
      <c r="M547" s="226"/>
      <c r="N547" s="226"/>
      <c r="O547" s="227"/>
      <c r="BP547" s="103"/>
      <c r="BQ547" s="111"/>
      <c r="BR547" s="77" t="s">
        <v>180</v>
      </c>
      <c r="BT547" s="135"/>
    </row>
    <row r="548" spans="1:72" s="75" customFormat="1" ht="52.2" x14ac:dyDescent="0.3">
      <c r="A548" s="112"/>
      <c r="B548" s="113" t="s">
        <v>87</v>
      </c>
      <c r="C548" s="226" t="s">
        <v>88</v>
      </c>
      <c r="D548" s="226"/>
      <c r="E548" s="226"/>
      <c r="F548" s="226"/>
      <c r="G548" s="226"/>
      <c r="H548" s="226"/>
      <c r="I548" s="226"/>
      <c r="J548" s="226"/>
      <c r="K548" s="226"/>
      <c r="L548" s="226"/>
      <c r="M548" s="226"/>
      <c r="N548" s="226"/>
      <c r="O548" s="227"/>
      <c r="BP548" s="103"/>
      <c r="BQ548" s="111"/>
      <c r="BR548" s="77" t="s">
        <v>88</v>
      </c>
      <c r="BT548" s="135"/>
    </row>
    <row r="549" spans="1:72" s="75" customFormat="1" ht="14.4" x14ac:dyDescent="0.3">
      <c r="A549" s="112"/>
      <c r="B549" s="114" t="s">
        <v>81</v>
      </c>
      <c r="C549" s="226" t="s">
        <v>89</v>
      </c>
      <c r="D549" s="226"/>
      <c r="E549" s="226"/>
      <c r="F549" s="226"/>
      <c r="G549" s="226"/>
      <c r="H549" s="226"/>
      <c r="I549" s="226"/>
      <c r="J549" s="226"/>
      <c r="K549" s="226"/>
      <c r="L549" s="226"/>
      <c r="M549" s="226"/>
      <c r="N549" s="226"/>
      <c r="O549" s="227"/>
      <c r="BP549" s="103"/>
      <c r="BQ549" s="111"/>
      <c r="BS549" s="77" t="s">
        <v>89</v>
      </c>
      <c r="BT549" s="135"/>
    </row>
    <row r="550" spans="1:72" s="75" customFormat="1" ht="14.4" x14ac:dyDescent="0.3">
      <c r="A550" s="115"/>
      <c r="B550" s="116"/>
      <c r="C550" s="116"/>
      <c r="D550" s="116"/>
      <c r="E550" s="117" t="s">
        <v>672</v>
      </c>
      <c r="F550" s="118"/>
      <c r="G550" s="119"/>
      <c r="H550" s="88"/>
      <c r="I550" s="88"/>
      <c r="J550" s="120">
        <v>44.38</v>
      </c>
      <c r="K550" s="121"/>
      <c r="L550" s="121"/>
      <c r="M550" s="121"/>
      <c r="N550" s="122"/>
      <c r="O550" s="123"/>
      <c r="BP550" s="103"/>
      <c r="BQ550" s="111"/>
      <c r="BT550" s="135"/>
    </row>
    <row r="551" spans="1:72" s="75" customFormat="1" ht="14.4" x14ac:dyDescent="0.3">
      <c r="A551" s="115"/>
      <c r="B551" s="116"/>
      <c r="C551" s="116"/>
      <c r="D551" s="116"/>
      <c r="E551" s="117" t="s">
        <v>673</v>
      </c>
      <c r="F551" s="118"/>
      <c r="G551" s="119"/>
      <c r="H551" s="88"/>
      <c r="I551" s="88"/>
      <c r="J551" s="120">
        <v>24.08</v>
      </c>
      <c r="K551" s="121"/>
      <c r="L551" s="121"/>
      <c r="M551" s="121"/>
      <c r="N551" s="122"/>
      <c r="O551" s="123"/>
      <c r="BP551" s="103"/>
      <c r="BQ551" s="111"/>
      <c r="BT551" s="135"/>
    </row>
    <row r="552" spans="1:72" s="75" customFormat="1" ht="14.4" x14ac:dyDescent="0.3">
      <c r="A552" s="115"/>
      <c r="B552" s="116"/>
      <c r="C552" s="116"/>
      <c r="D552" s="116"/>
      <c r="E552" s="117" t="s">
        <v>92</v>
      </c>
      <c r="F552" s="118"/>
      <c r="G552" s="119"/>
      <c r="H552" s="88"/>
      <c r="I552" s="88"/>
      <c r="J552" s="120">
        <v>205.58</v>
      </c>
      <c r="K552" s="121"/>
      <c r="L552" s="121"/>
      <c r="M552" s="121"/>
      <c r="N552" s="122"/>
      <c r="O552" s="123"/>
      <c r="BP552" s="103"/>
      <c r="BQ552" s="111"/>
      <c r="BT552" s="135"/>
    </row>
    <row r="553" spans="1:72" s="75" customFormat="1" ht="14.4" x14ac:dyDescent="0.3">
      <c r="A553" s="229" t="s">
        <v>674</v>
      </c>
      <c r="B553" s="230"/>
      <c r="C553" s="230"/>
      <c r="D553" s="230"/>
      <c r="E553" s="230"/>
      <c r="F553" s="230"/>
      <c r="G553" s="230"/>
      <c r="H553" s="230"/>
      <c r="I553" s="230"/>
      <c r="J553" s="230"/>
      <c r="K553" s="230"/>
      <c r="L553" s="230"/>
      <c r="M553" s="230"/>
      <c r="N553" s="230"/>
      <c r="O553" s="231"/>
      <c r="BP553" s="103"/>
      <c r="BQ553" s="111"/>
      <c r="BT553" s="135" t="s">
        <v>674</v>
      </c>
    </row>
    <row r="554" spans="1:72" s="75" customFormat="1" ht="31.8" x14ac:dyDescent="0.3">
      <c r="A554" s="104" t="s">
        <v>675</v>
      </c>
      <c r="B554" s="105" t="s">
        <v>167</v>
      </c>
      <c r="C554" s="228" t="s">
        <v>168</v>
      </c>
      <c r="D554" s="228"/>
      <c r="E554" s="228"/>
      <c r="F554" s="106">
        <v>0.18943399999999999</v>
      </c>
      <c r="G554" s="107" t="s">
        <v>169</v>
      </c>
      <c r="H554" s="107" t="s">
        <v>170</v>
      </c>
      <c r="I554" s="107">
        <v>254.72</v>
      </c>
      <c r="J554" s="107">
        <v>1156.26</v>
      </c>
      <c r="K554" s="107">
        <v>706.27</v>
      </c>
      <c r="L554" s="108" t="s">
        <v>676</v>
      </c>
      <c r="M554" s="107">
        <v>424.62</v>
      </c>
      <c r="N554" s="128">
        <v>6.1064999999999996</v>
      </c>
      <c r="O554" s="110">
        <v>1.1599999999999999</v>
      </c>
      <c r="BP554" s="103"/>
      <c r="BQ554" s="111" t="s">
        <v>168</v>
      </c>
      <c r="BT554" s="135"/>
    </row>
    <row r="555" spans="1:72" s="75" customFormat="1" ht="52.2" x14ac:dyDescent="0.3">
      <c r="A555" s="112"/>
      <c r="B555" s="113" t="s">
        <v>87</v>
      </c>
      <c r="C555" s="226" t="s">
        <v>88</v>
      </c>
      <c r="D555" s="226"/>
      <c r="E555" s="226"/>
      <c r="F555" s="226"/>
      <c r="G555" s="226"/>
      <c r="H555" s="226"/>
      <c r="I555" s="226"/>
      <c r="J555" s="226"/>
      <c r="K555" s="226"/>
      <c r="L555" s="226"/>
      <c r="M555" s="226"/>
      <c r="N555" s="226"/>
      <c r="O555" s="227"/>
      <c r="BP555" s="103"/>
      <c r="BQ555" s="111"/>
      <c r="BR555" s="77" t="s">
        <v>88</v>
      </c>
      <c r="BT555" s="135"/>
    </row>
    <row r="556" spans="1:72" s="75" customFormat="1" ht="14.4" x14ac:dyDescent="0.3">
      <c r="A556" s="112"/>
      <c r="B556" s="114" t="s">
        <v>81</v>
      </c>
      <c r="C556" s="226" t="s">
        <v>89</v>
      </c>
      <c r="D556" s="226"/>
      <c r="E556" s="226"/>
      <c r="F556" s="226"/>
      <c r="G556" s="226"/>
      <c r="H556" s="226"/>
      <c r="I556" s="226"/>
      <c r="J556" s="226"/>
      <c r="K556" s="226"/>
      <c r="L556" s="226"/>
      <c r="M556" s="226"/>
      <c r="N556" s="226"/>
      <c r="O556" s="227"/>
      <c r="BP556" s="103"/>
      <c r="BQ556" s="111"/>
      <c r="BS556" s="77" t="s">
        <v>89</v>
      </c>
      <c r="BT556" s="135"/>
    </row>
    <row r="557" spans="1:72" s="75" customFormat="1" ht="14.4" x14ac:dyDescent="0.3">
      <c r="A557" s="115"/>
      <c r="B557" s="116"/>
      <c r="C557" s="116"/>
      <c r="D557" s="116"/>
      <c r="E557" s="117" t="s">
        <v>677</v>
      </c>
      <c r="F557" s="118"/>
      <c r="G557" s="119"/>
      <c r="H557" s="88"/>
      <c r="I557" s="88"/>
      <c r="J557" s="120">
        <v>665.01</v>
      </c>
      <c r="K557" s="121"/>
      <c r="L557" s="121"/>
      <c r="M557" s="121"/>
      <c r="N557" s="122"/>
      <c r="O557" s="123"/>
      <c r="BP557" s="103"/>
      <c r="BQ557" s="111"/>
      <c r="BT557" s="135"/>
    </row>
    <row r="558" spans="1:72" s="75" customFormat="1" ht="14.4" x14ac:dyDescent="0.3">
      <c r="A558" s="115"/>
      <c r="B558" s="116"/>
      <c r="C558" s="116"/>
      <c r="D558" s="116"/>
      <c r="E558" s="117" t="s">
        <v>678</v>
      </c>
      <c r="F558" s="118"/>
      <c r="G558" s="119"/>
      <c r="H558" s="88"/>
      <c r="I558" s="88"/>
      <c r="J558" s="120">
        <v>360.8</v>
      </c>
      <c r="K558" s="121"/>
      <c r="L558" s="121"/>
      <c r="M558" s="121"/>
      <c r="N558" s="122"/>
      <c r="O558" s="123"/>
      <c r="BP558" s="103"/>
      <c r="BQ558" s="111"/>
      <c r="BT558" s="135"/>
    </row>
    <row r="559" spans="1:72" s="75" customFormat="1" ht="14.4" x14ac:dyDescent="0.3">
      <c r="A559" s="115"/>
      <c r="B559" s="116"/>
      <c r="C559" s="116"/>
      <c r="D559" s="116"/>
      <c r="E559" s="117" t="s">
        <v>92</v>
      </c>
      <c r="F559" s="118"/>
      <c r="G559" s="119"/>
      <c r="H559" s="88"/>
      <c r="I559" s="88"/>
      <c r="J559" s="120">
        <v>2182.0700000000002</v>
      </c>
      <c r="K559" s="121"/>
      <c r="L559" s="121"/>
      <c r="M559" s="121"/>
      <c r="N559" s="122"/>
      <c r="O559" s="123"/>
      <c r="BP559" s="103"/>
      <c r="BQ559" s="111"/>
      <c r="BT559" s="135"/>
    </row>
    <row r="560" spans="1:72" s="75" customFormat="1" ht="31.8" x14ac:dyDescent="0.3">
      <c r="A560" s="104" t="s">
        <v>679</v>
      </c>
      <c r="B560" s="105" t="s">
        <v>175</v>
      </c>
      <c r="C560" s="228" t="s">
        <v>176</v>
      </c>
      <c r="D560" s="228"/>
      <c r="E560" s="228"/>
      <c r="F560" s="106">
        <v>0.18943399999999999</v>
      </c>
      <c r="G560" s="107" t="s">
        <v>177</v>
      </c>
      <c r="H560" s="107" t="s">
        <v>178</v>
      </c>
      <c r="I560" s="107">
        <v>975.22</v>
      </c>
      <c r="J560" s="107">
        <v>2527.98</v>
      </c>
      <c r="K560" s="107">
        <v>868</v>
      </c>
      <c r="L560" s="108" t="s">
        <v>680</v>
      </c>
      <c r="M560" s="107">
        <v>1625.71</v>
      </c>
      <c r="N560" s="109">
        <v>8.8089999999999993</v>
      </c>
      <c r="O560" s="110">
        <v>1.67</v>
      </c>
      <c r="BP560" s="103"/>
      <c r="BQ560" s="111" t="s">
        <v>176</v>
      </c>
      <c r="BT560" s="135"/>
    </row>
    <row r="561" spans="1:72" s="75" customFormat="1" ht="14.4" x14ac:dyDescent="0.3">
      <c r="A561" s="112"/>
      <c r="B561" s="113"/>
      <c r="C561" s="226" t="s">
        <v>180</v>
      </c>
      <c r="D561" s="226"/>
      <c r="E561" s="226"/>
      <c r="F561" s="226"/>
      <c r="G561" s="226"/>
      <c r="H561" s="226"/>
      <c r="I561" s="226"/>
      <c r="J561" s="226"/>
      <c r="K561" s="226"/>
      <c r="L561" s="226"/>
      <c r="M561" s="226"/>
      <c r="N561" s="226"/>
      <c r="O561" s="227"/>
      <c r="BP561" s="103"/>
      <c r="BQ561" s="111"/>
      <c r="BR561" s="77" t="s">
        <v>180</v>
      </c>
      <c r="BT561" s="135"/>
    </row>
    <row r="562" spans="1:72" s="75" customFormat="1" ht="52.2" x14ac:dyDescent="0.3">
      <c r="A562" s="112"/>
      <c r="B562" s="113" t="s">
        <v>87</v>
      </c>
      <c r="C562" s="226" t="s">
        <v>88</v>
      </c>
      <c r="D562" s="226"/>
      <c r="E562" s="226"/>
      <c r="F562" s="226"/>
      <c r="G562" s="226"/>
      <c r="H562" s="226"/>
      <c r="I562" s="226"/>
      <c r="J562" s="226"/>
      <c r="K562" s="226"/>
      <c r="L562" s="226"/>
      <c r="M562" s="226"/>
      <c r="N562" s="226"/>
      <c r="O562" s="227"/>
      <c r="BP562" s="103"/>
      <c r="BQ562" s="111"/>
      <c r="BR562" s="77" t="s">
        <v>88</v>
      </c>
      <c r="BT562" s="135"/>
    </row>
    <row r="563" spans="1:72" s="75" customFormat="1" ht="14.4" x14ac:dyDescent="0.3">
      <c r="A563" s="112"/>
      <c r="B563" s="114" t="s">
        <v>81</v>
      </c>
      <c r="C563" s="226" t="s">
        <v>89</v>
      </c>
      <c r="D563" s="226"/>
      <c r="E563" s="226"/>
      <c r="F563" s="226"/>
      <c r="G563" s="226"/>
      <c r="H563" s="226"/>
      <c r="I563" s="226"/>
      <c r="J563" s="226"/>
      <c r="K563" s="226"/>
      <c r="L563" s="226"/>
      <c r="M563" s="226"/>
      <c r="N563" s="226"/>
      <c r="O563" s="227"/>
      <c r="BP563" s="103"/>
      <c r="BQ563" s="111"/>
      <c r="BS563" s="77" t="s">
        <v>89</v>
      </c>
      <c r="BT563" s="135"/>
    </row>
    <row r="564" spans="1:72" s="75" customFormat="1" ht="14.4" x14ac:dyDescent="0.3">
      <c r="A564" s="115"/>
      <c r="B564" s="116"/>
      <c r="C564" s="116"/>
      <c r="D564" s="116"/>
      <c r="E564" s="117" t="s">
        <v>681</v>
      </c>
      <c r="F564" s="118"/>
      <c r="G564" s="119"/>
      <c r="H564" s="88"/>
      <c r="I564" s="88"/>
      <c r="J564" s="120">
        <v>818.15</v>
      </c>
      <c r="K564" s="121"/>
      <c r="L564" s="121"/>
      <c r="M564" s="121"/>
      <c r="N564" s="122"/>
      <c r="O564" s="123"/>
      <c r="BP564" s="103"/>
      <c r="BQ564" s="111"/>
      <c r="BT564" s="135"/>
    </row>
    <row r="565" spans="1:72" s="75" customFormat="1" ht="14.4" x14ac:dyDescent="0.3">
      <c r="A565" s="115"/>
      <c r="B565" s="116"/>
      <c r="C565" s="116"/>
      <c r="D565" s="116"/>
      <c r="E565" s="117" t="s">
        <v>682</v>
      </c>
      <c r="F565" s="118"/>
      <c r="G565" s="119"/>
      <c r="H565" s="88"/>
      <c r="I565" s="88"/>
      <c r="J565" s="120">
        <v>443.89</v>
      </c>
      <c r="K565" s="121"/>
      <c r="L565" s="121"/>
      <c r="M565" s="121"/>
      <c r="N565" s="122"/>
      <c r="O565" s="123"/>
      <c r="BP565" s="103"/>
      <c r="BQ565" s="111"/>
      <c r="BT565" s="135"/>
    </row>
    <row r="566" spans="1:72" s="75" customFormat="1" ht="14.4" x14ac:dyDescent="0.3">
      <c r="A566" s="115"/>
      <c r="B566" s="116"/>
      <c r="C566" s="116"/>
      <c r="D566" s="116"/>
      <c r="E566" s="117" t="s">
        <v>92</v>
      </c>
      <c r="F566" s="118"/>
      <c r="G566" s="119"/>
      <c r="H566" s="88"/>
      <c r="I566" s="88"/>
      <c r="J566" s="120">
        <v>3790.02</v>
      </c>
      <c r="K566" s="121"/>
      <c r="L566" s="121"/>
      <c r="M566" s="121"/>
      <c r="N566" s="122"/>
      <c r="O566" s="123"/>
      <c r="BP566" s="103"/>
      <c r="BQ566" s="111"/>
      <c r="BT566" s="135"/>
    </row>
    <row r="567" spans="1:72" s="75" customFormat="1" ht="14.4" x14ac:dyDescent="0.3">
      <c r="A567" s="229" t="s">
        <v>683</v>
      </c>
      <c r="B567" s="230"/>
      <c r="C567" s="230"/>
      <c r="D567" s="230"/>
      <c r="E567" s="230"/>
      <c r="F567" s="230"/>
      <c r="G567" s="230"/>
      <c r="H567" s="230"/>
      <c r="I567" s="230"/>
      <c r="J567" s="230"/>
      <c r="K567" s="230"/>
      <c r="L567" s="230"/>
      <c r="M567" s="230"/>
      <c r="N567" s="230"/>
      <c r="O567" s="231"/>
      <c r="BP567" s="103"/>
      <c r="BQ567" s="111"/>
      <c r="BT567" s="135" t="s">
        <v>683</v>
      </c>
    </row>
    <row r="568" spans="1:72" s="75" customFormat="1" ht="31.8" x14ac:dyDescent="0.3">
      <c r="A568" s="104" t="s">
        <v>684</v>
      </c>
      <c r="B568" s="105" t="s">
        <v>167</v>
      </c>
      <c r="C568" s="228" t="s">
        <v>168</v>
      </c>
      <c r="D568" s="228"/>
      <c r="E568" s="228"/>
      <c r="F568" s="106">
        <v>1.3065999999999999E-2</v>
      </c>
      <c r="G568" s="107" t="s">
        <v>169</v>
      </c>
      <c r="H568" s="107" t="s">
        <v>685</v>
      </c>
      <c r="I568" s="107">
        <v>254.72</v>
      </c>
      <c r="J568" s="107">
        <v>79.75</v>
      </c>
      <c r="K568" s="107">
        <v>48.71</v>
      </c>
      <c r="L568" s="108" t="s">
        <v>686</v>
      </c>
      <c r="M568" s="107">
        <v>29.29</v>
      </c>
      <c r="N568" s="128">
        <v>6.1064999999999996</v>
      </c>
      <c r="O568" s="110">
        <v>0.08</v>
      </c>
      <c r="BP568" s="103"/>
      <c r="BQ568" s="111" t="s">
        <v>168</v>
      </c>
      <c r="BT568" s="135"/>
    </row>
    <row r="569" spans="1:72" s="75" customFormat="1" ht="52.2" x14ac:dyDescent="0.3">
      <c r="A569" s="112"/>
      <c r="B569" s="113" t="s">
        <v>87</v>
      </c>
      <c r="C569" s="226" t="s">
        <v>88</v>
      </c>
      <c r="D569" s="226"/>
      <c r="E569" s="226"/>
      <c r="F569" s="226"/>
      <c r="G569" s="226"/>
      <c r="H569" s="226"/>
      <c r="I569" s="226"/>
      <c r="J569" s="226"/>
      <c r="K569" s="226"/>
      <c r="L569" s="226"/>
      <c r="M569" s="226"/>
      <c r="N569" s="226"/>
      <c r="O569" s="227"/>
      <c r="BP569" s="103"/>
      <c r="BQ569" s="111"/>
      <c r="BR569" s="77" t="s">
        <v>88</v>
      </c>
      <c r="BT569" s="135"/>
    </row>
    <row r="570" spans="1:72" s="75" customFormat="1" ht="14.4" x14ac:dyDescent="0.3">
      <c r="A570" s="112"/>
      <c r="B570" s="114" t="s">
        <v>81</v>
      </c>
      <c r="C570" s="226" t="s">
        <v>89</v>
      </c>
      <c r="D570" s="226"/>
      <c r="E570" s="226"/>
      <c r="F570" s="226"/>
      <c r="G570" s="226"/>
      <c r="H570" s="226"/>
      <c r="I570" s="226"/>
      <c r="J570" s="226"/>
      <c r="K570" s="226"/>
      <c r="L570" s="226"/>
      <c r="M570" s="226"/>
      <c r="N570" s="226"/>
      <c r="O570" s="227"/>
      <c r="BP570" s="103"/>
      <c r="BQ570" s="111"/>
      <c r="BS570" s="77" t="s">
        <v>89</v>
      </c>
      <c r="BT570" s="135"/>
    </row>
    <row r="571" spans="1:72" s="75" customFormat="1" ht="14.4" x14ac:dyDescent="0.3">
      <c r="A571" s="115"/>
      <c r="B571" s="116"/>
      <c r="C571" s="116"/>
      <c r="D571" s="116"/>
      <c r="E571" s="117" t="s">
        <v>687</v>
      </c>
      <c r="F571" s="118"/>
      <c r="G571" s="119"/>
      <c r="H571" s="88"/>
      <c r="I571" s="88"/>
      <c r="J571" s="120">
        <v>45.88</v>
      </c>
      <c r="K571" s="121"/>
      <c r="L571" s="121"/>
      <c r="M571" s="121"/>
      <c r="N571" s="122"/>
      <c r="O571" s="123"/>
      <c r="BP571" s="103"/>
      <c r="BQ571" s="111"/>
      <c r="BT571" s="135"/>
    </row>
    <row r="572" spans="1:72" s="75" customFormat="1" ht="14.4" x14ac:dyDescent="0.3">
      <c r="A572" s="115"/>
      <c r="B572" s="116"/>
      <c r="C572" s="116"/>
      <c r="D572" s="116"/>
      <c r="E572" s="117" t="s">
        <v>688</v>
      </c>
      <c r="F572" s="118"/>
      <c r="G572" s="119"/>
      <c r="H572" s="88"/>
      <c r="I572" s="88"/>
      <c r="J572" s="120">
        <v>24.89</v>
      </c>
      <c r="K572" s="121"/>
      <c r="L572" s="121"/>
      <c r="M572" s="121"/>
      <c r="N572" s="122"/>
      <c r="O572" s="123"/>
      <c r="BP572" s="103"/>
      <c r="BQ572" s="111"/>
      <c r="BT572" s="135"/>
    </row>
    <row r="573" spans="1:72" s="75" customFormat="1" ht="14.4" x14ac:dyDescent="0.3">
      <c r="A573" s="115"/>
      <c r="B573" s="116"/>
      <c r="C573" s="116"/>
      <c r="D573" s="116"/>
      <c r="E573" s="117" t="s">
        <v>92</v>
      </c>
      <c r="F573" s="118"/>
      <c r="G573" s="119"/>
      <c r="H573" s="88"/>
      <c r="I573" s="88"/>
      <c r="J573" s="120">
        <v>150.52000000000001</v>
      </c>
      <c r="K573" s="121"/>
      <c r="L573" s="121"/>
      <c r="M573" s="121"/>
      <c r="N573" s="122"/>
      <c r="O573" s="123"/>
      <c r="BP573" s="103"/>
      <c r="BQ573" s="111"/>
      <c r="BT573" s="135"/>
    </row>
    <row r="574" spans="1:72" s="75" customFormat="1" ht="31.8" x14ac:dyDescent="0.3">
      <c r="A574" s="104" t="s">
        <v>689</v>
      </c>
      <c r="B574" s="105" t="s">
        <v>175</v>
      </c>
      <c r="C574" s="228" t="s">
        <v>176</v>
      </c>
      <c r="D574" s="228"/>
      <c r="E574" s="228"/>
      <c r="F574" s="106">
        <v>1.3065999999999999E-2</v>
      </c>
      <c r="G574" s="107" t="s">
        <v>177</v>
      </c>
      <c r="H574" s="107" t="s">
        <v>178</v>
      </c>
      <c r="I574" s="107">
        <v>975.22</v>
      </c>
      <c r="J574" s="107">
        <v>174.36</v>
      </c>
      <c r="K574" s="107">
        <v>59.87</v>
      </c>
      <c r="L574" s="108" t="s">
        <v>690</v>
      </c>
      <c r="M574" s="107">
        <v>112.13</v>
      </c>
      <c r="N574" s="109">
        <v>8.8089999999999993</v>
      </c>
      <c r="O574" s="110">
        <v>0.12</v>
      </c>
      <c r="BP574" s="103"/>
      <c r="BQ574" s="111" t="s">
        <v>176</v>
      </c>
      <c r="BT574" s="135"/>
    </row>
    <row r="575" spans="1:72" s="75" customFormat="1" ht="14.4" x14ac:dyDescent="0.3">
      <c r="A575" s="112"/>
      <c r="B575" s="113"/>
      <c r="C575" s="226" t="s">
        <v>180</v>
      </c>
      <c r="D575" s="226"/>
      <c r="E575" s="226"/>
      <c r="F575" s="226"/>
      <c r="G575" s="226"/>
      <c r="H575" s="226"/>
      <c r="I575" s="226"/>
      <c r="J575" s="226"/>
      <c r="K575" s="226"/>
      <c r="L575" s="226"/>
      <c r="M575" s="226"/>
      <c r="N575" s="226"/>
      <c r="O575" s="227"/>
      <c r="BP575" s="103"/>
      <c r="BQ575" s="111"/>
      <c r="BR575" s="77" t="s">
        <v>180</v>
      </c>
      <c r="BT575" s="135"/>
    </row>
    <row r="576" spans="1:72" s="75" customFormat="1" ht="52.2" x14ac:dyDescent="0.3">
      <c r="A576" s="112"/>
      <c r="B576" s="113" t="s">
        <v>87</v>
      </c>
      <c r="C576" s="226" t="s">
        <v>88</v>
      </c>
      <c r="D576" s="226"/>
      <c r="E576" s="226"/>
      <c r="F576" s="226"/>
      <c r="G576" s="226"/>
      <c r="H576" s="226"/>
      <c r="I576" s="226"/>
      <c r="J576" s="226"/>
      <c r="K576" s="226"/>
      <c r="L576" s="226"/>
      <c r="M576" s="226"/>
      <c r="N576" s="226"/>
      <c r="O576" s="227"/>
      <c r="BP576" s="103"/>
      <c r="BQ576" s="111"/>
      <c r="BR576" s="77" t="s">
        <v>88</v>
      </c>
      <c r="BT576" s="135"/>
    </row>
    <row r="577" spans="1:74" s="75" customFormat="1" ht="14.4" x14ac:dyDescent="0.3">
      <c r="A577" s="112"/>
      <c r="B577" s="114" t="s">
        <v>81</v>
      </c>
      <c r="C577" s="226" t="s">
        <v>89</v>
      </c>
      <c r="D577" s="226"/>
      <c r="E577" s="226"/>
      <c r="F577" s="226"/>
      <c r="G577" s="226"/>
      <c r="H577" s="226"/>
      <c r="I577" s="226"/>
      <c r="J577" s="226"/>
      <c r="K577" s="226"/>
      <c r="L577" s="226"/>
      <c r="M577" s="226"/>
      <c r="N577" s="226"/>
      <c r="O577" s="227"/>
      <c r="BP577" s="103"/>
      <c r="BQ577" s="111"/>
      <c r="BS577" s="77" t="s">
        <v>89</v>
      </c>
      <c r="BT577" s="135"/>
    </row>
    <row r="578" spans="1:74" s="75" customFormat="1" ht="14.4" x14ac:dyDescent="0.3">
      <c r="A578" s="115"/>
      <c r="B578" s="116"/>
      <c r="C578" s="116"/>
      <c r="D578" s="116"/>
      <c r="E578" s="117" t="s">
        <v>691</v>
      </c>
      <c r="F578" s="118"/>
      <c r="G578" s="119"/>
      <c r="H578" s="88"/>
      <c r="I578" s="88"/>
      <c r="J578" s="120">
        <v>56.43</v>
      </c>
      <c r="K578" s="121"/>
      <c r="L578" s="121"/>
      <c r="M578" s="121"/>
      <c r="N578" s="122"/>
      <c r="O578" s="123"/>
      <c r="BP578" s="103"/>
      <c r="BQ578" s="111"/>
      <c r="BT578" s="135"/>
    </row>
    <row r="579" spans="1:74" s="75" customFormat="1" ht="14.4" x14ac:dyDescent="0.3">
      <c r="A579" s="115"/>
      <c r="B579" s="116"/>
      <c r="C579" s="116"/>
      <c r="D579" s="116"/>
      <c r="E579" s="117" t="s">
        <v>692</v>
      </c>
      <c r="F579" s="118"/>
      <c r="G579" s="119"/>
      <c r="H579" s="88"/>
      <c r="I579" s="88"/>
      <c r="J579" s="120">
        <v>30.62</v>
      </c>
      <c r="K579" s="121"/>
      <c r="L579" s="121"/>
      <c r="M579" s="121"/>
      <c r="N579" s="122"/>
      <c r="O579" s="123"/>
      <c r="BP579" s="103"/>
      <c r="BQ579" s="111"/>
      <c r="BT579" s="135"/>
    </row>
    <row r="580" spans="1:74" s="75" customFormat="1" ht="14.4" x14ac:dyDescent="0.3">
      <c r="A580" s="115"/>
      <c r="B580" s="116"/>
      <c r="C580" s="116"/>
      <c r="D580" s="116"/>
      <c r="E580" s="117" t="s">
        <v>92</v>
      </c>
      <c r="F580" s="118"/>
      <c r="G580" s="119"/>
      <c r="H580" s="88"/>
      <c r="I580" s="88"/>
      <c r="J580" s="120">
        <v>261.41000000000003</v>
      </c>
      <c r="K580" s="121"/>
      <c r="L580" s="121"/>
      <c r="M580" s="121"/>
      <c r="N580" s="122"/>
      <c r="O580" s="123"/>
      <c r="BP580" s="103"/>
      <c r="BQ580" s="111"/>
      <c r="BT580" s="135"/>
    </row>
    <row r="581" spans="1:74" s="75" customFormat="1" ht="20.399999999999999" x14ac:dyDescent="0.3">
      <c r="A581" s="232" t="s">
        <v>315</v>
      </c>
      <c r="B581" s="233"/>
      <c r="C581" s="233"/>
      <c r="D581" s="233"/>
      <c r="E581" s="233"/>
      <c r="F581" s="233"/>
      <c r="G581" s="233"/>
      <c r="H581" s="233"/>
      <c r="I581" s="234"/>
      <c r="J581" s="107">
        <v>38084812.649999999</v>
      </c>
      <c r="K581" s="107">
        <v>6264003.1500000004</v>
      </c>
      <c r="L581" s="107" t="s">
        <v>693</v>
      </c>
      <c r="M581" s="107">
        <v>29899372.140000001</v>
      </c>
      <c r="N581" s="138"/>
      <c r="O581" s="110">
        <v>11522.03</v>
      </c>
      <c r="BU581" s="111" t="s">
        <v>315</v>
      </c>
    </row>
    <row r="582" spans="1:74" s="75" customFormat="1" ht="14.4" x14ac:dyDescent="0.3">
      <c r="A582" s="232" t="s">
        <v>316</v>
      </c>
      <c r="B582" s="233"/>
      <c r="C582" s="233"/>
      <c r="D582" s="233"/>
      <c r="E582" s="233"/>
      <c r="F582" s="233"/>
      <c r="G582" s="233"/>
      <c r="H582" s="233"/>
      <c r="I582" s="234"/>
      <c r="J582" s="107">
        <v>6467536.7400000002</v>
      </c>
      <c r="K582" s="107"/>
      <c r="L582" s="107"/>
      <c r="M582" s="107"/>
      <c r="N582" s="138"/>
      <c r="O582" s="138"/>
      <c r="BU582" s="111" t="s">
        <v>316</v>
      </c>
    </row>
    <row r="583" spans="1:74" s="75" customFormat="1" ht="14.4" x14ac:dyDescent="0.3">
      <c r="A583" s="235" t="s">
        <v>317</v>
      </c>
      <c r="B583" s="236"/>
      <c r="C583" s="236"/>
      <c r="D583" s="236"/>
      <c r="E583" s="236"/>
      <c r="F583" s="236"/>
      <c r="G583" s="236"/>
      <c r="H583" s="236"/>
      <c r="I583" s="237"/>
      <c r="J583" s="139"/>
      <c r="K583" s="139"/>
      <c r="L583" s="139"/>
      <c r="M583" s="139"/>
      <c r="N583" s="140"/>
      <c r="O583" s="140"/>
      <c r="BU583" s="111"/>
      <c r="BV583" s="77" t="s">
        <v>317</v>
      </c>
    </row>
    <row r="584" spans="1:74" s="75" customFormat="1" ht="14.4" x14ac:dyDescent="0.3">
      <c r="A584" s="235" t="s">
        <v>694</v>
      </c>
      <c r="B584" s="236"/>
      <c r="C584" s="236"/>
      <c r="D584" s="236"/>
      <c r="E584" s="236"/>
      <c r="F584" s="236"/>
      <c r="G584" s="236"/>
      <c r="H584" s="236"/>
      <c r="I584" s="237"/>
      <c r="J584" s="139">
        <v>984821.25</v>
      </c>
      <c r="K584" s="139"/>
      <c r="L584" s="139"/>
      <c r="M584" s="139"/>
      <c r="N584" s="140"/>
      <c r="O584" s="140"/>
      <c r="BU584" s="111"/>
      <c r="BV584" s="77" t="s">
        <v>694</v>
      </c>
    </row>
    <row r="585" spans="1:74" s="75" customFormat="1" ht="14.4" x14ac:dyDescent="0.3">
      <c r="A585" s="235" t="s">
        <v>695</v>
      </c>
      <c r="B585" s="236"/>
      <c r="C585" s="236"/>
      <c r="D585" s="236"/>
      <c r="E585" s="236"/>
      <c r="F585" s="236"/>
      <c r="G585" s="236"/>
      <c r="H585" s="236"/>
      <c r="I585" s="237"/>
      <c r="J585" s="139">
        <v>3254976.68</v>
      </c>
      <c r="K585" s="139"/>
      <c r="L585" s="139"/>
      <c r="M585" s="139"/>
      <c r="N585" s="140"/>
      <c r="O585" s="140"/>
      <c r="BU585" s="111"/>
      <c r="BV585" s="77" t="s">
        <v>695</v>
      </c>
    </row>
    <row r="586" spans="1:74" s="75" customFormat="1" ht="14.4" x14ac:dyDescent="0.3">
      <c r="A586" s="235" t="s">
        <v>696</v>
      </c>
      <c r="B586" s="236"/>
      <c r="C586" s="236"/>
      <c r="D586" s="236"/>
      <c r="E586" s="236"/>
      <c r="F586" s="236"/>
      <c r="G586" s="236"/>
      <c r="H586" s="236"/>
      <c r="I586" s="237"/>
      <c r="J586" s="139">
        <v>81175.97</v>
      </c>
      <c r="K586" s="139"/>
      <c r="L586" s="139"/>
      <c r="M586" s="139"/>
      <c r="N586" s="140"/>
      <c r="O586" s="140"/>
      <c r="BU586" s="111"/>
      <c r="BV586" s="77" t="s">
        <v>696</v>
      </c>
    </row>
    <row r="587" spans="1:74" s="75" customFormat="1" ht="14.4" x14ac:dyDescent="0.3">
      <c r="A587" s="235" t="s">
        <v>697</v>
      </c>
      <c r="B587" s="236"/>
      <c r="C587" s="236"/>
      <c r="D587" s="236"/>
      <c r="E587" s="236"/>
      <c r="F587" s="236"/>
      <c r="G587" s="236"/>
      <c r="H587" s="236"/>
      <c r="I587" s="237"/>
      <c r="J587" s="139">
        <v>1696815.44</v>
      </c>
      <c r="K587" s="139"/>
      <c r="L587" s="139"/>
      <c r="M587" s="139"/>
      <c r="N587" s="140"/>
      <c r="O587" s="140"/>
      <c r="BU587" s="111"/>
      <c r="BV587" s="77" t="s">
        <v>697</v>
      </c>
    </row>
    <row r="588" spans="1:74" s="75" customFormat="1" ht="14.4" x14ac:dyDescent="0.3">
      <c r="A588" s="235" t="s">
        <v>698</v>
      </c>
      <c r="B588" s="236"/>
      <c r="C588" s="236"/>
      <c r="D588" s="236"/>
      <c r="E588" s="236"/>
      <c r="F588" s="236"/>
      <c r="G588" s="236"/>
      <c r="H588" s="236"/>
      <c r="I588" s="237"/>
      <c r="J588" s="139">
        <v>449747.4</v>
      </c>
      <c r="K588" s="139"/>
      <c r="L588" s="139"/>
      <c r="M588" s="139"/>
      <c r="N588" s="140"/>
      <c r="O588" s="140"/>
      <c r="BU588" s="111"/>
      <c r="BV588" s="77" t="s">
        <v>698</v>
      </c>
    </row>
    <row r="589" spans="1:74" s="75" customFormat="1" ht="14.4" x14ac:dyDescent="0.3">
      <c r="A589" s="232" t="s">
        <v>322</v>
      </c>
      <c r="B589" s="233"/>
      <c r="C589" s="233"/>
      <c r="D589" s="233"/>
      <c r="E589" s="233"/>
      <c r="F589" s="233"/>
      <c r="G589" s="233"/>
      <c r="H589" s="233"/>
      <c r="I589" s="234"/>
      <c r="J589" s="107">
        <v>3928915.49</v>
      </c>
      <c r="K589" s="107"/>
      <c r="L589" s="107"/>
      <c r="M589" s="107"/>
      <c r="N589" s="138"/>
      <c r="O589" s="138"/>
      <c r="BU589" s="111" t="s">
        <v>322</v>
      </c>
    </row>
    <row r="590" spans="1:74" s="75" customFormat="1" ht="14.4" x14ac:dyDescent="0.3">
      <c r="A590" s="235" t="s">
        <v>317</v>
      </c>
      <c r="B590" s="236"/>
      <c r="C590" s="236"/>
      <c r="D590" s="236"/>
      <c r="E590" s="236"/>
      <c r="F590" s="236"/>
      <c r="G590" s="236"/>
      <c r="H590" s="236"/>
      <c r="I590" s="237"/>
      <c r="J590" s="139"/>
      <c r="K590" s="139"/>
      <c r="L590" s="139"/>
      <c r="M590" s="139"/>
      <c r="N590" s="140"/>
      <c r="O590" s="140"/>
      <c r="BU590" s="111"/>
      <c r="BV590" s="77" t="s">
        <v>317</v>
      </c>
    </row>
    <row r="591" spans="1:74" s="75" customFormat="1" ht="14.4" x14ac:dyDescent="0.3">
      <c r="A591" s="235" t="s">
        <v>699</v>
      </c>
      <c r="B591" s="236"/>
      <c r="C591" s="236"/>
      <c r="D591" s="236"/>
      <c r="E591" s="236"/>
      <c r="F591" s="236"/>
      <c r="G591" s="236"/>
      <c r="H591" s="236"/>
      <c r="I591" s="237"/>
      <c r="J591" s="139">
        <v>492410.62</v>
      </c>
      <c r="K591" s="139"/>
      <c r="L591" s="139"/>
      <c r="M591" s="139"/>
      <c r="N591" s="140"/>
      <c r="O591" s="140"/>
      <c r="BU591" s="111"/>
      <c r="BV591" s="77" t="s">
        <v>699</v>
      </c>
    </row>
    <row r="592" spans="1:74" s="75" customFormat="1" ht="14.4" x14ac:dyDescent="0.3">
      <c r="A592" s="235" t="s">
        <v>700</v>
      </c>
      <c r="B592" s="236"/>
      <c r="C592" s="236"/>
      <c r="D592" s="236"/>
      <c r="E592" s="236"/>
      <c r="F592" s="236"/>
      <c r="G592" s="236"/>
      <c r="H592" s="236"/>
      <c r="I592" s="237"/>
      <c r="J592" s="139">
        <v>44042.28</v>
      </c>
      <c r="K592" s="139"/>
      <c r="L592" s="139"/>
      <c r="M592" s="139"/>
      <c r="N592" s="140"/>
      <c r="O592" s="140"/>
      <c r="BU592" s="111"/>
      <c r="BV592" s="77" t="s">
        <v>700</v>
      </c>
    </row>
    <row r="593" spans="1:74" s="75" customFormat="1" ht="14.4" x14ac:dyDescent="0.3">
      <c r="A593" s="235" t="s">
        <v>701</v>
      </c>
      <c r="B593" s="236"/>
      <c r="C593" s="236"/>
      <c r="D593" s="236"/>
      <c r="E593" s="236"/>
      <c r="F593" s="236"/>
      <c r="G593" s="236"/>
      <c r="H593" s="236"/>
      <c r="I593" s="237"/>
      <c r="J593" s="139">
        <v>964855.84</v>
      </c>
      <c r="K593" s="139"/>
      <c r="L593" s="139"/>
      <c r="M593" s="139"/>
      <c r="N593" s="140"/>
      <c r="O593" s="140"/>
      <c r="BU593" s="111"/>
      <c r="BV593" s="77" t="s">
        <v>701</v>
      </c>
    </row>
    <row r="594" spans="1:74" s="75" customFormat="1" ht="14.4" x14ac:dyDescent="0.3">
      <c r="A594" s="235" t="s">
        <v>702</v>
      </c>
      <c r="B594" s="236"/>
      <c r="C594" s="236"/>
      <c r="D594" s="236"/>
      <c r="E594" s="236"/>
      <c r="F594" s="236"/>
      <c r="G594" s="236"/>
      <c r="H594" s="236"/>
      <c r="I594" s="237"/>
      <c r="J594" s="139">
        <v>257622.3</v>
      </c>
      <c r="K594" s="139"/>
      <c r="L594" s="139"/>
      <c r="M594" s="139"/>
      <c r="N594" s="140"/>
      <c r="O594" s="140"/>
      <c r="BU594" s="111"/>
      <c r="BV594" s="77" t="s">
        <v>702</v>
      </c>
    </row>
    <row r="595" spans="1:74" s="75" customFormat="1" ht="14.4" x14ac:dyDescent="0.3">
      <c r="A595" s="235" t="s">
        <v>703</v>
      </c>
      <c r="B595" s="236"/>
      <c r="C595" s="236"/>
      <c r="D595" s="236"/>
      <c r="E595" s="236"/>
      <c r="F595" s="236"/>
      <c r="G595" s="236"/>
      <c r="H595" s="236"/>
      <c r="I595" s="237"/>
      <c r="J595" s="139">
        <v>2169984.4500000002</v>
      </c>
      <c r="K595" s="139"/>
      <c r="L595" s="139"/>
      <c r="M595" s="139"/>
      <c r="N595" s="140"/>
      <c r="O595" s="140"/>
      <c r="BU595" s="111"/>
      <c r="BV595" s="77" t="s">
        <v>703</v>
      </c>
    </row>
    <row r="596" spans="1:74" s="75" customFormat="1" ht="14.4" x14ac:dyDescent="0.3">
      <c r="A596" s="232" t="s">
        <v>327</v>
      </c>
      <c r="B596" s="233"/>
      <c r="C596" s="233"/>
      <c r="D596" s="233"/>
      <c r="E596" s="233"/>
      <c r="F596" s="233"/>
      <c r="G596" s="233"/>
      <c r="H596" s="233"/>
      <c r="I596" s="234"/>
      <c r="J596" s="107"/>
      <c r="K596" s="107"/>
      <c r="L596" s="107"/>
      <c r="M596" s="107"/>
      <c r="N596" s="138"/>
      <c r="O596" s="138"/>
      <c r="BU596" s="111" t="s">
        <v>327</v>
      </c>
    </row>
    <row r="597" spans="1:74" s="75" customFormat="1" ht="14.4" x14ac:dyDescent="0.3">
      <c r="A597" s="235" t="s">
        <v>328</v>
      </c>
      <c r="B597" s="236"/>
      <c r="C597" s="236"/>
      <c r="D597" s="236"/>
      <c r="E597" s="236"/>
      <c r="F597" s="236"/>
      <c r="G597" s="236"/>
      <c r="H597" s="236"/>
      <c r="I597" s="237"/>
      <c r="J597" s="139"/>
      <c r="K597" s="139"/>
      <c r="L597" s="139"/>
      <c r="M597" s="139"/>
      <c r="N597" s="140"/>
      <c r="O597" s="140"/>
      <c r="BU597" s="111"/>
      <c r="BV597" s="77" t="s">
        <v>328</v>
      </c>
    </row>
    <row r="598" spans="1:74" s="75" customFormat="1" ht="14.4" x14ac:dyDescent="0.3">
      <c r="A598" s="235" t="s">
        <v>329</v>
      </c>
      <c r="B598" s="236"/>
      <c r="C598" s="236"/>
      <c r="D598" s="236"/>
      <c r="E598" s="236"/>
      <c r="F598" s="236"/>
      <c r="G598" s="236"/>
      <c r="H598" s="236"/>
      <c r="I598" s="237"/>
      <c r="J598" s="139"/>
      <c r="K598" s="139"/>
      <c r="L598" s="139"/>
      <c r="M598" s="139"/>
      <c r="N598" s="140"/>
      <c r="O598" s="140"/>
      <c r="BU598" s="111"/>
      <c r="BV598" s="77" t="s">
        <v>329</v>
      </c>
    </row>
    <row r="599" spans="1:74" s="75" customFormat="1" ht="20.399999999999999" x14ac:dyDescent="0.3">
      <c r="A599" s="235" t="s">
        <v>330</v>
      </c>
      <c r="B599" s="236"/>
      <c r="C599" s="236"/>
      <c r="D599" s="236"/>
      <c r="E599" s="236"/>
      <c r="F599" s="236"/>
      <c r="G599" s="236"/>
      <c r="H599" s="236"/>
      <c r="I599" s="237"/>
      <c r="J599" s="139">
        <v>28495393.91</v>
      </c>
      <c r="K599" s="139">
        <v>3123520.99</v>
      </c>
      <c r="L599" s="139" t="s">
        <v>704</v>
      </c>
      <c r="M599" s="139">
        <v>24195932.579999998</v>
      </c>
      <c r="N599" s="140"/>
      <c r="O599" s="141">
        <v>5728.85</v>
      </c>
      <c r="BU599" s="111"/>
      <c r="BV599" s="77" t="s">
        <v>330</v>
      </c>
    </row>
    <row r="600" spans="1:74" s="75" customFormat="1" ht="14.4" x14ac:dyDescent="0.3">
      <c r="A600" s="235" t="s">
        <v>705</v>
      </c>
      <c r="B600" s="236"/>
      <c r="C600" s="236"/>
      <c r="D600" s="236"/>
      <c r="E600" s="236"/>
      <c r="F600" s="236"/>
      <c r="G600" s="236"/>
      <c r="H600" s="236"/>
      <c r="I600" s="237"/>
      <c r="J600" s="139">
        <v>3254976.68</v>
      </c>
      <c r="K600" s="139"/>
      <c r="L600" s="139"/>
      <c r="M600" s="139"/>
      <c r="N600" s="140"/>
      <c r="O600" s="140"/>
      <c r="BU600" s="111"/>
      <c r="BV600" s="77" t="s">
        <v>705</v>
      </c>
    </row>
    <row r="601" spans="1:74" s="75" customFormat="1" ht="14.4" x14ac:dyDescent="0.3">
      <c r="A601" s="235" t="s">
        <v>706</v>
      </c>
      <c r="B601" s="236"/>
      <c r="C601" s="236"/>
      <c r="D601" s="236"/>
      <c r="E601" s="236"/>
      <c r="F601" s="236"/>
      <c r="G601" s="236"/>
      <c r="H601" s="236"/>
      <c r="I601" s="237"/>
      <c r="J601" s="139">
        <v>2169984.4500000002</v>
      </c>
      <c r="K601" s="139"/>
      <c r="L601" s="139"/>
      <c r="M601" s="139"/>
      <c r="N601" s="140"/>
      <c r="O601" s="140"/>
      <c r="BU601" s="111"/>
      <c r="BV601" s="77" t="s">
        <v>706</v>
      </c>
    </row>
    <row r="602" spans="1:74" s="75" customFormat="1" ht="14.4" x14ac:dyDescent="0.3">
      <c r="A602" s="235" t="s">
        <v>334</v>
      </c>
      <c r="B602" s="236"/>
      <c r="C602" s="236"/>
      <c r="D602" s="236"/>
      <c r="E602" s="236"/>
      <c r="F602" s="236"/>
      <c r="G602" s="236"/>
      <c r="H602" s="236"/>
      <c r="I602" s="237"/>
      <c r="J602" s="139">
        <v>33920355.039999999</v>
      </c>
      <c r="K602" s="139"/>
      <c r="L602" s="139"/>
      <c r="M602" s="139"/>
      <c r="N602" s="140"/>
      <c r="O602" s="141">
        <v>5728.85</v>
      </c>
      <c r="BU602" s="111"/>
      <c r="BV602" s="77" t="s">
        <v>334</v>
      </c>
    </row>
    <row r="603" spans="1:74" s="75" customFormat="1" ht="14.4" x14ac:dyDescent="0.3">
      <c r="A603" s="235" t="s">
        <v>335</v>
      </c>
      <c r="B603" s="236"/>
      <c r="C603" s="236"/>
      <c r="D603" s="236"/>
      <c r="E603" s="236"/>
      <c r="F603" s="236"/>
      <c r="G603" s="236"/>
      <c r="H603" s="236"/>
      <c r="I603" s="237"/>
      <c r="J603" s="139"/>
      <c r="K603" s="139"/>
      <c r="L603" s="139"/>
      <c r="M603" s="139"/>
      <c r="N603" s="140"/>
      <c r="O603" s="140"/>
      <c r="BU603" s="111"/>
      <c r="BV603" s="77" t="s">
        <v>335</v>
      </c>
    </row>
    <row r="604" spans="1:74" s="75" customFormat="1" ht="14.4" x14ac:dyDescent="0.3">
      <c r="A604" s="235" t="s">
        <v>336</v>
      </c>
      <c r="B604" s="236"/>
      <c r="C604" s="236"/>
      <c r="D604" s="236"/>
      <c r="E604" s="236"/>
      <c r="F604" s="236"/>
      <c r="G604" s="236"/>
      <c r="H604" s="236"/>
      <c r="I604" s="237"/>
      <c r="J604" s="139">
        <v>5979950.0599999996</v>
      </c>
      <c r="K604" s="139">
        <v>436647.96</v>
      </c>
      <c r="L604" s="139">
        <v>24459.54</v>
      </c>
      <c r="M604" s="139">
        <v>5518842.5599999996</v>
      </c>
      <c r="N604" s="140"/>
      <c r="O604" s="141">
        <v>892.88</v>
      </c>
      <c r="BU604" s="111"/>
      <c r="BV604" s="77" t="s">
        <v>336</v>
      </c>
    </row>
    <row r="605" spans="1:74" s="75" customFormat="1" ht="14.4" x14ac:dyDescent="0.3">
      <c r="A605" s="235" t="s">
        <v>707</v>
      </c>
      <c r="B605" s="236"/>
      <c r="C605" s="236"/>
      <c r="D605" s="236"/>
      <c r="E605" s="236"/>
      <c r="F605" s="236"/>
      <c r="G605" s="236"/>
      <c r="H605" s="236"/>
      <c r="I605" s="237"/>
      <c r="J605" s="139">
        <v>449747.4</v>
      </c>
      <c r="K605" s="139"/>
      <c r="L605" s="139"/>
      <c r="M605" s="139"/>
      <c r="N605" s="140"/>
      <c r="O605" s="140"/>
      <c r="BU605" s="111"/>
      <c r="BV605" s="77" t="s">
        <v>707</v>
      </c>
    </row>
    <row r="606" spans="1:74" s="75" customFormat="1" ht="14.4" x14ac:dyDescent="0.3">
      <c r="A606" s="235" t="s">
        <v>708</v>
      </c>
      <c r="B606" s="236"/>
      <c r="C606" s="236"/>
      <c r="D606" s="236"/>
      <c r="E606" s="236"/>
      <c r="F606" s="236"/>
      <c r="G606" s="236"/>
      <c r="H606" s="236"/>
      <c r="I606" s="237"/>
      <c r="J606" s="139">
        <v>257622.3</v>
      </c>
      <c r="K606" s="139"/>
      <c r="L606" s="139"/>
      <c r="M606" s="139"/>
      <c r="N606" s="140"/>
      <c r="O606" s="140"/>
      <c r="BU606" s="111"/>
      <c r="BV606" s="77" t="s">
        <v>708</v>
      </c>
    </row>
    <row r="607" spans="1:74" s="75" customFormat="1" ht="14.4" x14ac:dyDescent="0.3">
      <c r="A607" s="235" t="s">
        <v>334</v>
      </c>
      <c r="B607" s="236"/>
      <c r="C607" s="236"/>
      <c r="D607" s="236"/>
      <c r="E607" s="236"/>
      <c r="F607" s="236"/>
      <c r="G607" s="236"/>
      <c r="H607" s="236"/>
      <c r="I607" s="237"/>
      <c r="J607" s="139">
        <v>6687319.7599999998</v>
      </c>
      <c r="K607" s="139"/>
      <c r="L607" s="139"/>
      <c r="M607" s="139"/>
      <c r="N607" s="140"/>
      <c r="O607" s="141">
        <v>892.88</v>
      </c>
      <c r="BU607" s="111"/>
      <c r="BV607" s="77" t="s">
        <v>334</v>
      </c>
    </row>
    <row r="608" spans="1:74" s="75" customFormat="1" ht="14.4" x14ac:dyDescent="0.3">
      <c r="A608" s="235" t="s">
        <v>339</v>
      </c>
      <c r="B608" s="236"/>
      <c r="C608" s="236"/>
      <c r="D608" s="236"/>
      <c r="E608" s="236"/>
      <c r="F608" s="236"/>
      <c r="G608" s="236"/>
      <c r="H608" s="236"/>
      <c r="I608" s="237"/>
      <c r="J608" s="139"/>
      <c r="K608" s="139"/>
      <c r="L608" s="139"/>
      <c r="M608" s="139"/>
      <c r="N608" s="140"/>
      <c r="O608" s="140"/>
      <c r="BU608" s="111"/>
      <c r="BV608" s="77" t="s">
        <v>339</v>
      </c>
    </row>
    <row r="609" spans="1:74" s="75" customFormat="1" ht="20.399999999999999" x14ac:dyDescent="0.3">
      <c r="A609" s="235" t="s">
        <v>340</v>
      </c>
      <c r="B609" s="236"/>
      <c r="C609" s="236"/>
      <c r="D609" s="236"/>
      <c r="E609" s="236"/>
      <c r="F609" s="236"/>
      <c r="G609" s="236"/>
      <c r="H609" s="236"/>
      <c r="I609" s="237"/>
      <c r="J609" s="139">
        <v>2066774.85</v>
      </c>
      <c r="K609" s="139">
        <v>1583120.26</v>
      </c>
      <c r="L609" s="139" t="s">
        <v>709</v>
      </c>
      <c r="M609" s="139">
        <v>40882.559999999998</v>
      </c>
      <c r="N609" s="140"/>
      <c r="O609" s="141">
        <v>2870.17</v>
      </c>
      <c r="BU609" s="111"/>
      <c r="BV609" s="77" t="s">
        <v>340</v>
      </c>
    </row>
    <row r="610" spans="1:74" s="75" customFormat="1" ht="14.4" x14ac:dyDescent="0.3">
      <c r="A610" s="235" t="s">
        <v>710</v>
      </c>
      <c r="B610" s="236"/>
      <c r="C610" s="236"/>
      <c r="D610" s="236"/>
      <c r="E610" s="236"/>
      <c r="F610" s="236"/>
      <c r="G610" s="236"/>
      <c r="H610" s="236"/>
      <c r="I610" s="237"/>
      <c r="J610" s="139">
        <v>1696815.44</v>
      </c>
      <c r="K610" s="139"/>
      <c r="L610" s="139"/>
      <c r="M610" s="139"/>
      <c r="N610" s="140"/>
      <c r="O610" s="140"/>
      <c r="BU610" s="111"/>
      <c r="BV610" s="77" t="s">
        <v>710</v>
      </c>
    </row>
    <row r="611" spans="1:74" s="75" customFormat="1" ht="14.4" x14ac:dyDescent="0.3">
      <c r="A611" s="235" t="s">
        <v>711</v>
      </c>
      <c r="B611" s="236"/>
      <c r="C611" s="236"/>
      <c r="D611" s="236"/>
      <c r="E611" s="236"/>
      <c r="F611" s="236"/>
      <c r="G611" s="236"/>
      <c r="H611" s="236"/>
      <c r="I611" s="237"/>
      <c r="J611" s="139">
        <v>964855.84</v>
      </c>
      <c r="K611" s="139"/>
      <c r="L611" s="139"/>
      <c r="M611" s="139"/>
      <c r="N611" s="140"/>
      <c r="O611" s="140"/>
      <c r="BU611" s="111"/>
      <c r="BV611" s="77" t="s">
        <v>711</v>
      </c>
    </row>
    <row r="612" spans="1:74" s="75" customFormat="1" ht="14.4" x14ac:dyDescent="0.3">
      <c r="A612" s="235" t="s">
        <v>334</v>
      </c>
      <c r="B612" s="236"/>
      <c r="C612" s="236"/>
      <c r="D612" s="236"/>
      <c r="E612" s="236"/>
      <c r="F612" s="236"/>
      <c r="G612" s="236"/>
      <c r="H612" s="236"/>
      <c r="I612" s="237"/>
      <c r="J612" s="139">
        <v>4728446.13</v>
      </c>
      <c r="K612" s="139"/>
      <c r="L612" s="139"/>
      <c r="M612" s="139"/>
      <c r="N612" s="140"/>
      <c r="O612" s="141">
        <v>2870.17</v>
      </c>
      <c r="BU612" s="111"/>
      <c r="BV612" s="77" t="s">
        <v>334</v>
      </c>
    </row>
    <row r="613" spans="1:74" s="75" customFormat="1" ht="14.4" x14ac:dyDescent="0.3">
      <c r="A613" s="235" t="s">
        <v>344</v>
      </c>
      <c r="B613" s="236"/>
      <c r="C613" s="236"/>
      <c r="D613" s="236"/>
      <c r="E613" s="236"/>
      <c r="F613" s="236"/>
      <c r="G613" s="236"/>
      <c r="H613" s="236"/>
      <c r="I613" s="237"/>
      <c r="J613" s="139"/>
      <c r="K613" s="139"/>
      <c r="L613" s="139"/>
      <c r="M613" s="139"/>
      <c r="N613" s="140"/>
      <c r="O613" s="140"/>
      <c r="BU613" s="111"/>
      <c r="BV613" s="77" t="s">
        <v>344</v>
      </c>
    </row>
    <row r="614" spans="1:74" s="75" customFormat="1" ht="20.399999999999999" x14ac:dyDescent="0.3">
      <c r="A614" s="235" t="s">
        <v>712</v>
      </c>
      <c r="B614" s="236"/>
      <c r="C614" s="236"/>
      <c r="D614" s="236"/>
      <c r="E614" s="236"/>
      <c r="F614" s="236"/>
      <c r="G614" s="236"/>
      <c r="H614" s="236"/>
      <c r="I614" s="237"/>
      <c r="J614" s="139">
        <v>200916.69</v>
      </c>
      <c r="K614" s="139">
        <v>86162.61</v>
      </c>
      <c r="L614" s="139" t="s">
        <v>713</v>
      </c>
      <c r="M614" s="139">
        <v>111491.8</v>
      </c>
      <c r="N614" s="140"/>
      <c r="O614" s="141">
        <v>154.49</v>
      </c>
      <c r="BU614" s="111"/>
      <c r="BV614" s="77" t="s">
        <v>712</v>
      </c>
    </row>
    <row r="615" spans="1:74" s="75" customFormat="1" ht="14.4" x14ac:dyDescent="0.3">
      <c r="A615" s="235" t="s">
        <v>714</v>
      </c>
      <c r="B615" s="236"/>
      <c r="C615" s="236"/>
      <c r="D615" s="236"/>
      <c r="E615" s="236"/>
      <c r="F615" s="236"/>
      <c r="G615" s="236"/>
      <c r="H615" s="236"/>
      <c r="I615" s="237"/>
      <c r="J615" s="139">
        <v>81175.97</v>
      </c>
      <c r="K615" s="139"/>
      <c r="L615" s="139"/>
      <c r="M615" s="139"/>
      <c r="N615" s="140"/>
      <c r="O615" s="140"/>
      <c r="BU615" s="111"/>
      <c r="BV615" s="77" t="s">
        <v>714</v>
      </c>
    </row>
    <row r="616" spans="1:74" s="75" customFormat="1" ht="14.4" x14ac:dyDescent="0.3">
      <c r="A616" s="235" t="s">
        <v>715</v>
      </c>
      <c r="B616" s="236"/>
      <c r="C616" s="236"/>
      <c r="D616" s="236"/>
      <c r="E616" s="236"/>
      <c r="F616" s="236"/>
      <c r="G616" s="236"/>
      <c r="H616" s="236"/>
      <c r="I616" s="237"/>
      <c r="J616" s="139">
        <v>44042.28</v>
      </c>
      <c r="K616" s="139"/>
      <c r="L616" s="139"/>
      <c r="M616" s="139"/>
      <c r="N616" s="140"/>
      <c r="O616" s="140"/>
      <c r="BU616" s="111"/>
      <c r="BV616" s="77" t="s">
        <v>715</v>
      </c>
    </row>
    <row r="617" spans="1:74" s="75" customFormat="1" ht="14.4" x14ac:dyDescent="0.3">
      <c r="A617" s="235" t="s">
        <v>334</v>
      </c>
      <c r="B617" s="236"/>
      <c r="C617" s="236"/>
      <c r="D617" s="236"/>
      <c r="E617" s="236"/>
      <c r="F617" s="236"/>
      <c r="G617" s="236"/>
      <c r="H617" s="236"/>
      <c r="I617" s="237"/>
      <c r="J617" s="139">
        <v>326134.94</v>
      </c>
      <c r="K617" s="139"/>
      <c r="L617" s="139"/>
      <c r="M617" s="139"/>
      <c r="N617" s="140"/>
      <c r="O617" s="141">
        <v>154.49</v>
      </c>
      <c r="BU617" s="111"/>
      <c r="BV617" s="77" t="s">
        <v>334</v>
      </c>
    </row>
    <row r="618" spans="1:74" s="75" customFormat="1" ht="14.4" x14ac:dyDescent="0.3">
      <c r="A618" s="235" t="s">
        <v>346</v>
      </c>
      <c r="B618" s="236"/>
      <c r="C618" s="236"/>
      <c r="D618" s="236"/>
      <c r="E618" s="236"/>
      <c r="F618" s="236"/>
      <c r="G618" s="236"/>
      <c r="H618" s="236"/>
      <c r="I618" s="237"/>
      <c r="J618" s="139">
        <v>45662255.869999997</v>
      </c>
      <c r="K618" s="139"/>
      <c r="L618" s="139"/>
      <c r="M618" s="139"/>
      <c r="N618" s="140"/>
      <c r="O618" s="141">
        <v>9646.39</v>
      </c>
      <c r="BU618" s="111"/>
      <c r="BV618" s="77" t="s">
        <v>346</v>
      </c>
    </row>
    <row r="619" spans="1:74" s="75" customFormat="1" ht="14.4" x14ac:dyDescent="0.3">
      <c r="A619" s="235" t="s">
        <v>347</v>
      </c>
      <c r="B619" s="236"/>
      <c r="C619" s="236"/>
      <c r="D619" s="236"/>
      <c r="E619" s="236"/>
      <c r="F619" s="236"/>
      <c r="G619" s="236"/>
      <c r="H619" s="236"/>
      <c r="I619" s="237"/>
      <c r="J619" s="139"/>
      <c r="K619" s="139"/>
      <c r="L619" s="139"/>
      <c r="M619" s="139"/>
      <c r="N619" s="140"/>
      <c r="O619" s="140"/>
      <c r="BU619" s="111"/>
      <c r="BV619" s="77" t="s">
        <v>347</v>
      </c>
    </row>
    <row r="620" spans="1:74" s="75" customFormat="1" ht="14.4" x14ac:dyDescent="0.3">
      <c r="A620" s="235" t="s">
        <v>348</v>
      </c>
      <c r="B620" s="236"/>
      <c r="C620" s="236"/>
      <c r="D620" s="236"/>
      <c r="E620" s="236"/>
      <c r="F620" s="236"/>
      <c r="G620" s="236"/>
      <c r="H620" s="236"/>
      <c r="I620" s="237"/>
      <c r="J620" s="139"/>
      <c r="K620" s="139"/>
      <c r="L620" s="139"/>
      <c r="M620" s="139"/>
      <c r="N620" s="140"/>
      <c r="O620" s="140"/>
      <c r="BU620" s="111"/>
      <c r="BV620" s="77" t="s">
        <v>348</v>
      </c>
    </row>
    <row r="621" spans="1:74" s="75" customFormat="1" ht="20.399999999999999" x14ac:dyDescent="0.3">
      <c r="A621" s="235" t="s">
        <v>349</v>
      </c>
      <c r="B621" s="236"/>
      <c r="C621" s="236"/>
      <c r="D621" s="236"/>
      <c r="E621" s="236"/>
      <c r="F621" s="236"/>
      <c r="G621" s="236"/>
      <c r="H621" s="236"/>
      <c r="I621" s="237"/>
      <c r="J621" s="139">
        <v>1341777.1399999999</v>
      </c>
      <c r="K621" s="139">
        <v>1034551.33</v>
      </c>
      <c r="L621" s="139" t="s">
        <v>716</v>
      </c>
      <c r="M621" s="139">
        <v>32222.639999999999</v>
      </c>
      <c r="N621" s="140"/>
      <c r="O621" s="141">
        <v>1875.64</v>
      </c>
      <c r="BU621" s="111"/>
      <c r="BV621" s="77" t="s">
        <v>349</v>
      </c>
    </row>
    <row r="622" spans="1:74" s="75" customFormat="1" ht="14.4" x14ac:dyDescent="0.3">
      <c r="A622" s="235" t="s">
        <v>717</v>
      </c>
      <c r="B622" s="236"/>
      <c r="C622" s="236"/>
      <c r="D622" s="236"/>
      <c r="E622" s="236"/>
      <c r="F622" s="236"/>
      <c r="G622" s="236"/>
      <c r="H622" s="236"/>
      <c r="I622" s="237"/>
      <c r="J622" s="139">
        <v>984821.25</v>
      </c>
      <c r="K622" s="139"/>
      <c r="L622" s="139"/>
      <c r="M622" s="139"/>
      <c r="N622" s="140"/>
      <c r="O622" s="140"/>
      <c r="BU622" s="111"/>
      <c r="BV622" s="77" t="s">
        <v>717</v>
      </c>
    </row>
    <row r="623" spans="1:74" s="75" customFormat="1" ht="14.4" x14ac:dyDescent="0.3">
      <c r="A623" s="235" t="s">
        <v>718</v>
      </c>
      <c r="B623" s="236"/>
      <c r="C623" s="236"/>
      <c r="D623" s="236"/>
      <c r="E623" s="236"/>
      <c r="F623" s="236"/>
      <c r="G623" s="236"/>
      <c r="H623" s="236"/>
      <c r="I623" s="237"/>
      <c r="J623" s="139">
        <v>492410.62</v>
      </c>
      <c r="K623" s="139"/>
      <c r="L623" s="139"/>
      <c r="M623" s="139"/>
      <c r="N623" s="140"/>
      <c r="O623" s="140"/>
      <c r="BU623" s="111"/>
      <c r="BV623" s="77" t="s">
        <v>718</v>
      </c>
    </row>
    <row r="624" spans="1:74" s="75" customFormat="1" ht="14.4" x14ac:dyDescent="0.3">
      <c r="A624" s="235" t="s">
        <v>334</v>
      </c>
      <c r="B624" s="236"/>
      <c r="C624" s="236"/>
      <c r="D624" s="236"/>
      <c r="E624" s="236"/>
      <c r="F624" s="236"/>
      <c r="G624" s="236"/>
      <c r="H624" s="236"/>
      <c r="I624" s="237"/>
      <c r="J624" s="139">
        <v>2819009.01</v>
      </c>
      <c r="K624" s="139"/>
      <c r="L624" s="139"/>
      <c r="M624" s="139"/>
      <c r="N624" s="140"/>
      <c r="O624" s="141">
        <v>1875.64</v>
      </c>
      <c r="BU624" s="111"/>
      <c r="BV624" s="77" t="s">
        <v>334</v>
      </c>
    </row>
    <row r="625" spans="1:76" s="75" customFormat="1" ht="14.4" x14ac:dyDescent="0.3">
      <c r="A625" s="235" t="s">
        <v>346</v>
      </c>
      <c r="B625" s="236"/>
      <c r="C625" s="236"/>
      <c r="D625" s="236"/>
      <c r="E625" s="236"/>
      <c r="F625" s="236"/>
      <c r="G625" s="236"/>
      <c r="H625" s="236"/>
      <c r="I625" s="237"/>
      <c r="J625" s="139">
        <v>2819009.01</v>
      </c>
      <c r="K625" s="139"/>
      <c r="L625" s="139"/>
      <c r="M625" s="139"/>
      <c r="N625" s="140"/>
      <c r="O625" s="141">
        <v>1875.64</v>
      </c>
      <c r="BU625" s="111"/>
      <c r="BV625" s="77" t="s">
        <v>346</v>
      </c>
    </row>
    <row r="626" spans="1:76" s="75" customFormat="1" ht="14.4" x14ac:dyDescent="0.3">
      <c r="A626" s="235" t="s">
        <v>353</v>
      </c>
      <c r="B626" s="236"/>
      <c r="C626" s="236"/>
      <c r="D626" s="236"/>
      <c r="E626" s="236"/>
      <c r="F626" s="236"/>
      <c r="G626" s="236"/>
      <c r="H626" s="236"/>
      <c r="I626" s="237"/>
      <c r="J626" s="139">
        <v>48481264.880000003</v>
      </c>
      <c r="K626" s="139"/>
      <c r="L626" s="139"/>
      <c r="M626" s="139"/>
      <c r="N626" s="140"/>
      <c r="O626" s="141">
        <v>11522.03</v>
      </c>
      <c r="BU626" s="111"/>
      <c r="BV626" s="77" t="s">
        <v>353</v>
      </c>
    </row>
    <row r="627" spans="1:76" s="75" customFormat="1" ht="14.4" x14ac:dyDescent="0.3">
      <c r="A627" s="235" t="s">
        <v>354</v>
      </c>
      <c r="B627" s="236"/>
      <c r="C627" s="236"/>
      <c r="D627" s="236"/>
      <c r="E627" s="236"/>
      <c r="F627" s="236"/>
      <c r="G627" s="236"/>
      <c r="H627" s="236"/>
      <c r="I627" s="237"/>
      <c r="J627" s="139"/>
      <c r="K627" s="139"/>
      <c r="L627" s="139"/>
      <c r="M627" s="139"/>
      <c r="N627" s="140"/>
      <c r="O627" s="140"/>
      <c r="BU627" s="111"/>
      <c r="BV627" s="77" t="s">
        <v>354</v>
      </c>
    </row>
    <row r="628" spans="1:76" s="75" customFormat="1" ht="14.4" x14ac:dyDescent="0.3">
      <c r="A628" s="235" t="s">
        <v>355</v>
      </c>
      <c r="B628" s="236"/>
      <c r="C628" s="236"/>
      <c r="D628" s="236"/>
      <c r="E628" s="236"/>
      <c r="F628" s="236"/>
      <c r="G628" s="236"/>
      <c r="H628" s="236"/>
      <c r="I628" s="237"/>
      <c r="J628" s="139">
        <v>6264003.1500000004</v>
      </c>
      <c r="K628" s="139"/>
      <c r="L628" s="139"/>
      <c r="M628" s="139"/>
      <c r="N628" s="140"/>
      <c r="O628" s="140"/>
      <c r="BU628" s="111"/>
      <c r="BV628" s="77" t="s">
        <v>355</v>
      </c>
    </row>
    <row r="629" spans="1:76" s="75" customFormat="1" ht="14.4" x14ac:dyDescent="0.3">
      <c r="A629" s="235" t="s">
        <v>356</v>
      </c>
      <c r="B629" s="236"/>
      <c r="C629" s="236"/>
      <c r="D629" s="236"/>
      <c r="E629" s="236"/>
      <c r="F629" s="236"/>
      <c r="G629" s="236"/>
      <c r="H629" s="236"/>
      <c r="I629" s="237"/>
      <c r="J629" s="139">
        <v>29899372.140000001</v>
      </c>
      <c r="K629" s="139"/>
      <c r="L629" s="139"/>
      <c r="M629" s="139"/>
      <c r="N629" s="140"/>
      <c r="O629" s="140"/>
      <c r="BU629" s="111"/>
      <c r="BV629" s="77" t="s">
        <v>356</v>
      </c>
    </row>
    <row r="630" spans="1:76" s="75" customFormat="1" ht="14.4" x14ac:dyDescent="0.3">
      <c r="A630" s="235" t="s">
        <v>357</v>
      </c>
      <c r="B630" s="236"/>
      <c r="C630" s="236"/>
      <c r="D630" s="236"/>
      <c r="E630" s="236"/>
      <c r="F630" s="236"/>
      <c r="G630" s="236"/>
      <c r="H630" s="236"/>
      <c r="I630" s="237"/>
      <c r="J630" s="139">
        <v>1921437.36</v>
      </c>
      <c r="K630" s="139"/>
      <c r="L630" s="139"/>
      <c r="M630" s="139"/>
      <c r="N630" s="140"/>
      <c r="O630" s="140"/>
      <c r="BU630" s="111"/>
      <c r="BV630" s="77" t="s">
        <v>357</v>
      </c>
    </row>
    <row r="631" spans="1:76" s="75" customFormat="1" ht="14.4" x14ac:dyDescent="0.3">
      <c r="A631" s="235" t="s">
        <v>358</v>
      </c>
      <c r="B631" s="236"/>
      <c r="C631" s="236"/>
      <c r="D631" s="236"/>
      <c r="E631" s="236"/>
      <c r="F631" s="236"/>
      <c r="G631" s="236"/>
      <c r="H631" s="236"/>
      <c r="I631" s="237"/>
      <c r="J631" s="139">
        <v>516767.53</v>
      </c>
      <c r="K631" s="139"/>
      <c r="L631" s="139"/>
      <c r="M631" s="139"/>
      <c r="N631" s="140"/>
      <c r="O631" s="140"/>
      <c r="BU631" s="111"/>
      <c r="BV631" s="77" t="s">
        <v>358</v>
      </c>
    </row>
    <row r="632" spans="1:76" s="75" customFormat="1" ht="14.4" x14ac:dyDescent="0.3">
      <c r="A632" s="235" t="s">
        <v>359</v>
      </c>
      <c r="B632" s="236"/>
      <c r="C632" s="236"/>
      <c r="D632" s="236"/>
      <c r="E632" s="236"/>
      <c r="F632" s="236"/>
      <c r="G632" s="236"/>
      <c r="H632" s="236"/>
      <c r="I632" s="237"/>
      <c r="J632" s="139">
        <v>6467536.7400000002</v>
      </c>
      <c r="K632" s="139"/>
      <c r="L632" s="139"/>
      <c r="M632" s="139"/>
      <c r="N632" s="140"/>
      <c r="O632" s="140"/>
      <c r="BU632" s="111"/>
      <c r="BV632" s="77" t="s">
        <v>359</v>
      </c>
    </row>
    <row r="633" spans="1:76" s="75" customFormat="1" ht="14.4" x14ac:dyDescent="0.3">
      <c r="A633" s="235" t="s">
        <v>360</v>
      </c>
      <c r="B633" s="236"/>
      <c r="C633" s="236"/>
      <c r="D633" s="236"/>
      <c r="E633" s="236"/>
      <c r="F633" s="236"/>
      <c r="G633" s="236"/>
      <c r="H633" s="236"/>
      <c r="I633" s="237"/>
      <c r="J633" s="139">
        <v>3928915.49</v>
      </c>
      <c r="K633" s="139"/>
      <c r="L633" s="139"/>
      <c r="M633" s="139"/>
      <c r="N633" s="140"/>
      <c r="O633" s="140"/>
      <c r="BU633" s="111"/>
      <c r="BV633" s="77" t="s">
        <v>360</v>
      </c>
    </row>
    <row r="634" spans="1:76" s="75" customFormat="1" ht="14.4" x14ac:dyDescent="0.3">
      <c r="A634" s="235" t="s">
        <v>741</v>
      </c>
      <c r="B634" s="236"/>
      <c r="C634" s="236"/>
      <c r="D634" s="236"/>
      <c r="E634" s="236"/>
      <c r="F634" s="236"/>
      <c r="G634" s="236"/>
      <c r="H634" s="236"/>
      <c r="I634" s="237"/>
      <c r="J634" s="139">
        <v>-29899372.140000001</v>
      </c>
      <c r="K634" s="139"/>
      <c r="L634" s="139"/>
      <c r="M634" s="139"/>
      <c r="N634" s="140"/>
      <c r="O634" s="140"/>
      <c r="BU634" s="111"/>
      <c r="BV634" s="77" t="s">
        <v>719</v>
      </c>
    </row>
    <row r="635" spans="1:76" s="75" customFormat="1" ht="14.4" x14ac:dyDescent="0.3">
      <c r="A635" s="232" t="s">
        <v>362</v>
      </c>
      <c r="B635" s="233"/>
      <c r="C635" s="233"/>
      <c r="D635" s="233"/>
      <c r="E635" s="233"/>
      <c r="F635" s="233"/>
      <c r="G635" s="233"/>
      <c r="H635" s="233"/>
      <c r="I635" s="234"/>
      <c r="J635" s="107">
        <v>18581892.739999998</v>
      </c>
      <c r="K635" s="107"/>
      <c r="L635" s="107"/>
      <c r="M635" s="107"/>
      <c r="N635" s="138"/>
      <c r="O635" s="138"/>
      <c r="BU635" s="111"/>
      <c r="BW635" s="111" t="s">
        <v>362</v>
      </c>
    </row>
    <row r="636" spans="1:76" s="75" customFormat="1" ht="29.25" customHeight="1" x14ac:dyDescent="0.3">
      <c r="A636" s="238" t="s">
        <v>739</v>
      </c>
      <c r="B636" s="239"/>
      <c r="C636" s="239"/>
      <c r="D636" s="239"/>
      <c r="E636" s="239"/>
      <c r="F636" s="239"/>
      <c r="G636" s="239"/>
      <c r="H636" s="239"/>
      <c r="I636" s="240"/>
      <c r="J636" s="139">
        <v>2823648.68</v>
      </c>
      <c r="K636" s="139"/>
      <c r="L636" s="139"/>
      <c r="M636" s="139"/>
      <c r="N636" s="140"/>
      <c r="O636" s="140"/>
      <c r="P636" s="147"/>
      <c r="BU636" s="111"/>
      <c r="BV636" s="77" t="s">
        <v>720</v>
      </c>
      <c r="BW636" s="111"/>
    </row>
    <row r="637" spans="1:76" s="75" customFormat="1" ht="14.4" x14ac:dyDescent="0.3">
      <c r="A637" s="235" t="s">
        <v>740</v>
      </c>
      <c r="B637" s="236"/>
      <c r="C637" s="236"/>
      <c r="D637" s="236"/>
      <c r="E637" s="236"/>
      <c r="F637" s="236"/>
      <c r="G637" s="236"/>
      <c r="H637" s="236"/>
      <c r="I637" s="237"/>
      <c r="J637" s="139">
        <v>29899372.140000001</v>
      </c>
      <c r="K637" s="139"/>
      <c r="L637" s="139"/>
      <c r="M637" s="139"/>
      <c r="N637" s="140"/>
      <c r="O637" s="140"/>
      <c r="BU637" s="111"/>
      <c r="BV637" s="77" t="s">
        <v>721</v>
      </c>
      <c r="BW637" s="111"/>
    </row>
    <row r="638" spans="1:76" s="75" customFormat="1" ht="14.4" x14ac:dyDescent="0.3">
      <c r="A638" s="235" t="s">
        <v>722</v>
      </c>
      <c r="B638" s="236"/>
      <c r="C638" s="236"/>
      <c r="D638" s="236"/>
      <c r="E638" s="236"/>
      <c r="F638" s="236"/>
      <c r="G638" s="236"/>
      <c r="H638" s="236"/>
      <c r="I638" s="237"/>
      <c r="J638" s="139">
        <v>-29577966.829999998</v>
      </c>
      <c r="K638" s="139"/>
      <c r="L638" s="139"/>
      <c r="M638" s="139"/>
      <c r="N638" s="140"/>
      <c r="O638" s="140"/>
      <c r="BU638" s="111"/>
      <c r="BV638" s="77" t="s">
        <v>722</v>
      </c>
      <c r="BW638" s="111"/>
    </row>
    <row r="639" spans="1:76" s="75" customFormat="1" ht="14.4" x14ac:dyDescent="0.3">
      <c r="A639" s="232" t="s">
        <v>365</v>
      </c>
      <c r="B639" s="233"/>
      <c r="C639" s="233"/>
      <c r="D639" s="233"/>
      <c r="E639" s="233"/>
      <c r="F639" s="233"/>
      <c r="G639" s="233"/>
      <c r="H639" s="233"/>
      <c r="I639" s="234"/>
      <c r="J639" s="107">
        <v>21726946.73</v>
      </c>
      <c r="K639" s="107"/>
      <c r="L639" s="107"/>
      <c r="M639" s="107"/>
      <c r="N639" s="138"/>
      <c r="O639" s="110">
        <v>11522.03</v>
      </c>
      <c r="BU639" s="111"/>
      <c r="BW639" s="111"/>
      <c r="BX639" s="111" t="s">
        <v>365</v>
      </c>
    </row>
    <row r="640" spans="1:76" s="75" customFormat="1" ht="14.4" x14ac:dyDescent="0.3">
      <c r="A640" s="232" t="s">
        <v>366</v>
      </c>
      <c r="B640" s="233"/>
      <c r="C640" s="233"/>
      <c r="D640" s="233"/>
      <c r="E640" s="233"/>
      <c r="F640" s="233"/>
      <c r="G640" s="233"/>
      <c r="H640" s="233"/>
      <c r="I640" s="234"/>
      <c r="J640" s="107"/>
      <c r="K640" s="107"/>
      <c r="L640" s="107"/>
      <c r="M640" s="107"/>
      <c r="N640" s="138"/>
      <c r="O640" s="138"/>
      <c r="BU640" s="111" t="s">
        <v>366</v>
      </c>
      <c r="BW640" s="111"/>
      <c r="BX640" s="111"/>
    </row>
    <row r="641" spans="1:76" s="75" customFormat="1" ht="14.4" hidden="1" outlineLevel="1" x14ac:dyDescent="0.3">
      <c r="A641" s="235" t="s">
        <v>723</v>
      </c>
      <c r="B641" s="236"/>
      <c r="C641" s="236"/>
      <c r="D641" s="236"/>
      <c r="E641" s="236"/>
      <c r="F641" s="236"/>
      <c r="G641" s="236"/>
      <c r="H641" s="236"/>
      <c r="I641" s="237"/>
      <c r="J641" s="139"/>
      <c r="K641" s="139"/>
      <c r="L641" s="139"/>
      <c r="M641" s="139"/>
      <c r="N641" s="140"/>
      <c r="O641" s="140"/>
      <c r="BU641" s="111"/>
      <c r="BV641" s="77" t="s">
        <v>723</v>
      </c>
      <c r="BW641" s="111"/>
      <c r="BX641" s="111"/>
    </row>
    <row r="642" spans="1:76" s="75" customFormat="1" ht="14.4" hidden="1" outlineLevel="1" x14ac:dyDescent="0.3">
      <c r="A642" s="235" t="s">
        <v>368</v>
      </c>
      <c r="B642" s="236"/>
      <c r="C642" s="236"/>
      <c r="D642" s="236"/>
      <c r="E642" s="236"/>
      <c r="F642" s="236"/>
      <c r="G642" s="236"/>
      <c r="H642" s="236"/>
      <c r="I642" s="237"/>
      <c r="J642" s="139">
        <v>11986.77</v>
      </c>
      <c r="K642" s="139"/>
      <c r="L642" s="139"/>
      <c r="M642" s="139"/>
      <c r="N642" s="140"/>
      <c r="O642" s="140"/>
      <c r="BU642" s="111"/>
      <c r="BV642" s="77" t="s">
        <v>368</v>
      </c>
      <c r="BW642" s="111"/>
      <c r="BX642" s="111"/>
    </row>
    <row r="643" spans="1:76" s="75" customFormat="1" ht="14.4" hidden="1" outlineLevel="1" x14ac:dyDescent="0.3">
      <c r="A643" s="235" t="s">
        <v>369</v>
      </c>
      <c r="B643" s="236"/>
      <c r="C643" s="236"/>
      <c r="D643" s="236"/>
      <c r="E643" s="236"/>
      <c r="F643" s="236"/>
      <c r="G643" s="236"/>
      <c r="H643" s="236"/>
      <c r="I643" s="237"/>
      <c r="J643" s="139">
        <v>105483.58</v>
      </c>
      <c r="K643" s="139"/>
      <c r="L643" s="139"/>
      <c r="M643" s="139"/>
      <c r="N643" s="140"/>
      <c r="O643" s="140"/>
      <c r="BU643" s="111"/>
      <c r="BV643" s="77" t="s">
        <v>369</v>
      </c>
      <c r="BW643" s="111"/>
      <c r="BX643" s="111"/>
    </row>
    <row r="644" spans="1:76" s="75" customFormat="1" ht="14.4" hidden="1" outlineLevel="1" x14ac:dyDescent="0.3">
      <c r="A644" s="235" t="s">
        <v>724</v>
      </c>
      <c r="B644" s="236"/>
      <c r="C644" s="236"/>
      <c r="D644" s="236"/>
      <c r="E644" s="236"/>
      <c r="F644" s="236"/>
      <c r="G644" s="236"/>
      <c r="H644" s="236"/>
      <c r="I644" s="237"/>
      <c r="J644" s="139">
        <v>446503.66</v>
      </c>
      <c r="K644" s="139"/>
      <c r="L644" s="139"/>
      <c r="M644" s="139"/>
      <c r="N644" s="140"/>
      <c r="O644" s="140"/>
      <c r="BU644" s="111"/>
      <c r="BV644" s="77" t="s">
        <v>724</v>
      </c>
      <c r="BW644" s="111"/>
      <c r="BX644" s="111"/>
    </row>
    <row r="645" spans="1:76" s="75" customFormat="1" ht="14.4" hidden="1" outlineLevel="1" x14ac:dyDescent="0.3">
      <c r="A645" s="235" t="s">
        <v>725</v>
      </c>
      <c r="B645" s="236"/>
      <c r="C645" s="236"/>
      <c r="D645" s="236"/>
      <c r="E645" s="236"/>
      <c r="F645" s="236"/>
      <c r="G645" s="236"/>
      <c r="H645" s="236"/>
      <c r="I645" s="237"/>
      <c r="J645" s="139"/>
      <c r="K645" s="139"/>
      <c r="L645" s="139"/>
      <c r="M645" s="139"/>
      <c r="N645" s="140"/>
      <c r="O645" s="140"/>
      <c r="BU645" s="111"/>
      <c r="BV645" s="77" t="s">
        <v>725</v>
      </c>
      <c r="BW645" s="111"/>
      <c r="BX645" s="111"/>
    </row>
    <row r="646" spans="1:76" s="75" customFormat="1" ht="14.4" hidden="1" outlineLevel="1" x14ac:dyDescent="0.3">
      <c r="A646" s="235" t="s">
        <v>368</v>
      </c>
      <c r="B646" s="236"/>
      <c r="C646" s="236"/>
      <c r="D646" s="236"/>
      <c r="E646" s="236"/>
      <c r="F646" s="236"/>
      <c r="G646" s="236"/>
      <c r="H646" s="236"/>
      <c r="I646" s="237"/>
      <c r="J646" s="139">
        <v>11986.77</v>
      </c>
      <c r="K646" s="139"/>
      <c r="L646" s="139"/>
      <c r="M646" s="139"/>
      <c r="N646" s="140"/>
      <c r="O646" s="140"/>
      <c r="BU646" s="111"/>
      <c r="BV646" s="77" t="s">
        <v>368</v>
      </c>
      <c r="BW646" s="111"/>
      <c r="BX646" s="111"/>
    </row>
    <row r="647" spans="1:76" s="75" customFormat="1" ht="14.4" hidden="1" outlineLevel="1" x14ac:dyDescent="0.3">
      <c r="A647" s="235" t="s">
        <v>369</v>
      </c>
      <c r="B647" s="236"/>
      <c r="C647" s="236"/>
      <c r="D647" s="236"/>
      <c r="E647" s="236"/>
      <c r="F647" s="236"/>
      <c r="G647" s="236"/>
      <c r="H647" s="236"/>
      <c r="I647" s="237"/>
      <c r="J647" s="139">
        <v>105483.58</v>
      </c>
      <c r="K647" s="139"/>
      <c r="L647" s="139"/>
      <c r="M647" s="139"/>
      <c r="N647" s="140"/>
      <c r="O647" s="140"/>
      <c r="BU647" s="111"/>
      <c r="BV647" s="77" t="s">
        <v>369</v>
      </c>
      <c r="BW647" s="111"/>
      <c r="BX647" s="111"/>
    </row>
    <row r="648" spans="1:76" s="75" customFormat="1" ht="14.4" hidden="1" outlineLevel="1" x14ac:dyDescent="0.3">
      <c r="A648" s="235" t="s">
        <v>726</v>
      </c>
      <c r="B648" s="236"/>
      <c r="C648" s="236"/>
      <c r="D648" s="236"/>
      <c r="E648" s="236"/>
      <c r="F648" s="236"/>
      <c r="G648" s="236"/>
      <c r="H648" s="236"/>
      <c r="I648" s="237"/>
      <c r="J648" s="139">
        <v>4225277.74</v>
      </c>
      <c r="K648" s="139"/>
      <c r="L648" s="139"/>
      <c r="M648" s="139"/>
      <c r="N648" s="140"/>
      <c r="O648" s="140"/>
      <c r="BU648" s="111"/>
      <c r="BV648" s="77" t="s">
        <v>726</v>
      </c>
      <c r="BW648" s="111"/>
      <c r="BX648" s="111"/>
    </row>
    <row r="649" spans="1:76" s="75" customFormat="1" ht="14.4" hidden="1" outlineLevel="1" x14ac:dyDescent="0.3">
      <c r="A649" s="235" t="s">
        <v>727</v>
      </c>
      <c r="B649" s="236"/>
      <c r="C649" s="236"/>
      <c r="D649" s="236"/>
      <c r="E649" s="236"/>
      <c r="F649" s="236"/>
      <c r="G649" s="236"/>
      <c r="H649" s="236"/>
      <c r="I649" s="237"/>
      <c r="J649" s="139"/>
      <c r="K649" s="139"/>
      <c r="L649" s="139"/>
      <c r="M649" s="139"/>
      <c r="N649" s="140"/>
      <c r="O649" s="140"/>
      <c r="BU649" s="111"/>
      <c r="BV649" s="77" t="s">
        <v>727</v>
      </c>
      <c r="BW649" s="111"/>
      <c r="BX649" s="111"/>
    </row>
    <row r="650" spans="1:76" s="75" customFormat="1" ht="14.4" hidden="1" outlineLevel="1" x14ac:dyDescent="0.3">
      <c r="A650" s="235" t="s">
        <v>368</v>
      </c>
      <c r="B650" s="236"/>
      <c r="C650" s="236"/>
      <c r="D650" s="236"/>
      <c r="E650" s="236"/>
      <c r="F650" s="236"/>
      <c r="G650" s="236"/>
      <c r="H650" s="236"/>
      <c r="I650" s="237"/>
      <c r="J650" s="139">
        <v>11986.77</v>
      </c>
      <c r="K650" s="139"/>
      <c r="L650" s="139"/>
      <c r="M650" s="139"/>
      <c r="N650" s="140"/>
      <c r="O650" s="140"/>
      <c r="BU650" s="111"/>
      <c r="BV650" s="77" t="s">
        <v>368</v>
      </c>
      <c r="BW650" s="111"/>
      <c r="BX650" s="111"/>
    </row>
    <row r="651" spans="1:76" s="75" customFormat="1" ht="14.4" hidden="1" outlineLevel="1" x14ac:dyDescent="0.3">
      <c r="A651" s="235" t="s">
        <v>369</v>
      </c>
      <c r="B651" s="236"/>
      <c r="C651" s="236"/>
      <c r="D651" s="236"/>
      <c r="E651" s="236"/>
      <c r="F651" s="236"/>
      <c r="G651" s="236"/>
      <c r="H651" s="236"/>
      <c r="I651" s="237"/>
      <c r="J651" s="139">
        <v>105483.58</v>
      </c>
      <c r="K651" s="139"/>
      <c r="L651" s="139"/>
      <c r="M651" s="139"/>
      <c r="N651" s="140"/>
      <c r="O651" s="140"/>
      <c r="BU651" s="111"/>
      <c r="BV651" s="77" t="s">
        <v>369</v>
      </c>
      <c r="BW651" s="111"/>
      <c r="BX651" s="111"/>
    </row>
    <row r="652" spans="1:76" s="75" customFormat="1" ht="14.4" hidden="1" outlineLevel="1" x14ac:dyDescent="0.3">
      <c r="A652" s="235" t="s">
        <v>728</v>
      </c>
      <c r="B652" s="236"/>
      <c r="C652" s="236"/>
      <c r="D652" s="236"/>
      <c r="E652" s="236"/>
      <c r="F652" s="236"/>
      <c r="G652" s="236"/>
      <c r="H652" s="236"/>
      <c r="I652" s="237"/>
      <c r="J652" s="139">
        <v>2933508.74</v>
      </c>
      <c r="K652" s="139"/>
      <c r="L652" s="139"/>
      <c r="M652" s="139"/>
      <c r="N652" s="140"/>
      <c r="O652" s="140"/>
      <c r="BU652" s="111"/>
      <c r="BV652" s="77" t="s">
        <v>728</v>
      </c>
      <c r="BW652" s="111"/>
      <c r="BX652" s="111"/>
    </row>
    <row r="653" spans="1:76" s="75" customFormat="1" ht="14.4" hidden="1" outlineLevel="1" x14ac:dyDescent="0.3">
      <c r="A653" s="235" t="s">
        <v>729</v>
      </c>
      <c r="B653" s="236"/>
      <c r="C653" s="236"/>
      <c r="D653" s="236"/>
      <c r="E653" s="236"/>
      <c r="F653" s="236"/>
      <c r="G653" s="236"/>
      <c r="H653" s="236"/>
      <c r="I653" s="237"/>
      <c r="J653" s="139"/>
      <c r="K653" s="139"/>
      <c r="L653" s="139"/>
      <c r="M653" s="139"/>
      <c r="N653" s="140"/>
      <c r="O653" s="140"/>
      <c r="BU653" s="111"/>
      <c r="BV653" s="77" t="s">
        <v>729</v>
      </c>
      <c r="BW653" s="111"/>
      <c r="BX653" s="111"/>
    </row>
    <row r="654" spans="1:76" s="75" customFormat="1" ht="14.4" hidden="1" outlineLevel="1" x14ac:dyDescent="0.3">
      <c r="A654" s="235" t="s">
        <v>368</v>
      </c>
      <c r="B654" s="236"/>
      <c r="C654" s="236"/>
      <c r="D654" s="236"/>
      <c r="E654" s="236"/>
      <c r="F654" s="236"/>
      <c r="G654" s="236"/>
      <c r="H654" s="236"/>
      <c r="I654" s="237"/>
      <c r="J654" s="139">
        <v>28461.8</v>
      </c>
      <c r="K654" s="139"/>
      <c r="L654" s="139"/>
      <c r="M654" s="139"/>
      <c r="N654" s="140"/>
      <c r="O654" s="140"/>
      <c r="BU654" s="111"/>
      <c r="BV654" s="77" t="s">
        <v>368</v>
      </c>
      <c r="BW654" s="111"/>
      <c r="BX654" s="111"/>
    </row>
    <row r="655" spans="1:76" s="75" customFormat="1" ht="14.4" hidden="1" outlineLevel="1" x14ac:dyDescent="0.3">
      <c r="A655" s="235" t="s">
        <v>369</v>
      </c>
      <c r="B655" s="236"/>
      <c r="C655" s="236"/>
      <c r="D655" s="236"/>
      <c r="E655" s="236"/>
      <c r="F655" s="236"/>
      <c r="G655" s="236"/>
      <c r="H655" s="236"/>
      <c r="I655" s="237"/>
      <c r="J655" s="139">
        <v>250463.84</v>
      </c>
      <c r="K655" s="139"/>
      <c r="L655" s="139"/>
      <c r="M655" s="139"/>
      <c r="N655" s="140"/>
      <c r="O655" s="140"/>
      <c r="BU655" s="111"/>
      <c r="BV655" s="77" t="s">
        <v>369</v>
      </c>
      <c r="BW655" s="111"/>
      <c r="BX655" s="111"/>
    </row>
    <row r="656" spans="1:76" s="75" customFormat="1" ht="14.4" hidden="1" outlineLevel="1" x14ac:dyDescent="0.3">
      <c r="A656" s="235" t="s">
        <v>730</v>
      </c>
      <c r="B656" s="236"/>
      <c r="C656" s="236"/>
      <c r="D656" s="236"/>
      <c r="E656" s="236"/>
      <c r="F656" s="236"/>
      <c r="G656" s="236"/>
      <c r="H656" s="236"/>
      <c r="I656" s="237"/>
      <c r="J656" s="139">
        <v>6493999.2199999997</v>
      </c>
      <c r="K656" s="139"/>
      <c r="L656" s="139"/>
      <c r="M656" s="139"/>
      <c r="N656" s="140"/>
      <c r="O656" s="140"/>
      <c r="BU656" s="111"/>
      <c r="BV656" s="77" t="s">
        <v>730</v>
      </c>
      <c r="BW656" s="111"/>
      <c r="BX656" s="111"/>
    </row>
    <row r="657" spans="1:76" s="75" customFormat="1" ht="14.4" hidden="1" outlineLevel="1" x14ac:dyDescent="0.3">
      <c r="A657" s="235" t="s">
        <v>731</v>
      </c>
      <c r="B657" s="236"/>
      <c r="C657" s="236"/>
      <c r="D657" s="236"/>
      <c r="E657" s="236"/>
      <c r="F657" s="236"/>
      <c r="G657" s="236"/>
      <c r="H657" s="236"/>
      <c r="I657" s="237"/>
      <c r="J657" s="139"/>
      <c r="K657" s="139"/>
      <c r="L657" s="139"/>
      <c r="M657" s="139"/>
      <c r="N657" s="140"/>
      <c r="O657" s="140"/>
      <c r="BU657" s="111"/>
      <c r="BV657" s="77" t="s">
        <v>731</v>
      </c>
      <c r="BW657" s="111"/>
      <c r="BX657" s="111"/>
    </row>
    <row r="658" spans="1:76" s="75" customFormat="1" ht="14.4" hidden="1" outlineLevel="1" x14ac:dyDescent="0.3">
      <c r="A658" s="235" t="s">
        <v>368</v>
      </c>
      <c r="B658" s="236"/>
      <c r="C658" s="236"/>
      <c r="D658" s="236"/>
      <c r="E658" s="236"/>
      <c r="F658" s="236"/>
      <c r="G658" s="236"/>
      <c r="H658" s="236"/>
      <c r="I658" s="237"/>
      <c r="J658" s="139">
        <v>28461.8</v>
      </c>
      <c r="K658" s="139"/>
      <c r="L658" s="139"/>
      <c r="M658" s="139"/>
      <c r="N658" s="140"/>
      <c r="O658" s="140"/>
      <c r="BU658" s="111"/>
      <c r="BV658" s="77" t="s">
        <v>368</v>
      </c>
      <c r="BW658" s="111"/>
      <c r="BX658" s="111"/>
    </row>
    <row r="659" spans="1:76" s="75" customFormat="1" ht="14.4" hidden="1" outlineLevel="1" x14ac:dyDescent="0.3">
      <c r="A659" s="235" t="s">
        <v>369</v>
      </c>
      <c r="B659" s="236"/>
      <c r="C659" s="236"/>
      <c r="D659" s="236"/>
      <c r="E659" s="236"/>
      <c r="F659" s="236"/>
      <c r="G659" s="236"/>
      <c r="H659" s="236"/>
      <c r="I659" s="237"/>
      <c r="J659" s="139">
        <v>250463.84</v>
      </c>
      <c r="K659" s="139"/>
      <c r="L659" s="139"/>
      <c r="M659" s="139"/>
      <c r="N659" s="140"/>
      <c r="O659" s="140"/>
      <c r="BU659" s="111"/>
      <c r="BV659" s="77" t="s">
        <v>369</v>
      </c>
      <c r="BW659" s="111"/>
      <c r="BX659" s="111"/>
    </row>
    <row r="660" spans="1:76" s="75" customFormat="1" ht="14.4" hidden="1" outlineLevel="1" x14ac:dyDescent="0.3">
      <c r="A660" s="235" t="s">
        <v>732</v>
      </c>
      <c r="B660" s="236"/>
      <c r="C660" s="236"/>
      <c r="D660" s="236"/>
      <c r="E660" s="236"/>
      <c r="F660" s="236"/>
      <c r="G660" s="236"/>
      <c r="H660" s="236"/>
      <c r="I660" s="237"/>
      <c r="J660" s="139">
        <v>3121788.82</v>
      </c>
      <c r="K660" s="139"/>
      <c r="L660" s="139"/>
      <c r="M660" s="139"/>
      <c r="N660" s="140"/>
      <c r="O660" s="140"/>
      <c r="BU660" s="111"/>
      <c r="BV660" s="77" t="s">
        <v>732</v>
      </c>
      <c r="BW660" s="111"/>
      <c r="BX660" s="111"/>
    </row>
    <row r="661" spans="1:76" s="75" customFormat="1" ht="14.4" hidden="1" outlineLevel="1" x14ac:dyDescent="0.3">
      <c r="A661" s="235" t="s">
        <v>733</v>
      </c>
      <c r="B661" s="236"/>
      <c r="C661" s="236"/>
      <c r="D661" s="236"/>
      <c r="E661" s="236"/>
      <c r="F661" s="236"/>
      <c r="G661" s="236"/>
      <c r="H661" s="236"/>
      <c r="I661" s="237"/>
      <c r="J661" s="139"/>
      <c r="K661" s="139"/>
      <c r="L661" s="139"/>
      <c r="M661" s="139"/>
      <c r="N661" s="140"/>
      <c r="O661" s="140"/>
      <c r="BU661" s="111"/>
      <c r="BV661" s="77" t="s">
        <v>733</v>
      </c>
      <c r="BW661" s="111"/>
      <c r="BX661" s="111"/>
    </row>
    <row r="662" spans="1:76" s="75" customFormat="1" ht="14.4" hidden="1" outlineLevel="1" x14ac:dyDescent="0.3">
      <c r="A662" s="235" t="s">
        <v>368</v>
      </c>
      <c r="B662" s="236"/>
      <c r="C662" s="236"/>
      <c r="D662" s="236"/>
      <c r="E662" s="236"/>
      <c r="F662" s="236"/>
      <c r="G662" s="236"/>
      <c r="H662" s="236"/>
      <c r="I662" s="237"/>
      <c r="J662" s="139">
        <v>28461.8</v>
      </c>
      <c r="K662" s="139"/>
      <c r="L662" s="139"/>
      <c r="M662" s="139"/>
      <c r="N662" s="140"/>
      <c r="O662" s="140"/>
      <c r="BU662" s="111"/>
      <c r="BV662" s="77" t="s">
        <v>368</v>
      </c>
      <c r="BW662" s="111"/>
      <c r="BX662" s="111"/>
    </row>
    <row r="663" spans="1:76" s="75" customFormat="1" ht="14.4" hidden="1" outlineLevel="1" x14ac:dyDescent="0.3">
      <c r="A663" s="235" t="s">
        <v>369</v>
      </c>
      <c r="B663" s="236"/>
      <c r="C663" s="236"/>
      <c r="D663" s="236"/>
      <c r="E663" s="236"/>
      <c r="F663" s="236"/>
      <c r="G663" s="236"/>
      <c r="H663" s="236"/>
      <c r="I663" s="237"/>
      <c r="J663" s="139">
        <v>250463.84</v>
      </c>
      <c r="K663" s="139"/>
      <c r="L663" s="139"/>
      <c r="M663" s="139"/>
      <c r="N663" s="140"/>
      <c r="O663" s="140"/>
      <c r="BU663" s="111"/>
      <c r="BV663" s="77" t="s">
        <v>369</v>
      </c>
      <c r="BW663" s="111"/>
      <c r="BX663" s="111"/>
    </row>
    <row r="664" spans="1:76" s="75" customFormat="1" ht="14.4" hidden="1" outlineLevel="1" x14ac:dyDescent="0.3">
      <c r="A664" s="235" t="s">
        <v>734</v>
      </c>
      <c r="B664" s="236"/>
      <c r="C664" s="236"/>
      <c r="D664" s="236"/>
      <c r="E664" s="236"/>
      <c r="F664" s="236"/>
      <c r="G664" s="236"/>
      <c r="H664" s="236"/>
      <c r="I664" s="237"/>
      <c r="J664" s="139">
        <v>6838046.0899999999</v>
      </c>
      <c r="K664" s="139"/>
      <c r="L664" s="139"/>
      <c r="M664" s="139"/>
      <c r="N664" s="140"/>
      <c r="O664" s="140"/>
      <c r="BU664" s="111"/>
      <c r="BV664" s="77" t="s">
        <v>734</v>
      </c>
      <c r="BW664" s="111"/>
      <c r="BX664" s="111"/>
    </row>
    <row r="665" spans="1:76" s="75" customFormat="1" ht="14.4" hidden="1" outlineLevel="1" x14ac:dyDescent="0.3">
      <c r="A665" s="235" t="s">
        <v>735</v>
      </c>
      <c r="B665" s="236"/>
      <c r="C665" s="236"/>
      <c r="D665" s="236"/>
      <c r="E665" s="236"/>
      <c r="F665" s="236"/>
      <c r="G665" s="236"/>
      <c r="H665" s="236"/>
      <c r="I665" s="237"/>
      <c r="J665" s="139"/>
      <c r="K665" s="139"/>
      <c r="L665" s="139"/>
      <c r="M665" s="139"/>
      <c r="N665" s="140"/>
      <c r="O665" s="140"/>
      <c r="BU665" s="111"/>
      <c r="BV665" s="77" t="s">
        <v>735</v>
      </c>
      <c r="BW665" s="111"/>
      <c r="BX665" s="111"/>
    </row>
    <row r="666" spans="1:76" s="75" customFormat="1" ht="14.4" hidden="1" outlineLevel="1" x14ac:dyDescent="0.3">
      <c r="A666" s="235" t="s">
        <v>368</v>
      </c>
      <c r="B666" s="236"/>
      <c r="C666" s="236"/>
      <c r="D666" s="236"/>
      <c r="E666" s="236"/>
      <c r="F666" s="236"/>
      <c r="G666" s="236"/>
      <c r="H666" s="236"/>
      <c r="I666" s="237"/>
      <c r="J666" s="139">
        <v>133.4</v>
      </c>
      <c r="K666" s="139"/>
      <c r="L666" s="139"/>
      <c r="M666" s="139"/>
      <c r="N666" s="140"/>
      <c r="O666" s="140"/>
      <c r="BU666" s="111"/>
      <c r="BV666" s="77" t="s">
        <v>368</v>
      </c>
      <c r="BW666" s="111"/>
      <c r="BX666" s="111"/>
    </row>
    <row r="667" spans="1:76" s="75" customFormat="1" ht="14.4" hidden="1" outlineLevel="1" x14ac:dyDescent="0.3">
      <c r="A667" s="235" t="s">
        <v>369</v>
      </c>
      <c r="B667" s="236"/>
      <c r="C667" s="236"/>
      <c r="D667" s="236"/>
      <c r="E667" s="236"/>
      <c r="F667" s="236"/>
      <c r="G667" s="236"/>
      <c r="H667" s="236"/>
      <c r="I667" s="237"/>
      <c r="J667" s="139">
        <v>1173.92</v>
      </c>
      <c r="K667" s="139"/>
      <c r="L667" s="139"/>
      <c r="M667" s="139"/>
      <c r="N667" s="140"/>
      <c r="O667" s="140"/>
      <c r="BU667" s="111"/>
      <c r="BV667" s="77" t="s">
        <v>369</v>
      </c>
      <c r="BW667" s="111"/>
      <c r="BX667" s="111"/>
    </row>
    <row r="668" spans="1:76" s="75" customFormat="1" ht="14.4" hidden="1" outlineLevel="1" x14ac:dyDescent="0.3">
      <c r="A668" s="235" t="s">
        <v>736</v>
      </c>
      <c r="B668" s="236"/>
      <c r="C668" s="236"/>
      <c r="D668" s="236"/>
      <c r="E668" s="236"/>
      <c r="F668" s="236"/>
      <c r="G668" s="236"/>
      <c r="H668" s="236"/>
      <c r="I668" s="237"/>
      <c r="J668" s="139">
        <v>1533139.52</v>
      </c>
      <c r="K668" s="139"/>
      <c r="L668" s="139"/>
      <c r="M668" s="139"/>
      <c r="N668" s="140"/>
      <c r="O668" s="140"/>
      <c r="BU668" s="111"/>
      <c r="BV668" s="77" t="s">
        <v>736</v>
      </c>
      <c r="BW668" s="111"/>
      <c r="BX668" s="111"/>
    </row>
    <row r="669" spans="1:76" s="75" customFormat="1" ht="14.4" hidden="1" outlineLevel="1" x14ac:dyDescent="0.3">
      <c r="A669" s="235" t="s">
        <v>737</v>
      </c>
      <c r="B669" s="236"/>
      <c r="C669" s="236"/>
      <c r="D669" s="236"/>
      <c r="E669" s="236"/>
      <c r="F669" s="236"/>
      <c r="G669" s="236"/>
      <c r="H669" s="236"/>
      <c r="I669" s="237"/>
      <c r="J669" s="139"/>
      <c r="K669" s="139"/>
      <c r="L669" s="139"/>
      <c r="M669" s="139"/>
      <c r="N669" s="140"/>
      <c r="O669" s="140"/>
      <c r="BU669" s="111"/>
      <c r="BV669" s="77" t="s">
        <v>737</v>
      </c>
      <c r="BW669" s="111"/>
      <c r="BX669" s="111"/>
    </row>
    <row r="670" spans="1:76" s="75" customFormat="1" ht="14.4" hidden="1" outlineLevel="1" x14ac:dyDescent="0.3">
      <c r="A670" s="235" t="s">
        <v>368</v>
      </c>
      <c r="B670" s="236"/>
      <c r="C670" s="236"/>
      <c r="D670" s="236"/>
      <c r="E670" s="236"/>
      <c r="F670" s="236"/>
      <c r="G670" s="236"/>
      <c r="H670" s="236"/>
      <c r="I670" s="237"/>
      <c r="J670" s="139">
        <v>346.8</v>
      </c>
      <c r="K670" s="139"/>
      <c r="L670" s="139"/>
      <c r="M670" s="139"/>
      <c r="N670" s="140"/>
      <c r="O670" s="140"/>
      <c r="BU670" s="111"/>
      <c r="BV670" s="77" t="s">
        <v>368</v>
      </c>
      <c r="BW670" s="111"/>
      <c r="BX670" s="111"/>
    </row>
    <row r="671" spans="1:76" s="75" customFormat="1" ht="14.4" hidden="1" outlineLevel="1" x14ac:dyDescent="0.3">
      <c r="A671" s="235" t="s">
        <v>369</v>
      </c>
      <c r="B671" s="236"/>
      <c r="C671" s="236"/>
      <c r="D671" s="236"/>
      <c r="E671" s="236"/>
      <c r="F671" s="236"/>
      <c r="G671" s="236"/>
      <c r="H671" s="236"/>
      <c r="I671" s="237"/>
      <c r="J671" s="139">
        <v>3051.84</v>
      </c>
      <c r="K671" s="139"/>
      <c r="L671" s="139"/>
      <c r="M671" s="139"/>
      <c r="N671" s="140"/>
      <c r="O671" s="140"/>
      <c r="BU671" s="111"/>
      <c r="BV671" s="77" t="s">
        <v>369</v>
      </c>
      <c r="BW671" s="111"/>
      <c r="BX671" s="111"/>
    </row>
    <row r="672" spans="1:76" s="75" customFormat="1" ht="14.4" hidden="1" outlineLevel="1" x14ac:dyDescent="0.3">
      <c r="A672" s="235" t="s">
        <v>738</v>
      </c>
      <c r="B672" s="236"/>
      <c r="C672" s="236"/>
      <c r="D672" s="236"/>
      <c r="E672" s="236"/>
      <c r="F672" s="236"/>
      <c r="G672" s="236"/>
      <c r="H672" s="236"/>
      <c r="I672" s="237"/>
      <c r="J672" s="139">
        <v>3985703.04</v>
      </c>
      <c r="K672" s="139"/>
      <c r="L672" s="139"/>
      <c r="M672" s="139"/>
      <c r="N672" s="140"/>
      <c r="O672" s="140"/>
      <c r="BU672" s="111"/>
      <c r="BV672" s="77" t="s">
        <v>738</v>
      </c>
      <c r="BW672" s="111"/>
      <c r="BX672" s="111"/>
    </row>
    <row r="673" spans="1:76" s="75" customFormat="1" ht="14.4" collapsed="1" x14ac:dyDescent="0.3">
      <c r="A673" s="235" t="s">
        <v>353</v>
      </c>
      <c r="B673" s="236"/>
      <c r="C673" s="236"/>
      <c r="D673" s="236"/>
      <c r="E673" s="236"/>
      <c r="F673" s="236"/>
      <c r="G673" s="236"/>
      <c r="H673" s="236"/>
      <c r="I673" s="237"/>
      <c r="J673" s="139">
        <v>29577966.829999998</v>
      </c>
      <c r="K673" s="139"/>
      <c r="L673" s="139"/>
      <c r="M673" s="139"/>
      <c r="N673" s="140"/>
      <c r="O673" s="140"/>
      <c r="BU673" s="111"/>
      <c r="BV673" s="77" t="s">
        <v>353</v>
      </c>
      <c r="BW673" s="111"/>
      <c r="BX673" s="111"/>
    </row>
    <row r="674" spans="1:76" s="75" customFormat="1" ht="53.25" customHeight="1" x14ac:dyDescent="0.3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</row>
    <row r="675" spans="1:76" s="87" customFormat="1" ht="12.75" customHeight="1" x14ac:dyDescent="0.3">
      <c r="A675" s="242" t="s">
        <v>385</v>
      </c>
      <c r="B675" s="242"/>
      <c r="C675" s="242"/>
      <c r="D675" s="242"/>
      <c r="E675" s="242"/>
      <c r="F675" s="242"/>
      <c r="G675" s="242"/>
      <c r="H675" s="242"/>
      <c r="I675" s="242"/>
      <c r="J675" s="242"/>
      <c r="K675" s="242"/>
      <c r="L675" s="242"/>
      <c r="M675" s="242"/>
      <c r="N675" s="242"/>
      <c r="O675" s="242"/>
      <c r="P675" s="142"/>
      <c r="Q675" s="142"/>
      <c r="R675" s="142"/>
      <c r="S675" s="96"/>
      <c r="T675" s="96"/>
      <c r="U675" s="96"/>
      <c r="V675" s="96"/>
      <c r="W675" s="96"/>
      <c r="X675" s="96"/>
      <c r="Y675" s="96"/>
      <c r="Z675" s="96"/>
      <c r="AA675" s="96"/>
      <c r="AB675" s="96"/>
      <c r="AC675" s="96"/>
      <c r="AD675" s="96"/>
      <c r="AE675" s="96"/>
      <c r="AF675" s="96"/>
      <c r="AG675" s="96"/>
      <c r="AH675" s="96"/>
      <c r="AI675" s="96"/>
      <c r="AJ675" s="96"/>
      <c r="AK675" s="96"/>
      <c r="AL675" s="96"/>
      <c r="AM675" s="96"/>
      <c r="AN675" s="96"/>
      <c r="AO675" s="96"/>
      <c r="AP675" s="96"/>
      <c r="AQ675" s="96"/>
      <c r="AR675" s="96"/>
      <c r="AS675" s="96"/>
      <c r="AT675" s="96"/>
      <c r="AU675" s="96"/>
      <c r="AV675" s="96"/>
      <c r="AW675" s="96"/>
      <c r="AX675" s="96"/>
      <c r="AY675" s="96"/>
      <c r="AZ675" s="96"/>
      <c r="BA675" s="96"/>
      <c r="BB675" s="96"/>
      <c r="BC675" s="96"/>
      <c r="BD675" s="96"/>
      <c r="BE675" s="96"/>
      <c r="BF675" s="96"/>
      <c r="BG675" s="96"/>
      <c r="BH675" s="96"/>
      <c r="BI675" s="96"/>
      <c r="BJ675" s="96"/>
      <c r="BK675" s="96"/>
      <c r="BL675" s="96"/>
      <c r="BM675" s="96"/>
      <c r="BN675" s="96"/>
      <c r="BO675" s="96"/>
      <c r="BP675" s="96"/>
      <c r="BQ675" s="96"/>
      <c r="BR675" s="96"/>
      <c r="BS675" s="96"/>
      <c r="BT675" s="96"/>
      <c r="BU675" s="96"/>
      <c r="BV675" s="96"/>
      <c r="BW675" s="96"/>
      <c r="BX675" s="96"/>
    </row>
    <row r="676" spans="1:76" s="87" customFormat="1" ht="12.75" customHeight="1" x14ac:dyDescent="0.2">
      <c r="A676" s="241" t="s">
        <v>386</v>
      </c>
      <c r="B676" s="241"/>
      <c r="C676" s="241"/>
      <c r="D676" s="241"/>
      <c r="E676" s="241"/>
      <c r="F676" s="241"/>
      <c r="G676" s="241"/>
      <c r="H676" s="241"/>
      <c r="I676" s="241"/>
      <c r="J676" s="241"/>
      <c r="K676" s="241"/>
      <c r="L676" s="241"/>
      <c r="M676" s="241"/>
      <c r="N676" s="241"/>
      <c r="O676" s="241"/>
      <c r="P676" s="143"/>
      <c r="Q676" s="143"/>
      <c r="R676" s="143"/>
      <c r="S676" s="96"/>
      <c r="T676" s="96"/>
      <c r="U676" s="96"/>
      <c r="V676" s="96"/>
      <c r="W676" s="96"/>
      <c r="X676" s="96"/>
      <c r="Y676" s="96"/>
      <c r="Z676" s="96"/>
      <c r="AA676" s="96"/>
      <c r="AB676" s="96"/>
      <c r="AC676" s="96"/>
      <c r="AD676" s="96"/>
      <c r="AE676" s="96"/>
      <c r="AF676" s="96"/>
      <c r="AG676" s="96"/>
      <c r="AH676" s="96"/>
      <c r="AI676" s="96"/>
      <c r="AJ676" s="96"/>
      <c r="AK676" s="96"/>
      <c r="AL676" s="96"/>
      <c r="AM676" s="96"/>
      <c r="AN676" s="96"/>
      <c r="AO676" s="96"/>
      <c r="AP676" s="96"/>
      <c r="AQ676" s="96"/>
      <c r="AR676" s="96"/>
      <c r="AS676" s="96"/>
      <c r="AT676" s="96"/>
      <c r="AU676" s="96"/>
      <c r="AV676" s="96"/>
      <c r="AW676" s="96"/>
      <c r="AX676" s="96"/>
      <c r="AY676" s="96"/>
      <c r="AZ676" s="96"/>
      <c r="BA676" s="96"/>
      <c r="BB676" s="96"/>
      <c r="BC676" s="96"/>
      <c r="BD676" s="96"/>
      <c r="BE676" s="96"/>
      <c r="BF676" s="96"/>
      <c r="BG676" s="96"/>
      <c r="BH676" s="96"/>
      <c r="BI676" s="96"/>
      <c r="BJ676" s="96"/>
      <c r="BK676" s="96"/>
      <c r="BL676" s="96"/>
      <c r="BM676" s="96"/>
      <c r="BN676" s="96"/>
      <c r="BO676" s="96"/>
      <c r="BP676" s="96"/>
      <c r="BQ676" s="96"/>
      <c r="BR676" s="96"/>
      <c r="BS676" s="96"/>
      <c r="BT676" s="96"/>
      <c r="BU676" s="96"/>
      <c r="BV676" s="96"/>
      <c r="BW676" s="96"/>
      <c r="BX676" s="96"/>
    </row>
    <row r="677" spans="1:76" s="87" customFormat="1" ht="13.5" customHeight="1" x14ac:dyDescent="0.3">
      <c r="A677" s="85"/>
      <c r="B677" s="85"/>
      <c r="C677" s="85"/>
      <c r="D677" s="85"/>
      <c r="E677" s="85"/>
      <c r="F677" s="85"/>
      <c r="G677" s="85"/>
      <c r="H677" s="144"/>
      <c r="I677" s="81"/>
      <c r="J677" s="81"/>
      <c r="K677" s="81"/>
      <c r="L677" s="81"/>
      <c r="M677" s="85"/>
      <c r="N677" s="85"/>
      <c r="O677" s="85"/>
      <c r="P677" s="75"/>
      <c r="Q677" s="75"/>
      <c r="R677" s="75"/>
      <c r="S677" s="96"/>
      <c r="T677" s="96"/>
      <c r="U677" s="96"/>
      <c r="V677" s="96"/>
      <c r="W677" s="96"/>
      <c r="X677" s="96"/>
      <c r="Y677" s="96"/>
      <c r="Z677" s="96"/>
      <c r="AA677" s="96"/>
      <c r="AB677" s="96"/>
      <c r="AC677" s="96"/>
      <c r="AD677" s="96"/>
      <c r="AE677" s="96"/>
      <c r="AF677" s="96"/>
      <c r="AG677" s="96"/>
      <c r="AH677" s="96"/>
      <c r="AI677" s="96"/>
      <c r="AJ677" s="96"/>
      <c r="AK677" s="96"/>
      <c r="AL677" s="96"/>
      <c r="AM677" s="96"/>
      <c r="AN677" s="96"/>
      <c r="AO677" s="96"/>
      <c r="AP677" s="96"/>
      <c r="AQ677" s="96"/>
      <c r="AR677" s="96"/>
      <c r="AS677" s="96"/>
      <c r="AT677" s="96"/>
      <c r="AU677" s="96"/>
      <c r="AV677" s="96"/>
      <c r="AW677" s="96"/>
      <c r="AX677" s="96"/>
      <c r="AY677" s="96"/>
      <c r="AZ677" s="96"/>
      <c r="BA677" s="96"/>
      <c r="BB677" s="96"/>
      <c r="BC677" s="96"/>
      <c r="BD677" s="96"/>
      <c r="BE677" s="96"/>
      <c r="BF677" s="96"/>
      <c r="BG677" s="96"/>
      <c r="BH677" s="96"/>
      <c r="BI677" s="96"/>
      <c r="BJ677" s="96"/>
      <c r="BK677" s="96"/>
      <c r="BL677" s="96"/>
      <c r="BM677" s="96"/>
      <c r="BN677" s="96"/>
      <c r="BO677" s="96"/>
      <c r="BP677" s="96"/>
      <c r="BQ677" s="96"/>
      <c r="BR677" s="96"/>
      <c r="BS677" s="96"/>
      <c r="BT677" s="96"/>
      <c r="BU677" s="96"/>
      <c r="BV677" s="96"/>
      <c r="BW677" s="96"/>
      <c r="BX677" s="96"/>
    </row>
    <row r="678" spans="1:76" s="87" customFormat="1" ht="12.75" customHeight="1" x14ac:dyDescent="0.3">
      <c r="A678" s="242" t="s">
        <v>387</v>
      </c>
      <c r="B678" s="242"/>
      <c r="C678" s="242"/>
      <c r="D678" s="242"/>
      <c r="E678" s="242"/>
      <c r="F678" s="242"/>
      <c r="G678" s="242"/>
      <c r="H678" s="242"/>
      <c r="I678" s="242"/>
      <c r="J678" s="242"/>
      <c r="K678" s="242"/>
      <c r="L678" s="242"/>
      <c r="M678" s="242"/>
      <c r="N678" s="242"/>
      <c r="O678" s="242"/>
      <c r="P678" s="142"/>
      <c r="Q678" s="142"/>
      <c r="R678" s="142"/>
      <c r="S678" s="96"/>
      <c r="T678" s="96"/>
      <c r="U678" s="96"/>
      <c r="V678" s="96"/>
      <c r="W678" s="96"/>
      <c r="X678" s="96"/>
      <c r="Y678" s="96"/>
      <c r="Z678" s="96"/>
      <c r="AA678" s="96"/>
      <c r="AB678" s="96"/>
      <c r="AC678" s="96"/>
      <c r="AD678" s="96"/>
      <c r="AE678" s="96"/>
      <c r="AF678" s="96"/>
      <c r="AG678" s="96"/>
      <c r="AH678" s="96"/>
      <c r="AI678" s="96"/>
      <c r="AJ678" s="96"/>
      <c r="AK678" s="96"/>
      <c r="AL678" s="96"/>
      <c r="AM678" s="96"/>
      <c r="AN678" s="96"/>
      <c r="AO678" s="96"/>
      <c r="AP678" s="96"/>
      <c r="AQ678" s="96"/>
      <c r="AR678" s="96"/>
      <c r="AS678" s="96"/>
      <c r="AT678" s="96"/>
      <c r="AU678" s="96"/>
      <c r="AV678" s="96"/>
      <c r="AW678" s="96"/>
      <c r="AX678" s="96"/>
      <c r="AY678" s="96"/>
      <c r="AZ678" s="96"/>
      <c r="BA678" s="96"/>
      <c r="BB678" s="96"/>
      <c r="BC678" s="96"/>
      <c r="BD678" s="96"/>
      <c r="BE678" s="96"/>
      <c r="BF678" s="96"/>
      <c r="BG678" s="96"/>
      <c r="BH678" s="96"/>
      <c r="BI678" s="96"/>
      <c r="BJ678" s="96"/>
      <c r="BK678" s="96"/>
      <c r="BL678" s="96"/>
      <c r="BM678" s="96"/>
      <c r="BN678" s="96"/>
      <c r="BO678" s="96"/>
      <c r="BP678" s="96"/>
      <c r="BQ678" s="96"/>
      <c r="BR678" s="96"/>
      <c r="BS678" s="96"/>
      <c r="BT678" s="96"/>
      <c r="BU678" s="96"/>
      <c r="BV678" s="96"/>
      <c r="BW678" s="96"/>
      <c r="BX678" s="96"/>
    </row>
    <row r="679" spans="1:76" s="87" customFormat="1" ht="12.75" customHeight="1" x14ac:dyDescent="0.2">
      <c r="A679" s="241" t="s">
        <v>386</v>
      </c>
      <c r="B679" s="241"/>
      <c r="C679" s="241"/>
      <c r="D679" s="241"/>
      <c r="E679" s="241"/>
      <c r="F679" s="241"/>
      <c r="G679" s="241"/>
      <c r="H679" s="241"/>
      <c r="I679" s="241"/>
      <c r="J679" s="241"/>
      <c r="K679" s="241"/>
      <c r="L679" s="241"/>
      <c r="M679" s="241"/>
      <c r="N679" s="241"/>
      <c r="O679" s="241"/>
      <c r="P679" s="143"/>
      <c r="Q679" s="143"/>
      <c r="R679" s="143"/>
      <c r="S679" s="96"/>
      <c r="T679" s="96"/>
      <c r="U679" s="96"/>
      <c r="V679" s="96"/>
      <c r="W679" s="96"/>
      <c r="X679" s="96"/>
      <c r="Y679" s="96"/>
      <c r="Z679" s="96"/>
      <c r="AA679" s="96"/>
      <c r="AB679" s="96"/>
      <c r="AC679" s="96"/>
      <c r="AD679" s="96"/>
      <c r="AE679" s="96"/>
      <c r="AF679" s="96"/>
      <c r="AG679" s="96"/>
      <c r="AH679" s="96"/>
      <c r="AI679" s="96"/>
      <c r="AJ679" s="96"/>
      <c r="AK679" s="96"/>
      <c r="AL679" s="96"/>
      <c r="AM679" s="96"/>
      <c r="AN679" s="96"/>
      <c r="AO679" s="96"/>
      <c r="AP679" s="96"/>
      <c r="AQ679" s="96"/>
      <c r="AR679" s="96"/>
      <c r="AS679" s="96"/>
      <c r="AT679" s="96"/>
      <c r="AU679" s="96"/>
      <c r="AV679" s="96"/>
      <c r="AW679" s="96"/>
      <c r="AX679" s="96"/>
      <c r="AY679" s="96"/>
      <c r="AZ679" s="96"/>
      <c r="BA679" s="96"/>
      <c r="BB679" s="96"/>
      <c r="BC679" s="96"/>
      <c r="BD679" s="96"/>
      <c r="BE679" s="96"/>
      <c r="BF679" s="96"/>
      <c r="BG679" s="96"/>
      <c r="BH679" s="96"/>
      <c r="BI679" s="96"/>
      <c r="BJ679" s="96"/>
      <c r="BK679" s="96"/>
      <c r="BL679" s="96"/>
      <c r="BM679" s="96"/>
      <c r="BN679" s="96"/>
      <c r="BO679" s="96"/>
      <c r="BP679" s="96"/>
      <c r="BQ679" s="96"/>
      <c r="BR679" s="96"/>
      <c r="BS679" s="96"/>
      <c r="BT679" s="96"/>
      <c r="BU679" s="96"/>
      <c r="BV679" s="96"/>
      <c r="BW679" s="96"/>
      <c r="BX679" s="96"/>
    </row>
    <row r="680" spans="1:76" s="87" customFormat="1" ht="13.5" customHeight="1" x14ac:dyDescent="0.3">
      <c r="A680" s="85"/>
      <c r="B680" s="85"/>
      <c r="C680" s="85"/>
      <c r="D680" s="85"/>
      <c r="E680" s="85"/>
      <c r="F680" s="85"/>
      <c r="G680" s="85"/>
      <c r="H680" s="144"/>
      <c r="I680" s="81"/>
      <c r="J680" s="81"/>
      <c r="K680" s="81"/>
      <c r="L680" s="81"/>
      <c r="M680" s="85"/>
      <c r="N680" s="85"/>
      <c r="O680" s="85"/>
      <c r="P680" s="75"/>
      <c r="Q680" s="75"/>
      <c r="R680" s="75"/>
      <c r="S680" s="96"/>
      <c r="T680" s="96"/>
      <c r="U680" s="96"/>
      <c r="V680" s="96"/>
      <c r="W680" s="96"/>
      <c r="X680" s="96"/>
      <c r="Y680" s="96"/>
      <c r="Z680" s="96"/>
      <c r="AA680" s="96"/>
      <c r="AB680" s="96"/>
      <c r="AC680" s="96"/>
      <c r="AD680" s="96"/>
      <c r="AE680" s="96"/>
      <c r="AF680" s="96"/>
      <c r="AG680" s="96"/>
      <c r="AH680" s="96"/>
      <c r="AI680" s="96"/>
      <c r="AJ680" s="96"/>
      <c r="AK680" s="96"/>
      <c r="AL680" s="96"/>
      <c r="AM680" s="96"/>
      <c r="AN680" s="96"/>
      <c r="AO680" s="96"/>
      <c r="AP680" s="96"/>
      <c r="AQ680" s="96"/>
      <c r="AR680" s="96"/>
      <c r="AS680" s="96"/>
      <c r="AT680" s="96"/>
      <c r="AU680" s="96"/>
      <c r="AV680" s="96"/>
      <c r="AW680" s="96"/>
      <c r="AX680" s="96"/>
      <c r="AY680" s="96"/>
      <c r="AZ680" s="96"/>
      <c r="BA680" s="96"/>
      <c r="BB680" s="96"/>
      <c r="BC680" s="96"/>
      <c r="BD680" s="96"/>
      <c r="BE680" s="96"/>
      <c r="BF680" s="96"/>
      <c r="BG680" s="96"/>
      <c r="BH680" s="96"/>
      <c r="BI680" s="96"/>
      <c r="BJ680" s="96"/>
      <c r="BK680" s="96"/>
      <c r="BL680" s="96"/>
      <c r="BM680" s="96"/>
      <c r="BN680" s="96"/>
      <c r="BO680" s="96"/>
      <c r="BP680" s="96"/>
      <c r="BQ680" s="96"/>
      <c r="BR680" s="96"/>
      <c r="BS680" s="96"/>
      <c r="BT680" s="96"/>
      <c r="BU680" s="96"/>
      <c r="BV680" s="96"/>
      <c r="BW680" s="96"/>
      <c r="BX680" s="96"/>
    </row>
    <row r="681" spans="1:76" s="87" customFormat="1" ht="12.75" customHeight="1" x14ac:dyDescent="0.3">
      <c r="A681" s="242" t="s">
        <v>388</v>
      </c>
      <c r="B681" s="242"/>
      <c r="C681" s="242"/>
      <c r="D681" s="242"/>
      <c r="E681" s="242"/>
      <c r="F681" s="242"/>
      <c r="G681" s="242"/>
      <c r="H681" s="242"/>
      <c r="I681" s="242"/>
      <c r="J681" s="242"/>
      <c r="K681" s="242"/>
      <c r="L681" s="242"/>
      <c r="M681" s="242"/>
      <c r="N681" s="242"/>
      <c r="O681" s="242"/>
      <c r="P681" s="142"/>
      <c r="Q681" s="142"/>
      <c r="R681" s="142"/>
      <c r="S681" s="96"/>
      <c r="T681" s="96"/>
      <c r="U681" s="96"/>
      <c r="V681" s="96"/>
      <c r="W681" s="96"/>
      <c r="X681" s="96"/>
      <c r="Y681" s="96"/>
      <c r="Z681" s="96"/>
      <c r="AA681" s="96"/>
      <c r="AB681" s="96"/>
      <c r="AC681" s="96"/>
      <c r="AD681" s="96"/>
      <c r="AE681" s="96"/>
      <c r="AF681" s="96"/>
      <c r="AG681" s="96"/>
      <c r="AH681" s="96"/>
      <c r="AI681" s="96"/>
      <c r="AJ681" s="96"/>
      <c r="AK681" s="96"/>
      <c r="AL681" s="96"/>
      <c r="AM681" s="96"/>
      <c r="AN681" s="96"/>
      <c r="AO681" s="96"/>
      <c r="AP681" s="96"/>
      <c r="AQ681" s="96"/>
      <c r="AR681" s="96"/>
      <c r="AS681" s="96"/>
      <c r="AT681" s="96"/>
      <c r="AU681" s="96"/>
      <c r="AV681" s="96"/>
      <c r="AW681" s="96"/>
      <c r="AX681" s="96"/>
      <c r="AY681" s="96"/>
      <c r="AZ681" s="96"/>
      <c r="BA681" s="96"/>
      <c r="BB681" s="96"/>
      <c r="BC681" s="96"/>
      <c r="BD681" s="96"/>
      <c r="BE681" s="96"/>
      <c r="BF681" s="96"/>
      <c r="BG681" s="96"/>
      <c r="BH681" s="96"/>
      <c r="BI681" s="96"/>
      <c r="BJ681" s="96"/>
      <c r="BK681" s="96"/>
      <c r="BL681" s="96"/>
      <c r="BM681" s="96"/>
      <c r="BN681" s="96"/>
      <c r="BO681" s="96"/>
      <c r="BP681" s="96"/>
      <c r="BQ681" s="96"/>
      <c r="BR681" s="96"/>
      <c r="BS681" s="96"/>
      <c r="BT681" s="96"/>
      <c r="BU681" s="96"/>
      <c r="BV681" s="96"/>
      <c r="BW681" s="96"/>
      <c r="BX681" s="96"/>
    </row>
    <row r="682" spans="1:76" s="87" customFormat="1" ht="12.75" customHeight="1" x14ac:dyDescent="0.2">
      <c r="A682" s="241" t="s">
        <v>386</v>
      </c>
      <c r="B682" s="241"/>
      <c r="C682" s="241"/>
      <c r="D682" s="241"/>
      <c r="E682" s="241"/>
      <c r="F682" s="241"/>
      <c r="G682" s="241"/>
      <c r="H682" s="241"/>
      <c r="I682" s="241"/>
      <c r="J682" s="241"/>
      <c r="K682" s="241"/>
      <c r="L682" s="241"/>
      <c r="M682" s="241"/>
      <c r="N682" s="241"/>
      <c r="O682" s="241"/>
      <c r="P682" s="143"/>
      <c r="Q682" s="143"/>
      <c r="R682" s="143"/>
      <c r="S682" s="96"/>
      <c r="T682" s="96"/>
      <c r="U682" s="96"/>
      <c r="V682" s="96"/>
      <c r="W682" s="96"/>
      <c r="X682" s="96"/>
      <c r="Y682" s="96"/>
      <c r="Z682" s="96"/>
      <c r="AA682" s="96"/>
      <c r="AB682" s="96"/>
      <c r="AC682" s="96"/>
      <c r="AD682" s="96"/>
      <c r="AE682" s="96"/>
      <c r="AF682" s="96"/>
      <c r="AG682" s="96"/>
      <c r="AH682" s="96"/>
      <c r="AI682" s="96"/>
      <c r="AJ682" s="96"/>
      <c r="AK682" s="96"/>
      <c r="AL682" s="96"/>
      <c r="AM682" s="96"/>
      <c r="AN682" s="96"/>
      <c r="AO682" s="96"/>
      <c r="AP682" s="96"/>
      <c r="AQ682" s="96"/>
      <c r="AR682" s="96"/>
      <c r="AS682" s="96"/>
      <c r="AT682" s="96"/>
      <c r="AU682" s="96"/>
      <c r="AV682" s="96"/>
      <c r="AW682" s="96"/>
      <c r="AX682" s="96"/>
      <c r="AY682" s="96"/>
      <c r="AZ682" s="96"/>
      <c r="BA682" s="96"/>
      <c r="BB682" s="96"/>
      <c r="BC682" s="96"/>
      <c r="BD682" s="96"/>
      <c r="BE682" s="96"/>
      <c r="BF682" s="96"/>
      <c r="BG682" s="96"/>
      <c r="BH682" s="96"/>
      <c r="BI682" s="96"/>
      <c r="BJ682" s="96"/>
      <c r="BK682" s="96"/>
      <c r="BL682" s="96"/>
      <c r="BM682" s="96"/>
      <c r="BN682" s="96"/>
      <c r="BO682" s="96"/>
      <c r="BP682" s="96"/>
      <c r="BQ682" s="96"/>
      <c r="BR682" s="96"/>
      <c r="BS682" s="96"/>
      <c r="BT682" s="96"/>
      <c r="BU682" s="96"/>
      <c r="BV682" s="96"/>
      <c r="BW682" s="96"/>
      <c r="BX682" s="96"/>
    </row>
    <row r="683" spans="1:76" s="87" customFormat="1" ht="13.5" customHeight="1" x14ac:dyDescent="0.3">
      <c r="A683" s="85"/>
      <c r="B683" s="85"/>
      <c r="C683" s="85"/>
      <c r="D683" s="85"/>
      <c r="E683" s="85"/>
      <c r="F683" s="85"/>
      <c r="G683" s="85"/>
      <c r="H683" s="144"/>
      <c r="I683" s="81"/>
      <c r="J683" s="81"/>
      <c r="K683" s="81"/>
      <c r="L683" s="81"/>
      <c r="M683" s="85"/>
      <c r="N683" s="85"/>
      <c r="O683" s="85"/>
      <c r="P683" s="75"/>
      <c r="Q683" s="75"/>
      <c r="R683" s="75"/>
      <c r="S683" s="96"/>
      <c r="T683" s="96"/>
      <c r="U683" s="96"/>
      <c r="V683" s="96"/>
      <c r="W683" s="96"/>
      <c r="X683" s="96"/>
      <c r="Y683" s="96"/>
      <c r="Z683" s="96"/>
      <c r="AA683" s="96"/>
      <c r="AB683" s="96"/>
      <c r="AC683" s="96"/>
      <c r="AD683" s="96"/>
      <c r="AE683" s="96"/>
      <c r="AF683" s="96"/>
      <c r="AG683" s="96"/>
      <c r="AH683" s="96"/>
      <c r="AI683" s="96"/>
      <c r="AJ683" s="96"/>
      <c r="AK683" s="96"/>
      <c r="AL683" s="96"/>
      <c r="AM683" s="96"/>
      <c r="AN683" s="96"/>
      <c r="AO683" s="96"/>
      <c r="AP683" s="96"/>
      <c r="AQ683" s="96"/>
      <c r="AR683" s="96"/>
      <c r="AS683" s="96"/>
      <c r="AT683" s="96"/>
      <c r="AU683" s="96"/>
      <c r="AV683" s="96"/>
      <c r="AW683" s="96"/>
      <c r="AX683" s="96"/>
      <c r="AY683" s="96"/>
      <c r="AZ683" s="96"/>
      <c r="BA683" s="96"/>
      <c r="BB683" s="96"/>
      <c r="BC683" s="96"/>
      <c r="BD683" s="96"/>
      <c r="BE683" s="96"/>
      <c r="BF683" s="96"/>
      <c r="BG683" s="96"/>
      <c r="BH683" s="96"/>
      <c r="BI683" s="96"/>
      <c r="BJ683" s="96"/>
      <c r="BK683" s="96"/>
      <c r="BL683" s="96"/>
      <c r="BM683" s="96"/>
      <c r="BN683" s="96"/>
      <c r="BO683" s="96"/>
      <c r="BP683" s="96"/>
      <c r="BQ683" s="96"/>
      <c r="BR683" s="96"/>
      <c r="BS683" s="96"/>
      <c r="BT683" s="96"/>
      <c r="BU683" s="96"/>
      <c r="BV683" s="96"/>
      <c r="BW683" s="96"/>
      <c r="BX683" s="96"/>
    </row>
    <row r="684" spans="1:76" s="75" customFormat="1" ht="14.4" x14ac:dyDescent="0.3">
      <c r="A684" s="73"/>
      <c r="B684" s="73"/>
      <c r="C684" s="73"/>
      <c r="D684" s="73"/>
      <c r="E684" s="73"/>
      <c r="F684" s="73"/>
      <c r="G684" s="73"/>
      <c r="H684" s="85"/>
      <c r="I684" s="243"/>
      <c r="J684" s="243"/>
      <c r="K684" s="243"/>
      <c r="L684" s="243"/>
      <c r="M684" s="73"/>
      <c r="N684" s="73"/>
      <c r="O684" s="73"/>
    </row>
  </sheetData>
  <mergeCells count="448">
    <mergeCell ref="A676:O676"/>
    <mergeCell ref="A678:O678"/>
    <mergeCell ref="A679:O679"/>
    <mergeCell ref="A681:O681"/>
    <mergeCell ref="A682:O682"/>
    <mergeCell ref="I684:L684"/>
    <mergeCell ref="A669:I669"/>
    <mergeCell ref="A670:I670"/>
    <mergeCell ref="A671:I671"/>
    <mergeCell ref="A672:I672"/>
    <mergeCell ref="A673:I673"/>
    <mergeCell ref="A675:O675"/>
    <mergeCell ref="A663:I663"/>
    <mergeCell ref="A664:I664"/>
    <mergeCell ref="A665:I665"/>
    <mergeCell ref="A666:I666"/>
    <mergeCell ref="A667:I667"/>
    <mergeCell ref="A668:I668"/>
    <mergeCell ref="A657:I657"/>
    <mergeCell ref="A658:I658"/>
    <mergeCell ref="A659:I659"/>
    <mergeCell ref="A660:I660"/>
    <mergeCell ref="A661:I661"/>
    <mergeCell ref="A662:I662"/>
    <mergeCell ref="A651:I651"/>
    <mergeCell ref="A652:I652"/>
    <mergeCell ref="A653:I653"/>
    <mergeCell ref="A654:I654"/>
    <mergeCell ref="A655:I655"/>
    <mergeCell ref="A656:I656"/>
    <mergeCell ref="A645:I645"/>
    <mergeCell ref="A646:I646"/>
    <mergeCell ref="A647:I647"/>
    <mergeCell ref="A648:I648"/>
    <mergeCell ref="A649:I649"/>
    <mergeCell ref="A650:I650"/>
    <mergeCell ref="A639:I639"/>
    <mergeCell ref="A640:I640"/>
    <mergeCell ref="A641:I641"/>
    <mergeCell ref="A642:I642"/>
    <mergeCell ref="A643:I643"/>
    <mergeCell ref="A644:I644"/>
    <mergeCell ref="A633:I633"/>
    <mergeCell ref="A634:I634"/>
    <mergeCell ref="A635:I635"/>
    <mergeCell ref="A636:I636"/>
    <mergeCell ref="A637:I637"/>
    <mergeCell ref="A638:I638"/>
    <mergeCell ref="A627:I627"/>
    <mergeCell ref="A628:I628"/>
    <mergeCell ref="A629:I629"/>
    <mergeCell ref="A630:I630"/>
    <mergeCell ref="A631:I631"/>
    <mergeCell ref="A632:I632"/>
    <mergeCell ref="A621:I621"/>
    <mergeCell ref="A622:I622"/>
    <mergeCell ref="A623:I623"/>
    <mergeCell ref="A624:I624"/>
    <mergeCell ref="A625:I625"/>
    <mergeCell ref="A626:I626"/>
    <mergeCell ref="A615:I615"/>
    <mergeCell ref="A616:I616"/>
    <mergeCell ref="A617:I617"/>
    <mergeCell ref="A618:I618"/>
    <mergeCell ref="A619:I619"/>
    <mergeCell ref="A620:I620"/>
    <mergeCell ref="A609:I609"/>
    <mergeCell ref="A610:I610"/>
    <mergeCell ref="A611:I611"/>
    <mergeCell ref="A612:I612"/>
    <mergeCell ref="A613:I613"/>
    <mergeCell ref="A614:I614"/>
    <mergeCell ref="A603:I603"/>
    <mergeCell ref="A604:I604"/>
    <mergeCell ref="A605:I605"/>
    <mergeCell ref="A606:I606"/>
    <mergeCell ref="A607:I607"/>
    <mergeCell ref="A608:I608"/>
    <mergeCell ref="A597:I597"/>
    <mergeCell ref="A598:I598"/>
    <mergeCell ref="A599:I599"/>
    <mergeCell ref="A600:I600"/>
    <mergeCell ref="A601:I601"/>
    <mergeCell ref="A602:I602"/>
    <mergeCell ref="A591:I591"/>
    <mergeCell ref="A592:I592"/>
    <mergeCell ref="A593:I593"/>
    <mergeCell ref="A594:I594"/>
    <mergeCell ref="A595:I595"/>
    <mergeCell ref="A596:I596"/>
    <mergeCell ref="A585:I585"/>
    <mergeCell ref="A586:I586"/>
    <mergeCell ref="A587:I587"/>
    <mergeCell ref="A588:I588"/>
    <mergeCell ref="A589:I589"/>
    <mergeCell ref="A590:I590"/>
    <mergeCell ref="C576:O576"/>
    <mergeCell ref="C577:O577"/>
    <mergeCell ref="A581:I581"/>
    <mergeCell ref="A582:I582"/>
    <mergeCell ref="A583:I583"/>
    <mergeCell ref="A584:I584"/>
    <mergeCell ref="A567:O567"/>
    <mergeCell ref="C568:E568"/>
    <mergeCell ref="C569:O569"/>
    <mergeCell ref="C570:O570"/>
    <mergeCell ref="C574:E574"/>
    <mergeCell ref="C575:O575"/>
    <mergeCell ref="C555:O555"/>
    <mergeCell ref="C556:O556"/>
    <mergeCell ref="C560:E560"/>
    <mergeCell ref="C561:O561"/>
    <mergeCell ref="C562:O562"/>
    <mergeCell ref="C563:O563"/>
    <mergeCell ref="C546:E546"/>
    <mergeCell ref="C547:O547"/>
    <mergeCell ref="C548:O548"/>
    <mergeCell ref="C549:O549"/>
    <mergeCell ref="A553:O553"/>
    <mergeCell ref="C554:E554"/>
    <mergeCell ref="C534:O534"/>
    <mergeCell ref="C535:O535"/>
    <mergeCell ref="A539:O539"/>
    <mergeCell ref="C540:E540"/>
    <mergeCell ref="C541:O541"/>
    <mergeCell ref="C542:O542"/>
    <mergeCell ref="A525:O525"/>
    <mergeCell ref="C526:E526"/>
    <mergeCell ref="C527:O527"/>
    <mergeCell ref="C528:O528"/>
    <mergeCell ref="C532:E532"/>
    <mergeCell ref="C533:O533"/>
    <mergeCell ref="C513:O513"/>
    <mergeCell ref="C514:O514"/>
    <mergeCell ref="C518:E518"/>
    <mergeCell ref="C519:O519"/>
    <mergeCell ref="C520:O520"/>
    <mergeCell ref="C521:O521"/>
    <mergeCell ref="C504:E504"/>
    <mergeCell ref="C505:O505"/>
    <mergeCell ref="C506:O506"/>
    <mergeCell ref="C507:O507"/>
    <mergeCell ref="A511:O511"/>
    <mergeCell ref="C512:E512"/>
    <mergeCell ref="C492:O492"/>
    <mergeCell ref="C493:O493"/>
    <mergeCell ref="A497:O497"/>
    <mergeCell ref="C498:E498"/>
    <mergeCell ref="C499:O499"/>
    <mergeCell ref="C500:O500"/>
    <mergeCell ref="C480:O480"/>
    <mergeCell ref="C484:E484"/>
    <mergeCell ref="C485:O485"/>
    <mergeCell ref="C486:O486"/>
    <mergeCell ref="C487:O487"/>
    <mergeCell ref="C491:E491"/>
    <mergeCell ref="C471:O471"/>
    <mergeCell ref="C472:O472"/>
    <mergeCell ref="C473:O473"/>
    <mergeCell ref="A477:O477"/>
    <mergeCell ref="C478:E478"/>
    <mergeCell ref="C479:O479"/>
    <mergeCell ref="C459:O459"/>
    <mergeCell ref="A463:O463"/>
    <mergeCell ref="C464:E464"/>
    <mergeCell ref="C465:O465"/>
    <mergeCell ref="C466:O466"/>
    <mergeCell ref="C470:E470"/>
    <mergeCell ref="C450:E450"/>
    <mergeCell ref="C451:O451"/>
    <mergeCell ref="C452:O452"/>
    <mergeCell ref="C456:E456"/>
    <mergeCell ref="C457:O457"/>
    <mergeCell ref="C458:O458"/>
    <mergeCell ref="C438:O438"/>
    <mergeCell ref="C442:E442"/>
    <mergeCell ref="C443:O443"/>
    <mergeCell ref="C444:O444"/>
    <mergeCell ref="C445:O445"/>
    <mergeCell ref="A449:O449"/>
    <mergeCell ref="C429:O429"/>
    <mergeCell ref="C430:O430"/>
    <mergeCell ref="C431:O431"/>
    <mergeCell ref="A435:O435"/>
    <mergeCell ref="C436:E436"/>
    <mergeCell ref="C437:O437"/>
    <mergeCell ref="C417:O417"/>
    <mergeCell ref="A421:O421"/>
    <mergeCell ref="C422:E422"/>
    <mergeCell ref="C423:O423"/>
    <mergeCell ref="C424:O424"/>
    <mergeCell ref="C428:E428"/>
    <mergeCell ref="C408:E408"/>
    <mergeCell ref="C409:O409"/>
    <mergeCell ref="C410:O410"/>
    <mergeCell ref="C414:E414"/>
    <mergeCell ref="C415:O415"/>
    <mergeCell ref="C416:O416"/>
    <mergeCell ref="C396:O396"/>
    <mergeCell ref="C400:E400"/>
    <mergeCell ref="C401:O401"/>
    <mergeCell ref="C402:O402"/>
    <mergeCell ref="C403:O403"/>
    <mergeCell ref="A407:O407"/>
    <mergeCell ref="C387:O387"/>
    <mergeCell ref="C388:O388"/>
    <mergeCell ref="C389:O389"/>
    <mergeCell ref="A393:O393"/>
    <mergeCell ref="C394:E394"/>
    <mergeCell ref="C395:O395"/>
    <mergeCell ref="C375:O375"/>
    <mergeCell ref="A379:O379"/>
    <mergeCell ref="C380:E380"/>
    <mergeCell ref="C381:O381"/>
    <mergeCell ref="C382:O382"/>
    <mergeCell ref="C386:E386"/>
    <mergeCell ref="C366:E366"/>
    <mergeCell ref="C367:O367"/>
    <mergeCell ref="C368:O368"/>
    <mergeCell ref="C372:E372"/>
    <mergeCell ref="C373:O373"/>
    <mergeCell ref="C374:O374"/>
    <mergeCell ref="C354:O354"/>
    <mergeCell ref="C358:E358"/>
    <mergeCell ref="C359:O359"/>
    <mergeCell ref="C360:O360"/>
    <mergeCell ref="C361:O361"/>
    <mergeCell ref="A365:O365"/>
    <mergeCell ref="C345:O345"/>
    <mergeCell ref="C346:O346"/>
    <mergeCell ref="C347:O347"/>
    <mergeCell ref="A351:O351"/>
    <mergeCell ref="C352:E352"/>
    <mergeCell ref="C353:O353"/>
    <mergeCell ref="C333:O333"/>
    <mergeCell ref="A337:O337"/>
    <mergeCell ref="C338:E338"/>
    <mergeCell ref="C339:O339"/>
    <mergeCell ref="C340:O340"/>
    <mergeCell ref="C344:E344"/>
    <mergeCell ref="C324:E324"/>
    <mergeCell ref="C325:O325"/>
    <mergeCell ref="C326:O326"/>
    <mergeCell ref="C330:E330"/>
    <mergeCell ref="C331:O331"/>
    <mergeCell ref="C332:O332"/>
    <mergeCell ref="C312:O312"/>
    <mergeCell ref="C316:E316"/>
    <mergeCell ref="C317:O317"/>
    <mergeCell ref="C318:O318"/>
    <mergeCell ref="C319:O319"/>
    <mergeCell ref="A323:O323"/>
    <mergeCell ref="C303:O303"/>
    <mergeCell ref="C304:O304"/>
    <mergeCell ref="C305:O305"/>
    <mergeCell ref="A309:O309"/>
    <mergeCell ref="C310:E310"/>
    <mergeCell ref="C311:O311"/>
    <mergeCell ref="C291:O291"/>
    <mergeCell ref="A295:O295"/>
    <mergeCell ref="C296:E296"/>
    <mergeCell ref="C297:O297"/>
    <mergeCell ref="C298:O298"/>
    <mergeCell ref="C302:E302"/>
    <mergeCell ref="C282:E282"/>
    <mergeCell ref="C283:O283"/>
    <mergeCell ref="C284:O284"/>
    <mergeCell ref="C288:E288"/>
    <mergeCell ref="C289:O289"/>
    <mergeCell ref="C290:O290"/>
    <mergeCell ref="C270:O270"/>
    <mergeCell ref="C274:E274"/>
    <mergeCell ref="C275:O275"/>
    <mergeCell ref="C276:O276"/>
    <mergeCell ref="C277:O277"/>
    <mergeCell ref="A281:O281"/>
    <mergeCell ref="C261:O261"/>
    <mergeCell ref="C262:O262"/>
    <mergeCell ref="C263:O263"/>
    <mergeCell ref="A267:O267"/>
    <mergeCell ref="C268:E268"/>
    <mergeCell ref="C269:O269"/>
    <mergeCell ref="C249:O249"/>
    <mergeCell ref="A253:O253"/>
    <mergeCell ref="C254:E254"/>
    <mergeCell ref="C255:O255"/>
    <mergeCell ref="C256:O256"/>
    <mergeCell ref="C260:E260"/>
    <mergeCell ref="C240:E240"/>
    <mergeCell ref="C241:O241"/>
    <mergeCell ref="C242:O242"/>
    <mergeCell ref="C246:E246"/>
    <mergeCell ref="C247:O247"/>
    <mergeCell ref="C248:O248"/>
    <mergeCell ref="C228:O228"/>
    <mergeCell ref="C232:E232"/>
    <mergeCell ref="C233:O233"/>
    <mergeCell ref="C234:O234"/>
    <mergeCell ref="C235:O235"/>
    <mergeCell ref="A239:O239"/>
    <mergeCell ref="C219:O219"/>
    <mergeCell ref="C220:O220"/>
    <mergeCell ref="C221:O221"/>
    <mergeCell ref="A225:O225"/>
    <mergeCell ref="C226:E226"/>
    <mergeCell ref="C227:O227"/>
    <mergeCell ref="C207:O207"/>
    <mergeCell ref="A211:O211"/>
    <mergeCell ref="C212:E212"/>
    <mergeCell ref="C213:O213"/>
    <mergeCell ref="C214:O214"/>
    <mergeCell ref="C218:E218"/>
    <mergeCell ref="C198:E198"/>
    <mergeCell ref="C199:O199"/>
    <mergeCell ref="C200:O200"/>
    <mergeCell ref="C204:E204"/>
    <mergeCell ref="C205:O205"/>
    <mergeCell ref="C206:O206"/>
    <mergeCell ref="C186:O186"/>
    <mergeCell ref="C190:E190"/>
    <mergeCell ref="C191:O191"/>
    <mergeCell ref="C192:O192"/>
    <mergeCell ref="C193:O193"/>
    <mergeCell ref="A197:O197"/>
    <mergeCell ref="C177:O177"/>
    <mergeCell ref="C178:O178"/>
    <mergeCell ref="C179:O179"/>
    <mergeCell ref="A183:O183"/>
    <mergeCell ref="C184:E184"/>
    <mergeCell ref="C185:O185"/>
    <mergeCell ref="C165:O165"/>
    <mergeCell ref="A169:O169"/>
    <mergeCell ref="C170:E170"/>
    <mergeCell ref="C171:O171"/>
    <mergeCell ref="C172:O172"/>
    <mergeCell ref="C176:E176"/>
    <mergeCell ref="C156:E156"/>
    <mergeCell ref="C157:O157"/>
    <mergeCell ref="C158:O158"/>
    <mergeCell ref="C162:E162"/>
    <mergeCell ref="C163:O163"/>
    <mergeCell ref="C164:O164"/>
    <mergeCell ref="C144:O144"/>
    <mergeCell ref="C148:E148"/>
    <mergeCell ref="C149:O149"/>
    <mergeCell ref="C150:O150"/>
    <mergeCell ref="C151:O151"/>
    <mergeCell ref="A155:O155"/>
    <mergeCell ref="C135:O135"/>
    <mergeCell ref="C136:O136"/>
    <mergeCell ref="C137:O137"/>
    <mergeCell ref="A141:O141"/>
    <mergeCell ref="C142:E142"/>
    <mergeCell ref="C143:O143"/>
    <mergeCell ref="C123:O123"/>
    <mergeCell ref="A127:O127"/>
    <mergeCell ref="C128:E128"/>
    <mergeCell ref="C129:O129"/>
    <mergeCell ref="C130:O130"/>
    <mergeCell ref="C134:E134"/>
    <mergeCell ref="C114:E114"/>
    <mergeCell ref="C115:O115"/>
    <mergeCell ref="C116:O116"/>
    <mergeCell ref="C120:E120"/>
    <mergeCell ref="C121:O121"/>
    <mergeCell ref="C122:O122"/>
    <mergeCell ref="A105:O105"/>
    <mergeCell ref="C106:E106"/>
    <mergeCell ref="C107:O107"/>
    <mergeCell ref="C108:O108"/>
    <mergeCell ref="A112:O112"/>
    <mergeCell ref="A113:O113"/>
    <mergeCell ref="C96:O96"/>
    <mergeCell ref="A97:O97"/>
    <mergeCell ref="A98:O98"/>
    <mergeCell ref="C99:E99"/>
    <mergeCell ref="C100:O100"/>
    <mergeCell ref="C101:O101"/>
    <mergeCell ref="C87:O87"/>
    <mergeCell ref="C88:O88"/>
    <mergeCell ref="C89:O89"/>
    <mergeCell ref="C93:E93"/>
    <mergeCell ref="C94:O94"/>
    <mergeCell ref="C95:E95"/>
    <mergeCell ref="C75:O75"/>
    <mergeCell ref="C76:O76"/>
    <mergeCell ref="C80:E80"/>
    <mergeCell ref="C81:O81"/>
    <mergeCell ref="C82:O82"/>
    <mergeCell ref="C86:E86"/>
    <mergeCell ref="C66:O66"/>
    <mergeCell ref="C70:E70"/>
    <mergeCell ref="C71:O71"/>
    <mergeCell ref="C72:E72"/>
    <mergeCell ref="C73:O73"/>
    <mergeCell ref="C74:E74"/>
    <mergeCell ref="C57:E57"/>
    <mergeCell ref="C58:O58"/>
    <mergeCell ref="C59:O59"/>
    <mergeCell ref="A63:O63"/>
    <mergeCell ref="C64:E64"/>
    <mergeCell ref="C65:O65"/>
    <mergeCell ref="C48:O48"/>
    <mergeCell ref="C49:O49"/>
    <mergeCell ref="C53:E53"/>
    <mergeCell ref="C54:O54"/>
    <mergeCell ref="C55:E55"/>
    <mergeCell ref="C56:O56"/>
    <mergeCell ref="C39:O39"/>
    <mergeCell ref="C40:E40"/>
    <mergeCell ref="C41:O41"/>
    <mergeCell ref="C42:O42"/>
    <mergeCell ref="A46:O46"/>
    <mergeCell ref="C47:E47"/>
    <mergeCell ref="C29:E29"/>
    <mergeCell ref="C31:O31"/>
    <mergeCell ref="C32:O32"/>
    <mergeCell ref="C36:E36"/>
    <mergeCell ref="C37:O37"/>
    <mergeCell ref="C38:E38"/>
    <mergeCell ref="I25:I26"/>
    <mergeCell ref="J25:J26"/>
    <mergeCell ref="K25:K26"/>
    <mergeCell ref="M25:M26"/>
    <mergeCell ref="C27:E27"/>
    <mergeCell ref="A28:O28"/>
    <mergeCell ref="C15:G15"/>
    <mergeCell ref="F21:O21"/>
    <mergeCell ref="L22:M22"/>
    <mergeCell ref="A24:A26"/>
    <mergeCell ref="B24:B26"/>
    <mergeCell ref="C24:E26"/>
    <mergeCell ref="F24:F26"/>
    <mergeCell ref="G24:I24"/>
    <mergeCell ref="J24:M24"/>
    <mergeCell ref="N24:O25"/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5FF3-A80F-4EA2-AC6D-1A8D11DE0057}">
  <sheetPr>
    <pageSetUpPr fitToPage="1"/>
  </sheetPr>
  <dimension ref="A1:BX468"/>
  <sheetViews>
    <sheetView topLeftCell="A407" workbookViewId="0">
      <selection activeCell="J422" sqref="J422"/>
    </sheetView>
  </sheetViews>
  <sheetFormatPr defaultColWidth="9.109375" defaultRowHeight="11.25" customHeight="1" outlineLevelRow="1" x14ac:dyDescent="0.2"/>
  <cols>
    <col min="1" max="1" width="9" style="145" customWidth="1"/>
    <col min="2" max="2" width="20.109375" style="145" customWidth="1"/>
    <col min="3" max="4" width="10.44140625" style="145" customWidth="1"/>
    <col min="5" max="5" width="13.33203125" style="145" customWidth="1"/>
    <col min="6" max="6" width="10.6640625" style="145" customWidth="1"/>
    <col min="7" max="9" width="11.88671875" style="145" customWidth="1"/>
    <col min="10" max="10" width="12.5546875" style="145" customWidth="1"/>
    <col min="11" max="14" width="11.88671875" style="145" customWidth="1"/>
    <col min="15" max="15" width="12.5546875" style="145" customWidth="1"/>
    <col min="16" max="16" width="9.109375" style="145"/>
    <col min="17" max="17" width="8.44140625" style="145" customWidth="1"/>
    <col min="18" max="18" width="8.6640625" style="145" customWidth="1"/>
    <col min="19" max="22" width="50" style="77" hidden="1" customWidth="1"/>
    <col min="23" max="27" width="60" style="77" hidden="1" customWidth="1"/>
    <col min="28" max="57" width="182.109375" style="77" hidden="1" customWidth="1"/>
    <col min="58" max="67" width="118.88671875" style="77" hidden="1" customWidth="1"/>
    <col min="68" max="68" width="182.109375" style="77" hidden="1" customWidth="1"/>
    <col min="69" max="69" width="34.109375" style="77" hidden="1" customWidth="1"/>
    <col min="70" max="71" width="153" style="77" hidden="1" customWidth="1"/>
    <col min="72" max="72" width="182.109375" style="77" hidden="1" customWidth="1"/>
    <col min="73" max="76" width="109.5546875" style="77" hidden="1" customWidth="1"/>
    <col min="77" max="16384" width="9.109375" style="145"/>
  </cols>
  <sheetData>
    <row r="1" spans="1:57" s="75" customFormat="1" ht="14.4" x14ac:dyDescent="0.3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4"/>
      <c r="O1" s="73"/>
    </row>
    <row r="2" spans="1:57" s="75" customFormat="1" ht="11.25" customHeight="1" x14ac:dyDescent="0.3">
      <c r="A2" s="203" t="s">
        <v>46</v>
      </c>
      <c r="B2" s="203"/>
      <c r="C2" s="203"/>
      <c r="D2" s="76"/>
      <c r="E2" s="73"/>
      <c r="F2" s="73"/>
      <c r="G2" s="73"/>
      <c r="H2" s="73"/>
      <c r="I2" s="73"/>
      <c r="J2" s="73"/>
      <c r="K2" s="73"/>
      <c r="L2" s="203" t="s">
        <v>47</v>
      </c>
      <c r="M2" s="203"/>
      <c r="N2" s="203"/>
      <c r="O2" s="203"/>
    </row>
    <row r="3" spans="1:57" s="75" customFormat="1" ht="11.25" customHeight="1" x14ac:dyDescent="0.3">
      <c r="A3" s="204"/>
      <c r="B3" s="204"/>
      <c r="C3" s="204"/>
      <c r="D3" s="204"/>
      <c r="E3" s="73"/>
      <c r="F3" s="73"/>
      <c r="G3" s="73"/>
      <c r="H3" s="73"/>
      <c r="I3" s="73"/>
      <c r="J3" s="73"/>
      <c r="K3" s="205"/>
      <c r="L3" s="205"/>
      <c r="M3" s="205"/>
      <c r="N3" s="205"/>
      <c r="O3" s="205"/>
    </row>
    <row r="4" spans="1:57" s="75" customFormat="1" ht="14.4" x14ac:dyDescent="0.3">
      <c r="A4" s="206"/>
      <c r="B4" s="206"/>
      <c r="C4" s="206"/>
      <c r="D4" s="206"/>
      <c r="E4" s="73"/>
      <c r="F4" s="73"/>
      <c r="G4" s="73"/>
      <c r="H4" s="73"/>
      <c r="I4" s="73"/>
      <c r="J4" s="73"/>
      <c r="K4" s="206"/>
      <c r="L4" s="206"/>
      <c r="M4" s="206"/>
      <c r="N4" s="206"/>
      <c r="O4" s="206"/>
      <c r="S4" s="77" t="s">
        <v>48</v>
      </c>
      <c r="T4" s="77" t="s">
        <v>48</v>
      </c>
      <c r="U4" s="77" t="s">
        <v>48</v>
      </c>
      <c r="V4" s="77" t="s">
        <v>48</v>
      </c>
      <c r="W4" s="77" t="s">
        <v>48</v>
      </c>
      <c r="X4" s="77" t="s">
        <v>48</v>
      </c>
      <c r="Y4" s="77" t="s">
        <v>48</v>
      </c>
      <c r="Z4" s="77" t="s">
        <v>48</v>
      </c>
      <c r="AA4" s="77" t="s">
        <v>48</v>
      </c>
    </row>
    <row r="5" spans="1:57" s="75" customFormat="1" ht="11.25" customHeight="1" x14ac:dyDescent="0.3">
      <c r="A5" s="78"/>
      <c r="B5" s="79"/>
      <c r="C5" s="80"/>
      <c r="D5" s="80"/>
      <c r="E5" s="73"/>
      <c r="F5" s="73"/>
      <c r="G5" s="73"/>
      <c r="H5" s="73"/>
      <c r="I5" s="73"/>
      <c r="J5" s="73"/>
      <c r="K5" s="78"/>
      <c r="L5" s="78"/>
      <c r="M5" s="78"/>
      <c r="N5" s="78"/>
      <c r="O5" s="79"/>
    </row>
    <row r="6" spans="1:57" s="75" customFormat="1" ht="11.25" customHeight="1" x14ac:dyDescent="0.3">
      <c r="A6" s="73" t="s">
        <v>49</v>
      </c>
      <c r="B6" s="81"/>
      <c r="C6" s="81"/>
      <c r="D6" s="81"/>
      <c r="E6" s="73"/>
      <c r="F6" s="73"/>
      <c r="G6" s="73"/>
      <c r="H6" s="73"/>
      <c r="I6" s="73"/>
      <c r="J6" s="73"/>
      <c r="K6" s="73"/>
      <c r="L6" s="73"/>
      <c r="M6" s="81"/>
      <c r="N6" s="81"/>
      <c r="O6" s="82" t="s">
        <v>49</v>
      </c>
    </row>
    <row r="7" spans="1:57" s="75" customFormat="1" ht="11.25" customHeight="1" x14ac:dyDescent="0.3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73"/>
      <c r="O7" s="73"/>
    </row>
    <row r="8" spans="1:57" s="75" customFormat="1" ht="14.4" x14ac:dyDescent="0.3">
      <c r="A8" s="200" t="s">
        <v>50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AB8" s="83" t="s">
        <v>50</v>
      </c>
      <c r="AC8" s="83" t="s">
        <v>48</v>
      </c>
      <c r="AD8" s="83" t="s">
        <v>48</v>
      </c>
      <c r="AE8" s="83" t="s">
        <v>48</v>
      </c>
      <c r="AF8" s="83" t="s">
        <v>48</v>
      </c>
      <c r="AG8" s="83" t="s">
        <v>48</v>
      </c>
      <c r="AH8" s="83" t="s">
        <v>48</v>
      </c>
      <c r="AI8" s="83" t="s">
        <v>48</v>
      </c>
      <c r="AJ8" s="83" t="s">
        <v>48</v>
      </c>
      <c r="AK8" s="83" t="s">
        <v>48</v>
      </c>
      <c r="AL8" s="83" t="s">
        <v>48</v>
      </c>
      <c r="AM8" s="83" t="s">
        <v>48</v>
      </c>
      <c r="AN8" s="83" t="s">
        <v>48</v>
      </c>
      <c r="AO8" s="83" t="s">
        <v>48</v>
      </c>
      <c r="AP8" s="83" t="s">
        <v>48</v>
      </c>
    </row>
    <row r="9" spans="1:57" s="75" customFormat="1" ht="14.4" x14ac:dyDescent="0.3">
      <c r="A9" s="201" t="s">
        <v>51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</row>
    <row r="10" spans="1:57" s="75" customFormat="1" ht="14.4" x14ac:dyDescent="0.3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</row>
    <row r="11" spans="1:57" s="75" customFormat="1" ht="28.5" customHeight="1" x14ac:dyDescent="0.3">
      <c r="A11" s="202" t="s">
        <v>52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</row>
    <row r="12" spans="1:57" s="75" customFormat="1" ht="21" customHeight="1" x14ac:dyDescent="0.3">
      <c r="A12" s="201" t="s">
        <v>53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</row>
    <row r="13" spans="1:57" s="75" customFormat="1" ht="14.4" x14ac:dyDescent="0.3">
      <c r="A13" s="200" t="s">
        <v>755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AQ13" s="83" t="s">
        <v>54</v>
      </c>
      <c r="AR13" s="83" t="s">
        <v>48</v>
      </c>
      <c r="AS13" s="83" t="s">
        <v>48</v>
      </c>
      <c r="AT13" s="83" t="s">
        <v>48</v>
      </c>
      <c r="AU13" s="83" t="s">
        <v>48</v>
      </c>
      <c r="AV13" s="83" t="s">
        <v>48</v>
      </c>
      <c r="AW13" s="83" t="s">
        <v>48</v>
      </c>
      <c r="AX13" s="83" t="s">
        <v>48</v>
      </c>
      <c r="AY13" s="83" t="s">
        <v>48</v>
      </c>
      <c r="AZ13" s="83" t="s">
        <v>48</v>
      </c>
      <c r="BA13" s="83" t="s">
        <v>48</v>
      </c>
      <c r="BB13" s="83" t="s">
        <v>48</v>
      </c>
      <c r="BC13" s="83" t="s">
        <v>48</v>
      </c>
      <c r="BD13" s="83" t="s">
        <v>48</v>
      </c>
      <c r="BE13" s="83" t="s">
        <v>48</v>
      </c>
    </row>
    <row r="14" spans="1:57" s="75" customFormat="1" ht="15.75" customHeight="1" x14ac:dyDescent="0.3">
      <c r="A14" s="201" t="s">
        <v>55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</row>
    <row r="15" spans="1:57" s="75" customFormat="1" ht="30.75" customHeight="1" x14ac:dyDescent="0.3">
      <c r="A15" s="73"/>
      <c r="B15" s="85" t="s">
        <v>56</v>
      </c>
      <c r="C15" s="216" t="s">
        <v>57</v>
      </c>
      <c r="D15" s="216"/>
      <c r="E15" s="216"/>
      <c r="F15" s="216"/>
      <c r="G15" s="216"/>
      <c r="H15" s="86"/>
      <c r="I15" s="86"/>
      <c r="J15" s="86"/>
      <c r="K15" s="86"/>
      <c r="L15" s="86"/>
      <c r="M15" s="86"/>
      <c r="N15" s="86"/>
      <c r="O15" s="86"/>
    </row>
    <row r="16" spans="1:57" s="75" customFormat="1" ht="12.75" customHeight="1" x14ac:dyDescent="0.3">
      <c r="B16" s="87" t="s">
        <v>58</v>
      </c>
      <c r="C16" s="87"/>
      <c r="D16" s="88"/>
      <c r="E16" s="89">
        <v>24741.3</v>
      </c>
      <c r="F16" s="90" t="s">
        <v>59</v>
      </c>
      <c r="H16" s="87"/>
      <c r="I16" s="87"/>
      <c r="J16" s="87"/>
      <c r="K16" s="87"/>
      <c r="L16" s="87"/>
      <c r="M16" s="91"/>
      <c r="N16" s="91"/>
      <c r="O16" s="87"/>
    </row>
    <row r="17" spans="1:71" s="75" customFormat="1" ht="12.75" customHeight="1" x14ac:dyDescent="0.3">
      <c r="B17" s="87" t="s">
        <v>60</v>
      </c>
      <c r="D17" s="88"/>
      <c r="E17" s="89">
        <v>47795.360000000001</v>
      </c>
      <c r="F17" s="90" t="s">
        <v>59</v>
      </c>
      <c r="H17" s="87"/>
      <c r="I17" s="87"/>
      <c r="J17" s="87"/>
      <c r="K17" s="87"/>
      <c r="L17" s="87"/>
      <c r="M17" s="91"/>
      <c r="N17" s="91"/>
      <c r="O17" s="87"/>
    </row>
    <row r="18" spans="1:71" s="75" customFormat="1" ht="12.75" customHeight="1" x14ac:dyDescent="0.3">
      <c r="B18" s="87" t="s">
        <v>61</v>
      </c>
      <c r="D18" s="88"/>
      <c r="E18" s="89">
        <v>3327.93</v>
      </c>
      <c r="F18" s="90" t="s">
        <v>59</v>
      </c>
      <c r="H18" s="87"/>
      <c r="I18" s="87"/>
      <c r="J18" s="87"/>
      <c r="K18" s="87"/>
      <c r="L18" s="87"/>
      <c r="M18" s="91"/>
      <c r="N18" s="91"/>
      <c r="O18" s="87"/>
    </row>
    <row r="19" spans="1:71" s="75" customFormat="1" ht="12.75" customHeight="1" x14ac:dyDescent="0.3">
      <c r="B19" s="87" t="s">
        <v>62</v>
      </c>
      <c r="C19" s="87"/>
      <c r="D19" s="88"/>
      <c r="E19" s="89">
        <v>7709.82</v>
      </c>
      <c r="F19" s="90" t="s">
        <v>59</v>
      </c>
      <c r="H19" s="87"/>
      <c r="J19" s="87"/>
      <c r="K19" s="87"/>
      <c r="L19" s="87"/>
      <c r="M19" s="92"/>
      <c r="N19" s="74"/>
      <c r="O19" s="93"/>
    </row>
    <row r="20" spans="1:71" s="75" customFormat="1" ht="12.75" customHeight="1" x14ac:dyDescent="0.3">
      <c r="B20" s="87" t="s">
        <v>63</v>
      </c>
      <c r="C20" s="87"/>
      <c r="D20" s="94"/>
      <c r="E20" s="89">
        <v>12993.56</v>
      </c>
      <c r="F20" s="90" t="s">
        <v>64</v>
      </c>
      <c r="H20" s="87"/>
      <c r="J20" s="87"/>
      <c r="K20" s="87"/>
      <c r="L20" s="87"/>
      <c r="M20" s="95"/>
      <c r="N20" s="95"/>
      <c r="O20" s="90"/>
    </row>
    <row r="21" spans="1:71" s="75" customFormat="1" ht="14.4" x14ac:dyDescent="0.3">
      <c r="B21" s="87" t="s">
        <v>65</v>
      </c>
      <c r="C21" s="87"/>
      <c r="E21" s="92"/>
      <c r="F21" s="217" t="s">
        <v>754</v>
      </c>
      <c r="G21" s="217"/>
      <c r="H21" s="217"/>
      <c r="I21" s="217"/>
      <c r="J21" s="217"/>
      <c r="K21" s="217"/>
      <c r="L21" s="217"/>
      <c r="M21" s="217"/>
      <c r="N21" s="217"/>
      <c r="O21" s="217"/>
      <c r="BF21" s="96" t="s">
        <v>66</v>
      </c>
      <c r="BG21" s="96" t="s">
        <v>48</v>
      </c>
      <c r="BH21" s="96" t="s">
        <v>48</v>
      </c>
      <c r="BI21" s="96" t="s">
        <v>48</v>
      </c>
      <c r="BJ21" s="96" t="s">
        <v>48</v>
      </c>
      <c r="BK21" s="96" t="s">
        <v>48</v>
      </c>
      <c r="BL21" s="96" t="s">
        <v>48</v>
      </c>
      <c r="BM21" s="96" t="s">
        <v>48</v>
      </c>
      <c r="BN21" s="96" t="s">
        <v>48</v>
      </c>
      <c r="BO21" s="96" t="s">
        <v>48</v>
      </c>
    </row>
    <row r="22" spans="1:71" s="75" customFormat="1" ht="12.75" customHeight="1" x14ac:dyDescent="0.3">
      <c r="A22" s="87"/>
      <c r="B22" s="87"/>
      <c r="D22" s="92"/>
      <c r="E22" s="93"/>
      <c r="F22" s="97"/>
      <c r="G22" s="98"/>
      <c r="H22" s="87"/>
      <c r="I22" s="87"/>
      <c r="J22" s="87"/>
      <c r="K22" s="87"/>
      <c r="L22" s="218"/>
      <c r="M22" s="218"/>
      <c r="N22" s="87"/>
    </row>
    <row r="23" spans="1:71" s="75" customFormat="1" ht="14.4" x14ac:dyDescent="0.3">
      <c r="A23" s="99"/>
    </row>
    <row r="24" spans="1:71" s="75" customFormat="1" ht="36" customHeight="1" x14ac:dyDescent="0.3">
      <c r="A24" s="209" t="s">
        <v>0</v>
      </c>
      <c r="B24" s="209" t="s">
        <v>67</v>
      </c>
      <c r="C24" s="209" t="s">
        <v>68</v>
      </c>
      <c r="D24" s="209"/>
      <c r="E24" s="209"/>
      <c r="F24" s="209" t="s">
        <v>69</v>
      </c>
      <c r="G24" s="219" t="s">
        <v>70</v>
      </c>
      <c r="H24" s="220"/>
      <c r="I24" s="221"/>
      <c r="J24" s="219" t="s">
        <v>71</v>
      </c>
      <c r="K24" s="220"/>
      <c r="L24" s="220"/>
      <c r="M24" s="221"/>
      <c r="N24" s="222" t="s">
        <v>72</v>
      </c>
      <c r="O24" s="223"/>
    </row>
    <row r="25" spans="1:71" s="75" customFormat="1" ht="36.75" customHeight="1" x14ac:dyDescent="0.3">
      <c r="A25" s="209"/>
      <c r="B25" s="209"/>
      <c r="C25" s="209"/>
      <c r="D25" s="209"/>
      <c r="E25" s="209"/>
      <c r="F25" s="209"/>
      <c r="G25" s="100" t="s">
        <v>73</v>
      </c>
      <c r="H25" s="100" t="s">
        <v>74</v>
      </c>
      <c r="I25" s="207" t="s">
        <v>75</v>
      </c>
      <c r="J25" s="209" t="s">
        <v>73</v>
      </c>
      <c r="K25" s="210" t="s">
        <v>76</v>
      </c>
      <c r="L25" s="100" t="s">
        <v>74</v>
      </c>
      <c r="M25" s="207" t="s">
        <v>75</v>
      </c>
      <c r="N25" s="224"/>
      <c r="O25" s="225"/>
    </row>
    <row r="26" spans="1:71" s="75" customFormat="1" ht="22.8" x14ac:dyDescent="0.3">
      <c r="A26" s="209"/>
      <c r="B26" s="209"/>
      <c r="C26" s="209"/>
      <c r="D26" s="209"/>
      <c r="E26" s="209"/>
      <c r="F26" s="209"/>
      <c r="G26" s="100" t="s">
        <v>76</v>
      </c>
      <c r="H26" s="101" t="s">
        <v>77</v>
      </c>
      <c r="I26" s="208"/>
      <c r="J26" s="209"/>
      <c r="K26" s="211"/>
      <c r="L26" s="101" t="s">
        <v>77</v>
      </c>
      <c r="M26" s="208"/>
      <c r="N26" s="100" t="s">
        <v>78</v>
      </c>
      <c r="O26" s="100" t="s">
        <v>79</v>
      </c>
    </row>
    <row r="27" spans="1:71" s="75" customFormat="1" ht="14.4" x14ac:dyDescent="0.3">
      <c r="A27" s="102">
        <v>1</v>
      </c>
      <c r="B27" s="102">
        <v>2</v>
      </c>
      <c r="C27" s="212">
        <v>3</v>
      </c>
      <c r="D27" s="212"/>
      <c r="E27" s="212"/>
      <c r="F27" s="102">
        <v>4</v>
      </c>
      <c r="G27" s="102">
        <v>5</v>
      </c>
      <c r="H27" s="102">
        <v>6</v>
      </c>
      <c r="I27" s="102">
        <v>7</v>
      </c>
      <c r="J27" s="102">
        <v>8</v>
      </c>
      <c r="K27" s="102">
        <v>9</v>
      </c>
      <c r="L27" s="102">
        <v>10</v>
      </c>
      <c r="M27" s="102">
        <v>11</v>
      </c>
      <c r="N27" s="102">
        <v>12</v>
      </c>
      <c r="O27" s="102">
        <v>13</v>
      </c>
    </row>
    <row r="28" spans="1:71" s="75" customFormat="1" ht="14.4" x14ac:dyDescent="0.3">
      <c r="A28" s="213" t="s">
        <v>80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5"/>
      <c r="BP28" s="103" t="s">
        <v>80</v>
      </c>
    </row>
    <row r="29" spans="1:71" s="75" customFormat="1" ht="52.2" x14ac:dyDescent="0.3">
      <c r="A29" s="104" t="s">
        <v>81</v>
      </c>
      <c r="B29" s="105" t="s">
        <v>82</v>
      </c>
      <c r="C29" s="228" t="s">
        <v>83</v>
      </c>
      <c r="D29" s="228"/>
      <c r="E29" s="228"/>
      <c r="F29" s="106">
        <v>3.9628739999999998</v>
      </c>
      <c r="G29" s="107" t="s">
        <v>84</v>
      </c>
      <c r="H29" s="107" t="s">
        <v>85</v>
      </c>
      <c r="I29" s="107">
        <v>1517.12</v>
      </c>
      <c r="J29" s="107">
        <v>1715616.67</v>
      </c>
      <c r="K29" s="107">
        <v>1207943.8999999999</v>
      </c>
      <c r="L29" s="108" t="s">
        <v>86</v>
      </c>
      <c r="M29" s="107">
        <v>52907.32</v>
      </c>
      <c r="N29" s="109">
        <v>559.06100000000004</v>
      </c>
      <c r="O29" s="110">
        <v>2215.4899999999998</v>
      </c>
      <c r="BP29" s="103"/>
      <c r="BQ29" s="111" t="s">
        <v>83</v>
      </c>
    </row>
    <row r="30" spans="1:71" s="75" customFormat="1" ht="52.2" x14ac:dyDescent="0.3">
      <c r="A30" s="112"/>
      <c r="B30" s="113" t="s">
        <v>87</v>
      </c>
      <c r="C30" s="226" t="s">
        <v>88</v>
      </c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7"/>
      <c r="BP30" s="103"/>
      <c r="BQ30" s="111"/>
      <c r="BR30" s="77" t="s">
        <v>88</v>
      </c>
    </row>
    <row r="31" spans="1:71" s="75" customFormat="1" ht="14.4" x14ac:dyDescent="0.3">
      <c r="A31" s="112"/>
      <c r="B31" s="114" t="s">
        <v>81</v>
      </c>
      <c r="C31" s="226" t="s">
        <v>89</v>
      </c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7"/>
      <c r="BP31" s="103"/>
      <c r="BQ31" s="111"/>
      <c r="BS31" s="77" t="s">
        <v>89</v>
      </c>
    </row>
    <row r="32" spans="1:71" s="75" customFormat="1" ht="14.4" x14ac:dyDescent="0.3">
      <c r="A32" s="115"/>
      <c r="B32" s="116"/>
      <c r="C32" s="116"/>
      <c r="D32" s="116"/>
      <c r="E32" s="117" t="s">
        <v>90</v>
      </c>
      <c r="F32" s="118"/>
      <c r="G32" s="119"/>
      <c r="H32" s="88"/>
      <c r="I32" s="88"/>
      <c r="J32" s="120">
        <v>1258781.1100000001</v>
      </c>
      <c r="K32" s="121"/>
      <c r="L32" s="121"/>
      <c r="M32" s="121"/>
      <c r="N32" s="122"/>
      <c r="O32" s="123"/>
      <c r="BP32" s="103"/>
      <c r="BQ32" s="111"/>
    </row>
    <row r="33" spans="1:71" s="75" customFormat="1" ht="14.4" x14ac:dyDescent="0.3">
      <c r="A33" s="115"/>
      <c r="B33" s="116"/>
      <c r="C33" s="116"/>
      <c r="D33" s="116"/>
      <c r="E33" s="117" t="s">
        <v>91</v>
      </c>
      <c r="F33" s="118"/>
      <c r="G33" s="119"/>
      <c r="H33" s="88"/>
      <c r="I33" s="88"/>
      <c r="J33" s="120">
        <v>839187.41</v>
      </c>
      <c r="K33" s="121"/>
      <c r="L33" s="121"/>
      <c r="M33" s="121"/>
      <c r="N33" s="122"/>
      <c r="O33" s="123"/>
      <c r="BP33" s="103"/>
      <c r="BQ33" s="111"/>
    </row>
    <row r="34" spans="1:71" s="75" customFormat="1" ht="14.4" x14ac:dyDescent="0.3">
      <c r="A34" s="115"/>
      <c r="B34" s="116"/>
      <c r="C34" s="116"/>
      <c r="D34" s="116"/>
      <c r="E34" s="117" t="s">
        <v>92</v>
      </c>
      <c r="F34" s="118"/>
      <c r="G34" s="119"/>
      <c r="H34" s="88"/>
      <c r="I34" s="88"/>
      <c r="J34" s="120">
        <v>3813585.19</v>
      </c>
      <c r="K34" s="121"/>
      <c r="L34" s="121"/>
      <c r="M34" s="121"/>
      <c r="N34" s="122"/>
      <c r="O34" s="123"/>
      <c r="BP34" s="103"/>
      <c r="BQ34" s="111"/>
    </row>
    <row r="35" spans="1:71" s="75" customFormat="1" ht="31.8" x14ac:dyDescent="0.3">
      <c r="A35" s="104" t="s">
        <v>93</v>
      </c>
      <c r="B35" s="105" t="s">
        <v>94</v>
      </c>
      <c r="C35" s="228" t="s">
        <v>95</v>
      </c>
      <c r="D35" s="228"/>
      <c r="E35" s="228"/>
      <c r="F35" s="124">
        <v>30.6771286</v>
      </c>
      <c r="G35" s="107">
        <v>28461.8</v>
      </c>
      <c r="H35" s="107"/>
      <c r="I35" s="107">
        <v>28461.8</v>
      </c>
      <c r="J35" s="107">
        <v>7683511.4299999997</v>
      </c>
      <c r="K35" s="107"/>
      <c r="L35" s="108"/>
      <c r="M35" s="107">
        <v>7683511.4299999997</v>
      </c>
      <c r="N35" s="125">
        <v>0</v>
      </c>
      <c r="O35" s="125">
        <v>0</v>
      </c>
      <c r="BP35" s="103"/>
      <c r="BQ35" s="111" t="s">
        <v>95</v>
      </c>
    </row>
    <row r="36" spans="1:71" s="75" customFormat="1" ht="14.4" x14ac:dyDescent="0.3">
      <c r="A36" s="112"/>
      <c r="B36" s="114" t="s">
        <v>81</v>
      </c>
      <c r="C36" s="226" t="s">
        <v>89</v>
      </c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27"/>
      <c r="BP36" s="103"/>
      <c r="BQ36" s="111"/>
      <c r="BS36" s="77" t="s">
        <v>89</v>
      </c>
    </row>
    <row r="37" spans="1:71" s="75" customFormat="1" ht="31.8" x14ac:dyDescent="0.3">
      <c r="A37" s="104" t="s">
        <v>96</v>
      </c>
      <c r="B37" s="105" t="s">
        <v>97</v>
      </c>
      <c r="C37" s="228" t="s">
        <v>98</v>
      </c>
      <c r="D37" s="228"/>
      <c r="E37" s="228"/>
      <c r="F37" s="124">
        <v>32.927515900000003</v>
      </c>
      <c r="G37" s="107">
        <v>11986.77</v>
      </c>
      <c r="H37" s="107"/>
      <c r="I37" s="107">
        <v>11986.77</v>
      </c>
      <c r="J37" s="107">
        <v>3473312.13</v>
      </c>
      <c r="K37" s="107"/>
      <c r="L37" s="108"/>
      <c r="M37" s="107">
        <v>3473312.13</v>
      </c>
      <c r="N37" s="125">
        <v>0</v>
      </c>
      <c r="O37" s="125">
        <v>0</v>
      </c>
      <c r="BP37" s="103"/>
      <c r="BQ37" s="111" t="s">
        <v>98</v>
      </c>
    </row>
    <row r="38" spans="1:71" s="75" customFormat="1" ht="14.4" x14ac:dyDescent="0.3">
      <c r="A38" s="112"/>
      <c r="B38" s="114" t="s">
        <v>81</v>
      </c>
      <c r="C38" s="226" t="s">
        <v>89</v>
      </c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7"/>
      <c r="BP38" s="103"/>
      <c r="BQ38" s="111"/>
      <c r="BS38" s="77" t="s">
        <v>89</v>
      </c>
    </row>
    <row r="39" spans="1:71" s="75" customFormat="1" ht="52.2" x14ac:dyDescent="0.3">
      <c r="A39" s="104" t="s">
        <v>99</v>
      </c>
      <c r="B39" s="105" t="s">
        <v>100</v>
      </c>
      <c r="C39" s="228" t="s">
        <v>101</v>
      </c>
      <c r="D39" s="228"/>
      <c r="E39" s="228"/>
      <c r="F39" s="106">
        <v>31.968461999999999</v>
      </c>
      <c r="G39" s="107" t="s">
        <v>102</v>
      </c>
      <c r="H39" s="107" t="s">
        <v>103</v>
      </c>
      <c r="I39" s="107">
        <v>52.31</v>
      </c>
      <c r="J39" s="107">
        <v>612785.43000000005</v>
      </c>
      <c r="K39" s="107">
        <v>472476.36</v>
      </c>
      <c r="L39" s="108" t="s">
        <v>104</v>
      </c>
      <c r="M39" s="107">
        <v>14715.98</v>
      </c>
      <c r="N39" s="109">
        <v>26.795000000000002</v>
      </c>
      <c r="O39" s="110">
        <v>856.59</v>
      </c>
      <c r="BP39" s="103"/>
      <c r="BQ39" s="111" t="s">
        <v>101</v>
      </c>
    </row>
    <row r="40" spans="1:71" s="75" customFormat="1" ht="52.2" x14ac:dyDescent="0.3">
      <c r="A40" s="112"/>
      <c r="B40" s="113" t="s">
        <v>87</v>
      </c>
      <c r="C40" s="226" t="s">
        <v>88</v>
      </c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7"/>
      <c r="BP40" s="103"/>
      <c r="BQ40" s="111"/>
      <c r="BR40" s="77" t="s">
        <v>88</v>
      </c>
    </row>
    <row r="41" spans="1:71" s="75" customFormat="1" ht="14.4" x14ac:dyDescent="0.3">
      <c r="A41" s="112"/>
      <c r="B41" s="114" t="s">
        <v>81</v>
      </c>
      <c r="C41" s="226" t="s">
        <v>89</v>
      </c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7"/>
      <c r="BP41" s="103"/>
      <c r="BQ41" s="111"/>
      <c r="BS41" s="77" t="s">
        <v>89</v>
      </c>
    </row>
    <row r="42" spans="1:71" s="75" customFormat="1" ht="14.4" x14ac:dyDescent="0.3">
      <c r="A42" s="115"/>
      <c r="B42" s="116"/>
      <c r="C42" s="116"/>
      <c r="D42" s="116"/>
      <c r="E42" s="117" t="s">
        <v>105</v>
      </c>
      <c r="F42" s="118"/>
      <c r="G42" s="119"/>
      <c r="H42" s="88"/>
      <c r="I42" s="88"/>
      <c r="J42" s="120">
        <v>449772.51</v>
      </c>
      <c r="K42" s="121"/>
      <c r="L42" s="121"/>
      <c r="M42" s="121"/>
      <c r="N42" s="122"/>
      <c r="O42" s="123"/>
      <c r="BP42" s="103"/>
      <c r="BQ42" s="111"/>
    </row>
    <row r="43" spans="1:71" s="75" customFormat="1" ht="14.4" x14ac:dyDescent="0.3">
      <c r="A43" s="115"/>
      <c r="B43" s="116"/>
      <c r="C43" s="116"/>
      <c r="D43" s="116"/>
      <c r="E43" s="117" t="s">
        <v>106</v>
      </c>
      <c r="F43" s="118"/>
      <c r="G43" s="119"/>
      <c r="H43" s="88"/>
      <c r="I43" s="88"/>
      <c r="J43" s="120">
        <v>224886.25</v>
      </c>
      <c r="K43" s="121"/>
      <c r="L43" s="121"/>
      <c r="M43" s="121"/>
      <c r="N43" s="122"/>
      <c r="O43" s="123"/>
      <c r="BP43" s="103"/>
      <c r="BQ43" s="111"/>
    </row>
    <row r="44" spans="1:71" s="75" customFormat="1" ht="14.4" x14ac:dyDescent="0.3">
      <c r="A44" s="115"/>
      <c r="B44" s="116"/>
      <c r="C44" s="116"/>
      <c r="D44" s="116"/>
      <c r="E44" s="117" t="s">
        <v>92</v>
      </c>
      <c r="F44" s="118"/>
      <c r="G44" s="119"/>
      <c r="H44" s="88"/>
      <c r="I44" s="88"/>
      <c r="J44" s="120">
        <v>1287444.19</v>
      </c>
      <c r="K44" s="121"/>
      <c r="L44" s="121"/>
      <c r="M44" s="121"/>
      <c r="N44" s="122"/>
      <c r="O44" s="123"/>
      <c r="BP44" s="103"/>
      <c r="BQ44" s="111"/>
    </row>
    <row r="45" spans="1:71" s="75" customFormat="1" ht="14.4" x14ac:dyDescent="0.3">
      <c r="A45" s="213" t="s">
        <v>107</v>
      </c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5"/>
      <c r="BP45" s="103" t="s">
        <v>107</v>
      </c>
      <c r="BQ45" s="111"/>
    </row>
    <row r="46" spans="1:71" s="75" customFormat="1" ht="52.2" x14ac:dyDescent="0.3">
      <c r="A46" s="104" t="s">
        <v>108</v>
      </c>
      <c r="B46" s="105" t="s">
        <v>82</v>
      </c>
      <c r="C46" s="228" t="s">
        <v>83</v>
      </c>
      <c r="D46" s="228"/>
      <c r="E46" s="228"/>
      <c r="F46" s="106">
        <v>4.1561529999999998</v>
      </c>
      <c r="G46" s="107" t="s">
        <v>84</v>
      </c>
      <c r="H46" s="107" t="s">
        <v>85</v>
      </c>
      <c r="I46" s="107">
        <v>1517.12</v>
      </c>
      <c r="J46" s="107">
        <v>1799291.47</v>
      </c>
      <c r="K46" s="107">
        <v>1266858.27</v>
      </c>
      <c r="L46" s="108" t="s">
        <v>109</v>
      </c>
      <c r="M46" s="107">
        <v>55487.73</v>
      </c>
      <c r="N46" s="109">
        <v>559.06100000000004</v>
      </c>
      <c r="O46" s="110">
        <v>2323.54</v>
      </c>
      <c r="BP46" s="103"/>
      <c r="BQ46" s="111" t="s">
        <v>83</v>
      </c>
    </row>
    <row r="47" spans="1:71" s="75" customFormat="1" ht="52.2" x14ac:dyDescent="0.3">
      <c r="A47" s="112"/>
      <c r="B47" s="113" t="s">
        <v>87</v>
      </c>
      <c r="C47" s="226" t="s">
        <v>88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7"/>
      <c r="BP47" s="103"/>
      <c r="BQ47" s="111"/>
      <c r="BR47" s="77" t="s">
        <v>88</v>
      </c>
    </row>
    <row r="48" spans="1:71" s="75" customFormat="1" ht="14.4" x14ac:dyDescent="0.3">
      <c r="A48" s="112"/>
      <c r="B48" s="114" t="s">
        <v>81</v>
      </c>
      <c r="C48" s="226" t="s">
        <v>89</v>
      </c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7"/>
      <c r="BP48" s="103"/>
      <c r="BQ48" s="111"/>
      <c r="BS48" s="77" t="s">
        <v>89</v>
      </c>
    </row>
    <row r="49" spans="1:71" s="75" customFormat="1" ht="14.4" x14ac:dyDescent="0.3">
      <c r="A49" s="115"/>
      <c r="B49" s="116"/>
      <c r="C49" s="116"/>
      <c r="D49" s="116"/>
      <c r="E49" s="117" t="s">
        <v>110</v>
      </c>
      <c r="F49" s="118"/>
      <c r="G49" s="119"/>
      <c r="H49" s="88"/>
      <c r="I49" s="88"/>
      <c r="J49" s="120">
        <v>1320174.93</v>
      </c>
      <c r="K49" s="121"/>
      <c r="L49" s="121"/>
      <c r="M49" s="121"/>
      <c r="N49" s="122"/>
      <c r="O49" s="123"/>
      <c r="BP49" s="103"/>
      <c r="BQ49" s="111"/>
    </row>
    <row r="50" spans="1:71" s="75" customFormat="1" ht="14.4" x14ac:dyDescent="0.3">
      <c r="A50" s="115"/>
      <c r="B50" s="116"/>
      <c r="C50" s="116"/>
      <c r="D50" s="116"/>
      <c r="E50" s="117" t="s">
        <v>111</v>
      </c>
      <c r="F50" s="118"/>
      <c r="G50" s="119"/>
      <c r="H50" s="88"/>
      <c r="I50" s="88"/>
      <c r="J50" s="120">
        <v>880116.62</v>
      </c>
      <c r="K50" s="121"/>
      <c r="L50" s="121"/>
      <c r="M50" s="121"/>
      <c r="N50" s="122"/>
      <c r="O50" s="123"/>
      <c r="BP50" s="103"/>
      <c r="BQ50" s="111"/>
    </row>
    <row r="51" spans="1:71" s="75" customFormat="1" ht="14.4" x14ac:dyDescent="0.3">
      <c r="A51" s="115"/>
      <c r="B51" s="116"/>
      <c r="C51" s="116"/>
      <c r="D51" s="116"/>
      <c r="E51" s="117" t="s">
        <v>92</v>
      </c>
      <c r="F51" s="118"/>
      <c r="G51" s="119"/>
      <c r="H51" s="88"/>
      <c r="I51" s="88"/>
      <c r="J51" s="120">
        <v>3999583.02</v>
      </c>
      <c r="K51" s="121"/>
      <c r="L51" s="121"/>
      <c r="M51" s="121"/>
      <c r="N51" s="122"/>
      <c r="O51" s="123"/>
      <c r="BP51" s="103"/>
      <c r="BQ51" s="111"/>
    </row>
    <row r="52" spans="1:71" s="75" customFormat="1" ht="31.8" x14ac:dyDescent="0.3">
      <c r="A52" s="104" t="s">
        <v>112</v>
      </c>
      <c r="B52" s="105" t="s">
        <v>94</v>
      </c>
      <c r="C52" s="228" t="s">
        <v>95</v>
      </c>
      <c r="D52" s="228"/>
      <c r="E52" s="228"/>
      <c r="F52" s="106">
        <v>32.683033000000002</v>
      </c>
      <c r="G52" s="107">
        <v>28461.8</v>
      </c>
      <c r="H52" s="107"/>
      <c r="I52" s="107">
        <v>28461.8</v>
      </c>
      <c r="J52" s="107">
        <v>8185917.9500000002</v>
      </c>
      <c r="K52" s="107"/>
      <c r="L52" s="108"/>
      <c r="M52" s="107">
        <v>8185917.9500000002</v>
      </c>
      <c r="N52" s="125">
        <v>0</v>
      </c>
      <c r="O52" s="125">
        <v>0</v>
      </c>
      <c r="BP52" s="103"/>
      <c r="BQ52" s="111" t="s">
        <v>95</v>
      </c>
    </row>
    <row r="53" spans="1:71" s="75" customFormat="1" ht="14.4" x14ac:dyDescent="0.3">
      <c r="A53" s="112"/>
      <c r="B53" s="114" t="s">
        <v>81</v>
      </c>
      <c r="C53" s="226" t="s">
        <v>89</v>
      </c>
      <c r="D53" s="226"/>
      <c r="E53" s="226"/>
      <c r="F53" s="226"/>
      <c r="G53" s="226"/>
      <c r="H53" s="226"/>
      <c r="I53" s="226"/>
      <c r="J53" s="226"/>
      <c r="K53" s="226"/>
      <c r="L53" s="226"/>
      <c r="M53" s="226"/>
      <c r="N53" s="226"/>
      <c r="O53" s="227"/>
      <c r="BP53" s="103"/>
      <c r="BQ53" s="111"/>
      <c r="BS53" s="77" t="s">
        <v>89</v>
      </c>
    </row>
    <row r="54" spans="1:71" s="75" customFormat="1" ht="31.8" x14ac:dyDescent="0.3">
      <c r="A54" s="104" t="s">
        <v>113</v>
      </c>
      <c r="B54" s="105" t="s">
        <v>97</v>
      </c>
      <c r="C54" s="228" t="s">
        <v>98</v>
      </c>
      <c r="D54" s="228"/>
      <c r="E54" s="228"/>
      <c r="F54" s="124">
        <v>47.159868099999997</v>
      </c>
      <c r="G54" s="107">
        <v>11986.77</v>
      </c>
      <c r="H54" s="107"/>
      <c r="I54" s="107">
        <v>11986.77</v>
      </c>
      <c r="J54" s="107">
        <v>4974591.53</v>
      </c>
      <c r="K54" s="107"/>
      <c r="L54" s="108"/>
      <c r="M54" s="107">
        <v>4974591.53</v>
      </c>
      <c r="N54" s="125">
        <v>0</v>
      </c>
      <c r="O54" s="125">
        <v>0</v>
      </c>
      <c r="BP54" s="103"/>
      <c r="BQ54" s="111" t="s">
        <v>98</v>
      </c>
    </row>
    <row r="55" spans="1:71" s="75" customFormat="1" ht="14.4" x14ac:dyDescent="0.3">
      <c r="A55" s="112"/>
      <c r="B55" s="114" t="s">
        <v>81</v>
      </c>
      <c r="C55" s="226" t="s">
        <v>89</v>
      </c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7"/>
      <c r="BP55" s="103"/>
      <c r="BQ55" s="111"/>
      <c r="BS55" s="77" t="s">
        <v>89</v>
      </c>
    </row>
    <row r="56" spans="1:71" s="75" customFormat="1" ht="52.2" x14ac:dyDescent="0.3">
      <c r="A56" s="104" t="s">
        <v>114</v>
      </c>
      <c r="B56" s="105" t="s">
        <v>100</v>
      </c>
      <c r="C56" s="228" t="s">
        <v>101</v>
      </c>
      <c r="D56" s="228"/>
      <c r="E56" s="228"/>
      <c r="F56" s="126">
        <v>45.786279999999998</v>
      </c>
      <c r="G56" s="107" t="s">
        <v>102</v>
      </c>
      <c r="H56" s="107" t="s">
        <v>103</v>
      </c>
      <c r="I56" s="107">
        <v>52.31</v>
      </c>
      <c r="J56" s="107">
        <v>877651.39</v>
      </c>
      <c r="K56" s="107">
        <v>676696.14</v>
      </c>
      <c r="L56" s="108" t="s">
        <v>115</v>
      </c>
      <c r="M56" s="107">
        <v>21076.71</v>
      </c>
      <c r="N56" s="109">
        <v>26.795000000000002</v>
      </c>
      <c r="O56" s="110">
        <v>1226.8399999999999</v>
      </c>
      <c r="BP56" s="103"/>
      <c r="BQ56" s="111" t="s">
        <v>101</v>
      </c>
    </row>
    <row r="57" spans="1:71" s="75" customFormat="1" ht="52.2" x14ac:dyDescent="0.3">
      <c r="A57" s="112"/>
      <c r="B57" s="113" t="s">
        <v>87</v>
      </c>
      <c r="C57" s="226" t="s">
        <v>88</v>
      </c>
      <c r="D57" s="226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7"/>
      <c r="BP57" s="103"/>
      <c r="BQ57" s="111"/>
      <c r="BR57" s="77" t="s">
        <v>88</v>
      </c>
    </row>
    <row r="58" spans="1:71" s="75" customFormat="1" ht="14.4" x14ac:dyDescent="0.3">
      <c r="A58" s="112"/>
      <c r="B58" s="114" t="s">
        <v>81</v>
      </c>
      <c r="C58" s="226" t="s">
        <v>89</v>
      </c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7"/>
      <c r="BP58" s="103"/>
      <c r="BQ58" s="111"/>
      <c r="BS58" s="77" t="s">
        <v>89</v>
      </c>
    </row>
    <row r="59" spans="1:71" s="75" customFormat="1" ht="14.4" x14ac:dyDescent="0.3">
      <c r="A59" s="115"/>
      <c r="B59" s="116"/>
      <c r="C59" s="116"/>
      <c r="D59" s="116"/>
      <c r="E59" s="117" t="s">
        <v>116</v>
      </c>
      <c r="F59" s="118"/>
      <c r="G59" s="119"/>
      <c r="H59" s="88"/>
      <c r="I59" s="88"/>
      <c r="J59" s="120">
        <v>644178.93000000005</v>
      </c>
      <c r="K59" s="121"/>
      <c r="L59" s="121"/>
      <c r="M59" s="121"/>
      <c r="N59" s="122"/>
      <c r="O59" s="123"/>
      <c r="BP59" s="103"/>
      <c r="BQ59" s="111"/>
    </row>
    <row r="60" spans="1:71" s="75" customFormat="1" ht="14.4" x14ac:dyDescent="0.3">
      <c r="A60" s="115"/>
      <c r="B60" s="116"/>
      <c r="C60" s="116"/>
      <c r="D60" s="116"/>
      <c r="E60" s="117" t="s">
        <v>117</v>
      </c>
      <c r="F60" s="118"/>
      <c r="G60" s="119"/>
      <c r="H60" s="88"/>
      <c r="I60" s="88"/>
      <c r="J60" s="120">
        <v>322089.46999999997</v>
      </c>
      <c r="K60" s="121"/>
      <c r="L60" s="121"/>
      <c r="M60" s="121"/>
      <c r="N60" s="122"/>
      <c r="O60" s="123"/>
      <c r="BP60" s="103"/>
      <c r="BQ60" s="111"/>
    </row>
    <row r="61" spans="1:71" s="75" customFormat="1" ht="14.4" x14ac:dyDescent="0.3">
      <c r="A61" s="115"/>
      <c r="B61" s="116"/>
      <c r="C61" s="116"/>
      <c r="D61" s="116"/>
      <c r="E61" s="117" t="s">
        <v>92</v>
      </c>
      <c r="F61" s="118"/>
      <c r="G61" s="119"/>
      <c r="H61" s="88"/>
      <c r="I61" s="88"/>
      <c r="J61" s="120">
        <v>1843919.79</v>
      </c>
      <c r="K61" s="121"/>
      <c r="L61" s="121"/>
      <c r="M61" s="121"/>
      <c r="N61" s="122"/>
      <c r="O61" s="123"/>
      <c r="BP61" s="103"/>
      <c r="BQ61" s="111"/>
    </row>
    <row r="62" spans="1:71" s="75" customFormat="1" ht="14.4" x14ac:dyDescent="0.3">
      <c r="A62" s="213" t="s">
        <v>118</v>
      </c>
      <c r="B62" s="214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5"/>
      <c r="BP62" s="103" t="s">
        <v>118</v>
      </c>
      <c r="BQ62" s="111"/>
    </row>
    <row r="63" spans="1:71" s="75" customFormat="1" ht="52.2" x14ac:dyDescent="0.3">
      <c r="A63" s="104" t="s">
        <v>119</v>
      </c>
      <c r="B63" s="105" t="s">
        <v>82</v>
      </c>
      <c r="C63" s="228" t="s">
        <v>83</v>
      </c>
      <c r="D63" s="228"/>
      <c r="E63" s="228"/>
      <c r="F63" s="106">
        <v>4.0026830000000002</v>
      </c>
      <c r="G63" s="107" t="s">
        <v>84</v>
      </c>
      <c r="H63" s="107" t="s">
        <v>85</v>
      </c>
      <c r="I63" s="107">
        <v>1517.12</v>
      </c>
      <c r="J63" s="107">
        <v>1732850.88</v>
      </c>
      <c r="K63" s="107">
        <v>1220078.29</v>
      </c>
      <c r="L63" s="108" t="s">
        <v>120</v>
      </c>
      <c r="M63" s="107">
        <v>53438.8</v>
      </c>
      <c r="N63" s="109">
        <v>559.06100000000004</v>
      </c>
      <c r="O63" s="110">
        <v>2237.7399999999998</v>
      </c>
      <c r="BP63" s="103"/>
      <c r="BQ63" s="111" t="s">
        <v>83</v>
      </c>
    </row>
    <row r="64" spans="1:71" s="75" customFormat="1" ht="52.2" x14ac:dyDescent="0.3">
      <c r="A64" s="112"/>
      <c r="B64" s="113" t="s">
        <v>87</v>
      </c>
      <c r="C64" s="226" t="s">
        <v>88</v>
      </c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7"/>
      <c r="BP64" s="103"/>
      <c r="BQ64" s="111"/>
      <c r="BR64" s="77" t="s">
        <v>88</v>
      </c>
    </row>
    <row r="65" spans="1:71" s="75" customFormat="1" ht="14.4" x14ac:dyDescent="0.3">
      <c r="A65" s="112"/>
      <c r="B65" s="114" t="s">
        <v>81</v>
      </c>
      <c r="C65" s="226" t="s">
        <v>89</v>
      </c>
      <c r="D65" s="226"/>
      <c r="E65" s="226"/>
      <c r="F65" s="226"/>
      <c r="G65" s="226"/>
      <c r="H65" s="226"/>
      <c r="I65" s="226"/>
      <c r="J65" s="226"/>
      <c r="K65" s="226"/>
      <c r="L65" s="226"/>
      <c r="M65" s="226"/>
      <c r="N65" s="226"/>
      <c r="O65" s="227"/>
      <c r="BP65" s="103"/>
      <c r="BQ65" s="111"/>
      <c r="BS65" s="77" t="s">
        <v>89</v>
      </c>
    </row>
    <row r="66" spans="1:71" s="75" customFormat="1" ht="14.4" x14ac:dyDescent="0.3">
      <c r="A66" s="115"/>
      <c r="B66" s="116"/>
      <c r="C66" s="116"/>
      <c r="D66" s="116"/>
      <c r="E66" s="117" t="s">
        <v>121</v>
      </c>
      <c r="F66" s="118"/>
      <c r="G66" s="119"/>
      <c r="H66" s="88"/>
      <c r="I66" s="88"/>
      <c r="J66" s="120">
        <v>1271426.18</v>
      </c>
      <c r="K66" s="121"/>
      <c r="L66" s="121"/>
      <c r="M66" s="121"/>
      <c r="N66" s="122"/>
      <c r="O66" s="123"/>
      <c r="BP66" s="103"/>
      <c r="BQ66" s="111"/>
    </row>
    <row r="67" spans="1:71" s="75" customFormat="1" ht="14.4" x14ac:dyDescent="0.3">
      <c r="A67" s="115"/>
      <c r="B67" s="116"/>
      <c r="C67" s="116"/>
      <c r="D67" s="116"/>
      <c r="E67" s="117" t="s">
        <v>122</v>
      </c>
      <c r="F67" s="118"/>
      <c r="G67" s="119"/>
      <c r="H67" s="88"/>
      <c r="I67" s="88"/>
      <c r="J67" s="120">
        <v>847617.46</v>
      </c>
      <c r="K67" s="121"/>
      <c r="L67" s="121"/>
      <c r="M67" s="121"/>
      <c r="N67" s="122"/>
      <c r="O67" s="123"/>
      <c r="BP67" s="103"/>
      <c r="BQ67" s="111"/>
    </row>
    <row r="68" spans="1:71" s="75" customFormat="1" ht="14.4" x14ac:dyDescent="0.3">
      <c r="A68" s="115"/>
      <c r="B68" s="116"/>
      <c r="C68" s="116"/>
      <c r="D68" s="116"/>
      <c r="E68" s="117" t="s">
        <v>92</v>
      </c>
      <c r="F68" s="118"/>
      <c r="G68" s="119"/>
      <c r="H68" s="88"/>
      <c r="I68" s="88"/>
      <c r="J68" s="120">
        <v>3851894.52</v>
      </c>
      <c r="K68" s="121"/>
      <c r="L68" s="121"/>
      <c r="M68" s="121"/>
      <c r="N68" s="122"/>
      <c r="O68" s="123"/>
      <c r="BP68" s="103"/>
      <c r="BQ68" s="111"/>
    </row>
    <row r="69" spans="1:71" s="75" customFormat="1" ht="31.8" x14ac:dyDescent="0.3">
      <c r="A69" s="104" t="s">
        <v>123</v>
      </c>
      <c r="B69" s="105" t="s">
        <v>94</v>
      </c>
      <c r="C69" s="228" t="s">
        <v>95</v>
      </c>
      <c r="D69" s="228"/>
      <c r="E69" s="228"/>
      <c r="F69" s="124">
        <v>14.862745500000001</v>
      </c>
      <c r="G69" s="107">
        <v>28461.8</v>
      </c>
      <c r="H69" s="107"/>
      <c r="I69" s="107">
        <v>28461.8</v>
      </c>
      <c r="J69" s="107">
        <v>3722580.31</v>
      </c>
      <c r="K69" s="107"/>
      <c r="L69" s="108"/>
      <c r="M69" s="107">
        <v>3722580.31</v>
      </c>
      <c r="N69" s="125">
        <v>0</v>
      </c>
      <c r="O69" s="125">
        <v>0</v>
      </c>
      <c r="BP69" s="103"/>
      <c r="BQ69" s="111" t="s">
        <v>95</v>
      </c>
    </row>
    <row r="70" spans="1:71" s="75" customFormat="1" ht="14.4" x14ac:dyDescent="0.3">
      <c r="A70" s="112"/>
      <c r="B70" s="114" t="s">
        <v>81</v>
      </c>
      <c r="C70" s="226" t="s">
        <v>89</v>
      </c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7"/>
      <c r="BP70" s="103"/>
      <c r="BQ70" s="111"/>
      <c r="BS70" s="77" t="s">
        <v>89</v>
      </c>
    </row>
    <row r="71" spans="1:71" s="75" customFormat="1" ht="31.8" x14ac:dyDescent="0.3">
      <c r="A71" s="104" t="s">
        <v>124</v>
      </c>
      <c r="B71" s="105" t="s">
        <v>97</v>
      </c>
      <c r="C71" s="228" t="s">
        <v>98</v>
      </c>
      <c r="D71" s="228"/>
      <c r="E71" s="228"/>
      <c r="F71" s="124">
        <v>5.0273697999999998</v>
      </c>
      <c r="G71" s="107">
        <v>11986.77</v>
      </c>
      <c r="H71" s="107"/>
      <c r="I71" s="107">
        <v>11986.77</v>
      </c>
      <c r="J71" s="107">
        <v>530304.93999999994</v>
      </c>
      <c r="K71" s="107"/>
      <c r="L71" s="108"/>
      <c r="M71" s="107">
        <v>530304.93999999994</v>
      </c>
      <c r="N71" s="125">
        <v>0</v>
      </c>
      <c r="O71" s="125">
        <v>0</v>
      </c>
      <c r="BP71" s="103"/>
      <c r="BQ71" s="111" t="s">
        <v>98</v>
      </c>
    </row>
    <row r="72" spans="1:71" s="75" customFormat="1" ht="14.4" x14ac:dyDescent="0.3">
      <c r="A72" s="112"/>
      <c r="B72" s="114" t="s">
        <v>81</v>
      </c>
      <c r="C72" s="226" t="s">
        <v>89</v>
      </c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7"/>
      <c r="BP72" s="103"/>
      <c r="BQ72" s="111"/>
      <c r="BS72" s="77" t="s">
        <v>89</v>
      </c>
    </row>
    <row r="73" spans="1:71" s="75" customFormat="1" ht="52.2" x14ac:dyDescent="0.3">
      <c r="A73" s="104" t="s">
        <v>125</v>
      </c>
      <c r="B73" s="105" t="s">
        <v>100</v>
      </c>
      <c r="C73" s="228" t="s">
        <v>101</v>
      </c>
      <c r="D73" s="228"/>
      <c r="E73" s="228"/>
      <c r="F73" s="106">
        <v>4.8809420000000001</v>
      </c>
      <c r="G73" s="107" t="s">
        <v>102</v>
      </c>
      <c r="H73" s="107" t="s">
        <v>103</v>
      </c>
      <c r="I73" s="107">
        <v>52.31</v>
      </c>
      <c r="J73" s="107">
        <v>93560.02</v>
      </c>
      <c r="K73" s="107">
        <v>72137.649999999994</v>
      </c>
      <c r="L73" s="108" t="s">
        <v>126</v>
      </c>
      <c r="M73" s="107">
        <v>2246.83</v>
      </c>
      <c r="N73" s="109">
        <v>26.795000000000002</v>
      </c>
      <c r="O73" s="110">
        <v>130.78</v>
      </c>
      <c r="BP73" s="103"/>
      <c r="BQ73" s="111" t="s">
        <v>101</v>
      </c>
    </row>
    <row r="74" spans="1:71" s="75" customFormat="1" ht="52.2" x14ac:dyDescent="0.3">
      <c r="A74" s="112"/>
      <c r="B74" s="113" t="s">
        <v>87</v>
      </c>
      <c r="C74" s="226" t="s">
        <v>88</v>
      </c>
      <c r="D74" s="226"/>
      <c r="E74" s="226"/>
      <c r="F74" s="226"/>
      <c r="G74" s="226"/>
      <c r="H74" s="226"/>
      <c r="I74" s="226"/>
      <c r="J74" s="226"/>
      <c r="K74" s="226"/>
      <c r="L74" s="226"/>
      <c r="M74" s="226"/>
      <c r="N74" s="226"/>
      <c r="O74" s="227"/>
      <c r="BP74" s="103"/>
      <c r="BQ74" s="111"/>
      <c r="BR74" s="77" t="s">
        <v>88</v>
      </c>
    </row>
    <row r="75" spans="1:71" s="75" customFormat="1" ht="14.4" x14ac:dyDescent="0.3">
      <c r="A75" s="112"/>
      <c r="B75" s="114" t="s">
        <v>81</v>
      </c>
      <c r="C75" s="226" t="s">
        <v>89</v>
      </c>
      <c r="D75" s="226"/>
      <c r="E75" s="226"/>
      <c r="F75" s="226"/>
      <c r="G75" s="226"/>
      <c r="H75" s="226"/>
      <c r="I75" s="226"/>
      <c r="J75" s="226"/>
      <c r="K75" s="226"/>
      <c r="L75" s="226"/>
      <c r="M75" s="226"/>
      <c r="N75" s="226"/>
      <c r="O75" s="227"/>
      <c r="BP75" s="103"/>
      <c r="BQ75" s="111"/>
      <c r="BS75" s="77" t="s">
        <v>89</v>
      </c>
    </row>
    <row r="76" spans="1:71" s="75" customFormat="1" ht="14.4" x14ac:dyDescent="0.3">
      <c r="A76" s="115"/>
      <c r="B76" s="116"/>
      <c r="C76" s="116"/>
      <c r="D76" s="116"/>
      <c r="E76" s="117" t="s">
        <v>127</v>
      </c>
      <c r="F76" s="118"/>
      <c r="G76" s="119"/>
      <c r="H76" s="88"/>
      <c r="I76" s="88"/>
      <c r="J76" s="120">
        <v>68671.22</v>
      </c>
      <c r="K76" s="121"/>
      <c r="L76" s="121"/>
      <c r="M76" s="121"/>
      <c r="N76" s="122"/>
      <c r="O76" s="123"/>
      <c r="BP76" s="103"/>
      <c r="BQ76" s="111"/>
    </row>
    <row r="77" spans="1:71" s="75" customFormat="1" ht="14.4" x14ac:dyDescent="0.3">
      <c r="A77" s="115"/>
      <c r="B77" s="116"/>
      <c r="C77" s="116"/>
      <c r="D77" s="116"/>
      <c r="E77" s="117" t="s">
        <v>128</v>
      </c>
      <c r="F77" s="118"/>
      <c r="G77" s="119"/>
      <c r="H77" s="88"/>
      <c r="I77" s="88"/>
      <c r="J77" s="120">
        <v>34335.61</v>
      </c>
      <c r="K77" s="121"/>
      <c r="L77" s="121"/>
      <c r="M77" s="121"/>
      <c r="N77" s="122"/>
      <c r="O77" s="123"/>
      <c r="BP77" s="103"/>
      <c r="BQ77" s="111"/>
    </row>
    <row r="78" spans="1:71" s="75" customFormat="1" ht="14.4" x14ac:dyDescent="0.3">
      <c r="A78" s="115"/>
      <c r="B78" s="116"/>
      <c r="C78" s="116"/>
      <c r="D78" s="116"/>
      <c r="E78" s="117" t="s">
        <v>92</v>
      </c>
      <c r="F78" s="118"/>
      <c r="G78" s="119"/>
      <c r="H78" s="88"/>
      <c r="I78" s="88"/>
      <c r="J78" s="120">
        <v>196566.85</v>
      </c>
      <c r="K78" s="121"/>
      <c r="L78" s="121"/>
      <c r="M78" s="121"/>
      <c r="N78" s="122"/>
      <c r="O78" s="123"/>
      <c r="BP78" s="103"/>
      <c r="BQ78" s="111"/>
    </row>
    <row r="79" spans="1:71" s="75" customFormat="1" ht="42" x14ac:dyDescent="0.3">
      <c r="A79" s="104" t="s">
        <v>129</v>
      </c>
      <c r="B79" s="105" t="s">
        <v>130</v>
      </c>
      <c r="C79" s="228" t="s">
        <v>131</v>
      </c>
      <c r="D79" s="228"/>
      <c r="E79" s="228"/>
      <c r="F79" s="127">
        <v>15.46</v>
      </c>
      <c r="G79" s="107" t="s">
        <v>132</v>
      </c>
      <c r="H79" s="107">
        <v>16.64</v>
      </c>
      <c r="I79" s="107"/>
      <c r="J79" s="107">
        <v>61004.41</v>
      </c>
      <c r="K79" s="107">
        <v>57984.15</v>
      </c>
      <c r="L79" s="108">
        <v>3020.26</v>
      </c>
      <c r="M79" s="107"/>
      <c r="N79" s="128">
        <v>7.6704999999999997</v>
      </c>
      <c r="O79" s="110">
        <v>118.59</v>
      </c>
      <c r="BP79" s="103"/>
      <c r="BQ79" s="111" t="s">
        <v>131</v>
      </c>
    </row>
    <row r="80" spans="1:71" s="75" customFormat="1" ht="14.4" x14ac:dyDescent="0.3">
      <c r="A80" s="129"/>
      <c r="B80" s="130"/>
      <c r="C80" s="131" t="s">
        <v>133</v>
      </c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3"/>
      <c r="BP80" s="103"/>
      <c r="BQ80" s="111"/>
    </row>
    <row r="81" spans="1:71" s="75" customFormat="1" ht="52.2" x14ac:dyDescent="0.3">
      <c r="A81" s="112"/>
      <c r="B81" s="113" t="s">
        <v>87</v>
      </c>
      <c r="C81" s="226" t="s">
        <v>88</v>
      </c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27"/>
      <c r="BP81" s="103"/>
      <c r="BQ81" s="111"/>
      <c r="BR81" s="77" t="s">
        <v>88</v>
      </c>
    </row>
    <row r="82" spans="1:71" s="75" customFormat="1" ht="14.4" x14ac:dyDescent="0.3">
      <c r="A82" s="112"/>
      <c r="B82" s="114" t="s">
        <v>81</v>
      </c>
      <c r="C82" s="226" t="s">
        <v>89</v>
      </c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27"/>
      <c r="BP82" s="103"/>
      <c r="BQ82" s="111"/>
      <c r="BS82" s="77" t="s">
        <v>89</v>
      </c>
    </row>
    <row r="83" spans="1:71" s="75" customFormat="1" ht="14.4" x14ac:dyDescent="0.3">
      <c r="A83" s="115"/>
      <c r="B83" s="116"/>
      <c r="C83" s="116"/>
      <c r="D83" s="116"/>
      <c r="E83" s="117" t="s">
        <v>134</v>
      </c>
      <c r="F83" s="118"/>
      <c r="G83" s="119"/>
      <c r="H83" s="88"/>
      <c r="I83" s="88"/>
      <c r="J83" s="120">
        <v>59723.67</v>
      </c>
      <c r="K83" s="121"/>
      <c r="L83" s="121"/>
      <c r="M83" s="121"/>
      <c r="N83" s="122"/>
      <c r="O83" s="123"/>
      <c r="BP83" s="103"/>
      <c r="BQ83" s="111"/>
    </row>
    <row r="84" spans="1:71" s="75" customFormat="1" ht="14.4" x14ac:dyDescent="0.3">
      <c r="A84" s="115"/>
      <c r="B84" s="116"/>
      <c r="C84" s="116"/>
      <c r="D84" s="116"/>
      <c r="E84" s="117" t="s">
        <v>135</v>
      </c>
      <c r="F84" s="118"/>
      <c r="G84" s="119"/>
      <c r="H84" s="88"/>
      <c r="I84" s="88"/>
      <c r="J84" s="120">
        <v>34210.65</v>
      </c>
      <c r="K84" s="121"/>
      <c r="L84" s="121"/>
      <c r="M84" s="121"/>
      <c r="N84" s="122"/>
      <c r="O84" s="123"/>
      <c r="BP84" s="103"/>
      <c r="BQ84" s="111"/>
    </row>
    <row r="85" spans="1:71" s="75" customFormat="1" ht="14.4" x14ac:dyDescent="0.3">
      <c r="A85" s="115"/>
      <c r="B85" s="116"/>
      <c r="C85" s="116"/>
      <c r="D85" s="116"/>
      <c r="E85" s="117" t="s">
        <v>92</v>
      </c>
      <c r="F85" s="118"/>
      <c r="G85" s="119"/>
      <c r="H85" s="88"/>
      <c r="I85" s="88"/>
      <c r="J85" s="120">
        <v>154938.73000000001</v>
      </c>
      <c r="K85" s="121"/>
      <c r="L85" s="121"/>
      <c r="M85" s="121"/>
      <c r="N85" s="122"/>
      <c r="O85" s="123"/>
      <c r="BP85" s="103"/>
      <c r="BQ85" s="111"/>
    </row>
    <row r="86" spans="1:71" s="75" customFormat="1" ht="42" x14ac:dyDescent="0.3">
      <c r="A86" s="104" t="s">
        <v>136</v>
      </c>
      <c r="B86" s="105" t="s">
        <v>137</v>
      </c>
      <c r="C86" s="228" t="s">
        <v>138</v>
      </c>
      <c r="D86" s="228"/>
      <c r="E86" s="228"/>
      <c r="F86" s="127">
        <v>15.46</v>
      </c>
      <c r="G86" s="107" t="s">
        <v>139</v>
      </c>
      <c r="H86" s="107">
        <v>44.16</v>
      </c>
      <c r="I86" s="107"/>
      <c r="J86" s="107">
        <v>156725.44</v>
      </c>
      <c r="K86" s="107">
        <v>148710.38</v>
      </c>
      <c r="L86" s="108">
        <v>8015.06</v>
      </c>
      <c r="M86" s="107"/>
      <c r="N86" s="109">
        <v>19.664999999999999</v>
      </c>
      <c r="O86" s="110">
        <v>304.02</v>
      </c>
      <c r="BP86" s="103"/>
      <c r="BQ86" s="111" t="s">
        <v>138</v>
      </c>
    </row>
    <row r="87" spans="1:71" s="75" customFormat="1" ht="14.4" x14ac:dyDescent="0.3">
      <c r="A87" s="112"/>
      <c r="B87" s="113"/>
      <c r="C87" s="226" t="s">
        <v>140</v>
      </c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  <c r="O87" s="227"/>
      <c r="BP87" s="103"/>
      <c r="BQ87" s="111"/>
      <c r="BR87" s="77" t="s">
        <v>140</v>
      </c>
    </row>
    <row r="88" spans="1:71" s="75" customFormat="1" ht="52.2" x14ac:dyDescent="0.3">
      <c r="A88" s="112"/>
      <c r="B88" s="113" t="s">
        <v>87</v>
      </c>
      <c r="C88" s="226" t="s">
        <v>88</v>
      </c>
      <c r="D88" s="226"/>
      <c r="E88" s="226"/>
      <c r="F88" s="226"/>
      <c r="G88" s="226"/>
      <c r="H88" s="226"/>
      <c r="I88" s="226"/>
      <c r="J88" s="226"/>
      <c r="K88" s="226"/>
      <c r="L88" s="226"/>
      <c r="M88" s="226"/>
      <c r="N88" s="226"/>
      <c r="O88" s="227"/>
      <c r="BP88" s="103"/>
      <c r="BQ88" s="111"/>
      <c r="BR88" s="77" t="s">
        <v>88</v>
      </c>
    </row>
    <row r="89" spans="1:71" s="75" customFormat="1" ht="14.4" x14ac:dyDescent="0.3">
      <c r="A89" s="112"/>
      <c r="B89" s="114" t="s">
        <v>81</v>
      </c>
      <c r="C89" s="226" t="s">
        <v>89</v>
      </c>
      <c r="D89" s="226"/>
      <c r="E89" s="226"/>
      <c r="F89" s="226"/>
      <c r="G89" s="226"/>
      <c r="H89" s="226"/>
      <c r="I89" s="226"/>
      <c r="J89" s="226"/>
      <c r="K89" s="226"/>
      <c r="L89" s="226"/>
      <c r="M89" s="226"/>
      <c r="N89" s="226"/>
      <c r="O89" s="227"/>
      <c r="BP89" s="103"/>
      <c r="BQ89" s="111"/>
      <c r="BS89" s="77" t="s">
        <v>89</v>
      </c>
    </row>
    <row r="90" spans="1:71" s="75" customFormat="1" ht="14.4" x14ac:dyDescent="0.3">
      <c r="A90" s="115"/>
      <c r="B90" s="116"/>
      <c r="C90" s="116"/>
      <c r="D90" s="116"/>
      <c r="E90" s="117" t="s">
        <v>141</v>
      </c>
      <c r="F90" s="118"/>
      <c r="G90" s="119"/>
      <c r="H90" s="88"/>
      <c r="I90" s="88"/>
      <c r="J90" s="120">
        <v>153171.69</v>
      </c>
      <c r="K90" s="121"/>
      <c r="L90" s="121"/>
      <c r="M90" s="121"/>
      <c r="N90" s="122"/>
      <c r="O90" s="123"/>
      <c r="BP90" s="103"/>
      <c r="BQ90" s="111"/>
    </row>
    <row r="91" spans="1:71" s="75" customFormat="1" ht="14.4" x14ac:dyDescent="0.3">
      <c r="A91" s="115"/>
      <c r="B91" s="116"/>
      <c r="C91" s="116"/>
      <c r="D91" s="116"/>
      <c r="E91" s="117" t="s">
        <v>142</v>
      </c>
      <c r="F91" s="118"/>
      <c r="G91" s="119"/>
      <c r="H91" s="88"/>
      <c r="I91" s="88"/>
      <c r="J91" s="120">
        <v>87739.12</v>
      </c>
      <c r="K91" s="121"/>
      <c r="L91" s="121"/>
      <c r="M91" s="121"/>
      <c r="N91" s="122"/>
      <c r="O91" s="123"/>
      <c r="BP91" s="103"/>
      <c r="BQ91" s="111"/>
    </row>
    <row r="92" spans="1:71" s="75" customFormat="1" ht="14.4" x14ac:dyDescent="0.3">
      <c r="A92" s="115"/>
      <c r="B92" s="116"/>
      <c r="C92" s="116"/>
      <c r="D92" s="116"/>
      <c r="E92" s="117" t="s">
        <v>92</v>
      </c>
      <c r="F92" s="118"/>
      <c r="G92" s="119"/>
      <c r="H92" s="88"/>
      <c r="I92" s="88"/>
      <c r="J92" s="120">
        <v>397636.25</v>
      </c>
      <c r="K92" s="121"/>
      <c r="L92" s="121"/>
      <c r="M92" s="121"/>
      <c r="N92" s="122"/>
      <c r="O92" s="123"/>
      <c r="BP92" s="103"/>
      <c r="BQ92" s="111"/>
    </row>
    <row r="93" spans="1:71" s="75" customFormat="1" ht="31.8" x14ac:dyDescent="0.3">
      <c r="A93" s="104" t="s">
        <v>143</v>
      </c>
      <c r="B93" s="105" t="s">
        <v>144</v>
      </c>
      <c r="C93" s="228" t="s">
        <v>145</v>
      </c>
      <c r="D93" s="228"/>
      <c r="E93" s="228"/>
      <c r="F93" s="134">
        <v>1546</v>
      </c>
      <c r="G93" s="107">
        <v>35.28</v>
      </c>
      <c r="H93" s="107"/>
      <c r="I93" s="107">
        <v>35.28</v>
      </c>
      <c r="J93" s="107">
        <v>479977.34</v>
      </c>
      <c r="K93" s="107"/>
      <c r="L93" s="108"/>
      <c r="M93" s="107">
        <v>479977.34</v>
      </c>
      <c r="N93" s="125">
        <v>0</v>
      </c>
      <c r="O93" s="125">
        <v>0</v>
      </c>
      <c r="BP93" s="103"/>
      <c r="BQ93" s="111" t="s">
        <v>145</v>
      </c>
    </row>
    <row r="94" spans="1:71" s="75" customFormat="1" ht="14.4" x14ac:dyDescent="0.3">
      <c r="A94" s="112"/>
      <c r="B94" s="114" t="s">
        <v>81</v>
      </c>
      <c r="C94" s="226" t="s">
        <v>89</v>
      </c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6"/>
      <c r="O94" s="227"/>
      <c r="BP94" s="103"/>
      <c r="BQ94" s="111"/>
      <c r="BS94" s="77" t="s">
        <v>89</v>
      </c>
    </row>
    <row r="95" spans="1:71" s="75" customFormat="1" ht="42" x14ac:dyDescent="0.3">
      <c r="A95" s="104" t="s">
        <v>146</v>
      </c>
      <c r="B95" s="105" t="s">
        <v>147</v>
      </c>
      <c r="C95" s="228" t="s">
        <v>148</v>
      </c>
      <c r="D95" s="228"/>
      <c r="E95" s="228"/>
      <c r="F95" s="134">
        <v>1546</v>
      </c>
      <c r="G95" s="107">
        <v>40.090000000000003</v>
      </c>
      <c r="H95" s="107"/>
      <c r="I95" s="107">
        <v>40.090000000000003</v>
      </c>
      <c r="J95" s="107">
        <v>545416.43000000005</v>
      </c>
      <c r="K95" s="107"/>
      <c r="L95" s="108"/>
      <c r="M95" s="107">
        <v>545416.43000000005</v>
      </c>
      <c r="N95" s="125">
        <v>0</v>
      </c>
      <c r="O95" s="125">
        <v>0</v>
      </c>
      <c r="BP95" s="103"/>
      <c r="BQ95" s="111" t="s">
        <v>148</v>
      </c>
    </row>
    <row r="96" spans="1:71" s="75" customFormat="1" ht="14.4" x14ac:dyDescent="0.3">
      <c r="A96" s="112"/>
      <c r="B96" s="114" t="s">
        <v>81</v>
      </c>
      <c r="C96" s="226" t="s">
        <v>89</v>
      </c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7"/>
      <c r="BP96" s="103"/>
      <c r="BQ96" s="111"/>
      <c r="BS96" s="77" t="s">
        <v>89</v>
      </c>
    </row>
    <row r="97" spans="1:72" s="75" customFormat="1" ht="14.4" x14ac:dyDescent="0.3">
      <c r="A97" s="213" t="s">
        <v>149</v>
      </c>
      <c r="B97" s="214"/>
      <c r="C97" s="214"/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5"/>
      <c r="BP97" s="103" t="s">
        <v>149</v>
      </c>
      <c r="BQ97" s="111"/>
    </row>
    <row r="98" spans="1:72" s="75" customFormat="1" ht="14.4" x14ac:dyDescent="0.3">
      <c r="A98" s="229" t="s">
        <v>150</v>
      </c>
      <c r="B98" s="230"/>
      <c r="C98" s="230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  <c r="O98" s="231"/>
      <c r="BP98" s="103"/>
      <c r="BQ98" s="111"/>
      <c r="BT98" s="135" t="s">
        <v>150</v>
      </c>
    </row>
    <row r="99" spans="1:72" s="75" customFormat="1" ht="31.8" x14ac:dyDescent="0.3">
      <c r="A99" s="104" t="s">
        <v>151</v>
      </c>
      <c r="B99" s="105" t="s">
        <v>152</v>
      </c>
      <c r="C99" s="228" t="s">
        <v>153</v>
      </c>
      <c r="D99" s="228"/>
      <c r="E99" s="228"/>
      <c r="F99" s="126">
        <v>49.369030000000002</v>
      </c>
      <c r="G99" s="107" t="s">
        <v>154</v>
      </c>
      <c r="H99" s="107" t="s">
        <v>155</v>
      </c>
      <c r="I99" s="107">
        <v>86.24</v>
      </c>
      <c r="J99" s="107">
        <v>1894091.82</v>
      </c>
      <c r="K99" s="107">
        <v>1450847.5</v>
      </c>
      <c r="L99" s="108" t="s">
        <v>156</v>
      </c>
      <c r="M99" s="107">
        <v>37466.75</v>
      </c>
      <c r="N99" s="128">
        <v>53.279499999999999</v>
      </c>
      <c r="O99" s="110">
        <v>2630.36</v>
      </c>
      <c r="BP99" s="103"/>
      <c r="BQ99" s="111" t="s">
        <v>153</v>
      </c>
      <c r="BT99" s="135"/>
    </row>
    <row r="100" spans="1:72" s="75" customFormat="1" ht="52.2" x14ac:dyDescent="0.3">
      <c r="A100" s="112"/>
      <c r="B100" s="113" t="s">
        <v>87</v>
      </c>
      <c r="C100" s="226" t="s">
        <v>88</v>
      </c>
      <c r="D100" s="226"/>
      <c r="E100" s="226"/>
      <c r="F100" s="226"/>
      <c r="G100" s="226"/>
      <c r="H100" s="226"/>
      <c r="I100" s="226"/>
      <c r="J100" s="226"/>
      <c r="K100" s="226"/>
      <c r="L100" s="226"/>
      <c r="M100" s="226"/>
      <c r="N100" s="226"/>
      <c r="O100" s="227"/>
      <c r="BP100" s="103"/>
      <c r="BQ100" s="111"/>
      <c r="BR100" s="77" t="s">
        <v>88</v>
      </c>
      <c r="BT100" s="135"/>
    </row>
    <row r="101" spans="1:72" s="75" customFormat="1" ht="14.4" x14ac:dyDescent="0.3">
      <c r="A101" s="112"/>
      <c r="B101" s="114" t="s">
        <v>81</v>
      </c>
      <c r="C101" s="226" t="s">
        <v>89</v>
      </c>
      <c r="D101" s="226"/>
      <c r="E101" s="226"/>
      <c r="F101" s="226"/>
      <c r="G101" s="226"/>
      <c r="H101" s="226"/>
      <c r="I101" s="226"/>
      <c r="J101" s="226"/>
      <c r="K101" s="226"/>
      <c r="L101" s="226"/>
      <c r="M101" s="226"/>
      <c r="N101" s="226"/>
      <c r="O101" s="227"/>
      <c r="BP101" s="103"/>
      <c r="BQ101" s="111"/>
      <c r="BS101" s="77" t="s">
        <v>89</v>
      </c>
      <c r="BT101" s="135"/>
    </row>
    <row r="102" spans="1:72" s="75" customFormat="1" ht="14.4" x14ac:dyDescent="0.3">
      <c r="A102" s="115"/>
      <c r="B102" s="116"/>
      <c r="C102" s="116"/>
      <c r="D102" s="116"/>
      <c r="E102" s="117" t="s">
        <v>157</v>
      </c>
      <c r="F102" s="118"/>
      <c r="G102" s="119"/>
      <c r="H102" s="88"/>
      <c r="I102" s="88"/>
      <c r="J102" s="120">
        <v>1555043.23</v>
      </c>
      <c r="K102" s="121"/>
      <c r="L102" s="121"/>
      <c r="M102" s="121"/>
      <c r="N102" s="122"/>
      <c r="O102" s="123"/>
      <c r="BP102" s="103"/>
      <c r="BQ102" s="111"/>
      <c r="BT102" s="135"/>
    </row>
    <row r="103" spans="1:72" s="75" customFormat="1" ht="14.4" x14ac:dyDescent="0.3">
      <c r="A103" s="115"/>
      <c r="B103" s="116"/>
      <c r="C103" s="116"/>
      <c r="D103" s="116"/>
      <c r="E103" s="117" t="s">
        <v>158</v>
      </c>
      <c r="F103" s="118"/>
      <c r="G103" s="119"/>
      <c r="H103" s="88"/>
      <c r="I103" s="88"/>
      <c r="J103" s="120">
        <v>884240.27</v>
      </c>
      <c r="K103" s="121"/>
      <c r="L103" s="121"/>
      <c r="M103" s="121"/>
      <c r="N103" s="122"/>
      <c r="O103" s="123"/>
      <c r="BP103" s="103"/>
      <c r="BQ103" s="111"/>
      <c r="BT103" s="135"/>
    </row>
    <row r="104" spans="1:72" s="75" customFormat="1" ht="14.4" x14ac:dyDescent="0.3">
      <c r="A104" s="115"/>
      <c r="B104" s="116"/>
      <c r="C104" s="116"/>
      <c r="D104" s="116"/>
      <c r="E104" s="117" t="s">
        <v>92</v>
      </c>
      <c r="F104" s="118"/>
      <c r="G104" s="119"/>
      <c r="H104" s="88"/>
      <c r="I104" s="88"/>
      <c r="J104" s="120">
        <v>4333375.32</v>
      </c>
      <c r="K104" s="121"/>
      <c r="L104" s="121"/>
      <c r="M104" s="121"/>
      <c r="N104" s="122"/>
      <c r="O104" s="123"/>
      <c r="BP104" s="103"/>
      <c r="BQ104" s="111"/>
      <c r="BT104" s="135"/>
    </row>
    <row r="105" spans="1:72" s="75" customFormat="1" ht="14.4" x14ac:dyDescent="0.3">
      <c r="A105" s="229" t="s">
        <v>159</v>
      </c>
      <c r="B105" s="230"/>
      <c r="C105" s="230"/>
      <c r="D105" s="230"/>
      <c r="E105" s="230"/>
      <c r="F105" s="230"/>
      <c r="G105" s="230"/>
      <c r="H105" s="230"/>
      <c r="I105" s="230"/>
      <c r="J105" s="230"/>
      <c r="K105" s="230"/>
      <c r="L105" s="230"/>
      <c r="M105" s="230"/>
      <c r="N105" s="230"/>
      <c r="O105" s="231"/>
      <c r="BP105" s="103"/>
      <c r="BQ105" s="111"/>
      <c r="BT105" s="135" t="s">
        <v>159</v>
      </c>
    </row>
    <row r="106" spans="1:72" s="75" customFormat="1" ht="31.8" x14ac:dyDescent="0.3">
      <c r="A106" s="104" t="s">
        <v>160</v>
      </c>
      <c r="B106" s="105" t="s">
        <v>152</v>
      </c>
      <c r="C106" s="228" t="s">
        <v>153</v>
      </c>
      <c r="D106" s="228"/>
      <c r="E106" s="228"/>
      <c r="F106" s="126">
        <v>14.42985</v>
      </c>
      <c r="G106" s="107" t="s">
        <v>154</v>
      </c>
      <c r="H106" s="107" t="s">
        <v>155</v>
      </c>
      <c r="I106" s="107">
        <v>86.24</v>
      </c>
      <c r="J106" s="107">
        <v>553615.52</v>
      </c>
      <c r="K106" s="107">
        <v>424061.64</v>
      </c>
      <c r="L106" s="108" t="s">
        <v>161</v>
      </c>
      <c r="M106" s="107">
        <v>10950.99</v>
      </c>
      <c r="N106" s="128">
        <v>53.279499999999999</v>
      </c>
      <c r="O106" s="110">
        <v>768.82</v>
      </c>
      <c r="BP106" s="103"/>
      <c r="BQ106" s="111" t="s">
        <v>153</v>
      </c>
      <c r="BT106" s="135"/>
    </row>
    <row r="107" spans="1:72" s="75" customFormat="1" ht="52.2" x14ac:dyDescent="0.3">
      <c r="A107" s="112"/>
      <c r="B107" s="113" t="s">
        <v>87</v>
      </c>
      <c r="C107" s="226" t="s">
        <v>88</v>
      </c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27"/>
      <c r="BP107" s="103"/>
      <c r="BQ107" s="111"/>
      <c r="BR107" s="77" t="s">
        <v>88</v>
      </c>
      <c r="BT107" s="135"/>
    </row>
    <row r="108" spans="1:72" s="75" customFormat="1" ht="14.4" x14ac:dyDescent="0.3">
      <c r="A108" s="112"/>
      <c r="B108" s="114" t="s">
        <v>81</v>
      </c>
      <c r="C108" s="226" t="s">
        <v>89</v>
      </c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27"/>
      <c r="BP108" s="103"/>
      <c r="BQ108" s="111"/>
      <c r="BS108" s="77" t="s">
        <v>89</v>
      </c>
      <c r="BT108" s="135"/>
    </row>
    <row r="109" spans="1:72" s="75" customFormat="1" ht="14.4" x14ac:dyDescent="0.3">
      <c r="A109" s="115"/>
      <c r="B109" s="116"/>
      <c r="C109" s="116"/>
      <c r="D109" s="116"/>
      <c r="E109" s="117" t="s">
        <v>162</v>
      </c>
      <c r="F109" s="118"/>
      <c r="G109" s="119"/>
      <c r="H109" s="88"/>
      <c r="I109" s="88"/>
      <c r="J109" s="120">
        <v>454516.54</v>
      </c>
      <c r="K109" s="121"/>
      <c r="L109" s="121"/>
      <c r="M109" s="121"/>
      <c r="N109" s="122"/>
      <c r="O109" s="123"/>
      <c r="BP109" s="103"/>
      <c r="BQ109" s="111"/>
      <c r="BT109" s="135"/>
    </row>
    <row r="110" spans="1:72" s="75" customFormat="1" ht="14.4" x14ac:dyDescent="0.3">
      <c r="A110" s="115"/>
      <c r="B110" s="116"/>
      <c r="C110" s="116"/>
      <c r="D110" s="116"/>
      <c r="E110" s="117" t="s">
        <v>163</v>
      </c>
      <c r="F110" s="118"/>
      <c r="G110" s="119"/>
      <c r="H110" s="88"/>
      <c r="I110" s="88"/>
      <c r="J110" s="120">
        <v>258450.58</v>
      </c>
      <c r="K110" s="121"/>
      <c r="L110" s="121"/>
      <c r="M110" s="121"/>
      <c r="N110" s="122"/>
      <c r="O110" s="123"/>
      <c r="BP110" s="103"/>
      <c r="BQ110" s="111"/>
      <c r="BT110" s="135"/>
    </row>
    <row r="111" spans="1:72" s="75" customFormat="1" ht="14.4" x14ac:dyDescent="0.3">
      <c r="A111" s="115"/>
      <c r="B111" s="116"/>
      <c r="C111" s="116"/>
      <c r="D111" s="116"/>
      <c r="E111" s="117" t="s">
        <v>92</v>
      </c>
      <c r="F111" s="118"/>
      <c r="G111" s="119"/>
      <c r="H111" s="88"/>
      <c r="I111" s="88"/>
      <c r="J111" s="120">
        <v>1266582.6399999999</v>
      </c>
      <c r="K111" s="121"/>
      <c r="L111" s="121"/>
      <c r="M111" s="121"/>
      <c r="N111" s="122"/>
      <c r="O111" s="123"/>
      <c r="BP111" s="103"/>
      <c r="BQ111" s="111"/>
      <c r="BT111" s="135"/>
    </row>
    <row r="112" spans="1:72" s="75" customFormat="1" ht="14.4" x14ac:dyDescent="0.3">
      <c r="A112" s="213" t="s">
        <v>164</v>
      </c>
      <c r="B112" s="214"/>
      <c r="C112" s="214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5"/>
      <c r="BP112" s="103" t="s">
        <v>164</v>
      </c>
      <c r="BQ112" s="111"/>
      <c r="BT112" s="135"/>
    </row>
    <row r="113" spans="1:72" s="75" customFormat="1" ht="14.4" x14ac:dyDescent="0.3">
      <c r="A113" s="229" t="s">
        <v>165</v>
      </c>
      <c r="B113" s="230"/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31"/>
      <c r="BP113" s="103"/>
      <c r="BQ113" s="111"/>
      <c r="BT113" s="135" t="s">
        <v>165</v>
      </c>
    </row>
    <row r="114" spans="1:72" s="75" customFormat="1" ht="31.8" x14ac:dyDescent="0.3">
      <c r="A114" s="104" t="s">
        <v>166</v>
      </c>
      <c r="B114" s="105" t="s">
        <v>167</v>
      </c>
      <c r="C114" s="228" t="s">
        <v>168</v>
      </c>
      <c r="D114" s="228"/>
      <c r="E114" s="228"/>
      <c r="F114" s="106">
        <v>4.1792410000000002</v>
      </c>
      <c r="G114" s="107" t="s">
        <v>169</v>
      </c>
      <c r="H114" s="107" t="s">
        <v>170</v>
      </c>
      <c r="I114" s="107">
        <v>254.72</v>
      </c>
      <c r="J114" s="107">
        <v>25509.26</v>
      </c>
      <c r="K114" s="107">
        <v>15581.61</v>
      </c>
      <c r="L114" s="108" t="s">
        <v>171</v>
      </c>
      <c r="M114" s="107">
        <v>9367.92</v>
      </c>
      <c r="N114" s="128">
        <v>6.1064999999999996</v>
      </c>
      <c r="O114" s="110">
        <v>25.52</v>
      </c>
      <c r="BP114" s="103"/>
      <c r="BQ114" s="111" t="s">
        <v>168</v>
      </c>
      <c r="BT114" s="135"/>
    </row>
    <row r="115" spans="1:72" s="75" customFormat="1" ht="52.2" x14ac:dyDescent="0.3">
      <c r="A115" s="112"/>
      <c r="B115" s="113" t="s">
        <v>87</v>
      </c>
      <c r="C115" s="226" t="s">
        <v>88</v>
      </c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7"/>
      <c r="BP115" s="103"/>
      <c r="BQ115" s="111"/>
      <c r="BR115" s="77" t="s">
        <v>88</v>
      </c>
      <c r="BT115" s="135"/>
    </row>
    <row r="116" spans="1:72" s="75" customFormat="1" ht="14.4" x14ac:dyDescent="0.3">
      <c r="A116" s="112"/>
      <c r="B116" s="114" t="s">
        <v>81</v>
      </c>
      <c r="C116" s="226" t="s">
        <v>89</v>
      </c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7"/>
      <c r="BP116" s="103"/>
      <c r="BQ116" s="111"/>
      <c r="BS116" s="77" t="s">
        <v>89</v>
      </c>
      <c r="BT116" s="135"/>
    </row>
    <row r="117" spans="1:72" s="75" customFormat="1" ht="14.4" x14ac:dyDescent="0.3">
      <c r="A117" s="115"/>
      <c r="B117" s="116"/>
      <c r="C117" s="116"/>
      <c r="D117" s="116"/>
      <c r="E117" s="117" t="s">
        <v>172</v>
      </c>
      <c r="F117" s="118"/>
      <c r="G117" s="119"/>
      <c r="H117" s="88"/>
      <c r="I117" s="88"/>
      <c r="J117" s="120">
        <v>14671.3</v>
      </c>
      <c r="K117" s="121"/>
      <c r="L117" s="121"/>
      <c r="M117" s="121"/>
      <c r="N117" s="122"/>
      <c r="O117" s="123"/>
      <c r="BP117" s="103"/>
      <c r="BQ117" s="111"/>
      <c r="BT117" s="135"/>
    </row>
    <row r="118" spans="1:72" s="75" customFormat="1" ht="14.4" x14ac:dyDescent="0.3">
      <c r="A118" s="115"/>
      <c r="B118" s="116"/>
      <c r="C118" s="116"/>
      <c r="D118" s="116"/>
      <c r="E118" s="117" t="s">
        <v>173</v>
      </c>
      <c r="F118" s="118"/>
      <c r="G118" s="119"/>
      <c r="H118" s="88"/>
      <c r="I118" s="88"/>
      <c r="J118" s="120">
        <v>7959.96</v>
      </c>
      <c r="K118" s="121"/>
      <c r="L118" s="121"/>
      <c r="M118" s="121"/>
      <c r="N118" s="122"/>
      <c r="O118" s="123"/>
      <c r="BP118" s="103"/>
      <c r="BQ118" s="111"/>
      <c r="BT118" s="135"/>
    </row>
    <row r="119" spans="1:72" s="75" customFormat="1" ht="14.4" x14ac:dyDescent="0.3">
      <c r="A119" s="115"/>
      <c r="B119" s="116"/>
      <c r="C119" s="116"/>
      <c r="D119" s="116"/>
      <c r="E119" s="117" t="s">
        <v>92</v>
      </c>
      <c r="F119" s="118"/>
      <c r="G119" s="119"/>
      <c r="H119" s="88"/>
      <c r="I119" s="88"/>
      <c r="J119" s="120">
        <v>48140.52</v>
      </c>
      <c r="K119" s="121"/>
      <c r="L119" s="121"/>
      <c r="M119" s="121"/>
      <c r="N119" s="122"/>
      <c r="O119" s="123"/>
      <c r="BP119" s="103"/>
      <c r="BQ119" s="111"/>
      <c r="BT119" s="135"/>
    </row>
    <row r="120" spans="1:72" s="75" customFormat="1" ht="31.8" x14ac:dyDescent="0.3">
      <c r="A120" s="104" t="s">
        <v>174</v>
      </c>
      <c r="B120" s="105" t="s">
        <v>175</v>
      </c>
      <c r="C120" s="228" t="s">
        <v>176</v>
      </c>
      <c r="D120" s="228"/>
      <c r="E120" s="228"/>
      <c r="F120" s="106">
        <v>4.1792410000000002</v>
      </c>
      <c r="G120" s="107" t="s">
        <v>177</v>
      </c>
      <c r="H120" s="107" t="s">
        <v>178</v>
      </c>
      <c r="I120" s="107">
        <v>975.22</v>
      </c>
      <c r="J120" s="107">
        <v>55771.7</v>
      </c>
      <c r="K120" s="107">
        <v>19149.64</v>
      </c>
      <c r="L120" s="108" t="s">
        <v>179</v>
      </c>
      <c r="M120" s="107">
        <v>35865.980000000003</v>
      </c>
      <c r="N120" s="109">
        <v>8.8089999999999993</v>
      </c>
      <c r="O120" s="110">
        <v>36.81</v>
      </c>
      <c r="BP120" s="103"/>
      <c r="BQ120" s="111" t="s">
        <v>176</v>
      </c>
      <c r="BT120" s="135"/>
    </row>
    <row r="121" spans="1:72" s="75" customFormat="1" ht="14.4" x14ac:dyDescent="0.3">
      <c r="A121" s="112"/>
      <c r="B121" s="113"/>
      <c r="C121" s="226" t="s">
        <v>180</v>
      </c>
      <c r="D121" s="226"/>
      <c r="E121" s="226"/>
      <c r="F121" s="226"/>
      <c r="G121" s="226"/>
      <c r="H121" s="226"/>
      <c r="I121" s="226"/>
      <c r="J121" s="226"/>
      <c r="K121" s="226"/>
      <c r="L121" s="226"/>
      <c r="M121" s="226"/>
      <c r="N121" s="226"/>
      <c r="O121" s="227"/>
      <c r="BP121" s="103"/>
      <c r="BQ121" s="111"/>
      <c r="BR121" s="77" t="s">
        <v>180</v>
      </c>
      <c r="BT121" s="135"/>
    </row>
    <row r="122" spans="1:72" s="75" customFormat="1" ht="52.2" x14ac:dyDescent="0.3">
      <c r="A122" s="112"/>
      <c r="B122" s="113" t="s">
        <v>87</v>
      </c>
      <c r="C122" s="226" t="s">
        <v>88</v>
      </c>
      <c r="D122" s="226"/>
      <c r="E122" s="226"/>
      <c r="F122" s="226"/>
      <c r="G122" s="226"/>
      <c r="H122" s="226"/>
      <c r="I122" s="226"/>
      <c r="J122" s="226"/>
      <c r="K122" s="226"/>
      <c r="L122" s="226"/>
      <c r="M122" s="226"/>
      <c r="N122" s="226"/>
      <c r="O122" s="227"/>
      <c r="BP122" s="103"/>
      <c r="BQ122" s="111"/>
      <c r="BR122" s="77" t="s">
        <v>88</v>
      </c>
      <c r="BT122" s="135"/>
    </row>
    <row r="123" spans="1:72" s="75" customFormat="1" ht="14.4" x14ac:dyDescent="0.3">
      <c r="A123" s="112"/>
      <c r="B123" s="114" t="s">
        <v>81</v>
      </c>
      <c r="C123" s="226" t="s">
        <v>89</v>
      </c>
      <c r="D123" s="226"/>
      <c r="E123" s="226"/>
      <c r="F123" s="226"/>
      <c r="G123" s="226"/>
      <c r="H123" s="226"/>
      <c r="I123" s="226"/>
      <c r="J123" s="226"/>
      <c r="K123" s="226"/>
      <c r="L123" s="226"/>
      <c r="M123" s="226"/>
      <c r="N123" s="226"/>
      <c r="O123" s="227"/>
      <c r="BP123" s="103"/>
      <c r="BQ123" s="111"/>
      <c r="BS123" s="77" t="s">
        <v>89</v>
      </c>
      <c r="BT123" s="135"/>
    </row>
    <row r="124" spans="1:72" s="75" customFormat="1" ht="14.4" x14ac:dyDescent="0.3">
      <c r="A124" s="115"/>
      <c r="B124" s="116"/>
      <c r="C124" s="116"/>
      <c r="D124" s="116"/>
      <c r="E124" s="117" t="s">
        <v>181</v>
      </c>
      <c r="F124" s="118"/>
      <c r="G124" s="119"/>
      <c r="H124" s="88"/>
      <c r="I124" s="88"/>
      <c r="J124" s="120">
        <v>18049.84</v>
      </c>
      <c r="K124" s="121"/>
      <c r="L124" s="121"/>
      <c r="M124" s="121"/>
      <c r="N124" s="122"/>
      <c r="O124" s="123"/>
      <c r="BP124" s="103"/>
      <c r="BQ124" s="111"/>
      <c r="BT124" s="135"/>
    </row>
    <row r="125" spans="1:72" s="75" customFormat="1" ht="14.4" x14ac:dyDescent="0.3">
      <c r="A125" s="115"/>
      <c r="B125" s="116"/>
      <c r="C125" s="116"/>
      <c r="D125" s="116"/>
      <c r="E125" s="117" t="s">
        <v>182</v>
      </c>
      <c r="F125" s="118"/>
      <c r="G125" s="119"/>
      <c r="H125" s="88"/>
      <c r="I125" s="88"/>
      <c r="J125" s="120">
        <v>9793</v>
      </c>
      <c r="K125" s="121"/>
      <c r="L125" s="121"/>
      <c r="M125" s="121"/>
      <c r="N125" s="122"/>
      <c r="O125" s="123"/>
      <c r="BP125" s="103"/>
      <c r="BQ125" s="111"/>
      <c r="BT125" s="135"/>
    </row>
    <row r="126" spans="1:72" s="75" customFormat="1" ht="14.4" x14ac:dyDescent="0.3">
      <c r="A126" s="115"/>
      <c r="B126" s="116"/>
      <c r="C126" s="116"/>
      <c r="D126" s="116"/>
      <c r="E126" s="117" t="s">
        <v>92</v>
      </c>
      <c r="F126" s="118"/>
      <c r="G126" s="119"/>
      <c r="H126" s="88"/>
      <c r="I126" s="88"/>
      <c r="J126" s="120">
        <v>83614.539999999994</v>
      </c>
      <c r="K126" s="121"/>
      <c r="L126" s="121"/>
      <c r="M126" s="121"/>
      <c r="N126" s="122"/>
      <c r="O126" s="123"/>
      <c r="BP126" s="103"/>
      <c r="BQ126" s="111"/>
      <c r="BT126" s="135"/>
    </row>
    <row r="127" spans="1:72" s="75" customFormat="1" ht="14.4" x14ac:dyDescent="0.3">
      <c r="A127" s="229" t="s">
        <v>183</v>
      </c>
      <c r="B127" s="230"/>
      <c r="C127" s="230"/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30"/>
      <c r="O127" s="231"/>
      <c r="BP127" s="103"/>
      <c r="BQ127" s="111"/>
      <c r="BT127" s="135" t="s">
        <v>183</v>
      </c>
    </row>
    <row r="128" spans="1:72" s="75" customFormat="1" ht="31.8" x14ac:dyDescent="0.3">
      <c r="A128" s="104" t="s">
        <v>184</v>
      </c>
      <c r="B128" s="105" t="s">
        <v>167</v>
      </c>
      <c r="C128" s="228" t="s">
        <v>168</v>
      </c>
      <c r="D128" s="228"/>
      <c r="E128" s="228"/>
      <c r="F128" s="126">
        <v>0.48620999999999998</v>
      </c>
      <c r="G128" s="107" t="s">
        <v>169</v>
      </c>
      <c r="H128" s="107" t="s">
        <v>170</v>
      </c>
      <c r="I128" s="107">
        <v>254.72</v>
      </c>
      <c r="J128" s="107">
        <v>2967.73</v>
      </c>
      <c r="K128" s="107">
        <v>1812.75</v>
      </c>
      <c r="L128" s="108" t="s">
        <v>185</v>
      </c>
      <c r="M128" s="107">
        <v>1089.8599999999999</v>
      </c>
      <c r="N128" s="128">
        <v>6.1064999999999996</v>
      </c>
      <c r="O128" s="110">
        <v>2.97</v>
      </c>
      <c r="BP128" s="103"/>
      <c r="BQ128" s="111" t="s">
        <v>168</v>
      </c>
      <c r="BT128" s="135"/>
    </row>
    <row r="129" spans="1:72" s="75" customFormat="1" ht="52.2" x14ac:dyDescent="0.3">
      <c r="A129" s="112"/>
      <c r="B129" s="113" t="s">
        <v>87</v>
      </c>
      <c r="C129" s="226" t="s">
        <v>88</v>
      </c>
      <c r="D129" s="226"/>
      <c r="E129" s="226"/>
      <c r="F129" s="226"/>
      <c r="G129" s="226"/>
      <c r="H129" s="226"/>
      <c r="I129" s="226"/>
      <c r="J129" s="226"/>
      <c r="K129" s="226"/>
      <c r="L129" s="226"/>
      <c r="M129" s="226"/>
      <c r="N129" s="226"/>
      <c r="O129" s="227"/>
      <c r="BP129" s="103"/>
      <c r="BQ129" s="111"/>
      <c r="BR129" s="77" t="s">
        <v>88</v>
      </c>
      <c r="BT129" s="135"/>
    </row>
    <row r="130" spans="1:72" s="75" customFormat="1" ht="14.4" x14ac:dyDescent="0.3">
      <c r="A130" s="112"/>
      <c r="B130" s="114" t="s">
        <v>81</v>
      </c>
      <c r="C130" s="226" t="s">
        <v>89</v>
      </c>
      <c r="D130" s="226"/>
      <c r="E130" s="226"/>
      <c r="F130" s="226"/>
      <c r="G130" s="226"/>
      <c r="H130" s="226"/>
      <c r="I130" s="226"/>
      <c r="J130" s="226"/>
      <c r="K130" s="226"/>
      <c r="L130" s="226"/>
      <c r="M130" s="226"/>
      <c r="N130" s="226"/>
      <c r="O130" s="227"/>
      <c r="BP130" s="103"/>
      <c r="BQ130" s="111"/>
      <c r="BS130" s="77" t="s">
        <v>89</v>
      </c>
      <c r="BT130" s="135"/>
    </row>
    <row r="131" spans="1:72" s="75" customFormat="1" ht="14.4" x14ac:dyDescent="0.3">
      <c r="A131" s="115"/>
      <c r="B131" s="116"/>
      <c r="C131" s="116"/>
      <c r="D131" s="116"/>
      <c r="E131" s="117" t="s">
        <v>186</v>
      </c>
      <c r="F131" s="118"/>
      <c r="G131" s="119"/>
      <c r="H131" s="88"/>
      <c r="I131" s="88"/>
      <c r="J131" s="120">
        <v>1706.84</v>
      </c>
      <c r="K131" s="121"/>
      <c r="L131" s="121"/>
      <c r="M131" s="121"/>
      <c r="N131" s="122"/>
      <c r="O131" s="123"/>
      <c r="BP131" s="103"/>
      <c r="BQ131" s="111"/>
      <c r="BT131" s="135"/>
    </row>
    <row r="132" spans="1:72" s="75" customFormat="1" ht="14.4" x14ac:dyDescent="0.3">
      <c r="A132" s="115"/>
      <c r="B132" s="116"/>
      <c r="C132" s="116"/>
      <c r="D132" s="116"/>
      <c r="E132" s="117" t="s">
        <v>187</v>
      </c>
      <c r="F132" s="118"/>
      <c r="G132" s="119"/>
      <c r="H132" s="88"/>
      <c r="I132" s="88"/>
      <c r="J132" s="120">
        <v>926.05</v>
      </c>
      <c r="K132" s="121"/>
      <c r="L132" s="121"/>
      <c r="M132" s="121"/>
      <c r="N132" s="122"/>
      <c r="O132" s="123"/>
      <c r="BP132" s="103"/>
      <c r="BQ132" s="111"/>
      <c r="BT132" s="135"/>
    </row>
    <row r="133" spans="1:72" s="75" customFormat="1" ht="14.4" x14ac:dyDescent="0.3">
      <c r="A133" s="115"/>
      <c r="B133" s="116"/>
      <c r="C133" s="116"/>
      <c r="D133" s="116"/>
      <c r="E133" s="117" t="s">
        <v>92</v>
      </c>
      <c r="F133" s="118"/>
      <c r="G133" s="119"/>
      <c r="H133" s="88"/>
      <c r="I133" s="88"/>
      <c r="J133" s="120">
        <v>5600.62</v>
      </c>
      <c r="K133" s="121"/>
      <c r="L133" s="121"/>
      <c r="M133" s="121"/>
      <c r="N133" s="122"/>
      <c r="O133" s="123"/>
      <c r="BP133" s="103"/>
      <c r="BQ133" s="111"/>
      <c r="BT133" s="135"/>
    </row>
    <row r="134" spans="1:72" s="75" customFormat="1" ht="31.8" x14ac:dyDescent="0.3">
      <c r="A134" s="104" t="s">
        <v>188</v>
      </c>
      <c r="B134" s="105" t="s">
        <v>175</v>
      </c>
      <c r="C134" s="228" t="s">
        <v>176</v>
      </c>
      <c r="D134" s="228"/>
      <c r="E134" s="228"/>
      <c r="F134" s="126">
        <v>0.48620999999999998</v>
      </c>
      <c r="G134" s="107" t="s">
        <v>177</v>
      </c>
      <c r="H134" s="107" t="s">
        <v>178</v>
      </c>
      <c r="I134" s="107">
        <v>975.22</v>
      </c>
      <c r="J134" s="107">
        <v>6488.44</v>
      </c>
      <c r="K134" s="107">
        <v>2227.86</v>
      </c>
      <c r="L134" s="108" t="s">
        <v>189</v>
      </c>
      <c r="M134" s="107">
        <v>4172.62</v>
      </c>
      <c r="N134" s="109">
        <v>8.8089999999999993</v>
      </c>
      <c r="O134" s="110">
        <v>4.28</v>
      </c>
      <c r="BP134" s="103"/>
      <c r="BQ134" s="111" t="s">
        <v>176</v>
      </c>
      <c r="BT134" s="135"/>
    </row>
    <row r="135" spans="1:72" s="75" customFormat="1" ht="14.4" x14ac:dyDescent="0.3">
      <c r="A135" s="112"/>
      <c r="B135" s="113"/>
      <c r="C135" s="226" t="s">
        <v>180</v>
      </c>
      <c r="D135" s="226"/>
      <c r="E135" s="226"/>
      <c r="F135" s="226"/>
      <c r="G135" s="226"/>
      <c r="H135" s="226"/>
      <c r="I135" s="226"/>
      <c r="J135" s="226"/>
      <c r="K135" s="226"/>
      <c r="L135" s="226"/>
      <c r="M135" s="226"/>
      <c r="N135" s="226"/>
      <c r="O135" s="227"/>
      <c r="BP135" s="103"/>
      <c r="BQ135" s="111"/>
      <c r="BR135" s="77" t="s">
        <v>180</v>
      </c>
      <c r="BT135" s="135"/>
    </row>
    <row r="136" spans="1:72" s="75" customFormat="1" ht="52.2" x14ac:dyDescent="0.3">
      <c r="A136" s="112"/>
      <c r="B136" s="113" t="s">
        <v>87</v>
      </c>
      <c r="C136" s="226" t="s">
        <v>88</v>
      </c>
      <c r="D136" s="226"/>
      <c r="E136" s="226"/>
      <c r="F136" s="226"/>
      <c r="G136" s="226"/>
      <c r="H136" s="226"/>
      <c r="I136" s="226"/>
      <c r="J136" s="226"/>
      <c r="K136" s="226"/>
      <c r="L136" s="226"/>
      <c r="M136" s="226"/>
      <c r="N136" s="226"/>
      <c r="O136" s="227"/>
      <c r="BP136" s="103"/>
      <c r="BQ136" s="111"/>
      <c r="BR136" s="77" t="s">
        <v>88</v>
      </c>
      <c r="BT136" s="135"/>
    </row>
    <row r="137" spans="1:72" s="75" customFormat="1" ht="14.4" x14ac:dyDescent="0.3">
      <c r="A137" s="112"/>
      <c r="B137" s="114" t="s">
        <v>81</v>
      </c>
      <c r="C137" s="226" t="s">
        <v>89</v>
      </c>
      <c r="D137" s="226"/>
      <c r="E137" s="226"/>
      <c r="F137" s="226"/>
      <c r="G137" s="226"/>
      <c r="H137" s="226"/>
      <c r="I137" s="226"/>
      <c r="J137" s="226"/>
      <c r="K137" s="226"/>
      <c r="L137" s="226"/>
      <c r="M137" s="226"/>
      <c r="N137" s="226"/>
      <c r="O137" s="227"/>
      <c r="BP137" s="103"/>
      <c r="BQ137" s="111"/>
      <c r="BS137" s="77" t="s">
        <v>89</v>
      </c>
      <c r="BT137" s="135"/>
    </row>
    <row r="138" spans="1:72" s="75" customFormat="1" ht="14.4" x14ac:dyDescent="0.3">
      <c r="A138" s="115"/>
      <c r="B138" s="116"/>
      <c r="C138" s="116"/>
      <c r="D138" s="116"/>
      <c r="E138" s="117" t="s">
        <v>190</v>
      </c>
      <c r="F138" s="118"/>
      <c r="G138" s="119"/>
      <c r="H138" s="88"/>
      <c r="I138" s="88"/>
      <c r="J138" s="120">
        <v>2099.91</v>
      </c>
      <c r="K138" s="121"/>
      <c r="L138" s="121"/>
      <c r="M138" s="121"/>
      <c r="N138" s="122"/>
      <c r="O138" s="123"/>
      <c r="BP138" s="103"/>
      <c r="BQ138" s="111"/>
      <c r="BT138" s="135"/>
    </row>
    <row r="139" spans="1:72" s="75" customFormat="1" ht="14.4" x14ac:dyDescent="0.3">
      <c r="A139" s="115"/>
      <c r="B139" s="116"/>
      <c r="C139" s="116"/>
      <c r="D139" s="116"/>
      <c r="E139" s="117" t="s">
        <v>191</v>
      </c>
      <c r="F139" s="118"/>
      <c r="G139" s="119"/>
      <c r="H139" s="88"/>
      <c r="I139" s="88"/>
      <c r="J139" s="120">
        <v>1139.31</v>
      </c>
      <c r="K139" s="121"/>
      <c r="L139" s="121"/>
      <c r="M139" s="121"/>
      <c r="N139" s="122"/>
      <c r="O139" s="123"/>
      <c r="BP139" s="103"/>
      <c r="BQ139" s="111"/>
      <c r="BT139" s="135"/>
    </row>
    <row r="140" spans="1:72" s="75" customFormat="1" ht="14.4" x14ac:dyDescent="0.3">
      <c r="A140" s="115"/>
      <c r="B140" s="116"/>
      <c r="C140" s="116"/>
      <c r="D140" s="116"/>
      <c r="E140" s="117" t="s">
        <v>92</v>
      </c>
      <c r="F140" s="118"/>
      <c r="G140" s="119"/>
      <c r="H140" s="88"/>
      <c r="I140" s="88"/>
      <c r="J140" s="120">
        <v>9727.66</v>
      </c>
      <c r="K140" s="121"/>
      <c r="L140" s="121"/>
      <c r="M140" s="121"/>
      <c r="N140" s="122"/>
      <c r="O140" s="123"/>
      <c r="BP140" s="103"/>
      <c r="BQ140" s="111"/>
      <c r="BT140" s="135"/>
    </row>
    <row r="141" spans="1:72" s="75" customFormat="1" ht="14.4" x14ac:dyDescent="0.3">
      <c r="A141" s="229" t="s">
        <v>192</v>
      </c>
      <c r="B141" s="230"/>
      <c r="C141" s="230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1"/>
      <c r="BP141" s="103"/>
      <c r="BQ141" s="111"/>
      <c r="BT141" s="135" t="s">
        <v>192</v>
      </c>
    </row>
    <row r="142" spans="1:72" s="75" customFormat="1" ht="31.8" x14ac:dyDescent="0.3">
      <c r="A142" s="104" t="s">
        <v>193</v>
      </c>
      <c r="B142" s="105" t="s">
        <v>167</v>
      </c>
      <c r="C142" s="228" t="s">
        <v>168</v>
      </c>
      <c r="D142" s="228"/>
      <c r="E142" s="228"/>
      <c r="F142" s="106">
        <v>3.5568000000000002E-2</v>
      </c>
      <c r="G142" s="107" t="s">
        <v>169</v>
      </c>
      <c r="H142" s="107" t="s">
        <v>170</v>
      </c>
      <c r="I142" s="107">
        <v>254.72</v>
      </c>
      <c r="J142" s="107">
        <v>217.1</v>
      </c>
      <c r="K142" s="107">
        <v>132.61000000000001</v>
      </c>
      <c r="L142" s="108" t="s">
        <v>194</v>
      </c>
      <c r="M142" s="107">
        <v>79.73</v>
      </c>
      <c r="N142" s="128">
        <v>6.1064999999999996</v>
      </c>
      <c r="O142" s="110">
        <v>0.22</v>
      </c>
      <c r="BP142" s="103"/>
      <c r="BQ142" s="111" t="s">
        <v>168</v>
      </c>
      <c r="BT142" s="135"/>
    </row>
    <row r="143" spans="1:72" s="75" customFormat="1" ht="52.2" x14ac:dyDescent="0.3">
      <c r="A143" s="112"/>
      <c r="B143" s="113" t="s">
        <v>87</v>
      </c>
      <c r="C143" s="226" t="s">
        <v>88</v>
      </c>
      <c r="D143" s="226"/>
      <c r="E143" s="226"/>
      <c r="F143" s="226"/>
      <c r="G143" s="226"/>
      <c r="H143" s="226"/>
      <c r="I143" s="226"/>
      <c r="J143" s="226"/>
      <c r="K143" s="226"/>
      <c r="L143" s="226"/>
      <c r="M143" s="226"/>
      <c r="N143" s="226"/>
      <c r="O143" s="227"/>
      <c r="BP143" s="103"/>
      <c r="BQ143" s="111"/>
      <c r="BR143" s="77" t="s">
        <v>88</v>
      </c>
      <c r="BT143" s="135"/>
    </row>
    <row r="144" spans="1:72" s="75" customFormat="1" ht="14.4" x14ac:dyDescent="0.3">
      <c r="A144" s="112"/>
      <c r="B144" s="114" t="s">
        <v>81</v>
      </c>
      <c r="C144" s="226" t="s">
        <v>89</v>
      </c>
      <c r="D144" s="226"/>
      <c r="E144" s="226"/>
      <c r="F144" s="226"/>
      <c r="G144" s="226"/>
      <c r="H144" s="226"/>
      <c r="I144" s="226"/>
      <c r="J144" s="226"/>
      <c r="K144" s="226"/>
      <c r="L144" s="226"/>
      <c r="M144" s="226"/>
      <c r="N144" s="226"/>
      <c r="O144" s="227"/>
      <c r="BP144" s="103"/>
      <c r="BQ144" s="111"/>
      <c r="BS144" s="77" t="s">
        <v>89</v>
      </c>
      <c r="BT144" s="135"/>
    </row>
    <row r="145" spans="1:72" s="75" customFormat="1" ht="14.4" x14ac:dyDescent="0.3">
      <c r="A145" s="115"/>
      <c r="B145" s="116"/>
      <c r="C145" s="116"/>
      <c r="D145" s="116"/>
      <c r="E145" s="117" t="s">
        <v>195</v>
      </c>
      <c r="F145" s="118"/>
      <c r="G145" s="119"/>
      <c r="H145" s="88"/>
      <c r="I145" s="88"/>
      <c r="J145" s="120">
        <v>124.86</v>
      </c>
      <c r="K145" s="121"/>
      <c r="L145" s="121"/>
      <c r="M145" s="121"/>
      <c r="N145" s="122"/>
      <c r="O145" s="123"/>
      <c r="BP145" s="103"/>
      <c r="BQ145" s="111"/>
      <c r="BT145" s="135"/>
    </row>
    <row r="146" spans="1:72" s="75" customFormat="1" ht="14.4" x14ac:dyDescent="0.3">
      <c r="A146" s="115"/>
      <c r="B146" s="116"/>
      <c r="C146" s="116"/>
      <c r="D146" s="116"/>
      <c r="E146" s="117" t="s">
        <v>196</v>
      </c>
      <c r="F146" s="118"/>
      <c r="G146" s="119"/>
      <c r="H146" s="88"/>
      <c r="I146" s="88"/>
      <c r="J146" s="120">
        <v>67.739999999999995</v>
      </c>
      <c r="K146" s="121"/>
      <c r="L146" s="121"/>
      <c r="M146" s="121"/>
      <c r="N146" s="122"/>
      <c r="O146" s="123"/>
      <c r="BP146" s="103"/>
      <c r="BQ146" s="111"/>
      <c r="BT146" s="135"/>
    </row>
    <row r="147" spans="1:72" s="75" customFormat="1" ht="14.4" x14ac:dyDescent="0.3">
      <c r="A147" s="115"/>
      <c r="B147" s="116"/>
      <c r="C147" s="116"/>
      <c r="D147" s="116"/>
      <c r="E147" s="117" t="s">
        <v>92</v>
      </c>
      <c r="F147" s="118"/>
      <c r="G147" s="119"/>
      <c r="H147" s="88"/>
      <c r="I147" s="88"/>
      <c r="J147" s="120">
        <v>409.7</v>
      </c>
      <c r="K147" s="121"/>
      <c r="L147" s="121"/>
      <c r="M147" s="121"/>
      <c r="N147" s="122"/>
      <c r="O147" s="123"/>
      <c r="BP147" s="103"/>
      <c r="BQ147" s="111"/>
      <c r="BT147" s="135"/>
    </row>
    <row r="148" spans="1:72" s="75" customFormat="1" ht="31.8" x14ac:dyDescent="0.3">
      <c r="A148" s="104" t="s">
        <v>197</v>
      </c>
      <c r="B148" s="105" t="s">
        <v>175</v>
      </c>
      <c r="C148" s="228" t="s">
        <v>176</v>
      </c>
      <c r="D148" s="228"/>
      <c r="E148" s="228"/>
      <c r="F148" s="106">
        <v>3.5568000000000002E-2</v>
      </c>
      <c r="G148" s="107" t="s">
        <v>177</v>
      </c>
      <c r="H148" s="107" t="s">
        <v>178</v>
      </c>
      <c r="I148" s="107">
        <v>975.22</v>
      </c>
      <c r="J148" s="107">
        <v>474.65</v>
      </c>
      <c r="K148" s="107">
        <v>162.97999999999999</v>
      </c>
      <c r="L148" s="108" t="s">
        <v>198</v>
      </c>
      <c r="M148" s="107">
        <v>305.24</v>
      </c>
      <c r="N148" s="109">
        <v>8.8089999999999993</v>
      </c>
      <c r="O148" s="110">
        <v>0.31</v>
      </c>
      <c r="BP148" s="103"/>
      <c r="BQ148" s="111" t="s">
        <v>176</v>
      </c>
      <c r="BT148" s="135"/>
    </row>
    <row r="149" spans="1:72" s="75" customFormat="1" ht="14.4" x14ac:dyDescent="0.3">
      <c r="A149" s="112"/>
      <c r="B149" s="113"/>
      <c r="C149" s="226" t="s">
        <v>180</v>
      </c>
      <c r="D149" s="226"/>
      <c r="E149" s="226"/>
      <c r="F149" s="226"/>
      <c r="G149" s="226"/>
      <c r="H149" s="226"/>
      <c r="I149" s="226"/>
      <c r="J149" s="226"/>
      <c r="K149" s="226"/>
      <c r="L149" s="226"/>
      <c r="M149" s="226"/>
      <c r="N149" s="226"/>
      <c r="O149" s="227"/>
      <c r="BP149" s="103"/>
      <c r="BQ149" s="111"/>
      <c r="BR149" s="77" t="s">
        <v>180</v>
      </c>
      <c r="BT149" s="135"/>
    </row>
    <row r="150" spans="1:72" s="75" customFormat="1" ht="52.2" x14ac:dyDescent="0.3">
      <c r="A150" s="112"/>
      <c r="B150" s="113" t="s">
        <v>87</v>
      </c>
      <c r="C150" s="226" t="s">
        <v>88</v>
      </c>
      <c r="D150" s="226"/>
      <c r="E150" s="226"/>
      <c r="F150" s="226"/>
      <c r="G150" s="226"/>
      <c r="H150" s="226"/>
      <c r="I150" s="226"/>
      <c r="J150" s="226"/>
      <c r="K150" s="226"/>
      <c r="L150" s="226"/>
      <c r="M150" s="226"/>
      <c r="N150" s="226"/>
      <c r="O150" s="227"/>
      <c r="BP150" s="103"/>
      <c r="BQ150" s="111"/>
      <c r="BR150" s="77" t="s">
        <v>88</v>
      </c>
      <c r="BT150" s="135"/>
    </row>
    <row r="151" spans="1:72" s="75" customFormat="1" ht="14.4" x14ac:dyDescent="0.3">
      <c r="A151" s="112"/>
      <c r="B151" s="114" t="s">
        <v>81</v>
      </c>
      <c r="C151" s="226" t="s">
        <v>89</v>
      </c>
      <c r="D151" s="226"/>
      <c r="E151" s="226"/>
      <c r="F151" s="226"/>
      <c r="G151" s="226"/>
      <c r="H151" s="226"/>
      <c r="I151" s="226"/>
      <c r="J151" s="226"/>
      <c r="K151" s="226"/>
      <c r="L151" s="226"/>
      <c r="M151" s="226"/>
      <c r="N151" s="226"/>
      <c r="O151" s="227"/>
      <c r="BP151" s="103"/>
      <c r="BQ151" s="111"/>
      <c r="BS151" s="77" t="s">
        <v>89</v>
      </c>
      <c r="BT151" s="135"/>
    </row>
    <row r="152" spans="1:72" s="75" customFormat="1" ht="14.4" x14ac:dyDescent="0.3">
      <c r="A152" s="115"/>
      <c r="B152" s="116"/>
      <c r="C152" s="116"/>
      <c r="D152" s="116"/>
      <c r="E152" s="117" t="s">
        <v>199</v>
      </c>
      <c r="F152" s="118"/>
      <c r="G152" s="119"/>
      <c r="H152" s="88"/>
      <c r="I152" s="88"/>
      <c r="J152" s="120">
        <v>153.62</v>
      </c>
      <c r="K152" s="121"/>
      <c r="L152" s="121"/>
      <c r="M152" s="121"/>
      <c r="N152" s="122"/>
      <c r="O152" s="123"/>
      <c r="BP152" s="103"/>
      <c r="BQ152" s="111"/>
      <c r="BT152" s="135"/>
    </row>
    <row r="153" spans="1:72" s="75" customFormat="1" ht="14.4" x14ac:dyDescent="0.3">
      <c r="A153" s="115"/>
      <c r="B153" s="116"/>
      <c r="C153" s="116"/>
      <c r="D153" s="116"/>
      <c r="E153" s="117" t="s">
        <v>200</v>
      </c>
      <c r="F153" s="118"/>
      <c r="G153" s="119"/>
      <c r="H153" s="88"/>
      <c r="I153" s="88"/>
      <c r="J153" s="120">
        <v>83.35</v>
      </c>
      <c r="K153" s="121"/>
      <c r="L153" s="121"/>
      <c r="M153" s="121"/>
      <c r="N153" s="122"/>
      <c r="O153" s="123"/>
      <c r="BP153" s="103"/>
      <c r="BQ153" s="111"/>
      <c r="BT153" s="135"/>
    </row>
    <row r="154" spans="1:72" s="75" customFormat="1" ht="14.4" x14ac:dyDescent="0.3">
      <c r="A154" s="115"/>
      <c r="B154" s="116"/>
      <c r="C154" s="116"/>
      <c r="D154" s="116"/>
      <c r="E154" s="117" t="s">
        <v>92</v>
      </c>
      <c r="F154" s="118"/>
      <c r="G154" s="119"/>
      <c r="H154" s="88"/>
      <c r="I154" s="88"/>
      <c r="J154" s="120">
        <v>711.62</v>
      </c>
      <c r="K154" s="121"/>
      <c r="L154" s="121"/>
      <c r="M154" s="121"/>
      <c r="N154" s="122"/>
      <c r="O154" s="123"/>
      <c r="BP154" s="103"/>
      <c r="BQ154" s="111"/>
      <c r="BT154" s="135"/>
    </row>
    <row r="155" spans="1:72" s="75" customFormat="1" ht="14.4" x14ac:dyDescent="0.3">
      <c r="A155" s="229" t="s">
        <v>201</v>
      </c>
      <c r="B155" s="230"/>
      <c r="C155" s="230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1"/>
      <c r="BP155" s="103"/>
      <c r="BQ155" s="111"/>
      <c r="BT155" s="135" t="s">
        <v>201</v>
      </c>
    </row>
    <row r="156" spans="1:72" s="75" customFormat="1" ht="31.8" x14ac:dyDescent="0.3">
      <c r="A156" s="104" t="s">
        <v>202</v>
      </c>
      <c r="B156" s="105" t="s">
        <v>167</v>
      </c>
      <c r="C156" s="228" t="s">
        <v>168</v>
      </c>
      <c r="D156" s="228"/>
      <c r="E156" s="228"/>
      <c r="F156" s="106">
        <v>2.0937999999999998E-2</v>
      </c>
      <c r="G156" s="107" t="s">
        <v>169</v>
      </c>
      <c r="H156" s="107" t="s">
        <v>170</v>
      </c>
      <c r="I156" s="107">
        <v>254.72</v>
      </c>
      <c r="J156" s="107">
        <v>127.79</v>
      </c>
      <c r="K156" s="107">
        <v>78.06</v>
      </c>
      <c r="L156" s="108" t="s">
        <v>203</v>
      </c>
      <c r="M156" s="107">
        <v>46.93</v>
      </c>
      <c r="N156" s="128">
        <v>6.1064999999999996</v>
      </c>
      <c r="O156" s="110">
        <v>0.13</v>
      </c>
      <c r="BP156" s="103"/>
      <c r="BQ156" s="111" t="s">
        <v>168</v>
      </c>
      <c r="BT156" s="135"/>
    </row>
    <row r="157" spans="1:72" s="75" customFormat="1" ht="52.2" x14ac:dyDescent="0.3">
      <c r="A157" s="112"/>
      <c r="B157" s="113" t="s">
        <v>87</v>
      </c>
      <c r="C157" s="226" t="s">
        <v>88</v>
      </c>
      <c r="D157" s="226"/>
      <c r="E157" s="226"/>
      <c r="F157" s="226"/>
      <c r="G157" s="226"/>
      <c r="H157" s="226"/>
      <c r="I157" s="226"/>
      <c r="J157" s="226"/>
      <c r="K157" s="226"/>
      <c r="L157" s="226"/>
      <c r="M157" s="226"/>
      <c r="N157" s="226"/>
      <c r="O157" s="227"/>
      <c r="BP157" s="103"/>
      <c r="BQ157" s="111"/>
      <c r="BR157" s="77" t="s">
        <v>88</v>
      </c>
      <c r="BT157" s="135"/>
    </row>
    <row r="158" spans="1:72" s="75" customFormat="1" ht="14.4" x14ac:dyDescent="0.3">
      <c r="A158" s="112"/>
      <c r="B158" s="114" t="s">
        <v>81</v>
      </c>
      <c r="C158" s="226" t="s">
        <v>89</v>
      </c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27"/>
      <c r="BP158" s="103"/>
      <c r="BQ158" s="111"/>
      <c r="BS158" s="77" t="s">
        <v>89</v>
      </c>
      <c r="BT158" s="135"/>
    </row>
    <row r="159" spans="1:72" s="75" customFormat="1" ht="14.4" x14ac:dyDescent="0.3">
      <c r="A159" s="115"/>
      <c r="B159" s="116"/>
      <c r="C159" s="116"/>
      <c r="D159" s="116"/>
      <c r="E159" s="117" t="s">
        <v>204</v>
      </c>
      <c r="F159" s="118"/>
      <c r="G159" s="119"/>
      <c r="H159" s="88"/>
      <c r="I159" s="88"/>
      <c r="J159" s="120">
        <v>73.5</v>
      </c>
      <c r="K159" s="121"/>
      <c r="L159" s="121"/>
      <c r="M159" s="121"/>
      <c r="N159" s="122"/>
      <c r="O159" s="123"/>
      <c r="BP159" s="103"/>
      <c r="BQ159" s="111"/>
      <c r="BT159" s="135"/>
    </row>
    <row r="160" spans="1:72" s="75" customFormat="1" ht="14.4" x14ac:dyDescent="0.3">
      <c r="A160" s="115"/>
      <c r="B160" s="116"/>
      <c r="C160" s="116"/>
      <c r="D160" s="116"/>
      <c r="E160" s="117" t="s">
        <v>205</v>
      </c>
      <c r="F160" s="118"/>
      <c r="G160" s="119"/>
      <c r="H160" s="88"/>
      <c r="I160" s="88"/>
      <c r="J160" s="120">
        <v>39.880000000000003</v>
      </c>
      <c r="K160" s="121"/>
      <c r="L160" s="121"/>
      <c r="M160" s="121"/>
      <c r="N160" s="122"/>
      <c r="O160" s="123"/>
      <c r="BP160" s="103"/>
      <c r="BQ160" s="111"/>
      <c r="BT160" s="135"/>
    </row>
    <row r="161" spans="1:72" s="75" customFormat="1" ht="14.4" x14ac:dyDescent="0.3">
      <c r="A161" s="115"/>
      <c r="B161" s="116"/>
      <c r="C161" s="116"/>
      <c r="D161" s="116"/>
      <c r="E161" s="117" t="s">
        <v>92</v>
      </c>
      <c r="F161" s="118"/>
      <c r="G161" s="119"/>
      <c r="H161" s="88"/>
      <c r="I161" s="88"/>
      <c r="J161" s="120">
        <v>241.17</v>
      </c>
      <c r="K161" s="121"/>
      <c r="L161" s="121"/>
      <c r="M161" s="121"/>
      <c r="N161" s="122"/>
      <c r="O161" s="123"/>
      <c r="BP161" s="103"/>
      <c r="BQ161" s="111"/>
      <c r="BT161" s="135"/>
    </row>
    <row r="162" spans="1:72" s="75" customFormat="1" ht="31.8" x14ac:dyDescent="0.3">
      <c r="A162" s="104" t="s">
        <v>206</v>
      </c>
      <c r="B162" s="105" t="s">
        <v>175</v>
      </c>
      <c r="C162" s="228" t="s">
        <v>176</v>
      </c>
      <c r="D162" s="228"/>
      <c r="E162" s="228"/>
      <c r="F162" s="106">
        <v>2.0937999999999998E-2</v>
      </c>
      <c r="G162" s="107" t="s">
        <v>177</v>
      </c>
      <c r="H162" s="107" t="s">
        <v>178</v>
      </c>
      <c r="I162" s="107">
        <v>975.22</v>
      </c>
      <c r="J162" s="107">
        <v>279.42</v>
      </c>
      <c r="K162" s="107">
        <v>95.94</v>
      </c>
      <c r="L162" s="108" t="s">
        <v>207</v>
      </c>
      <c r="M162" s="107">
        <v>179.69</v>
      </c>
      <c r="N162" s="109">
        <v>8.8089999999999993</v>
      </c>
      <c r="O162" s="110">
        <v>0.18</v>
      </c>
      <c r="BP162" s="103"/>
      <c r="BQ162" s="111" t="s">
        <v>176</v>
      </c>
      <c r="BT162" s="135"/>
    </row>
    <row r="163" spans="1:72" s="75" customFormat="1" ht="14.4" x14ac:dyDescent="0.3">
      <c r="A163" s="112"/>
      <c r="B163" s="113"/>
      <c r="C163" s="226" t="s">
        <v>180</v>
      </c>
      <c r="D163" s="226"/>
      <c r="E163" s="226"/>
      <c r="F163" s="226"/>
      <c r="G163" s="226"/>
      <c r="H163" s="226"/>
      <c r="I163" s="226"/>
      <c r="J163" s="226"/>
      <c r="K163" s="226"/>
      <c r="L163" s="226"/>
      <c r="M163" s="226"/>
      <c r="N163" s="226"/>
      <c r="O163" s="227"/>
      <c r="BP163" s="103"/>
      <c r="BQ163" s="111"/>
      <c r="BR163" s="77" t="s">
        <v>180</v>
      </c>
      <c r="BT163" s="135"/>
    </row>
    <row r="164" spans="1:72" s="75" customFormat="1" ht="52.2" x14ac:dyDescent="0.3">
      <c r="A164" s="112"/>
      <c r="B164" s="113" t="s">
        <v>87</v>
      </c>
      <c r="C164" s="226" t="s">
        <v>88</v>
      </c>
      <c r="D164" s="226"/>
      <c r="E164" s="226"/>
      <c r="F164" s="226"/>
      <c r="G164" s="226"/>
      <c r="H164" s="226"/>
      <c r="I164" s="226"/>
      <c r="J164" s="226"/>
      <c r="K164" s="226"/>
      <c r="L164" s="226"/>
      <c r="M164" s="226"/>
      <c r="N164" s="226"/>
      <c r="O164" s="227"/>
      <c r="BP164" s="103"/>
      <c r="BQ164" s="111"/>
      <c r="BR164" s="77" t="s">
        <v>88</v>
      </c>
      <c r="BT164" s="135"/>
    </row>
    <row r="165" spans="1:72" s="75" customFormat="1" ht="14.4" x14ac:dyDescent="0.3">
      <c r="A165" s="112"/>
      <c r="B165" s="114" t="s">
        <v>81</v>
      </c>
      <c r="C165" s="226" t="s">
        <v>89</v>
      </c>
      <c r="D165" s="226"/>
      <c r="E165" s="226"/>
      <c r="F165" s="226"/>
      <c r="G165" s="226"/>
      <c r="H165" s="226"/>
      <c r="I165" s="226"/>
      <c r="J165" s="226"/>
      <c r="K165" s="226"/>
      <c r="L165" s="226"/>
      <c r="M165" s="226"/>
      <c r="N165" s="226"/>
      <c r="O165" s="227"/>
      <c r="BP165" s="103"/>
      <c r="BQ165" s="111"/>
      <c r="BS165" s="77" t="s">
        <v>89</v>
      </c>
      <c r="BT165" s="135"/>
    </row>
    <row r="166" spans="1:72" s="75" customFormat="1" ht="14.4" x14ac:dyDescent="0.3">
      <c r="A166" s="115"/>
      <c r="B166" s="116"/>
      <c r="C166" s="116"/>
      <c r="D166" s="116"/>
      <c r="E166" s="117" t="s">
        <v>208</v>
      </c>
      <c r="F166" s="118"/>
      <c r="G166" s="119"/>
      <c r="H166" s="88"/>
      <c r="I166" s="88"/>
      <c r="J166" s="120">
        <v>90.43</v>
      </c>
      <c r="K166" s="121"/>
      <c r="L166" s="121"/>
      <c r="M166" s="121"/>
      <c r="N166" s="122"/>
      <c r="O166" s="123"/>
      <c r="BP166" s="103"/>
      <c r="BQ166" s="111"/>
      <c r="BT166" s="135"/>
    </row>
    <row r="167" spans="1:72" s="75" customFormat="1" ht="14.4" x14ac:dyDescent="0.3">
      <c r="A167" s="115"/>
      <c r="B167" s="116"/>
      <c r="C167" s="116"/>
      <c r="D167" s="116"/>
      <c r="E167" s="117" t="s">
        <v>209</v>
      </c>
      <c r="F167" s="118"/>
      <c r="G167" s="119"/>
      <c r="H167" s="88"/>
      <c r="I167" s="88"/>
      <c r="J167" s="120">
        <v>49.06</v>
      </c>
      <c r="K167" s="121"/>
      <c r="L167" s="121"/>
      <c r="M167" s="121"/>
      <c r="N167" s="122"/>
      <c r="O167" s="123"/>
      <c r="BP167" s="103"/>
      <c r="BQ167" s="111"/>
      <c r="BT167" s="135"/>
    </row>
    <row r="168" spans="1:72" s="75" customFormat="1" ht="14.4" x14ac:dyDescent="0.3">
      <c r="A168" s="115"/>
      <c r="B168" s="116"/>
      <c r="C168" s="116"/>
      <c r="D168" s="116"/>
      <c r="E168" s="117" t="s">
        <v>92</v>
      </c>
      <c r="F168" s="118"/>
      <c r="G168" s="119"/>
      <c r="H168" s="88"/>
      <c r="I168" s="88"/>
      <c r="J168" s="120">
        <v>418.91</v>
      </c>
      <c r="K168" s="121"/>
      <c r="L168" s="121"/>
      <c r="M168" s="121"/>
      <c r="N168" s="122"/>
      <c r="O168" s="123"/>
      <c r="BP168" s="103"/>
      <c r="BQ168" s="111"/>
      <c r="BT168" s="135"/>
    </row>
    <row r="169" spans="1:72" s="75" customFormat="1" ht="14.4" x14ac:dyDescent="0.3">
      <c r="A169" s="229" t="s">
        <v>210</v>
      </c>
      <c r="B169" s="230"/>
      <c r="C169" s="230"/>
      <c r="D169" s="230"/>
      <c r="E169" s="230"/>
      <c r="F169" s="230"/>
      <c r="G169" s="230"/>
      <c r="H169" s="230"/>
      <c r="I169" s="230"/>
      <c r="J169" s="230"/>
      <c r="K169" s="230"/>
      <c r="L169" s="230"/>
      <c r="M169" s="230"/>
      <c r="N169" s="230"/>
      <c r="O169" s="231"/>
      <c r="BP169" s="103"/>
      <c r="BQ169" s="111"/>
      <c r="BT169" s="135" t="s">
        <v>210</v>
      </c>
    </row>
    <row r="170" spans="1:72" s="75" customFormat="1" ht="31.8" x14ac:dyDescent="0.3">
      <c r="A170" s="104" t="s">
        <v>211</v>
      </c>
      <c r="B170" s="105" t="s">
        <v>167</v>
      </c>
      <c r="C170" s="228" t="s">
        <v>168</v>
      </c>
      <c r="D170" s="228"/>
      <c r="E170" s="228"/>
      <c r="F170" s="106">
        <v>3.0546E-2</v>
      </c>
      <c r="G170" s="107" t="s">
        <v>169</v>
      </c>
      <c r="H170" s="107" t="s">
        <v>170</v>
      </c>
      <c r="I170" s="107">
        <v>254.72</v>
      </c>
      <c r="J170" s="107">
        <v>186.45</v>
      </c>
      <c r="K170" s="107">
        <v>113.89</v>
      </c>
      <c r="L170" s="108" t="s">
        <v>212</v>
      </c>
      <c r="M170" s="107">
        <v>68.47</v>
      </c>
      <c r="N170" s="128">
        <v>6.1064999999999996</v>
      </c>
      <c r="O170" s="110">
        <v>0.19</v>
      </c>
      <c r="BP170" s="103"/>
      <c r="BQ170" s="111" t="s">
        <v>168</v>
      </c>
      <c r="BT170" s="135"/>
    </row>
    <row r="171" spans="1:72" s="75" customFormat="1" ht="52.2" x14ac:dyDescent="0.3">
      <c r="A171" s="112"/>
      <c r="B171" s="113" t="s">
        <v>87</v>
      </c>
      <c r="C171" s="226" t="s">
        <v>88</v>
      </c>
      <c r="D171" s="226"/>
      <c r="E171" s="226"/>
      <c r="F171" s="226"/>
      <c r="G171" s="226"/>
      <c r="H171" s="226"/>
      <c r="I171" s="226"/>
      <c r="J171" s="226"/>
      <c r="K171" s="226"/>
      <c r="L171" s="226"/>
      <c r="M171" s="226"/>
      <c r="N171" s="226"/>
      <c r="O171" s="227"/>
      <c r="BP171" s="103"/>
      <c r="BQ171" s="111"/>
      <c r="BR171" s="77" t="s">
        <v>88</v>
      </c>
      <c r="BT171" s="135"/>
    </row>
    <row r="172" spans="1:72" s="75" customFormat="1" ht="14.4" x14ac:dyDescent="0.3">
      <c r="A172" s="112"/>
      <c r="B172" s="114" t="s">
        <v>81</v>
      </c>
      <c r="C172" s="226" t="s">
        <v>89</v>
      </c>
      <c r="D172" s="226"/>
      <c r="E172" s="226"/>
      <c r="F172" s="226"/>
      <c r="G172" s="226"/>
      <c r="H172" s="226"/>
      <c r="I172" s="226"/>
      <c r="J172" s="226"/>
      <c r="K172" s="226"/>
      <c r="L172" s="226"/>
      <c r="M172" s="226"/>
      <c r="N172" s="226"/>
      <c r="O172" s="227"/>
      <c r="BP172" s="103"/>
      <c r="BQ172" s="111"/>
      <c r="BS172" s="77" t="s">
        <v>89</v>
      </c>
      <c r="BT172" s="135"/>
    </row>
    <row r="173" spans="1:72" s="75" customFormat="1" ht="14.4" x14ac:dyDescent="0.3">
      <c r="A173" s="115"/>
      <c r="B173" s="116"/>
      <c r="C173" s="116"/>
      <c r="D173" s="116"/>
      <c r="E173" s="117" t="s">
        <v>213</v>
      </c>
      <c r="F173" s="118"/>
      <c r="G173" s="119"/>
      <c r="H173" s="88"/>
      <c r="I173" s="88"/>
      <c r="J173" s="120">
        <v>107.24</v>
      </c>
      <c r="K173" s="121"/>
      <c r="L173" s="121"/>
      <c r="M173" s="121"/>
      <c r="N173" s="122"/>
      <c r="O173" s="123"/>
      <c r="BP173" s="103"/>
      <c r="BQ173" s="111"/>
      <c r="BT173" s="135"/>
    </row>
    <row r="174" spans="1:72" s="75" customFormat="1" ht="14.4" x14ac:dyDescent="0.3">
      <c r="A174" s="115"/>
      <c r="B174" s="116"/>
      <c r="C174" s="116"/>
      <c r="D174" s="116"/>
      <c r="E174" s="117" t="s">
        <v>214</v>
      </c>
      <c r="F174" s="118"/>
      <c r="G174" s="119"/>
      <c r="H174" s="88"/>
      <c r="I174" s="88"/>
      <c r="J174" s="120">
        <v>58.18</v>
      </c>
      <c r="K174" s="121"/>
      <c r="L174" s="121"/>
      <c r="M174" s="121"/>
      <c r="N174" s="122"/>
      <c r="O174" s="123"/>
      <c r="BP174" s="103"/>
      <c r="BQ174" s="111"/>
      <c r="BT174" s="135"/>
    </row>
    <row r="175" spans="1:72" s="75" customFormat="1" ht="14.4" x14ac:dyDescent="0.3">
      <c r="A175" s="115"/>
      <c r="B175" s="116"/>
      <c r="C175" s="116"/>
      <c r="D175" s="116"/>
      <c r="E175" s="117" t="s">
        <v>92</v>
      </c>
      <c r="F175" s="118"/>
      <c r="G175" s="119"/>
      <c r="H175" s="88"/>
      <c r="I175" s="88"/>
      <c r="J175" s="120">
        <v>351.87</v>
      </c>
      <c r="K175" s="121"/>
      <c r="L175" s="121"/>
      <c r="M175" s="121"/>
      <c r="N175" s="122"/>
      <c r="O175" s="123"/>
      <c r="BP175" s="103"/>
      <c r="BQ175" s="111"/>
      <c r="BT175" s="135"/>
    </row>
    <row r="176" spans="1:72" s="75" customFormat="1" ht="31.8" x14ac:dyDescent="0.3">
      <c r="A176" s="104" t="s">
        <v>215</v>
      </c>
      <c r="B176" s="105" t="s">
        <v>175</v>
      </c>
      <c r="C176" s="228" t="s">
        <v>176</v>
      </c>
      <c r="D176" s="228"/>
      <c r="E176" s="228"/>
      <c r="F176" s="106">
        <v>3.0546E-2</v>
      </c>
      <c r="G176" s="107" t="s">
        <v>177</v>
      </c>
      <c r="H176" s="107" t="s">
        <v>178</v>
      </c>
      <c r="I176" s="107">
        <v>975.22</v>
      </c>
      <c r="J176" s="107">
        <v>407.63</v>
      </c>
      <c r="K176" s="107">
        <v>139.96</v>
      </c>
      <c r="L176" s="108" t="s">
        <v>216</v>
      </c>
      <c r="M176" s="107">
        <v>262.14</v>
      </c>
      <c r="N176" s="109">
        <v>8.8089999999999993</v>
      </c>
      <c r="O176" s="110">
        <v>0.27</v>
      </c>
      <c r="BP176" s="103"/>
      <c r="BQ176" s="111" t="s">
        <v>176</v>
      </c>
      <c r="BT176" s="135"/>
    </row>
    <row r="177" spans="1:72" s="75" customFormat="1" ht="14.4" x14ac:dyDescent="0.3">
      <c r="A177" s="112"/>
      <c r="B177" s="113"/>
      <c r="C177" s="226" t="s">
        <v>180</v>
      </c>
      <c r="D177" s="226"/>
      <c r="E177" s="226"/>
      <c r="F177" s="226"/>
      <c r="G177" s="226"/>
      <c r="H177" s="226"/>
      <c r="I177" s="226"/>
      <c r="J177" s="226"/>
      <c r="K177" s="226"/>
      <c r="L177" s="226"/>
      <c r="M177" s="226"/>
      <c r="N177" s="226"/>
      <c r="O177" s="227"/>
      <c r="BP177" s="103"/>
      <c r="BQ177" s="111"/>
      <c r="BR177" s="77" t="s">
        <v>180</v>
      </c>
      <c r="BT177" s="135"/>
    </row>
    <row r="178" spans="1:72" s="75" customFormat="1" ht="52.2" x14ac:dyDescent="0.3">
      <c r="A178" s="112"/>
      <c r="B178" s="113" t="s">
        <v>87</v>
      </c>
      <c r="C178" s="226" t="s">
        <v>88</v>
      </c>
      <c r="D178" s="226"/>
      <c r="E178" s="226"/>
      <c r="F178" s="226"/>
      <c r="G178" s="226"/>
      <c r="H178" s="226"/>
      <c r="I178" s="226"/>
      <c r="J178" s="226"/>
      <c r="K178" s="226"/>
      <c r="L178" s="226"/>
      <c r="M178" s="226"/>
      <c r="N178" s="226"/>
      <c r="O178" s="227"/>
      <c r="BP178" s="103"/>
      <c r="BQ178" s="111"/>
      <c r="BR178" s="77" t="s">
        <v>88</v>
      </c>
      <c r="BT178" s="135"/>
    </row>
    <row r="179" spans="1:72" s="75" customFormat="1" ht="14.4" x14ac:dyDescent="0.3">
      <c r="A179" s="112"/>
      <c r="B179" s="114" t="s">
        <v>81</v>
      </c>
      <c r="C179" s="226" t="s">
        <v>89</v>
      </c>
      <c r="D179" s="226"/>
      <c r="E179" s="226"/>
      <c r="F179" s="226"/>
      <c r="G179" s="226"/>
      <c r="H179" s="226"/>
      <c r="I179" s="226"/>
      <c r="J179" s="226"/>
      <c r="K179" s="226"/>
      <c r="L179" s="226"/>
      <c r="M179" s="226"/>
      <c r="N179" s="226"/>
      <c r="O179" s="227"/>
      <c r="BP179" s="103"/>
      <c r="BQ179" s="111"/>
      <c r="BS179" s="77" t="s">
        <v>89</v>
      </c>
      <c r="BT179" s="135"/>
    </row>
    <row r="180" spans="1:72" s="75" customFormat="1" ht="14.4" x14ac:dyDescent="0.3">
      <c r="A180" s="115"/>
      <c r="B180" s="116"/>
      <c r="C180" s="116"/>
      <c r="D180" s="116"/>
      <c r="E180" s="117" t="s">
        <v>217</v>
      </c>
      <c r="F180" s="118"/>
      <c r="G180" s="119"/>
      <c r="H180" s="88"/>
      <c r="I180" s="88"/>
      <c r="J180" s="120">
        <v>131.91999999999999</v>
      </c>
      <c r="K180" s="121"/>
      <c r="L180" s="121"/>
      <c r="M180" s="121"/>
      <c r="N180" s="122"/>
      <c r="O180" s="123"/>
      <c r="BP180" s="103"/>
      <c r="BQ180" s="111"/>
      <c r="BT180" s="135"/>
    </row>
    <row r="181" spans="1:72" s="75" customFormat="1" ht="14.4" x14ac:dyDescent="0.3">
      <c r="A181" s="115"/>
      <c r="B181" s="116"/>
      <c r="C181" s="116"/>
      <c r="D181" s="116"/>
      <c r="E181" s="117" t="s">
        <v>218</v>
      </c>
      <c r="F181" s="118"/>
      <c r="G181" s="119"/>
      <c r="H181" s="88"/>
      <c r="I181" s="88"/>
      <c r="J181" s="120">
        <v>71.569999999999993</v>
      </c>
      <c r="K181" s="121"/>
      <c r="L181" s="121"/>
      <c r="M181" s="121"/>
      <c r="N181" s="122"/>
      <c r="O181" s="123"/>
      <c r="BP181" s="103"/>
      <c r="BQ181" s="111"/>
      <c r="BT181" s="135"/>
    </row>
    <row r="182" spans="1:72" s="75" customFormat="1" ht="14.4" x14ac:dyDescent="0.3">
      <c r="A182" s="115"/>
      <c r="B182" s="116"/>
      <c r="C182" s="116"/>
      <c r="D182" s="116"/>
      <c r="E182" s="117" t="s">
        <v>92</v>
      </c>
      <c r="F182" s="118"/>
      <c r="G182" s="119"/>
      <c r="H182" s="88"/>
      <c r="I182" s="88"/>
      <c r="J182" s="120">
        <v>611.12</v>
      </c>
      <c r="K182" s="121"/>
      <c r="L182" s="121"/>
      <c r="M182" s="121"/>
      <c r="N182" s="122"/>
      <c r="O182" s="123"/>
      <c r="BP182" s="103"/>
      <c r="BQ182" s="111"/>
      <c r="BT182" s="135"/>
    </row>
    <row r="183" spans="1:72" s="75" customFormat="1" ht="14.4" x14ac:dyDescent="0.3">
      <c r="A183" s="229" t="s">
        <v>219</v>
      </c>
      <c r="B183" s="230"/>
      <c r="C183" s="230"/>
      <c r="D183" s="230"/>
      <c r="E183" s="230"/>
      <c r="F183" s="230"/>
      <c r="G183" s="230"/>
      <c r="H183" s="230"/>
      <c r="I183" s="230"/>
      <c r="J183" s="230"/>
      <c r="K183" s="230"/>
      <c r="L183" s="230"/>
      <c r="M183" s="230"/>
      <c r="N183" s="230"/>
      <c r="O183" s="231"/>
      <c r="BP183" s="103"/>
      <c r="BQ183" s="111"/>
      <c r="BT183" s="135" t="s">
        <v>219</v>
      </c>
    </row>
    <row r="184" spans="1:72" s="75" customFormat="1" ht="31.8" x14ac:dyDescent="0.3">
      <c r="A184" s="104" t="s">
        <v>220</v>
      </c>
      <c r="B184" s="105" t="s">
        <v>167</v>
      </c>
      <c r="C184" s="228" t="s">
        <v>168</v>
      </c>
      <c r="D184" s="228"/>
      <c r="E184" s="228"/>
      <c r="F184" s="106">
        <v>1.6885000000000001E-2</v>
      </c>
      <c r="G184" s="107" t="s">
        <v>169</v>
      </c>
      <c r="H184" s="107" t="s">
        <v>170</v>
      </c>
      <c r="I184" s="107">
        <v>254.72</v>
      </c>
      <c r="J184" s="107">
        <v>103.06</v>
      </c>
      <c r="K184" s="107">
        <v>62.95</v>
      </c>
      <c r="L184" s="108" t="s">
        <v>221</v>
      </c>
      <c r="M184" s="107">
        <v>37.85</v>
      </c>
      <c r="N184" s="128">
        <v>6.1064999999999996</v>
      </c>
      <c r="O184" s="136">
        <v>0.1</v>
      </c>
      <c r="BP184" s="103"/>
      <c r="BQ184" s="111" t="s">
        <v>168</v>
      </c>
      <c r="BT184" s="135"/>
    </row>
    <row r="185" spans="1:72" s="75" customFormat="1" ht="52.2" x14ac:dyDescent="0.3">
      <c r="A185" s="112"/>
      <c r="B185" s="113" t="s">
        <v>87</v>
      </c>
      <c r="C185" s="226" t="s">
        <v>88</v>
      </c>
      <c r="D185" s="226"/>
      <c r="E185" s="226"/>
      <c r="F185" s="226"/>
      <c r="G185" s="226"/>
      <c r="H185" s="226"/>
      <c r="I185" s="226"/>
      <c r="J185" s="226"/>
      <c r="K185" s="226"/>
      <c r="L185" s="226"/>
      <c r="M185" s="226"/>
      <c r="N185" s="226"/>
      <c r="O185" s="227"/>
      <c r="BP185" s="103"/>
      <c r="BQ185" s="111"/>
      <c r="BR185" s="77" t="s">
        <v>88</v>
      </c>
      <c r="BT185" s="135"/>
    </row>
    <row r="186" spans="1:72" s="75" customFormat="1" ht="14.4" x14ac:dyDescent="0.3">
      <c r="A186" s="112"/>
      <c r="B186" s="114" t="s">
        <v>81</v>
      </c>
      <c r="C186" s="226" t="s">
        <v>89</v>
      </c>
      <c r="D186" s="226"/>
      <c r="E186" s="226"/>
      <c r="F186" s="226"/>
      <c r="G186" s="226"/>
      <c r="H186" s="226"/>
      <c r="I186" s="226"/>
      <c r="J186" s="226"/>
      <c r="K186" s="226"/>
      <c r="L186" s="226"/>
      <c r="M186" s="226"/>
      <c r="N186" s="226"/>
      <c r="O186" s="227"/>
      <c r="BP186" s="103"/>
      <c r="BQ186" s="111"/>
      <c r="BS186" s="77" t="s">
        <v>89</v>
      </c>
      <c r="BT186" s="135"/>
    </row>
    <row r="187" spans="1:72" s="75" customFormat="1" ht="14.4" x14ac:dyDescent="0.3">
      <c r="A187" s="115"/>
      <c r="B187" s="116"/>
      <c r="C187" s="116"/>
      <c r="D187" s="116"/>
      <c r="E187" s="117" t="s">
        <v>222</v>
      </c>
      <c r="F187" s="118"/>
      <c r="G187" s="119"/>
      <c r="H187" s="88"/>
      <c r="I187" s="88"/>
      <c r="J187" s="120">
        <v>59.28</v>
      </c>
      <c r="K187" s="121"/>
      <c r="L187" s="121"/>
      <c r="M187" s="121"/>
      <c r="N187" s="122"/>
      <c r="O187" s="123"/>
      <c r="BP187" s="103"/>
      <c r="BQ187" s="111"/>
      <c r="BT187" s="135"/>
    </row>
    <row r="188" spans="1:72" s="75" customFormat="1" ht="14.4" x14ac:dyDescent="0.3">
      <c r="A188" s="115"/>
      <c r="B188" s="116"/>
      <c r="C188" s="116"/>
      <c r="D188" s="116"/>
      <c r="E188" s="117" t="s">
        <v>223</v>
      </c>
      <c r="F188" s="118"/>
      <c r="G188" s="119"/>
      <c r="H188" s="88"/>
      <c r="I188" s="88"/>
      <c r="J188" s="120">
        <v>32.159999999999997</v>
      </c>
      <c r="K188" s="121"/>
      <c r="L188" s="121"/>
      <c r="M188" s="121"/>
      <c r="N188" s="122"/>
      <c r="O188" s="123"/>
      <c r="BP188" s="103"/>
      <c r="BQ188" s="111"/>
      <c r="BT188" s="135"/>
    </row>
    <row r="189" spans="1:72" s="75" customFormat="1" ht="14.4" x14ac:dyDescent="0.3">
      <c r="A189" s="115"/>
      <c r="B189" s="116"/>
      <c r="C189" s="116"/>
      <c r="D189" s="116"/>
      <c r="E189" s="117" t="s">
        <v>92</v>
      </c>
      <c r="F189" s="118"/>
      <c r="G189" s="119"/>
      <c r="H189" s="88"/>
      <c r="I189" s="88"/>
      <c r="J189" s="120">
        <v>194.5</v>
      </c>
      <c r="K189" s="121"/>
      <c r="L189" s="121"/>
      <c r="M189" s="121"/>
      <c r="N189" s="122"/>
      <c r="O189" s="123"/>
      <c r="BP189" s="103"/>
      <c r="BQ189" s="111"/>
      <c r="BT189" s="135"/>
    </row>
    <row r="190" spans="1:72" s="75" customFormat="1" ht="31.8" x14ac:dyDescent="0.3">
      <c r="A190" s="104" t="s">
        <v>224</v>
      </c>
      <c r="B190" s="105" t="s">
        <v>175</v>
      </c>
      <c r="C190" s="228" t="s">
        <v>176</v>
      </c>
      <c r="D190" s="228"/>
      <c r="E190" s="228"/>
      <c r="F190" s="106">
        <v>1.6885000000000001E-2</v>
      </c>
      <c r="G190" s="107" t="s">
        <v>177</v>
      </c>
      <c r="H190" s="107" t="s">
        <v>178</v>
      </c>
      <c r="I190" s="107">
        <v>975.22</v>
      </c>
      <c r="J190" s="107">
        <v>225.33</v>
      </c>
      <c r="K190" s="107">
        <v>77.37</v>
      </c>
      <c r="L190" s="108" t="s">
        <v>225</v>
      </c>
      <c r="M190" s="107">
        <v>144.91</v>
      </c>
      <c r="N190" s="109">
        <v>8.8089999999999993</v>
      </c>
      <c r="O190" s="110">
        <v>0.15</v>
      </c>
      <c r="BP190" s="103"/>
      <c r="BQ190" s="111" t="s">
        <v>176</v>
      </c>
      <c r="BT190" s="135"/>
    </row>
    <row r="191" spans="1:72" s="75" customFormat="1" ht="14.4" x14ac:dyDescent="0.3">
      <c r="A191" s="112"/>
      <c r="B191" s="113"/>
      <c r="C191" s="226" t="s">
        <v>180</v>
      </c>
      <c r="D191" s="226"/>
      <c r="E191" s="226"/>
      <c r="F191" s="226"/>
      <c r="G191" s="226"/>
      <c r="H191" s="226"/>
      <c r="I191" s="226"/>
      <c r="J191" s="226"/>
      <c r="K191" s="226"/>
      <c r="L191" s="226"/>
      <c r="M191" s="226"/>
      <c r="N191" s="226"/>
      <c r="O191" s="227"/>
      <c r="BP191" s="103"/>
      <c r="BQ191" s="111"/>
      <c r="BR191" s="77" t="s">
        <v>180</v>
      </c>
      <c r="BT191" s="135"/>
    </row>
    <row r="192" spans="1:72" s="75" customFormat="1" ht="52.2" x14ac:dyDescent="0.3">
      <c r="A192" s="112"/>
      <c r="B192" s="113" t="s">
        <v>87</v>
      </c>
      <c r="C192" s="226" t="s">
        <v>88</v>
      </c>
      <c r="D192" s="226"/>
      <c r="E192" s="226"/>
      <c r="F192" s="226"/>
      <c r="G192" s="226"/>
      <c r="H192" s="226"/>
      <c r="I192" s="226"/>
      <c r="J192" s="226"/>
      <c r="K192" s="226"/>
      <c r="L192" s="226"/>
      <c r="M192" s="226"/>
      <c r="N192" s="226"/>
      <c r="O192" s="227"/>
      <c r="BP192" s="103"/>
      <c r="BQ192" s="111"/>
      <c r="BR192" s="77" t="s">
        <v>88</v>
      </c>
      <c r="BT192" s="135"/>
    </row>
    <row r="193" spans="1:72" s="75" customFormat="1" ht="14.4" x14ac:dyDescent="0.3">
      <c r="A193" s="112"/>
      <c r="B193" s="114" t="s">
        <v>81</v>
      </c>
      <c r="C193" s="226" t="s">
        <v>89</v>
      </c>
      <c r="D193" s="226"/>
      <c r="E193" s="226"/>
      <c r="F193" s="226"/>
      <c r="G193" s="226"/>
      <c r="H193" s="226"/>
      <c r="I193" s="226"/>
      <c r="J193" s="226"/>
      <c r="K193" s="226"/>
      <c r="L193" s="226"/>
      <c r="M193" s="226"/>
      <c r="N193" s="226"/>
      <c r="O193" s="227"/>
      <c r="BP193" s="103"/>
      <c r="BQ193" s="111"/>
      <c r="BS193" s="77" t="s">
        <v>89</v>
      </c>
      <c r="BT193" s="135"/>
    </row>
    <row r="194" spans="1:72" s="75" customFormat="1" ht="14.4" x14ac:dyDescent="0.3">
      <c r="A194" s="115"/>
      <c r="B194" s="116"/>
      <c r="C194" s="116"/>
      <c r="D194" s="116"/>
      <c r="E194" s="117" t="s">
        <v>226</v>
      </c>
      <c r="F194" s="118"/>
      <c r="G194" s="119"/>
      <c r="H194" s="88"/>
      <c r="I194" s="88"/>
      <c r="J194" s="120">
        <v>72.930000000000007</v>
      </c>
      <c r="K194" s="121"/>
      <c r="L194" s="121"/>
      <c r="M194" s="121"/>
      <c r="N194" s="122"/>
      <c r="O194" s="123"/>
      <c r="BP194" s="103"/>
      <c r="BQ194" s="111"/>
      <c r="BT194" s="135"/>
    </row>
    <row r="195" spans="1:72" s="75" customFormat="1" ht="14.4" x14ac:dyDescent="0.3">
      <c r="A195" s="115"/>
      <c r="B195" s="116"/>
      <c r="C195" s="116"/>
      <c r="D195" s="116"/>
      <c r="E195" s="117" t="s">
        <v>227</v>
      </c>
      <c r="F195" s="118"/>
      <c r="G195" s="119"/>
      <c r="H195" s="88"/>
      <c r="I195" s="88"/>
      <c r="J195" s="120">
        <v>39.57</v>
      </c>
      <c r="K195" s="121"/>
      <c r="L195" s="121"/>
      <c r="M195" s="121"/>
      <c r="N195" s="122"/>
      <c r="O195" s="123"/>
      <c r="BP195" s="103"/>
      <c r="BQ195" s="111"/>
      <c r="BT195" s="135"/>
    </row>
    <row r="196" spans="1:72" s="75" customFormat="1" ht="14.4" x14ac:dyDescent="0.3">
      <c r="A196" s="115"/>
      <c r="B196" s="116"/>
      <c r="C196" s="116"/>
      <c r="D196" s="116"/>
      <c r="E196" s="117" t="s">
        <v>92</v>
      </c>
      <c r="F196" s="118"/>
      <c r="G196" s="119"/>
      <c r="H196" s="88"/>
      <c r="I196" s="88"/>
      <c r="J196" s="120">
        <v>337.83</v>
      </c>
      <c r="K196" s="121"/>
      <c r="L196" s="121"/>
      <c r="M196" s="121"/>
      <c r="N196" s="122"/>
      <c r="O196" s="123"/>
      <c r="BP196" s="103"/>
      <c r="BQ196" s="111"/>
      <c r="BT196" s="135"/>
    </row>
    <row r="197" spans="1:72" s="75" customFormat="1" ht="14.4" x14ac:dyDescent="0.3">
      <c r="A197" s="229" t="s">
        <v>228</v>
      </c>
      <c r="B197" s="230"/>
      <c r="C197" s="230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0"/>
      <c r="O197" s="231"/>
      <c r="BP197" s="103"/>
      <c r="BQ197" s="111"/>
      <c r="BT197" s="135" t="s">
        <v>228</v>
      </c>
    </row>
    <row r="198" spans="1:72" s="75" customFormat="1" ht="31.8" x14ac:dyDescent="0.3">
      <c r="A198" s="104" t="s">
        <v>229</v>
      </c>
      <c r="B198" s="105" t="s">
        <v>167</v>
      </c>
      <c r="C198" s="228" t="s">
        <v>168</v>
      </c>
      <c r="D198" s="228"/>
      <c r="E198" s="228"/>
      <c r="F198" s="106">
        <v>2.6846999999999999E-2</v>
      </c>
      <c r="G198" s="107" t="s">
        <v>169</v>
      </c>
      <c r="H198" s="107" t="s">
        <v>170</v>
      </c>
      <c r="I198" s="107">
        <v>254.72</v>
      </c>
      <c r="J198" s="107">
        <v>163.87</v>
      </c>
      <c r="K198" s="107">
        <v>100.09</v>
      </c>
      <c r="L198" s="108" t="s">
        <v>230</v>
      </c>
      <c r="M198" s="107">
        <v>60.18</v>
      </c>
      <c r="N198" s="128">
        <v>6.1064999999999996</v>
      </c>
      <c r="O198" s="110">
        <v>0.16</v>
      </c>
      <c r="BP198" s="103"/>
      <c r="BQ198" s="111" t="s">
        <v>168</v>
      </c>
      <c r="BT198" s="135"/>
    </row>
    <row r="199" spans="1:72" s="75" customFormat="1" ht="52.2" x14ac:dyDescent="0.3">
      <c r="A199" s="112"/>
      <c r="B199" s="113" t="s">
        <v>87</v>
      </c>
      <c r="C199" s="226" t="s">
        <v>88</v>
      </c>
      <c r="D199" s="226"/>
      <c r="E199" s="226"/>
      <c r="F199" s="226"/>
      <c r="G199" s="226"/>
      <c r="H199" s="226"/>
      <c r="I199" s="226"/>
      <c r="J199" s="226"/>
      <c r="K199" s="226"/>
      <c r="L199" s="226"/>
      <c r="M199" s="226"/>
      <c r="N199" s="226"/>
      <c r="O199" s="227"/>
      <c r="BP199" s="103"/>
      <c r="BQ199" s="111"/>
      <c r="BR199" s="77" t="s">
        <v>88</v>
      </c>
      <c r="BT199" s="135"/>
    </row>
    <row r="200" spans="1:72" s="75" customFormat="1" ht="14.4" x14ac:dyDescent="0.3">
      <c r="A200" s="112"/>
      <c r="B200" s="114" t="s">
        <v>81</v>
      </c>
      <c r="C200" s="226" t="s">
        <v>89</v>
      </c>
      <c r="D200" s="226"/>
      <c r="E200" s="226"/>
      <c r="F200" s="226"/>
      <c r="G200" s="226"/>
      <c r="H200" s="226"/>
      <c r="I200" s="226"/>
      <c r="J200" s="226"/>
      <c r="K200" s="226"/>
      <c r="L200" s="226"/>
      <c r="M200" s="226"/>
      <c r="N200" s="226"/>
      <c r="O200" s="227"/>
      <c r="BP200" s="103"/>
      <c r="BQ200" s="111"/>
      <c r="BS200" s="77" t="s">
        <v>89</v>
      </c>
      <c r="BT200" s="135"/>
    </row>
    <row r="201" spans="1:72" s="75" customFormat="1" ht="14.4" x14ac:dyDescent="0.3">
      <c r="A201" s="115"/>
      <c r="B201" s="116"/>
      <c r="C201" s="116"/>
      <c r="D201" s="116"/>
      <c r="E201" s="117" t="s">
        <v>231</v>
      </c>
      <c r="F201" s="118"/>
      <c r="G201" s="119"/>
      <c r="H201" s="88"/>
      <c r="I201" s="88"/>
      <c r="J201" s="120">
        <v>94.24</v>
      </c>
      <c r="K201" s="121"/>
      <c r="L201" s="121"/>
      <c r="M201" s="121"/>
      <c r="N201" s="122"/>
      <c r="O201" s="123"/>
      <c r="BP201" s="103"/>
      <c r="BQ201" s="111"/>
      <c r="BT201" s="135"/>
    </row>
    <row r="202" spans="1:72" s="75" customFormat="1" ht="14.4" x14ac:dyDescent="0.3">
      <c r="A202" s="115"/>
      <c r="B202" s="116"/>
      <c r="C202" s="116"/>
      <c r="D202" s="116"/>
      <c r="E202" s="117" t="s">
        <v>232</v>
      </c>
      <c r="F202" s="118"/>
      <c r="G202" s="119"/>
      <c r="H202" s="88"/>
      <c r="I202" s="88"/>
      <c r="J202" s="120">
        <v>51.13</v>
      </c>
      <c r="K202" s="121"/>
      <c r="L202" s="121"/>
      <c r="M202" s="121"/>
      <c r="N202" s="122"/>
      <c r="O202" s="123"/>
      <c r="BP202" s="103"/>
      <c r="BQ202" s="111"/>
      <c r="BT202" s="135"/>
    </row>
    <row r="203" spans="1:72" s="75" customFormat="1" ht="14.4" x14ac:dyDescent="0.3">
      <c r="A203" s="115"/>
      <c r="B203" s="116"/>
      <c r="C203" s="116"/>
      <c r="D203" s="116"/>
      <c r="E203" s="117" t="s">
        <v>92</v>
      </c>
      <c r="F203" s="118"/>
      <c r="G203" s="119"/>
      <c r="H203" s="88"/>
      <c r="I203" s="88"/>
      <c r="J203" s="120">
        <v>309.24</v>
      </c>
      <c r="K203" s="121"/>
      <c r="L203" s="121"/>
      <c r="M203" s="121"/>
      <c r="N203" s="122"/>
      <c r="O203" s="123"/>
      <c r="BP203" s="103"/>
      <c r="BQ203" s="111"/>
      <c r="BT203" s="135"/>
    </row>
    <row r="204" spans="1:72" s="75" customFormat="1" ht="31.8" x14ac:dyDescent="0.3">
      <c r="A204" s="104" t="s">
        <v>233</v>
      </c>
      <c r="B204" s="105" t="s">
        <v>175</v>
      </c>
      <c r="C204" s="228" t="s">
        <v>176</v>
      </c>
      <c r="D204" s="228"/>
      <c r="E204" s="228"/>
      <c r="F204" s="106">
        <v>2.6846999999999999E-2</v>
      </c>
      <c r="G204" s="107" t="s">
        <v>177</v>
      </c>
      <c r="H204" s="107" t="s">
        <v>178</v>
      </c>
      <c r="I204" s="107">
        <v>975.22</v>
      </c>
      <c r="J204" s="107">
        <v>358.28</v>
      </c>
      <c r="K204" s="107">
        <v>123.02</v>
      </c>
      <c r="L204" s="108" t="s">
        <v>234</v>
      </c>
      <c r="M204" s="107">
        <v>230.4</v>
      </c>
      <c r="N204" s="109">
        <v>8.8089999999999993</v>
      </c>
      <c r="O204" s="110">
        <v>0.24</v>
      </c>
      <c r="BP204" s="103"/>
      <c r="BQ204" s="111" t="s">
        <v>176</v>
      </c>
      <c r="BT204" s="135"/>
    </row>
    <row r="205" spans="1:72" s="75" customFormat="1" ht="14.4" x14ac:dyDescent="0.3">
      <c r="A205" s="112"/>
      <c r="B205" s="113"/>
      <c r="C205" s="226" t="s">
        <v>180</v>
      </c>
      <c r="D205" s="226"/>
      <c r="E205" s="226"/>
      <c r="F205" s="226"/>
      <c r="G205" s="226"/>
      <c r="H205" s="226"/>
      <c r="I205" s="226"/>
      <c r="J205" s="226"/>
      <c r="K205" s="226"/>
      <c r="L205" s="226"/>
      <c r="M205" s="226"/>
      <c r="N205" s="226"/>
      <c r="O205" s="227"/>
      <c r="BP205" s="103"/>
      <c r="BQ205" s="111"/>
      <c r="BR205" s="77" t="s">
        <v>180</v>
      </c>
      <c r="BT205" s="135"/>
    </row>
    <row r="206" spans="1:72" s="75" customFormat="1" ht="52.2" x14ac:dyDescent="0.3">
      <c r="A206" s="112"/>
      <c r="B206" s="113" t="s">
        <v>87</v>
      </c>
      <c r="C206" s="226" t="s">
        <v>88</v>
      </c>
      <c r="D206" s="226"/>
      <c r="E206" s="226"/>
      <c r="F206" s="226"/>
      <c r="G206" s="226"/>
      <c r="H206" s="226"/>
      <c r="I206" s="226"/>
      <c r="J206" s="226"/>
      <c r="K206" s="226"/>
      <c r="L206" s="226"/>
      <c r="M206" s="226"/>
      <c r="N206" s="226"/>
      <c r="O206" s="227"/>
      <c r="BP206" s="103"/>
      <c r="BQ206" s="111"/>
      <c r="BR206" s="77" t="s">
        <v>88</v>
      </c>
      <c r="BT206" s="135"/>
    </row>
    <row r="207" spans="1:72" s="75" customFormat="1" ht="14.4" x14ac:dyDescent="0.3">
      <c r="A207" s="112"/>
      <c r="B207" s="114" t="s">
        <v>81</v>
      </c>
      <c r="C207" s="226" t="s">
        <v>89</v>
      </c>
      <c r="D207" s="226"/>
      <c r="E207" s="226"/>
      <c r="F207" s="226"/>
      <c r="G207" s="226"/>
      <c r="H207" s="226"/>
      <c r="I207" s="226"/>
      <c r="J207" s="226"/>
      <c r="K207" s="226"/>
      <c r="L207" s="226"/>
      <c r="M207" s="226"/>
      <c r="N207" s="226"/>
      <c r="O207" s="227"/>
      <c r="BP207" s="103"/>
      <c r="BQ207" s="111"/>
      <c r="BS207" s="77" t="s">
        <v>89</v>
      </c>
      <c r="BT207" s="135"/>
    </row>
    <row r="208" spans="1:72" s="75" customFormat="1" ht="14.4" x14ac:dyDescent="0.3">
      <c r="A208" s="115"/>
      <c r="B208" s="116"/>
      <c r="C208" s="116"/>
      <c r="D208" s="116"/>
      <c r="E208" s="117" t="s">
        <v>235</v>
      </c>
      <c r="F208" s="118"/>
      <c r="G208" s="119"/>
      <c r="H208" s="88"/>
      <c r="I208" s="88"/>
      <c r="J208" s="120">
        <v>115.96</v>
      </c>
      <c r="K208" s="121"/>
      <c r="L208" s="121"/>
      <c r="M208" s="121"/>
      <c r="N208" s="122"/>
      <c r="O208" s="123"/>
      <c r="BP208" s="103"/>
      <c r="BQ208" s="111"/>
      <c r="BT208" s="135"/>
    </row>
    <row r="209" spans="1:72" s="75" customFormat="1" ht="14.4" x14ac:dyDescent="0.3">
      <c r="A209" s="115"/>
      <c r="B209" s="116"/>
      <c r="C209" s="116"/>
      <c r="D209" s="116"/>
      <c r="E209" s="117" t="s">
        <v>236</v>
      </c>
      <c r="F209" s="118"/>
      <c r="G209" s="119"/>
      <c r="H209" s="88"/>
      <c r="I209" s="88"/>
      <c r="J209" s="120">
        <v>62.91</v>
      </c>
      <c r="K209" s="121"/>
      <c r="L209" s="121"/>
      <c r="M209" s="121"/>
      <c r="N209" s="122"/>
      <c r="O209" s="123"/>
      <c r="BP209" s="103"/>
      <c r="BQ209" s="111"/>
      <c r="BT209" s="135"/>
    </row>
    <row r="210" spans="1:72" s="75" customFormat="1" ht="14.4" x14ac:dyDescent="0.3">
      <c r="A210" s="115"/>
      <c r="B210" s="116"/>
      <c r="C210" s="116"/>
      <c r="D210" s="116"/>
      <c r="E210" s="117" t="s">
        <v>92</v>
      </c>
      <c r="F210" s="118"/>
      <c r="G210" s="119"/>
      <c r="H210" s="88"/>
      <c r="I210" s="88"/>
      <c r="J210" s="120">
        <v>537.15</v>
      </c>
      <c r="K210" s="121"/>
      <c r="L210" s="121"/>
      <c r="M210" s="121"/>
      <c r="N210" s="122"/>
      <c r="O210" s="123"/>
      <c r="BP210" s="103"/>
      <c r="BQ210" s="111"/>
      <c r="BT210" s="135"/>
    </row>
    <row r="211" spans="1:72" s="75" customFormat="1" ht="14.4" x14ac:dyDescent="0.3">
      <c r="A211" s="229" t="s">
        <v>237</v>
      </c>
      <c r="B211" s="230"/>
      <c r="C211" s="230"/>
      <c r="D211" s="230"/>
      <c r="E211" s="230"/>
      <c r="F211" s="230"/>
      <c r="G211" s="230"/>
      <c r="H211" s="230"/>
      <c r="I211" s="230"/>
      <c r="J211" s="230"/>
      <c r="K211" s="230"/>
      <c r="L211" s="230"/>
      <c r="M211" s="230"/>
      <c r="N211" s="230"/>
      <c r="O211" s="231"/>
      <c r="BP211" s="103"/>
      <c r="BQ211" s="111"/>
      <c r="BT211" s="135" t="s">
        <v>237</v>
      </c>
    </row>
    <row r="212" spans="1:72" s="75" customFormat="1" ht="31.8" x14ac:dyDescent="0.3">
      <c r="A212" s="104" t="s">
        <v>238</v>
      </c>
      <c r="B212" s="105" t="s">
        <v>167</v>
      </c>
      <c r="C212" s="228" t="s">
        <v>168</v>
      </c>
      <c r="D212" s="228"/>
      <c r="E212" s="228"/>
      <c r="F212" s="126">
        <v>4.0131800000000002</v>
      </c>
      <c r="G212" s="107" t="s">
        <v>169</v>
      </c>
      <c r="H212" s="107" t="s">
        <v>170</v>
      </c>
      <c r="I212" s="107">
        <v>254.72</v>
      </c>
      <c r="J212" s="107">
        <v>24495.65</v>
      </c>
      <c r="K212" s="107">
        <v>14962.48</v>
      </c>
      <c r="L212" s="108" t="s">
        <v>239</v>
      </c>
      <c r="M212" s="107">
        <v>8995.69</v>
      </c>
      <c r="N212" s="128">
        <v>6.1064999999999996</v>
      </c>
      <c r="O212" s="110">
        <v>24.51</v>
      </c>
      <c r="BP212" s="103"/>
      <c r="BQ212" s="111" t="s">
        <v>168</v>
      </c>
      <c r="BT212" s="135"/>
    </row>
    <row r="213" spans="1:72" s="75" customFormat="1" ht="52.2" x14ac:dyDescent="0.3">
      <c r="A213" s="112"/>
      <c r="B213" s="113" t="s">
        <v>87</v>
      </c>
      <c r="C213" s="226" t="s">
        <v>88</v>
      </c>
      <c r="D213" s="226"/>
      <c r="E213" s="226"/>
      <c r="F213" s="226"/>
      <c r="G213" s="226"/>
      <c r="H213" s="226"/>
      <c r="I213" s="226"/>
      <c r="J213" s="226"/>
      <c r="K213" s="226"/>
      <c r="L213" s="226"/>
      <c r="M213" s="226"/>
      <c r="N213" s="226"/>
      <c r="O213" s="227"/>
      <c r="BP213" s="103"/>
      <c r="BQ213" s="111"/>
      <c r="BR213" s="77" t="s">
        <v>88</v>
      </c>
      <c r="BT213" s="135"/>
    </row>
    <row r="214" spans="1:72" s="75" customFormat="1" ht="14.4" x14ac:dyDescent="0.3">
      <c r="A214" s="112"/>
      <c r="B214" s="114" t="s">
        <v>81</v>
      </c>
      <c r="C214" s="226" t="s">
        <v>89</v>
      </c>
      <c r="D214" s="226"/>
      <c r="E214" s="226"/>
      <c r="F214" s="226"/>
      <c r="G214" s="226"/>
      <c r="H214" s="226"/>
      <c r="I214" s="226"/>
      <c r="J214" s="226"/>
      <c r="K214" s="226"/>
      <c r="L214" s="226"/>
      <c r="M214" s="226"/>
      <c r="N214" s="226"/>
      <c r="O214" s="227"/>
      <c r="BP214" s="103"/>
      <c r="BQ214" s="111"/>
      <c r="BS214" s="77" t="s">
        <v>89</v>
      </c>
      <c r="BT214" s="135"/>
    </row>
    <row r="215" spans="1:72" s="75" customFormat="1" ht="14.4" x14ac:dyDescent="0.3">
      <c r="A215" s="115"/>
      <c r="B215" s="116"/>
      <c r="C215" s="116"/>
      <c r="D215" s="116"/>
      <c r="E215" s="117" t="s">
        <v>240</v>
      </c>
      <c r="F215" s="118"/>
      <c r="G215" s="119"/>
      <c r="H215" s="88"/>
      <c r="I215" s="88"/>
      <c r="J215" s="120">
        <v>14088.34</v>
      </c>
      <c r="K215" s="121"/>
      <c r="L215" s="121"/>
      <c r="M215" s="121"/>
      <c r="N215" s="122"/>
      <c r="O215" s="123"/>
      <c r="BP215" s="103"/>
      <c r="BQ215" s="111"/>
      <c r="BT215" s="135"/>
    </row>
    <row r="216" spans="1:72" s="75" customFormat="1" ht="14.4" x14ac:dyDescent="0.3">
      <c r="A216" s="115"/>
      <c r="B216" s="116"/>
      <c r="C216" s="116"/>
      <c r="D216" s="116"/>
      <c r="E216" s="117" t="s">
        <v>241</v>
      </c>
      <c r="F216" s="118"/>
      <c r="G216" s="119"/>
      <c r="H216" s="88"/>
      <c r="I216" s="88"/>
      <c r="J216" s="120">
        <v>7643.68</v>
      </c>
      <c r="K216" s="121"/>
      <c r="L216" s="121"/>
      <c r="M216" s="121"/>
      <c r="N216" s="122"/>
      <c r="O216" s="123"/>
      <c r="BP216" s="103"/>
      <c r="BQ216" s="111"/>
      <c r="BT216" s="135"/>
    </row>
    <row r="217" spans="1:72" s="75" customFormat="1" ht="14.4" x14ac:dyDescent="0.3">
      <c r="A217" s="115"/>
      <c r="B217" s="116"/>
      <c r="C217" s="116"/>
      <c r="D217" s="116"/>
      <c r="E217" s="117" t="s">
        <v>92</v>
      </c>
      <c r="F217" s="118"/>
      <c r="G217" s="119"/>
      <c r="H217" s="88"/>
      <c r="I217" s="88"/>
      <c r="J217" s="120">
        <v>46227.67</v>
      </c>
      <c r="K217" s="121"/>
      <c r="L217" s="121"/>
      <c r="M217" s="121"/>
      <c r="N217" s="122"/>
      <c r="O217" s="123"/>
      <c r="BP217" s="103"/>
      <c r="BQ217" s="111"/>
      <c r="BT217" s="135"/>
    </row>
    <row r="218" spans="1:72" s="75" customFormat="1" ht="31.8" x14ac:dyDescent="0.3">
      <c r="A218" s="104" t="s">
        <v>242</v>
      </c>
      <c r="B218" s="105" t="s">
        <v>175</v>
      </c>
      <c r="C218" s="228" t="s">
        <v>176</v>
      </c>
      <c r="D218" s="228"/>
      <c r="E218" s="228"/>
      <c r="F218" s="126">
        <v>4.0131800000000002</v>
      </c>
      <c r="G218" s="107" t="s">
        <v>177</v>
      </c>
      <c r="H218" s="107" t="s">
        <v>178</v>
      </c>
      <c r="I218" s="107">
        <v>975.22</v>
      </c>
      <c r="J218" s="107">
        <v>53555.62</v>
      </c>
      <c r="K218" s="107">
        <v>18388.73</v>
      </c>
      <c r="L218" s="108" t="s">
        <v>243</v>
      </c>
      <c r="M218" s="107">
        <v>34440.85</v>
      </c>
      <c r="N218" s="109">
        <v>8.8089999999999993</v>
      </c>
      <c r="O218" s="110">
        <v>35.35</v>
      </c>
      <c r="BP218" s="103"/>
      <c r="BQ218" s="111" t="s">
        <v>176</v>
      </c>
      <c r="BT218" s="135"/>
    </row>
    <row r="219" spans="1:72" s="75" customFormat="1" ht="14.4" x14ac:dyDescent="0.3">
      <c r="A219" s="112"/>
      <c r="B219" s="113"/>
      <c r="C219" s="226" t="s">
        <v>180</v>
      </c>
      <c r="D219" s="226"/>
      <c r="E219" s="226"/>
      <c r="F219" s="226"/>
      <c r="G219" s="226"/>
      <c r="H219" s="226"/>
      <c r="I219" s="226"/>
      <c r="J219" s="226"/>
      <c r="K219" s="226"/>
      <c r="L219" s="226"/>
      <c r="M219" s="226"/>
      <c r="N219" s="226"/>
      <c r="O219" s="227"/>
      <c r="BP219" s="103"/>
      <c r="BQ219" s="111"/>
      <c r="BR219" s="77" t="s">
        <v>180</v>
      </c>
      <c r="BT219" s="135"/>
    </row>
    <row r="220" spans="1:72" s="75" customFormat="1" ht="52.2" x14ac:dyDescent="0.3">
      <c r="A220" s="112"/>
      <c r="B220" s="113" t="s">
        <v>87</v>
      </c>
      <c r="C220" s="226" t="s">
        <v>88</v>
      </c>
      <c r="D220" s="226"/>
      <c r="E220" s="226"/>
      <c r="F220" s="226"/>
      <c r="G220" s="226"/>
      <c r="H220" s="226"/>
      <c r="I220" s="226"/>
      <c r="J220" s="226"/>
      <c r="K220" s="226"/>
      <c r="L220" s="226"/>
      <c r="M220" s="226"/>
      <c r="N220" s="226"/>
      <c r="O220" s="227"/>
      <c r="BP220" s="103"/>
      <c r="BQ220" s="111"/>
      <c r="BR220" s="77" t="s">
        <v>88</v>
      </c>
      <c r="BT220" s="135"/>
    </row>
    <row r="221" spans="1:72" s="75" customFormat="1" ht="14.4" x14ac:dyDescent="0.3">
      <c r="A221" s="112"/>
      <c r="B221" s="114" t="s">
        <v>81</v>
      </c>
      <c r="C221" s="226" t="s">
        <v>89</v>
      </c>
      <c r="D221" s="226"/>
      <c r="E221" s="226"/>
      <c r="F221" s="226"/>
      <c r="G221" s="226"/>
      <c r="H221" s="226"/>
      <c r="I221" s="226"/>
      <c r="J221" s="226"/>
      <c r="K221" s="226"/>
      <c r="L221" s="226"/>
      <c r="M221" s="226"/>
      <c r="N221" s="226"/>
      <c r="O221" s="227"/>
      <c r="BP221" s="103"/>
      <c r="BQ221" s="111"/>
      <c r="BS221" s="77" t="s">
        <v>89</v>
      </c>
      <c r="BT221" s="135"/>
    </row>
    <row r="222" spans="1:72" s="75" customFormat="1" ht="14.4" x14ac:dyDescent="0.3">
      <c r="A222" s="115"/>
      <c r="B222" s="116"/>
      <c r="C222" s="116"/>
      <c r="D222" s="116"/>
      <c r="E222" s="117" t="s">
        <v>244</v>
      </c>
      <c r="F222" s="118"/>
      <c r="G222" s="119"/>
      <c r="H222" s="88"/>
      <c r="I222" s="88"/>
      <c r="J222" s="120">
        <v>17332.63</v>
      </c>
      <c r="K222" s="121"/>
      <c r="L222" s="121"/>
      <c r="M222" s="121"/>
      <c r="N222" s="122"/>
      <c r="O222" s="123"/>
      <c r="BP222" s="103"/>
      <c r="BQ222" s="111"/>
      <c r="BT222" s="135"/>
    </row>
    <row r="223" spans="1:72" s="75" customFormat="1" ht="14.4" x14ac:dyDescent="0.3">
      <c r="A223" s="115"/>
      <c r="B223" s="116"/>
      <c r="C223" s="116"/>
      <c r="D223" s="116"/>
      <c r="E223" s="117" t="s">
        <v>245</v>
      </c>
      <c r="F223" s="118"/>
      <c r="G223" s="119"/>
      <c r="H223" s="88"/>
      <c r="I223" s="88"/>
      <c r="J223" s="120">
        <v>9403.8700000000008</v>
      </c>
      <c r="K223" s="121"/>
      <c r="L223" s="121"/>
      <c r="M223" s="121"/>
      <c r="N223" s="122"/>
      <c r="O223" s="123"/>
      <c r="BP223" s="103"/>
      <c r="BQ223" s="111"/>
      <c r="BT223" s="135"/>
    </row>
    <row r="224" spans="1:72" s="75" customFormat="1" ht="14.4" x14ac:dyDescent="0.3">
      <c r="A224" s="115"/>
      <c r="B224" s="116"/>
      <c r="C224" s="116"/>
      <c r="D224" s="116"/>
      <c r="E224" s="117" t="s">
        <v>92</v>
      </c>
      <c r="F224" s="118"/>
      <c r="G224" s="119"/>
      <c r="H224" s="88"/>
      <c r="I224" s="88"/>
      <c r="J224" s="120">
        <v>80292.12</v>
      </c>
      <c r="K224" s="121"/>
      <c r="L224" s="121"/>
      <c r="M224" s="121"/>
      <c r="N224" s="122"/>
      <c r="O224" s="123"/>
      <c r="BP224" s="103"/>
      <c r="BQ224" s="111"/>
      <c r="BT224" s="135"/>
    </row>
    <row r="225" spans="1:72" s="75" customFormat="1" ht="14.4" x14ac:dyDescent="0.3">
      <c r="A225" s="229" t="s">
        <v>246</v>
      </c>
      <c r="B225" s="230"/>
      <c r="C225" s="230"/>
      <c r="D225" s="230"/>
      <c r="E225" s="230"/>
      <c r="F225" s="230"/>
      <c r="G225" s="230"/>
      <c r="H225" s="230"/>
      <c r="I225" s="230"/>
      <c r="J225" s="230"/>
      <c r="K225" s="230"/>
      <c r="L225" s="230"/>
      <c r="M225" s="230"/>
      <c r="N225" s="230"/>
      <c r="O225" s="231"/>
      <c r="BP225" s="103"/>
      <c r="BQ225" s="111"/>
      <c r="BT225" s="135" t="s">
        <v>246</v>
      </c>
    </row>
    <row r="226" spans="1:72" s="75" customFormat="1" ht="31.8" x14ac:dyDescent="0.3">
      <c r="A226" s="104" t="s">
        <v>247</v>
      </c>
      <c r="B226" s="105" t="s">
        <v>167</v>
      </c>
      <c r="C226" s="228" t="s">
        <v>168</v>
      </c>
      <c r="D226" s="228"/>
      <c r="E226" s="228"/>
      <c r="F226" s="126">
        <v>0.48620999999999998</v>
      </c>
      <c r="G226" s="107" t="s">
        <v>169</v>
      </c>
      <c r="H226" s="107" t="s">
        <v>170</v>
      </c>
      <c r="I226" s="107">
        <v>254.72</v>
      </c>
      <c r="J226" s="107">
        <v>2967.73</v>
      </c>
      <c r="K226" s="107">
        <v>1812.75</v>
      </c>
      <c r="L226" s="108" t="s">
        <v>185</v>
      </c>
      <c r="M226" s="107">
        <v>1089.8599999999999</v>
      </c>
      <c r="N226" s="128">
        <v>6.1064999999999996</v>
      </c>
      <c r="O226" s="110">
        <v>2.97</v>
      </c>
      <c r="BP226" s="103"/>
      <c r="BQ226" s="111" t="s">
        <v>168</v>
      </c>
      <c r="BT226" s="135"/>
    </row>
    <row r="227" spans="1:72" s="75" customFormat="1" ht="52.2" x14ac:dyDescent="0.3">
      <c r="A227" s="112"/>
      <c r="B227" s="113" t="s">
        <v>87</v>
      </c>
      <c r="C227" s="226" t="s">
        <v>88</v>
      </c>
      <c r="D227" s="226"/>
      <c r="E227" s="226"/>
      <c r="F227" s="226"/>
      <c r="G227" s="226"/>
      <c r="H227" s="226"/>
      <c r="I227" s="226"/>
      <c r="J227" s="226"/>
      <c r="K227" s="226"/>
      <c r="L227" s="226"/>
      <c r="M227" s="226"/>
      <c r="N227" s="226"/>
      <c r="O227" s="227"/>
      <c r="BP227" s="103"/>
      <c r="BQ227" s="111"/>
      <c r="BR227" s="77" t="s">
        <v>88</v>
      </c>
      <c r="BT227" s="135"/>
    </row>
    <row r="228" spans="1:72" s="75" customFormat="1" ht="14.4" x14ac:dyDescent="0.3">
      <c r="A228" s="112"/>
      <c r="B228" s="114" t="s">
        <v>81</v>
      </c>
      <c r="C228" s="226" t="s">
        <v>89</v>
      </c>
      <c r="D228" s="226"/>
      <c r="E228" s="226"/>
      <c r="F228" s="226"/>
      <c r="G228" s="226"/>
      <c r="H228" s="226"/>
      <c r="I228" s="226"/>
      <c r="J228" s="226"/>
      <c r="K228" s="226"/>
      <c r="L228" s="226"/>
      <c r="M228" s="226"/>
      <c r="N228" s="226"/>
      <c r="O228" s="227"/>
      <c r="BP228" s="103"/>
      <c r="BQ228" s="111"/>
      <c r="BS228" s="77" t="s">
        <v>89</v>
      </c>
      <c r="BT228" s="135"/>
    </row>
    <row r="229" spans="1:72" s="75" customFormat="1" ht="14.4" x14ac:dyDescent="0.3">
      <c r="A229" s="115"/>
      <c r="B229" s="116"/>
      <c r="C229" s="116"/>
      <c r="D229" s="116"/>
      <c r="E229" s="117" t="s">
        <v>186</v>
      </c>
      <c r="F229" s="118"/>
      <c r="G229" s="119"/>
      <c r="H229" s="88"/>
      <c r="I229" s="88"/>
      <c r="J229" s="120">
        <v>1706.84</v>
      </c>
      <c r="K229" s="121"/>
      <c r="L229" s="121"/>
      <c r="M229" s="121"/>
      <c r="N229" s="122"/>
      <c r="O229" s="123"/>
      <c r="BP229" s="103"/>
      <c r="BQ229" s="111"/>
      <c r="BT229" s="135"/>
    </row>
    <row r="230" spans="1:72" s="75" customFormat="1" ht="14.4" x14ac:dyDescent="0.3">
      <c r="A230" s="115"/>
      <c r="B230" s="116"/>
      <c r="C230" s="116"/>
      <c r="D230" s="116"/>
      <c r="E230" s="117" t="s">
        <v>187</v>
      </c>
      <c r="F230" s="118"/>
      <c r="G230" s="119"/>
      <c r="H230" s="88"/>
      <c r="I230" s="88"/>
      <c r="J230" s="120">
        <v>926.05</v>
      </c>
      <c r="K230" s="121"/>
      <c r="L230" s="121"/>
      <c r="M230" s="121"/>
      <c r="N230" s="122"/>
      <c r="O230" s="123"/>
      <c r="BP230" s="103"/>
      <c r="BQ230" s="111"/>
      <c r="BT230" s="135"/>
    </row>
    <row r="231" spans="1:72" s="75" customFormat="1" ht="14.4" x14ac:dyDescent="0.3">
      <c r="A231" s="115"/>
      <c r="B231" s="116"/>
      <c r="C231" s="116"/>
      <c r="D231" s="116"/>
      <c r="E231" s="117" t="s">
        <v>92</v>
      </c>
      <c r="F231" s="118"/>
      <c r="G231" s="119"/>
      <c r="H231" s="88"/>
      <c r="I231" s="88"/>
      <c r="J231" s="120">
        <v>5600.62</v>
      </c>
      <c r="K231" s="121"/>
      <c r="L231" s="121"/>
      <c r="M231" s="121"/>
      <c r="N231" s="122"/>
      <c r="O231" s="123"/>
      <c r="BP231" s="103"/>
      <c r="BQ231" s="111"/>
      <c r="BT231" s="135"/>
    </row>
    <row r="232" spans="1:72" s="75" customFormat="1" ht="31.8" x14ac:dyDescent="0.3">
      <c r="A232" s="104" t="s">
        <v>248</v>
      </c>
      <c r="B232" s="105" t="s">
        <v>175</v>
      </c>
      <c r="C232" s="228" t="s">
        <v>176</v>
      </c>
      <c r="D232" s="228"/>
      <c r="E232" s="228"/>
      <c r="F232" s="126">
        <v>0.48620999999999998</v>
      </c>
      <c r="G232" s="107" t="s">
        <v>177</v>
      </c>
      <c r="H232" s="107" t="s">
        <v>178</v>
      </c>
      <c r="I232" s="107">
        <v>975.22</v>
      </c>
      <c r="J232" s="107">
        <v>6488.44</v>
      </c>
      <c r="K232" s="107">
        <v>2227.86</v>
      </c>
      <c r="L232" s="108" t="s">
        <v>189</v>
      </c>
      <c r="M232" s="107">
        <v>4172.62</v>
      </c>
      <c r="N232" s="109">
        <v>8.8089999999999993</v>
      </c>
      <c r="O232" s="110">
        <v>4.28</v>
      </c>
      <c r="BP232" s="103"/>
      <c r="BQ232" s="111" t="s">
        <v>176</v>
      </c>
      <c r="BT232" s="135"/>
    </row>
    <row r="233" spans="1:72" s="75" customFormat="1" ht="14.4" x14ac:dyDescent="0.3">
      <c r="A233" s="112"/>
      <c r="B233" s="113"/>
      <c r="C233" s="226" t="s">
        <v>180</v>
      </c>
      <c r="D233" s="226"/>
      <c r="E233" s="226"/>
      <c r="F233" s="226"/>
      <c r="G233" s="226"/>
      <c r="H233" s="226"/>
      <c r="I233" s="226"/>
      <c r="J233" s="226"/>
      <c r="K233" s="226"/>
      <c r="L233" s="226"/>
      <c r="M233" s="226"/>
      <c r="N233" s="226"/>
      <c r="O233" s="227"/>
      <c r="BP233" s="103"/>
      <c r="BQ233" s="111"/>
      <c r="BR233" s="77" t="s">
        <v>180</v>
      </c>
      <c r="BT233" s="135"/>
    </row>
    <row r="234" spans="1:72" s="75" customFormat="1" ht="52.2" x14ac:dyDescent="0.3">
      <c r="A234" s="112"/>
      <c r="B234" s="113" t="s">
        <v>87</v>
      </c>
      <c r="C234" s="226" t="s">
        <v>88</v>
      </c>
      <c r="D234" s="226"/>
      <c r="E234" s="226"/>
      <c r="F234" s="226"/>
      <c r="G234" s="226"/>
      <c r="H234" s="226"/>
      <c r="I234" s="226"/>
      <c r="J234" s="226"/>
      <c r="K234" s="226"/>
      <c r="L234" s="226"/>
      <c r="M234" s="226"/>
      <c r="N234" s="226"/>
      <c r="O234" s="227"/>
      <c r="BP234" s="103"/>
      <c r="BQ234" s="111"/>
      <c r="BR234" s="77" t="s">
        <v>88</v>
      </c>
      <c r="BT234" s="135"/>
    </row>
    <row r="235" spans="1:72" s="75" customFormat="1" ht="14.4" x14ac:dyDescent="0.3">
      <c r="A235" s="112"/>
      <c r="B235" s="114" t="s">
        <v>81</v>
      </c>
      <c r="C235" s="226" t="s">
        <v>89</v>
      </c>
      <c r="D235" s="226"/>
      <c r="E235" s="226"/>
      <c r="F235" s="226"/>
      <c r="G235" s="226"/>
      <c r="H235" s="226"/>
      <c r="I235" s="226"/>
      <c r="J235" s="226"/>
      <c r="K235" s="226"/>
      <c r="L235" s="226"/>
      <c r="M235" s="226"/>
      <c r="N235" s="226"/>
      <c r="O235" s="227"/>
      <c r="BP235" s="103"/>
      <c r="BQ235" s="111"/>
      <c r="BS235" s="77" t="s">
        <v>89</v>
      </c>
      <c r="BT235" s="135"/>
    </row>
    <row r="236" spans="1:72" s="75" customFormat="1" ht="14.4" x14ac:dyDescent="0.3">
      <c r="A236" s="115"/>
      <c r="B236" s="116"/>
      <c r="C236" s="116"/>
      <c r="D236" s="116"/>
      <c r="E236" s="117" t="s">
        <v>190</v>
      </c>
      <c r="F236" s="118"/>
      <c r="G236" s="119"/>
      <c r="H236" s="88"/>
      <c r="I236" s="88"/>
      <c r="J236" s="120">
        <v>2099.91</v>
      </c>
      <c r="K236" s="121"/>
      <c r="L236" s="121"/>
      <c r="M236" s="121"/>
      <c r="N236" s="122"/>
      <c r="O236" s="123"/>
      <c r="BP236" s="103"/>
      <c r="BQ236" s="111"/>
      <c r="BT236" s="135"/>
    </row>
    <row r="237" spans="1:72" s="75" customFormat="1" ht="14.4" x14ac:dyDescent="0.3">
      <c r="A237" s="115"/>
      <c r="B237" s="116"/>
      <c r="C237" s="116"/>
      <c r="D237" s="116"/>
      <c r="E237" s="117" t="s">
        <v>191</v>
      </c>
      <c r="F237" s="118"/>
      <c r="G237" s="119"/>
      <c r="H237" s="88"/>
      <c r="I237" s="88"/>
      <c r="J237" s="120">
        <v>1139.31</v>
      </c>
      <c r="K237" s="121"/>
      <c r="L237" s="121"/>
      <c r="M237" s="121"/>
      <c r="N237" s="122"/>
      <c r="O237" s="123"/>
      <c r="BP237" s="103"/>
      <c r="BQ237" s="111"/>
      <c r="BT237" s="135"/>
    </row>
    <row r="238" spans="1:72" s="75" customFormat="1" ht="14.4" x14ac:dyDescent="0.3">
      <c r="A238" s="115"/>
      <c r="B238" s="116"/>
      <c r="C238" s="116"/>
      <c r="D238" s="116"/>
      <c r="E238" s="117" t="s">
        <v>92</v>
      </c>
      <c r="F238" s="118"/>
      <c r="G238" s="119"/>
      <c r="H238" s="88"/>
      <c r="I238" s="88"/>
      <c r="J238" s="120">
        <v>9727.66</v>
      </c>
      <c r="K238" s="121"/>
      <c r="L238" s="121"/>
      <c r="M238" s="121"/>
      <c r="N238" s="122"/>
      <c r="O238" s="123"/>
      <c r="BP238" s="103"/>
      <c r="BQ238" s="111"/>
      <c r="BT238" s="135"/>
    </row>
    <row r="239" spans="1:72" s="75" customFormat="1" ht="14.4" x14ac:dyDescent="0.3">
      <c r="A239" s="229" t="s">
        <v>249</v>
      </c>
      <c r="B239" s="230"/>
      <c r="C239" s="230"/>
      <c r="D239" s="230"/>
      <c r="E239" s="230"/>
      <c r="F239" s="230"/>
      <c r="G239" s="230"/>
      <c r="H239" s="230"/>
      <c r="I239" s="230"/>
      <c r="J239" s="230"/>
      <c r="K239" s="230"/>
      <c r="L239" s="230"/>
      <c r="M239" s="230"/>
      <c r="N239" s="230"/>
      <c r="O239" s="231"/>
      <c r="BP239" s="103"/>
      <c r="BQ239" s="111"/>
      <c r="BT239" s="135" t="s">
        <v>249</v>
      </c>
    </row>
    <row r="240" spans="1:72" s="75" customFormat="1" ht="31.8" x14ac:dyDescent="0.3">
      <c r="A240" s="104" t="s">
        <v>250</v>
      </c>
      <c r="B240" s="105" t="s">
        <v>167</v>
      </c>
      <c r="C240" s="228" t="s">
        <v>168</v>
      </c>
      <c r="D240" s="228"/>
      <c r="E240" s="228"/>
      <c r="F240" s="106">
        <v>3.5568000000000002E-2</v>
      </c>
      <c r="G240" s="107" t="s">
        <v>169</v>
      </c>
      <c r="H240" s="107" t="s">
        <v>170</v>
      </c>
      <c r="I240" s="107">
        <v>254.72</v>
      </c>
      <c r="J240" s="107">
        <v>217.1</v>
      </c>
      <c r="K240" s="107">
        <v>132.61000000000001</v>
      </c>
      <c r="L240" s="108" t="s">
        <v>194</v>
      </c>
      <c r="M240" s="107">
        <v>79.73</v>
      </c>
      <c r="N240" s="128">
        <v>6.1064999999999996</v>
      </c>
      <c r="O240" s="110">
        <v>0.22</v>
      </c>
      <c r="BP240" s="103"/>
      <c r="BQ240" s="111" t="s">
        <v>168</v>
      </c>
      <c r="BT240" s="135"/>
    </row>
    <row r="241" spans="1:72" s="75" customFormat="1" ht="52.2" x14ac:dyDescent="0.3">
      <c r="A241" s="112"/>
      <c r="B241" s="113" t="s">
        <v>87</v>
      </c>
      <c r="C241" s="226" t="s">
        <v>88</v>
      </c>
      <c r="D241" s="226"/>
      <c r="E241" s="226"/>
      <c r="F241" s="226"/>
      <c r="G241" s="226"/>
      <c r="H241" s="226"/>
      <c r="I241" s="226"/>
      <c r="J241" s="226"/>
      <c r="K241" s="226"/>
      <c r="L241" s="226"/>
      <c r="M241" s="226"/>
      <c r="N241" s="226"/>
      <c r="O241" s="227"/>
      <c r="BP241" s="103"/>
      <c r="BQ241" s="111"/>
      <c r="BR241" s="77" t="s">
        <v>88</v>
      </c>
      <c r="BT241" s="135"/>
    </row>
    <row r="242" spans="1:72" s="75" customFormat="1" ht="14.4" x14ac:dyDescent="0.3">
      <c r="A242" s="112"/>
      <c r="B242" s="114" t="s">
        <v>81</v>
      </c>
      <c r="C242" s="226" t="s">
        <v>89</v>
      </c>
      <c r="D242" s="226"/>
      <c r="E242" s="226"/>
      <c r="F242" s="226"/>
      <c r="G242" s="226"/>
      <c r="H242" s="226"/>
      <c r="I242" s="226"/>
      <c r="J242" s="226"/>
      <c r="K242" s="226"/>
      <c r="L242" s="226"/>
      <c r="M242" s="226"/>
      <c r="N242" s="226"/>
      <c r="O242" s="227"/>
      <c r="BP242" s="103"/>
      <c r="BQ242" s="111"/>
      <c r="BS242" s="77" t="s">
        <v>89</v>
      </c>
      <c r="BT242" s="135"/>
    </row>
    <row r="243" spans="1:72" s="75" customFormat="1" ht="14.4" x14ac:dyDescent="0.3">
      <c r="A243" s="115"/>
      <c r="B243" s="116"/>
      <c r="C243" s="116"/>
      <c r="D243" s="116"/>
      <c r="E243" s="117" t="s">
        <v>195</v>
      </c>
      <c r="F243" s="118"/>
      <c r="G243" s="119"/>
      <c r="H243" s="88"/>
      <c r="I243" s="88"/>
      <c r="J243" s="120">
        <v>124.86</v>
      </c>
      <c r="K243" s="121"/>
      <c r="L243" s="121"/>
      <c r="M243" s="121"/>
      <c r="N243" s="122"/>
      <c r="O243" s="123"/>
      <c r="BP243" s="103"/>
      <c r="BQ243" s="111"/>
      <c r="BT243" s="135"/>
    </row>
    <row r="244" spans="1:72" s="75" customFormat="1" ht="14.4" x14ac:dyDescent="0.3">
      <c r="A244" s="115"/>
      <c r="B244" s="116"/>
      <c r="C244" s="116"/>
      <c r="D244" s="116"/>
      <c r="E244" s="117" t="s">
        <v>196</v>
      </c>
      <c r="F244" s="118"/>
      <c r="G244" s="119"/>
      <c r="H244" s="88"/>
      <c r="I244" s="88"/>
      <c r="J244" s="120">
        <v>67.739999999999995</v>
      </c>
      <c r="K244" s="121"/>
      <c r="L244" s="121"/>
      <c r="M244" s="121"/>
      <c r="N244" s="122"/>
      <c r="O244" s="123"/>
      <c r="BP244" s="103"/>
      <c r="BQ244" s="111"/>
      <c r="BT244" s="135"/>
    </row>
    <row r="245" spans="1:72" s="75" customFormat="1" ht="14.4" x14ac:dyDescent="0.3">
      <c r="A245" s="115"/>
      <c r="B245" s="116"/>
      <c r="C245" s="116"/>
      <c r="D245" s="116"/>
      <c r="E245" s="117" t="s">
        <v>92</v>
      </c>
      <c r="F245" s="118"/>
      <c r="G245" s="119"/>
      <c r="H245" s="88"/>
      <c r="I245" s="88"/>
      <c r="J245" s="120">
        <v>409.7</v>
      </c>
      <c r="K245" s="121"/>
      <c r="L245" s="121"/>
      <c r="M245" s="121"/>
      <c r="N245" s="122"/>
      <c r="O245" s="123"/>
      <c r="BP245" s="103"/>
      <c r="BQ245" s="111"/>
      <c r="BT245" s="135"/>
    </row>
    <row r="246" spans="1:72" s="75" customFormat="1" ht="31.8" x14ac:dyDescent="0.3">
      <c r="A246" s="104" t="s">
        <v>251</v>
      </c>
      <c r="B246" s="105" t="s">
        <v>175</v>
      </c>
      <c r="C246" s="228" t="s">
        <v>176</v>
      </c>
      <c r="D246" s="228"/>
      <c r="E246" s="228"/>
      <c r="F246" s="106">
        <v>3.5568000000000002E-2</v>
      </c>
      <c r="G246" s="107" t="s">
        <v>177</v>
      </c>
      <c r="H246" s="107" t="s">
        <v>178</v>
      </c>
      <c r="I246" s="107">
        <v>975.22</v>
      </c>
      <c r="J246" s="107">
        <v>474.65</v>
      </c>
      <c r="K246" s="107">
        <v>162.97999999999999</v>
      </c>
      <c r="L246" s="108" t="s">
        <v>198</v>
      </c>
      <c r="M246" s="107">
        <v>305.24</v>
      </c>
      <c r="N246" s="109">
        <v>8.8089999999999993</v>
      </c>
      <c r="O246" s="110">
        <v>0.31</v>
      </c>
      <c r="BP246" s="103"/>
      <c r="BQ246" s="111" t="s">
        <v>176</v>
      </c>
      <c r="BT246" s="135"/>
    </row>
    <row r="247" spans="1:72" s="75" customFormat="1" ht="14.4" x14ac:dyDescent="0.3">
      <c r="A247" s="112"/>
      <c r="B247" s="113"/>
      <c r="C247" s="226" t="s">
        <v>180</v>
      </c>
      <c r="D247" s="226"/>
      <c r="E247" s="226"/>
      <c r="F247" s="226"/>
      <c r="G247" s="226"/>
      <c r="H247" s="226"/>
      <c r="I247" s="226"/>
      <c r="J247" s="226"/>
      <c r="K247" s="226"/>
      <c r="L247" s="226"/>
      <c r="M247" s="226"/>
      <c r="N247" s="226"/>
      <c r="O247" s="227"/>
      <c r="BP247" s="103"/>
      <c r="BQ247" s="111"/>
      <c r="BR247" s="77" t="s">
        <v>180</v>
      </c>
      <c r="BT247" s="135"/>
    </row>
    <row r="248" spans="1:72" s="75" customFormat="1" ht="52.2" x14ac:dyDescent="0.3">
      <c r="A248" s="112"/>
      <c r="B248" s="113" t="s">
        <v>87</v>
      </c>
      <c r="C248" s="226" t="s">
        <v>88</v>
      </c>
      <c r="D248" s="226"/>
      <c r="E248" s="226"/>
      <c r="F248" s="226"/>
      <c r="G248" s="226"/>
      <c r="H248" s="226"/>
      <c r="I248" s="226"/>
      <c r="J248" s="226"/>
      <c r="K248" s="226"/>
      <c r="L248" s="226"/>
      <c r="M248" s="226"/>
      <c r="N248" s="226"/>
      <c r="O248" s="227"/>
      <c r="BP248" s="103"/>
      <c r="BQ248" s="111"/>
      <c r="BR248" s="77" t="s">
        <v>88</v>
      </c>
      <c r="BT248" s="135"/>
    </row>
    <row r="249" spans="1:72" s="75" customFormat="1" ht="14.4" x14ac:dyDescent="0.3">
      <c r="A249" s="112"/>
      <c r="B249" s="114" t="s">
        <v>81</v>
      </c>
      <c r="C249" s="226" t="s">
        <v>89</v>
      </c>
      <c r="D249" s="226"/>
      <c r="E249" s="226"/>
      <c r="F249" s="226"/>
      <c r="G249" s="226"/>
      <c r="H249" s="226"/>
      <c r="I249" s="226"/>
      <c r="J249" s="226"/>
      <c r="K249" s="226"/>
      <c r="L249" s="226"/>
      <c r="M249" s="226"/>
      <c r="N249" s="226"/>
      <c r="O249" s="227"/>
      <c r="BP249" s="103"/>
      <c r="BQ249" s="111"/>
      <c r="BS249" s="77" t="s">
        <v>89</v>
      </c>
      <c r="BT249" s="135"/>
    </row>
    <row r="250" spans="1:72" s="75" customFormat="1" ht="14.4" x14ac:dyDescent="0.3">
      <c r="A250" s="115"/>
      <c r="B250" s="116"/>
      <c r="C250" s="116"/>
      <c r="D250" s="116"/>
      <c r="E250" s="117" t="s">
        <v>199</v>
      </c>
      <c r="F250" s="118"/>
      <c r="G250" s="119"/>
      <c r="H250" s="88"/>
      <c r="I250" s="88"/>
      <c r="J250" s="120">
        <v>153.62</v>
      </c>
      <c r="K250" s="121"/>
      <c r="L250" s="121"/>
      <c r="M250" s="121"/>
      <c r="N250" s="122"/>
      <c r="O250" s="123"/>
      <c r="BP250" s="103"/>
      <c r="BQ250" s="111"/>
      <c r="BT250" s="135"/>
    </row>
    <row r="251" spans="1:72" s="75" customFormat="1" ht="14.4" x14ac:dyDescent="0.3">
      <c r="A251" s="115"/>
      <c r="B251" s="116"/>
      <c r="C251" s="116"/>
      <c r="D251" s="116"/>
      <c r="E251" s="117" t="s">
        <v>200</v>
      </c>
      <c r="F251" s="118"/>
      <c r="G251" s="119"/>
      <c r="H251" s="88"/>
      <c r="I251" s="88"/>
      <c r="J251" s="120">
        <v>83.35</v>
      </c>
      <c r="K251" s="121"/>
      <c r="L251" s="121"/>
      <c r="M251" s="121"/>
      <c r="N251" s="122"/>
      <c r="O251" s="123"/>
      <c r="BP251" s="103"/>
      <c r="BQ251" s="111"/>
      <c r="BT251" s="135"/>
    </row>
    <row r="252" spans="1:72" s="75" customFormat="1" ht="14.4" x14ac:dyDescent="0.3">
      <c r="A252" s="115"/>
      <c r="B252" s="116"/>
      <c r="C252" s="116"/>
      <c r="D252" s="116"/>
      <c r="E252" s="117" t="s">
        <v>92</v>
      </c>
      <c r="F252" s="118"/>
      <c r="G252" s="119"/>
      <c r="H252" s="88"/>
      <c r="I252" s="88"/>
      <c r="J252" s="120">
        <v>711.62</v>
      </c>
      <c r="K252" s="121"/>
      <c r="L252" s="121"/>
      <c r="M252" s="121"/>
      <c r="N252" s="122"/>
      <c r="O252" s="123"/>
      <c r="BP252" s="103"/>
      <c r="BQ252" s="111"/>
      <c r="BT252" s="135"/>
    </row>
    <row r="253" spans="1:72" s="75" customFormat="1" ht="14.4" x14ac:dyDescent="0.3">
      <c r="A253" s="229" t="s">
        <v>252</v>
      </c>
      <c r="B253" s="230"/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1"/>
      <c r="BP253" s="103"/>
      <c r="BQ253" s="111"/>
      <c r="BT253" s="135" t="s">
        <v>252</v>
      </c>
    </row>
    <row r="254" spans="1:72" s="75" customFormat="1" ht="31.8" x14ac:dyDescent="0.3">
      <c r="A254" s="104" t="s">
        <v>253</v>
      </c>
      <c r="B254" s="105" t="s">
        <v>167</v>
      </c>
      <c r="C254" s="228" t="s">
        <v>168</v>
      </c>
      <c r="D254" s="228"/>
      <c r="E254" s="228"/>
      <c r="F254" s="106">
        <v>2.6846999999999999E-2</v>
      </c>
      <c r="G254" s="107" t="s">
        <v>169</v>
      </c>
      <c r="H254" s="107" t="s">
        <v>170</v>
      </c>
      <c r="I254" s="107">
        <v>254.72</v>
      </c>
      <c r="J254" s="107">
        <v>163.87</v>
      </c>
      <c r="K254" s="107">
        <v>100.09</v>
      </c>
      <c r="L254" s="108" t="s">
        <v>230</v>
      </c>
      <c r="M254" s="107">
        <v>60.18</v>
      </c>
      <c r="N254" s="128">
        <v>6.1064999999999996</v>
      </c>
      <c r="O254" s="110">
        <v>0.16</v>
      </c>
      <c r="BP254" s="103"/>
      <c r="BQ254" s="111" t="s">
        <v>168</v>
      </c>
      <c r="BT254" s="135"/>
    </row>
    <row r="255" spans="1:72" s="75" customFormat="1" ht="52.2" x14ac:dyDescent="0.3">
      <c r="A255" s="112"/>
      <c r="B255" s="113" t="s">
        <v>87</v>
      </c>
      <c r="C255" s="226" t="s">
        <v>88</v>
      </c>
      <c r="D255" s="226"/>
      <c r="E255" s="226"/>
      <c r="F255" s="226"/>
      <c r="G255" s="226"/>
      <c r="H255" s="226"/>
      <c r="I255" s="226"/>
      <c r="J255" s="226"/>
      <c r="K255" s="226"/>
      <c r="L255" s="226"/>
      <c r="M255" s="226"/>
      <c r="N255" s="226"/>
      <c r="O255" s="227"/>
      <c r="BP255" s="103"/>
      <c r="BQ255" s="111"/>
      <c r="BR255" s="77" t="s">
        <v>88</v>
      </c>
      <c r="BT255" s="135"/>
    </row>
    <row r="256" spans="1:72" s="75" customFormat="1" ht="14.4" x14ac:dyDescent="0.3">
      <c r="A256" s="112"/>
      <c r="B256" s="114" t="s">
        <v>81</v>
      </c>
      <c r="C256" s="226" t="s">
        <v>89</v>
      </c>
      <c r="D256" s="226"/>
      <c r="E256" s="226"/>
      <c r="F256" s="226"/>
      <c r="G256" s="226"/>
      <c r="H256" s="226"/>
      <c r="I256" s="226"/>
      <c r="J256" s="226"/>
      <c r="K256" s="226"/>
      <c r="L256" s="226"/>
      <c r="M256" s="226"/>
      <c r="N256" s="226"/>
      <c r="O256" s="227"/>
      <c r="BP256" s="103"/>
      <c r="BQ256" s="111"/>
      <c r="BS256" s="77" t="s">
        <v>89</v>
      </c>
      <c r="BT256" s="135"/>
    </row>
    <row r="257" spans="1:72" s="75" customFormat="1" ht="14.4" x14ac:dyDescent="0.3">
      <c r="A257" s="115"/>
      <c r="B257" s="116"/>
      <c r="C257" s="116"/>
      <c r="D257" s="116"/>
      <c r="E257" s="117" t="s">
        <v>231</v>
      </c>
      <c r="F257" s="118"/>
      <c r="G257" s="119"/>
      <c r="H257" s="88"/>
      <c r="I257" s="88"/>
      <c r="J257" s="120">
        <v>94.24</v>
      </c>
      <c r="K257" s="121"/>
      <c r="L257" s="121"/>
      <c r="M257" s="121"/>
      <c r="N257" s="122"/>
      <c r="O257" s="123"/>
      <c r="BP257" s="103"/>
      <c r="BQ257" s="111"/>
      <c r="BT257" s="135"/>
    </row>
    <row r="258" spans="1:72" s="75" customFormat="1" ht="14.4" x14ac:dyDescent="0.3">
      <c r="A258" s="115"/>
      <c r="B258" s="116"/>
      <c r="C258" s="116"/>
      <c r="D258" s="116"/>
      <c r="E258" s="117" t="s">
        <v>232</v>
      </c>
      <c r="F258" s="118"/>
      <c r="G258" s="119"/>
      <c r="H258" s="88"/>
      <c r="I258" s="88"/>
      <c r="J258" s="120">
        <v>51.13</v>
      </c>
      <c r="K258" s="121"/>
      <c r="L258" s="121"/>
      <c r="M258" s="121"/>
      <c r="N258" s="122"/>
      <c r="O258" s="123"/>
      <c r="BP258" s="103"/>
      <c r="BQ258" s="111"/>
      <c r="BT258" s="135"/>
    </row>
    <row r="259" spans="1:72" s="75" customFormat="1" ht="14.4" x14ac:dyDescent="0.3">
      <c r="A259" s="115"/>
      <c r="B259" s="116"/>
      <c r="C259" s="116"/>
      <c r="D259" s="116"/>
      <c r="E259" s="117" t="s">
        <v>92</v>
      </c>
      <c r="F259" s="118"/>
      <c r="G259" s="119"/>
      <c r="H259" s="88"/>
      <c r="I259" s="88"/>
      <c r="J259" s="120">
        <v>309.24</v>
      </c>
      <c r="K259" s="121"/>
      <c r="L259" s="121"/>
      <c r="M259" s="121"/>
      <c r="N259" s="122"/>
      <c r="O259" s="123"/>
      <c r="BP259" s="103"/>
      <c r="BQ259" s="111"/>
      <c r="BT259" s="135"/>
    </row>
    <row r="260" spans="1:72" s="75" customFormat="1" ht="31.8" x14ac:dyDescent="0.3">
      <c r="A260" s="104" t="s">
        <v>254</v>
      </c>
      <c r="B260" s="105" t="s">
        <v>175</v>
      </c>
      <c r="C260" s="228" t="s">
        <v>176</v>
      </c>
      <c r="D260" s="228"/>
      <c r="E260" s="228"/>
      <c r="F260" s="106">
        <v>2.6846999999999999E-2</v>
      </c>
      <c r="G260" s="107" t="s">
        <v>177</v>
      </c>
      <c r="H260" s="107" t="s">
        <v>178</v>
      </c>
      <c r="I260" s="107">
        <v>975.22</v>
      </c>
      <c r="J260" s="107">
        <v>358.28</v>
      </c>
      <c r="K260" s="107">
        <v>123.02</v>
      </c>
      <c r="L260" s="108" t="s">
        <v>234</v>
      </c>
      <c r="M260" s="107">
        <v>230.4</v>
      </c>
      <c r="N260" s="109">
        <v>8.8089999999999993</v>
      </c>
      <c r="O260" s="110">
        <v>0.24</v>
      </c>
      <c r="BP260" s="103"/>
      <c r="BQ260" s="111" t="s">
        <v>176</v>
      </c>
      <c r="BT260" s="135"/>
    </row>
    <row r="261" spans="1:72" s="75" customFormat="1" ht="14.4" x14ac:dyDescent="0.3">
      <c r="A261" s="112"/>
      <c r="B261" s="113"/>
      <c r="C261" s="226" t="s">
        <v>180</v>
      </c>
      <c r="D261" s="226"/>
      <c r="E261" s="226"/>
      <c r="F261" s="226"/>
      <c r="G261" s="226"/>
      <c r="H261" s="226"/>
      <c r="I261" s="226"/>
      <c r="J261" s="226"/>
      <c r="K261" s="226"/>
      <c r="L261" s="226"/>
      <c r="M261" s="226"/>
      <c r="N261" s="226"/>
      <c r="O261" s="227"/>
      <c r="BP261" s="103"/>
      <c r="BQ261" s="111"/>
      <c r="BR261" s="77" t="s">
        <v>180</v>
      </c>
      <c r="BT261" s="135"/>
    </row>
    <row r="262" spans="1:72" s="75" customFormat="1" ht="52.2" x14ac:dyDescent="0.3">
      <c r="A262" s="112"/>
      <c r="B262" s="113" t="s">
        <v>87</v>
      </c>
      <c r="C262" s="226" t="s">
        <v>88</v>
      </c>
      <c r="D262" s="226"/>
      <c r="E262" s="226"/>
      <c r="F262" s="226"/>
      <c r="G262" s="226"/>
      <c r="H262" s="226"/>
      <c r="I262" s="226"/>
      <c r="J262" s="226"/>
      <c r="K262" s="226"/>
      <c r="L262" s="226"/>
      <c r="M262" s="226"/>
      <c r="N262" s="226"/>
      <c r="O262" s="227"/>
      <c r="BP262" s="103"/>
      <c r="BQ262" s="111"/>
      <c r="BR262" s="77" t="s">
        <v>88</v>
      </c>
      <c r="BT262" s="135"/>
    </row>
    <row r="263" spans="1:72" s="75" customFormat="1" ht="14.4" x14ac:dyDescent="0.3">
      <c r="A263" s="112"/>
      <c r="B263" s="114" t="s">
        <v>81</v>
      </c>
      <c r="C263" s="226" t="s">
        <v>89</v>
      </c>
      <c r="D263" s="226"/>
      <c r="E263" s="226"/>
      <c r="F263" s="226"/>
      <c r="G263" s="226"/>
      <c r="H263" s="226"/>
      <c r="I263" s="226"/>
      <c r="J263" s="226"/>
      <c r="K263" s="226"/>
      <c r="L263" s="226"/>
      <c r="M263" s="226"/>
      <c r="N263" s="226"/>
      <c r="O263" s="227"/>
      <c r="BP263" s="103"/>
      <c r="BQ263" s="111"/>
      <c r="BS263" s="77" t="s">
        <v>89</v>
      </c>
      <c r="BT263" s="135"/>
    </row>
    <row r="264" spans="1:72" s="75" customFormat="1" ht="14.4" x14ac:dyDescent="0.3">
      <c r="A264" s="115"/>
      <c r="B264" s="116"/>
      <c r="C264" s="116"/>
      <c r="D264" s="116"/>
      <c r="E264" s="117" t="s">
        <v>235</v>
      </c>
      <c r="F264" s="118"/>
      <c r="G264" s="119"/>
      <c r="H264" s="88"/>
      <c r="I264" s="88"/>
      <c r="J264" s="120">
        <v>115.96</v>
      </c>
      <c r="K264" s="121"/>
      <c r="L264" s="121"/>
      <c r="M264" s="121"/>
      <c r="N264" s="122"/>
      <c r="O264" s="123"/>
      <c r="BP264" s="103"/>
      <c r="BQ264" s="111"/>
      <c r="BT264" s="135"/>
    </row>
    <row r="265" spans="1:72" s="75" customFormat="1" ht="14.4" x14ac:dyDescent="0.3">
      <c r="A265" s="115"/>
      <c r="B265" s="116"/>
      <c r="C265" s="116"/>
      <c r="D265" s="116"/>
      <c r="E265" s="117" t="s">
        <v>236</v>
      </c>
      <c r="F265" s="118"/>
      <c r="G265" s="119"/>
      <c r="H265" s="88"/>
      <c r="I265" s="88"/>
      <c r="J265" s="120">
        <v>62.91</v>
      </c>
      <c r="K265" s="121"/>
      <c r="L265" s="121"/>
      <c r="M265" s="121"/>
      <c r="N265" s="122"/>
      <c r="O265" s="123"/>
      <c r="BP265" s="103"/>
      <c r="BQ265" s="111"/>
      <c r="BT265" s="135"/>
    </row>
    <row r="266" spans="1:72" s="75" customFormat="1" ht="14.4" x14ac:dyDescent="0.3">
      <c r="A266" s="115"/>
      <c r="B266" s="116"/>
      <c r="C266" s="116"/>
      <c r="D266" s="116"/>
      <c r="E266" s="117" t="s">
        <v>92</v>
      </c>
      <c r="F266" s="118"/>
      <c r="G266" s="119"/>
      <c r="H266" s="88"/>
      <c r="I266" s="88"/>
      <c r="J266" s="120">
        <v>537.15</v>
      </c>
      <c r="K266" s="121"/>
      <c r="L266" s="121"/>
      <c r="M266" s="121"/>
      <c r="N266" s="122"/>
      <c r="O266" s="123"/>
      <c r="BP266" s="103"/>
      <c r="BQ266" s="111"/>
      <c r="BT266" s="135"/>
    </row>
    <row r="267" spans="1:72" s="75" customFormat="1" ht="14.4" x14ac:dyDescent="0.3">
      <c r="A267" s="229" t="s">
        <v>255</v>
      </c>
      <c r="B267" s="230"/>
      <c r="C267" s="230"/>
      <c r="D267" s="230"/>
      <c r="E267" s="230"/>
      <c r="F267" s="230"/>
      <c r="G267" s="230"/>
      <c r="H267" s="230"/>
      <c r="I267" s="230"/>
      <c r="J267" s="230"/>
      <c r="K267" s="230"/>
      <c r="L267" s="230"/>
      <c r="M267" s="230"/>
      <c r="N267" s="230"/>
      <c r="O267" s="231"/>
      <c r="BP267" s="103"/>
      <c r="BQ267" s="111"/>
      <c r="BT267" s="135" t="s">
        <v>255</v>
      </c>
    </row>
    <row r="268" spans="1:72" s="75" customFormat="1" ht="31.8" x14ac:dyDescent="0.3">
      <c r="A268" s="104" t="s">
        <v>256</v>
      </c>
      <c r="B268" s="105" t="s">
        <v>167</v>
      </c>
      <c r="C268" s="228" t="s">
        <v>168</v>
      </c>
      <c r="D268" s="228"/>
      <c r="E268" s="228"/>
      <c r="F268" s="106">
        <v>1.7482000000000001E-2</v>
      </c>
      <c r="G268" s="107" t="s">
        <v>169</v>
      </c>
      <c r="H268" s="107" t="s">
        <v>170</v>
      </c>
      <c r="I268" s="107">
        <v>254.72</v>
      </c>
      <c r="J268" s="107">
        <v>106.71</v>
      </c>
      <c r="K268" s="107">
        <v>65.180000000000007</v>
      </c>
      <c r="L268" s="108" t="s">
        <v>257</v>
      </c>
      <c r="M268" s="107">
        <v>39.19</v>
      </c>
      <c r="N268" s="128">
        <v>6.1064999999999996</v>
      </c>
      <c r="O268" s="110">
        <v>0.11</v>
      </c>
      <c r="BP268" s="103"/>
      <c r="BQ268" s="111" t="s">
        <v>168</v>
      </c>
      <c r="BT268" s="135"/>
    </row>
    <row r="269" spans="1:72" s="75" customFormat="1" ht="52.2" x14ac:dyDescent="0.3">
      <c r="A269" s="112"/>
      <c r="B269" s="113" t="s">
        <v>87</v>
      </c>
      <c r="C269" s="226" t="s">
        <v>88</v>
      </c>
      <c r="D269" s="226"/>
      <c r="E269" s="226"/>
      <c r="F269" s="226"/>
      <c r="G269" s="226"/>
      <c r="H269" s="226"/>
      <c r="I269" s="226"/>
      <c r="J269" s="226"/>
      <c r="K269" s="226"/>
      <c r="L269" s="226"/>
      <c r="M269" s="226"/>
      <c r="N269" s="226"/>
      <c r="O269" s="227"/>
      <c r="BP269" s="103"/>
      <c r="BQ269" s="111"/>
      <c r="BR269" s="77" t="s">
        <v>88</v>
      </c>
      <c r="BT269" s="135"/>
    </row>
    <row r="270" spans="1:72" s="75" customFormat="1" ht="14.4" x14ac:dyDescent="0.3">
      <c r="A270" s="112"/>
      <c r="B270" s="114" t="s">
        <v>81</v>
      </c>
      <c r="C270" s="226" t="s">
        <v>89</v>
      </c>
      <c r="D270" s="226"/>
      <c r="E270" s="226"/>
      <c r="F270" s="226"/>
      <c r="G270" s="226"/>
      <c r="H270" s="226"/>
      <c r="I270" s="226"/>
      <c r="J270" s="226"/>
      <c r="K270" s="226"/>
      <c r="L270" s="226"/>
      <c r="M270" s="226"/>
      <c r="N270" s="226"/>
      <c r="O270" s="227"/>
      <c r="BP270" s="103"/>
      <c r="BQ270" s="111"/>
      <c r="BS270" s="77" t="s">
        <v>89</v>
      </c>
      <c r="BT270" s="135"/>
    </row>
    <row r="271" spans="1:72" s="75" customFormat="1" ht="14.4" x14ac:dyDescent="0.3">
      <c r="A271" s="115"/>
      <c r="B271" s="116"/>
      <c r="C271" s="116"/>
      <c r="D271" s="116"/>
      <c r="E271" s="117" t="s">
        <v>258</v>
      </c>
      <c r="F271" s="118"/>
      <c r="G271" s="119"/>
      <c r="H271" s="88"/>
      <c r="I271" s="88"/>
      <c r="J271" s="120">
        <v>61.37</v>
      </c>
      <c r="K271" s="121"/>
      <c r="L271" s="121"/>
      <c r="M271" s="121"/>
      <c r="N271" s="122"/>
      <c r="O271" s="123"/>
      <c r="BP271" s="103"/>
      <c r="BQ271" s="111"/>
      <c r="BT271" s="135"/>
    </row>
    <row r="272" spans="1:72" s="75" customFormat="1" ht="14.4" x14ac:dyDescent="0.3">
      <c r="A272" s="115"/>
      <c r="B272" s="116"/>
      <c r="C272" s="116"/>
      <c r="D272" s="116"/>
      <c r="E272" s="117" t="s">
        <v>259</v>
      </c>
      <c r="F272" s="118"/>
      <c r="G272" s="119"/>
      <c r="H272" s="88"/>
      <c r="I272" s="88"/>
      <c r="J272" s="120">
        <v>33.299999999999997</v>
      </c>
      <c r="K272" s="121"/>
      <c r="L272" s="121"/>
      <c r="M272" s="121"/>
      <c r="N272" s="122"/>
      <c r="O272" s="123"/>
      <c r="BP272" s="103"/>
      <c r="BQ272" s="111"/>
      <c r="BT272" s="135"/>
    </row>
    <row r="273" spans="1:72" s="75" customFormat="1" ht="14.4" x14ac:dyDescent="0.3">
      <c r="A273" s="115"/>
      <c r="B273" s="116"/>
      <c r="C273" s="116"/>
      <c r="D273" s="116"/>
      <c r="E273" s="117" t="s">
        <v>92</v>
      </c>
      <c r="F273" s="118"/>
      <c r="G273" s="119"/>
      <c r="H273" s="88"/>
      <c r="I273" s="88"/>
      <c r="J273" s="120">
        <v>201.38</v>
      </c>
      <c r="K273" s="121"/>
      <c r="L273" s="121"/>
      <c r="M273" s="121"/>
      <c r="N273" s="122"/>
      <c r="O273" s="123"/>
      <c r="BP273" s="103"/>
      <c r="BQ273" s="111"/>
      <c r="BT273" s="135"/>
    </row>
    <row r="274" spans="1:72" s="75" customFormat="1" ht="31.8" x14ac:dyDescent="0.3">
      <c r="A274" s="104" t="s">
        <v>260</v>
      </c>
      <c r="B274" s="105" t="s">
        <v>175</v>
      </c>
      <c r="C274" s="228" t="s">
        <v>176</v>
      </c>
      <c r="D274" s="228"/>
      <c r="E274" s="228"/>
      <c r="F274" s="106">
        <v>1.7482000000000001E-2</v>
      </c>
      <c r="G274" s="107" t="s">
        <v>177</v>
      </c>
      <c r="H274" s="107" t="s">
        <v>178</v>
      </c>
      <c r="I274" s="107">
        <v>975.22</v>
      </c>
      <c r="J274" s="107">
        <v>233.29</v>
      </c>
      <c r="K274" s="107">
        <v>80.099999999999994</v>
      </c>
      <c r="L274" s="108" t="s">
        <v>261</v>
      </c>
      <c r="M274" s="107">
        <v>150.03</v>
      </c>
      <c r="N274" s="109">
        <v>8.8089999999999993</v>
      </c>
      <c r="O274" s="110">
        <v>0.15</v>
      </c>
      <c r="BP274" s="103"/>
      <c r="BQ274" s="111" t="s">
        <v>176</v>
      </c>
      <c r="BT274" s="135"/>
    </row>
    <row r="275" spans="1:72" s="75" customFormat="1" ht="14.4" x14ac:dyDescent="0.3">
      <c r="A275" s="112"/>
      <c r="B275" s="113"/>
      <c r="C275" s="226" t="s">
        <v>180</v>
      </c>
      <c r="D275" s="226"/>
      <c r="E275" s="226"/>
      <c r="F275" s="226"/>
      <c r="G275" s="226"/>
      <c r="H275" s="226"/>
      <c r="I275" s="226"/>
      <c r="J275" s="226"/>
      <c r="K275" s="226"/>
      <c r="L275" s="226"/>
      <c r="M275" s="226"/>
      <c r="N275" s="226"/>
      <c r="O275" s="227"/>
      <c r="BP275" s="103"/>
      <c r="BQ275" s="111"/>
      <c r="BR275" s="77" t="s">
        <v>180</v>
      </c>
      <c r="BT275" s="135"/>
    </row>
    <row r="276" spans="1:72" s="75" customFormat="1" ht="52.2" x14ac:dyDescent="0.3">
      <c r="A276" s="112"/>
      <c r="B276" s="113" t="s">
        <v>87</v>
      </c>
      <c r="C276" s="226" t="s">
        <v>88</v>
      </c>
      <c r="D276" s="226"/>
      <c r="E276" s="226"/>
      <c r="F276" s="226"/>
      <c r="G276" s="226"/>
      <c r="H276" s="226"/>
      <c r="I276" s="226"/>
      <c r="J276" s="226"/>
      <c r="K276" s="226"/>
      <c r="L276" s="226"/>
      <c r="M276" s="226"/>
      <c r="N276" s="226"/>
      <c r="O276" s="227"/>
      <c r="BP276" s="103"/>
      <c r="BQ276" s="111"/>
      <c r="BR276" s="77" t="s">
        <v>88</v>
      </c>
      <c r="BT276" s="135"/>
    </row>
    <row r="277" spans="1:72" s="75" customFormat="1" ht="14.4" x14ac:dyDescent="0.3">
      <c r="A277" s="112"/>
      <c r="B277" s="114" t="s">
        <v>81</v>
      </c>
      <c r="C277" s="226" t="s">
        <v>89</v>
      </c>
      <c r="D277" s="226"/>
      <c r="E277" s="226"/>
      <c r="F277" s="226"/>
      <c r="G277" s="226"/>
      <c r="H277" s="226"/>
      <c r="I277" s="226"/>
      <c r="J277" s="226"/>
      <c r="K277" s="226"/>
      <c r="L277" s="226"/>
      <c r="M277" s="226"/>
      <c r="N277" s="226"/>
      <c r="O277" s="227"/>
      <c r="BP277" s="103"/>
      <c r="BQ277" s="111"/>
      <c r="BS277" s="77" t="s">
        <v>89</v>
      </c>
      <c r="BT277" s="135"/>
    </row>
    <row r="278" spans="1:72" s="75" customFormat="1" ht="14.4" x14ac:dyDescent="0.3">
      <c r="A278" s="115"/>
      <c r="B278" s="116"/>
      <c r="C278" s="116"/>
      <c r="D278" s="116"/>
      <c r="E278" s="117" t="s">
        <v>262</v>
      </c>
      <c r="F278" s="118"/>
      <c r="G278" s="119"/>
      <c r="H278" s="88"/>
      <c r="I278" s="88"/>
      <c r="J278" s="120">
        <v>75.5</v>
      </c>
      <c r="K278" s="121"/>
      <c r="L278" s="121"/>
      <c r="M278" s="121"/>
      <c r="N278" s="122"/>
      <c r="O278" s="123"/>
      <c r="BP278" s="103"/>
      <c r="BQ278" s="111"/>
      <c r="BT278" s="135"/>
    </row>
    <row r="279" spans="1:72" s="75" customFormat="1" ht="14.4" x14ac:dyDescent="0.3">
      <c r="A279" s="115"/>
      <c r="B279" s="116"/>
      <c r="C279" s="116"/>
      <c r="D279" s="116"/>
      <c r="E279" s="117" t="s">
        <v>263</v>
      </c>
      <c r="F279" s="118"/>
      <c r="G279" s="119"/>
      <c r="H279" s="88"/>
      <c r="I279" s="88"/>
      <c r="J279" s="120">
        <v>40.96</v>
      </c>
      <c r="K279" s="121"/>
      <c r="L279" s="121"/>
      <c r="M279" s="121"/>
      <c r="N279" s="122"/>
      <c r="O279" s="123"/>
      <c r="BP279" s="103"/>
      <c r="BQ279" s="111"/>
      <c r="BT279" s="135"/>
    </row>
    <row r="280" spans="1:72" s="75" customFormat="1" ht="14.4" x14ac:dyDescent="0.3">
      <c r="A280" s="115"/>
      <c r="B280" s="116"/>
      <c r="C280" s="116"/>
      <c r="D280" s="116"/>
      <c r="E280" s="117" t="s">
        <v>92</v>
      </c>
      <c r="F280" s="118"/>
      <c r="G280" s="119"/>
      <c r="H280" s="88"/>
      <c r="I280" s="88"/>
      <c r="J280" s="120">
        <v>349.75</v>
      </c>
      <c r="K280" s="121"/>
      <c r="L280" s="121"/>
      <c r="M280" s="121"/>
      <c r="N280" s="122"/>
      <c r="O280" s="123"/>
      <c r="BP280" s="103"/>
      <c r="BQ280" s="111"/>
      <c r="BT280" s="135"/>
    </row>
    <row r="281" spans="1:72" s="75" customFormat="1" ht="14.4" x14ac:dyDescent="0.3">
      <c r="A281" s="229" t="s">
        <v>264</v>
      </c>
      <c r="B281" s="230"/>
      <c r="C281" s="230"/>
      <c r="D281" s="230"/>
      <c r="E281" s="230"/>
      <c r="F281" s="230"/>
      <c r="G281" s="230"/>
      <c r="H281" s="230"/>
      <c r="I281" s="230"/>
      <c r="J281" s="230"/>
      <c r="K281" s="230"/>
      <c r="L281" s="230"/>
      <c r="M281" s="230"/>
      <c r="N281" s="230"/>
      <c r="O281" s="231"/>
      <c r="BP281" s="103"/>
      <c r="BQ281" s="111"/>
      <c r="BT281" s="135" t="s">
        <v>264</v>
      </c>
    </row>
    <row r="282" spans="1:72" s="75" customFormat="1" ht="31.8" x14ac:dyDescent="0.3">
      <c r="A282" s="104" t="s">
        <v>265</v>
      </c>
      <c r="B282" s="105" t="s">
        <v>167</v>
      </c>
      <c r="C282" s="228" t="s">
        <v>168</v>
      </c>
      <c r="D282" s="228"/>
      <c r="E282" s="228"/>
      <c r="F282" s="106">
        <v>4.594E-3</v>
      </c>
      <c r="G282" s="107" t="s">
        <v>169</v>
      </c>
      <c r="H282" s="107" t="s">
        <v>170</v>
      </c>
      <c r="I282" s="107">
        <v>254.72</v>
      </c>
      <c r="J282" s="107">
        <v>28.05</v>
      </c>
      <c r="K282" s="107">
        <v>17.13</v>
      </c>
      <c r="L282" s="108" t="s">
        <v>266</v>
      </c>
      <c r="M282" s="107">
        <v>10.3</v>
      </c>
      <c r="N282" s="128">
        <v>6.1064999999999996</v>
      </c>
      <c r="O282" s="110">
        <v>0.03</v>
      </c>
      <c r="BP282" s="103"/>
      <c r="BQ282" s="111" t="s">
        <v>168</v>
      </c>
      <c r="BT282" s="135"/>
    </row>
    <row r="283" spans="1:72" s="75" customFormat="1" ht="52.2" x14ac:dyDescent="0.3">
      <c r="A283" s="112"/>
      <c r="B283" s="113" t="s">
        <v>87</v>
      </c>
      <c r="C283" s="226" t="s">
        <v>88</v>
      </c>
      <c r="D283" s="226"/>
      <c r="E283" s="226"/>
      <c r="F283" s="226"/>
      <c r="G283" s="226"/>
      <c r="H283" s="226"/>
      <c r="I283" s="226"/>
      <c r="J283" s="226"/>
      <c r="K283" s="226"/>
      <c r="L283" s="226"/>
      <c r="M283" s="226"/>
      <c r="N283" s="226"/>
      <c r="O283" s="227"/>
      <c r="BP283" s="103"/>
      <c r="BQ283" s="111"/>
      <c r="BR283" s="77" t="s">
        <v>88</v>
      </c>
      <c r="BT283" s="135"/>
    </row>
    <row r="284" spans="1:72" s="75" customFormat="1" ht="14.4" x14ac:dyDescent="0.3">
      <c r="A284" s="112"/>
      <c r="B284" s="114" t="s">
        <v>81</v>
      </c>
      <c r="C284" s="226" t="s">
        <v>89</v>
      </c>
      <c r="D284" s="226"/>
      <c r="E284" s="226"/>
      <c r="F284" s="226"/>
      <c r="G284" s="226"/>
      <c r="H284" s="226"/>
      <c r="I284" s="226"/>
      <c r="J284" s="226"/>
      <c r="K284" s="226"/>
      <c r="L284" s="226"/>
      <c r="M284" s="226"/>
      <c r="N284" s="226"/>
      <c r="O284" s="227"/>
      <c r="BP284" s="103"/>
      <c r="BQ284" s="111"/>
      <c r="BS284" s="77" t="s">
        <v>89</v>
      </c>
      <c r="BT284" s="135"/>
    </row>
    <row r="285" spans="1:72" s="75" customFormat="1" ht="14.4" x14ac:dyDescent="0.3">
      <c r="A285" s="115"/>
      <c r="B285" s="116"/>
      <c r="C285" s="116"/>
      <c r="D285" s="116"/>
      <c r="E285" s="117" t="s">
        <v>267</v>
      </c>
      <c r="F285" s="118"/>
      <c r="G285" s="119"/>
      <c r="H285" s="88"/>
      <c r="I285" s="88"/>
      <c r="J285" s="120">
        <v>16.13</v>
      </c>
      <c r="K285" s="121"/>
      <c r="L285" s="121"/>
      <c r="M285" s="121"/>
      <c r="N285" s="122"/>
      <c r="O285" s="123"/>
      <c r="BP285" s="103"/>
      <c r="BQ285" s="111"/>
      <c r="BT285" s="135"/>
    </row>
    <row r="286" spans="1:72" s="75" customFormat="1" ht="14.4" x14ac:dyDescent="0.3">
      <c r="A286" s="115"/>
      <c r="B286" s="116"/>
      <c r="C286" s="116"/>
      <c r="D286" s="116"/>
      <c r="E286" s="117" t="s">
        <v>268</v>
      </c>
      <c r="F286" s="118"/>
      <c r="G286" s="119"/>
      <c r="H286" s="88"/>
      <c r="I286" s="88"/>
      <c r="J286" s="120">
        <v>8.75</v>
      </c>
      <c r="K286" s="121"/>
      <c r="L286" s="121"/>
      <c r="M286" s="121"/>
      <c r="N286" s="122"/>
      <c r="O286" s="123"/>
      <c r="BP286" s="103"/>
      <c r="BQ286" s="111"/>
      <c r="BT286" s="135"/>
    </row>
    <row r="287" spans="1:72" s="75" customFormat="1" ht="14.4" x14ac:dyDescent="0.3">
      <c r="A287" s="115"/>
      <c r="B287" s="116"/>
      <c r="C287" s="116"/>
      <c r="D287" s="116"/>
      <c r="E287" s="117" t="s">
        <v>92</v>
      </c>
      <c r="F287" s="118"/>
      <c r="G287" s="119"/>
      <c r="H287" s="88"/>
      <c r="I287" s="88"/>
      <c r="J287" s="120">
        <v>52.93</v>
      </c>
      <c r="K287" s="121"/>
      <c r="L287" s="121"/>
      <c r="M287" s="121"/>
      <c r="N287" s="122"/>
      <c r="O287" s="123"/>
      <c r="BP287" s="103"/>
      <c r="BQ287" s="111"/>
      <c r="BT287" s="135"/>
    </row>
    <row r="288" spans="1:72" s="75" customFormat="1" ht="31.8" x14ac:dyDescent="0.3">
      <c r="A288" s="104" t="s">
        <v>269</v>
      </c>
      <c r="B288" s="105" t="s">
        <v>175</v>
      </c>
      <c r="C288" s="228" t="s">
        <v>176</v>
      </c>
      <c r="D288" s="228"/>
      <c r="E288" s="228"/>
      <c r="F288" s="106">
        <v>4.594E-3</v>
      </c>
      <c r="G288" s="107" t="s">
        <v>177</v>
      </c>
      <c r="H288" s="107" t="s">
        <v>178</v>
      </c>
      <c r="I288" s="107">
        <v>975.22</v>
      </c>
      <c r="J288" s="107">
        <v>61.31</v>
      </c>
      <c r="K288" s="107">
        <v>21.05</v>
      </c>
      <c r="L288" s="108" t="s">
        <v>270</v>
      </c>
      <c r="M288" s="107">
        <v>39.43</v>
      </c>
      <c r="N288" s="109">
        <v>8.8089999999999993</v>
      </c>
      <c r="O288" s="110">
        <v>0.04</v>
      </c>
      <c r="BP288" s="103"/>
      <c r="BQ288" s="111" t="s">
        <v>176</v>
      </c>
      <c r="BT288" s="135"/>
    </row>
    <row r="289" spans="1:72" s="75" customFormat="1" ht="14.4" x14ac:dyDescent="0.3">
      <c r="A289" s="112"/>
      <c r="B289" s="113"/>
      <c r="C289" s="226" t="s">
        <v>180</v>
      </c>
      <c r="D289" s="226"/>
      <c r="E289" s="226"/>
      <c r="F289" s="226"/>
      <c r="G289" s="226"/>
      <c r="H289" s="226"/>
      <c r="I289" s="226"/>
      <c r="J289" s="226"/>
      <c r="K289" s="226"/>
      <c r="L289" s="226"/>
      <c r="M289" s="226"/>
      <c r="N289" s="226"/>
      <c r="O289" s="227"/>
      <c r="BP289" s="103"/>
      <c r="BQ289" s="111"/>
      <c r="BR289" s="77" t="s">
        <v>180</v>
      </c>
      <c r="BT289" s="135"/>
    </row>
    <row r="290" spans="1:72" s="75" customFormat="1" ht="52.2" x14ac:dyDescent="0.3">
      <c r="A290" s="112"/>
      <c r="B290" s="113" t="s">
        <v>87</v>
      </c>
      <c r="C290" s="226" t="s">
        <v>88</v>
      </c>
      <c r="D290" s="226"/>
      <c r="E290" s="226"/>
      <c r="F290" s="226"/>
      <c r="G290" s="226"/>
      <c r="H290" s="226"/>
      <c r="I290" s="226"/>
      <c r="J290" s="226"/>
      <c r="K290" s="226"/>
      <c r="L290" s="226"/>
      <c r="M290" s="226"/>
      <c r="N290" s="226"/>
      <c r="O290" s="227"/>
      <c r="BP290" s="103"/>
      <c r="BQ290" s="111"/>
      <c r="BR290" s="77" t="s">
        <v>88</v>
      </c>
      <c r="BT290" s="135"/>
    </row>
    <row r="291" spans="1:72" s="75" customFormat="1" ht="14.4" x14ac:dyDescent="0.3">
      <c r="A291" s="112"/>
      <c r="B291" s="114" t="s">
        <v>81</v>
      </c>
      <c r="C291" s="226" t="s">
        <v>89</v>
      </c>
      <c r="D291" s="226"/>
      <c r="E291" s="226"/>
      <c r="F291" s="226"/>
      <c r="G291" s="226"/>
      <c r="H291" s="226"/>
      <c r="I291" s="226"/>
      <c r="J291" s="226"/>
      <c r="K291" s="226"/>
      <c r="L291" s="226"/>
      <c r="M291" s="226"/>
      <c r="N291" s="226"/>
      <c r="O291" s="227"/>
      <c r="BP291" s="103"/>
      <c r="BQ291" s="111"/>
      <c r="BS291" s="77" t="s">
        <v>89</v>
      </c>
      <c r="BT291" s="135"/>
    </row>
    <row r="292" spans="1:72" s="75" customFormat="1" ht="14.4" x14ac:dyDescent="0.3">
      <c r="A292" s="115"/>
      <c r="B292" s="116"/>
      <c r="C292" s="116"/>
      <c r="D292" s="116"/>
      <c r="E292" s="117" t="s">
        <v>271</v>
      </c>
      <c r="F292" s="118"/>
      <c r="G292" s="119"/>
      <c r="H292" s="88"/>
      <c r="I292" s="88"/>
      <c r="J292" s="120">
        <v>19.84</v>
      </c>
      <c r="K292" s="121"/>
      <c r="L292" s="121"/>
      <c r="M292" s="121"/>
      <c r="N292" s="122"/>
      <c r="O292" s="123"/>
      <c r="BP292" s="103"/>
      <c r="BQ292" s="111"/>
      <c r="BT292" s="135"/>
    </row>
    <row r="293" spans="1:72" s="75" customFormat="1" ht="14.4" x14ac:dyDescent="0.3">
      <c r="A293" s="115"/>
      <c r="B293" s="116"/>
      <c r="C293" s="116"/>
      <c r="D293" s="116"/>
      <c r="E293" s="117" t="s">
        <v>272</v>
      </c>
      <c r="F293" s="118"/>
      <c r="G293" s="119"/>
      <c r="H293" s="88"/>
      <c r="I293" s="88"/>
      <c r="J293" s="120">
        <v>10.77</v>
      </c>
      <c r="K293" s="121"/>
      <c r="L293" s="121"/>
      <c r="M293" s="121"/>
      <c r="N293" s="122"/>
      <c r="O293" s="123"/>
      <c r="BP293" s="103"/>
      <c r="BQ293" s="111"/>
      <c r="BT293" s="135"/>
    </row>
    <row r="294" spans="1:72" s="75" customFormat="1" ht="14.4" x14ac:dyDescent="0.3">
      <c r="A294" s="115"/>
      <c r="B294" s="116"/>
      <c r="C294" s="116"/>
      <c r="D294" s="116"/>
      <c r="E294" s="117" t="s">
        <v>92</v>
      </c>
      <c r="F294" s="118"/>
      <c r="G294" s="119"/>
      <c r="H294" s="88"/>
      <c r="I294" s="88"/>
      <c r="J294" s="120">
        <v>91.92</v>
      </c>
      <c r="K294" s="121"/>
      <c r="L294" s="121"/>
      <c r="M294" s="121"/>
      <c r="N294" s="122"/>
      <c r="O294" s="123"/>
      <c r="BP294" s="103"/>
      <c r="BQ294" s="111"/>
      <c r="BT294" s="135"/>
    </row>
    <row r="295" spans="1:72" s="75" customFormat="1" ht="14.4" x14ac:dyDescent="0.3">
      <c r="A295" s="229" t="s">
        <v>273</v>
      </c>
      <c r="B295" s="230"/>
      <c r="C295" s="230"/>
      <c r="D295" s="230"/>
      <c r="E295" s="230"/>
      <c r="F295" s="230"/>
      <c r="G295" s="230"/>
      <c r="H295" s="230"/>
      <c r="I295" s="230"/>
      <c r="J295" s="230"/>
      <c r="K295" s="230"/>
      <c r="L295" s="230"/>
      <c r="M295" s="230"/>
      <c r="N295" s="230"/>
      <c r="O295" s="231"/>
      <c r="BP295" s="103"/>
      <c r="BQ295" s="111"/>
      <c r="BT295" s="135" t="s">
        <v>273</v>
      </c>
    </row>
    <row r="296" spans="1:72" s="75" customFormat="1" ht="31.8" x14ac:dyDescent="0.3">
      <c r="A296" s="104" t="s">
        <v>274</v>
      </c>
      <c r="B296" s="105" t="s">
        <v>167</v>
      </c>
      <c r="C296" s="228" t="s">
        <v>168</v>
      </c>
      <c r="D296" s="228"/>
      <c r="E296" s="228"/>
      <c r="F296" s="137">
        <v>2.2818999999999998</v>
      </c>
      <c r="G296" s="107" t="s">
        <v>169</v>
      </c>
      <c r="H296" s="107" t="s">
        <v>170</v>
      </c>
      <c r="I296" s="107">
        <v>254.72</v>
      </c>
      <c r="J296" s="107">
        <v>13928.26</v>
      </c>
      <c r="K296" s="107">
        <v>8507.69</v>
      </c>
      <c r="L296" s="108" t="s">
        <v>275</v>
      </c>
      <c r="M296" s="107">
        <v>5114.96</v>
      </c>
      <c r="N296" s="128">
        <v>6.1064999999999996</v>
      </c>
      <c r="O296" s="110">
        <v>13.93</v>
      </c>
      <c r="BP296" s="103"/>
      <c r="BQ296" s="111" t="s">
        <v>168</v>
      </c>
      <c r="BT296" s="135"/>
    </row>
    <row r="297" spans="1:72" s="75" customFormat="1" ht="52.2" x14ac:dyDescent="0.3">
      <c r="A297" s="112"/>
      <c r="B297" s="113" t="s">
        <v>87</v>
      </c>
      <c r="C297" s="226" t="s">
        <v>88</v>
      </c>
      <c r="D297" s="226"/>
      <c r="E297" s="226"/>
      <c r="F297" s="226"/>
      <c r="G297" s="226"/>
      <c r="H297" s="226"/>
      <c r="I297" s="226"/>
      <c r="J297" s="226"/>
      <c r="K297" s="226"/>
      <c r="L297" s="226"/>
      <c r="M297" s="226"/>
      <c r="N297" s="226"/>
      <c r="O297" s="227"/>
      <c r="BP297" s="103"/>
      <c r="BQ297" s="111"/>
      <c r="BR297" s="77" t="s">
        <v>88</v>
      </c>
      <c r="BT297" s="135"/>
    </row>
    <row r="298" spans="1:72" s="75" customFormat="1" ht="14.4" x14ac:dyDescent="0.3">
      <c r="A298" s="112"/>
      <c r="B298" s="114" t="s">
        <v>81</v>
      </c>
      <c r="C298" s="226" t="s">
        <v>89</v>
      </c>
      <c r="D298" s="226"/>
      <c r="E298" s="226"/>
      <c r="F298" s="226"/>
      <c r="G298" s="226"/>
      <c r="H298" s="226"/>
      <c r="I298" s="226"/>
      <c r="J298" s="226"/>
      <c r="K298" s="226"/>
      <c r="L298" s="226"/>
      <c r="M298" s="226"/>
      <c r="N298" s="226"/>
      <c r="O298" s="227"/>
      <c r="BP298" s="103"/>
      <c r="BQ298" s="111"/>
      <c r="BS298" s="77" t="s">
        <v>89</v>
      </c>
      <c r="BT298" s="135"/>
    </row>
    <row r="299" spans="1:72" s="75" customFormat="1" ht="14.4" x14ac:dyDescent="0.3">
      <c r="A299" s="115"/>
      <c r="B299" s="116"/>
      <c r="C299" s="116"/>
      <c r="D299" s="116"/>
      <c r="E299" s="117" t="s">
        <v>276</v>
      </c>
      <c r="F299" s="118"/>
      <c r="G299" s="119"/>
      <c r="H299" s="88"/>
      <c r="I299" s="88"/>
      <c r="J299" s="120">
        <v>8010.65</v>
      </c>
      <c r="K299" s="121"/>
      <c r="L299" s="121"/>
      <c r="M299" s="121"/>
      <c r="N299" s="122"/>
      <c r="O299" s="123"/>
      <c r="BP299" s="103"/>
      <c r="BQ299" s="111"/>
      <c r="BT299" s="135"/>
    </row>
    <row r="300" spans="1:72" s="75" customFormat="1" ht="14.4" x14ac:dyDescent="0.3">
      <c r="A300" s="115"/>
      <c r="B300" s="116"/>
      <c r="C300" s="116"/>
      <c r="D300" s="116"/>
      <c r="E300" s="117" t="s">
        <v>277</v>
      </c>
      <c r="F300" s="118"/>
      <c r="G300" s="119"/>
      <c r="H300" s="88"/>
      <c r="I300" s="88"/>
      <c r="J300" s="120">
        <v>4346.2</v>
      </c>
      <c r="K300" s="121"/>
      <c r="L300" s="121"/>
      <c r="M300" s="121"/>
      <c r="N300" s="122"/>
      <c r="O300" s="123"/>
      <c r="BP300" s="103"/>
      <c r="BQ300" s="111"/>
      <c r="BT300" s="135"/>
    </row>
    <row r="301" spans="1:72" s="75" customFormat="1" ht="14.4" x14ac:dyDescent="0.3">
      <c r="A301" s="115"/>
      <c r="B301" s="116"/>
      <c r="C301" s="116"/>
      <c r="D301" s="116"/>
      <c r="E301" s="117" t="s">
        <v>92</v>
      </c>
      <c r="F301" s="118"/>
      <c r="G301" s="119"/>
      <c r="H301" s="88"/>
      <c r="I301" s="88"/>
      <c r="J301" s="120">
        <v>26285.11</v>
      </c>
      <c r="K301" s="121"/>
      <c r="L301" s="121"/>
      <c r="M301" s="121"/>
      <c r="N301" s="122"/>
      <c r="O301" s="123"/>
      <c r="BP301" s="103"/>
      <c r="BQ301" s="111"/>
      <c r="BT301" s="135"/>
    </row>
    <row r="302" spans="1:72" s="75" customFormat="1" ht="31.8" x14ac:dyDescent="0.3">
      <c r="A302" s="104" t="s">
        <v>278</v>
      </c>
      <c r="B302" s="105" t="s">
        <v>175</v>
      </c>
      <c r="C302" s="228" t="s">
        <v>176</v>
      </c>
      <c r="D302" s="228"/>
      <c r="E302" s="228"/>
      <c r="F302" s="137">
        <v>2.2818999999999998</v>
      </c>
      <c r="G302" s="107" t="s">
        <v>177</v>
      </c>
      <c r="H302" s="107" t="s">
        <v>178</v>
      </c>
      <c r="I302" s="107">
        <v>975.22</v>
      </c>
      <c r="J302" s="107">
        <v>30451.81</v>
      </c>
      <c r="K302" s="107">
        <v>10455.86</v>
      </c>
      <c r="L302" s="108" t="s">
        <v>279</v>
      </c>
      <c r="M302" s="107">
        <v>19583.12</v>
      </c>
      <c r="N302" s="109">
        <v>8.8089999999999993</v>
      </c>
      <c r="O302" s="136">
        <v>20.100000000000001</v>
      </c>
      <c r="BP302" s="103"/>
      <c r="BQ302" s="111" t="s">
        <v>176</v>
      </c>
      <c r="BT302" s="135"/>
    </row>
    <row r="303" spans="1:72" s="75" customFormat="1" ht="14.4" x14ac:dyDescent="0.3">
      <c r="A303" s="112"/>
      <c r="B303" s="113"/>
      <c r="C303" s="226" t="s">
        <v>180</v>
      </c>
      <c r="D303" s="226"/>
      <c r="E303" s="226"/>
      <c r="F303" s="226"/>
      <c r="G303" s="226"/>
      <c r="H303" s="226"/>
      <c r="I303" s="226"/>
      <c r="J303" s="226"/>
      <c r="K303" s="226"/>
      <c r="L303" s="226"/>
      <c r="M303" s="226"/>
      <c r="N303" s="226"/>
      <c r="O303" s="227"/>
      <c r="BP303" s="103"/>
      <c r="BQ303" s="111"/>
      <c r="BR303" s="77" t="s">
        <v>180</v>
      </c>
      <c r="BT303" s="135"/>
    </row>
    <row r="304" spans="1:72" s="75" customFormat="1" ht="52.2" x14ac:dyDescent="0.3">
      <c r="A304" s="112"/>
      <c r="B304" s="113" t="s">
        <v>87</v>
      </c>
      <c r="C304" s="226" t="s">
        <v>88</v>
      </c>
      <c r="D304" s="226"/>
      <c r="E304" s="226"/>
      <c r="F304" s="226"/>
      <c r="G304" s="226"/>
      <c r="H304" s="226"/>
      <c r="I304" s="226"/>
      <c r="J304" s="226"/>
      <c r="K304" s="226"/>
      <c r="L304" s="226"/>
      <c r="M304" s="226"/>
      <c r="N304" s="226"/>
      <c r="O304" s="227"/>
      <c r="BP304" s="103"/>
      <c r="BQ304" s="111"/>
      <c r="BR304" s="77" t="s">
        <v>88</v>
      </c>
      <c r="BT304" s="135"/>
    </row>
    <row r="305" spans="1:72" s="75" customFormat="1" ht="14.4" x14ac:dyDescent="0.3">
      <c r="A305" s="112"/>
      <c r="B305" s="114" t="s">
        <v>81</v>
      </c>
      <c r="C305" s="226" t="s">
        <v>89</v>
      </c>
      <c r="D305" s="226"/>
      <c r="E305" s="226"/>
      <c r="F305" s="226"/>
      <c r="G305" s="226"/>
      <c r="H305" s="226"/>
      <c r="I305" s="226"/>
      <c r="J305" s="226"/>
      <c r="K305" s="226"/>
      <c r="L305" s="226"/>
      <c r="M305" s="226"/>
      <c r="N305" s="226"/>
      <c r="O305" s="227"/>
      <c r="BP305" s="103"/>
      <c r="BQ305" s="111"/>
      <c r="BS305" s="77" t="s">
        <v>89</v>
      </c>
      <c r="BT305" s="135"/>
    </row>
    <row r="306" spans="1:72" s="75" customFormat="1" ht="14.4" x14ac:dyDescent="0.3">
      <c r="A306" s="115"/>
      <c r="B306" s="116"/>
      <c r="C306" s="116"/>
      <c r="D306" s="116"/>
      <c r="E306" s="117" t="s">
        <v>280</v>
      </c>
      <c r="F306" s="118"/>
      <c r="G306" s="119"/>
      <c r="H306" s="88"/>
      <c r="I306" s="88"/>
      <c r="J306" s="120">
        <v>9855.36</v>
      </c>
      <c r="K306" s="121"/>
      <c r="L306" s="121"/>
      <c r="M306" s="121"/>
      <c r="N306" s="122"/>
      <c r="O306" s="123"/>
      <c r="BP306" s="103"/>
      <c r="BQ306" s="111"/>
      <c r="BT306" s="135"/>
    </row>
    <row r="307" spans="1:72" s="75" customFormat="1" ht="14.4" x14ac:dyDescent="0.3">
      <c r="A307" s="115"/>
      <c r="B307" s="116"/>
      <c r="C307" s="116"/>
      <c r="D307" s="116"/>
      <c r="E307" s="117" t="s">
        <v>281</v>
      </c>
      <c r="F307" s="118"/>
      <c r="G307" s="119"/>
      <c r="H307" s="88"/>
      <c r="I307" s="88"/>
      <c r="J307" s="120">
        <v>5347.06</v>
      </c>
      <c r="K307" s="121"/>
      <c r="L307" s="121"/>
      <c r="M307" s="121"/>
      <c r="N307" s="122"/>
      <c r="O307" s="123"/>
      <c r="BP307" s="103"/>
      <c r="BQ307" s="111"/>
      <c r="BT307" s="135"/>
    </row>
    <row r="308" spans="1:72" s="75" customFormat="1" ht="14.4" x14ac:dyDescent="0.3">
      <c r="A308" s="115"/>
      <c r="B308" s="116"/>
      <c r="C308" s="116"/>
      <c r="D308" s="116"/>
      <c r="E308" s="117" t="s">
        <v>92</v>
      </c>
      <c r="F308" s="118"/>
      <c r="G308" s="119"/>
      <c r="H308" s="88"/>
      <c r="I308" s="88"/>
      <c r="J308" s="120">
        <v>45654.23</v>
      </c>
      <c r="K308" s="121"/>
      <c r="L308" s="121"/>
      <c r="M308" s="121"/>
      <c r="N308" s="122"/>
      <c r="O308" s="123"/>
      <c r="BP308" s="103"/>
      <c r="BQ308" s="111"/>
      <c r="BT308" s="135"/>
    </row>
    <row r="309" spans="1:72" s="75" customFormat="1" ht="14.4" x14ac:dyDescent="0.3">
      <c r="A309" s="229" t="s">
        <v>282</v>
      </c>
      <c r="B309" s="230"/>
      <c r="C309" s="230"/>
      <c r="D309" s="230"/>
      <c r="E309" s="230"/>
      <c r="F309" s="230"/>
      <c r="G309" s="230"/>
      <c r="H309" s="230"/>
      <c r="I309" s="230"/>
      <c r="J309" s="230"/>
      <c r="K309" s="230"/>
      <c r="L309" s="230"/>
      <c r="M309" s="230"/>
      <c r="N309" s="230"/>
      <c r="O309" s="231"/>
      <c r="BP309" s="103"/>
      <c r="BQ309" s="111"/>
      <c r="BT309" s="135" t="s">
        <v>282</v>
      </c>
    </row>
    <row r="310" spans="1:72" s="75" customFormat="1" ht="31.8" x14ac:dyDescent="0.3">
      <c r="A310" s="104" t="s">
        <v>283</v>
      </c>
      <c r="B310" s="105" t="s">
        <v>167</v>
      </c>
      <c r="C310" s="228" t="s">
        <v>168</v>
      </c>
      <c r="D310" s="228"/>
      <c r="E310" s="228"/>
      <c r="F310" s="106">
        <v>7.5909999999999997E-3</v>
      </c>
      <c r="G310" s="107" t="s">
        <v>169</v>
      </c>
      <c r="H310" s="107" t="s">
        <v>170</v>
      </c>
      <c r="I310" s="107">
        <v>254.72</v>
      </c>
      <c r="J310" s="107">
        <v>46.34</v>
      </c>
      <c r="K310" s="107">
        <v>28.3</v>
      </c>
      <c r="L310" s="108" t="s">
        <v>284</v>
      </c>
      <c r="M310" s="107">
        <v>17.02</v>
      </c>
      <c r="N310" s="128">
        <v>6.1064999999999996</v>
      </c>
      <c r="O310" s="110">
        <v>0.05</v>
      </c>
      <c r="BP310" s="103"/>
      <c r="BQ310" s="111" t="s">
        <v>168</v>
      </c>
      <c r="BT310" s="135"/>
    </row>
    <row r="311" spans="1:72" s="75" customFormat="1" ht="52.2" x14ac:dyDescent="0.3">
      <c r="A311" s="112"/>
      <c r="B311" s="113" t="s">
        <v>87</v>
      </c>
      <c r="C311" s="226" t="s">
        <v>88</v>
      </c>
      <c r="D311" s="226"/>
      <c r="E311" s="226"/>
      <c r="F311" s="226"/>
      <c r="G311" s="226"/>
      <c r="H311" s="226"/>
      <c r="I311" s="226"/>
      <c r="J311" s="226"/>
      <c r="K311" s="226"/>
      <c r="L311" s="226"/>
      <c r="M311" s="226"/>
      <c r="N311" s="226"/>
      <c r="O311" s="227"/>
      <c r="BP311" s="103"/>
      <c r="BQ311" s="111"/>
      <c r="BR311" s="77" t="s">
        <v>88</v>
      </c>
      <c r="BT311" s="135"/>
    </row>
    <row r="312" spans="1:72" s="75" customFormat="1" ht="14.4" x14ac:dyDescent="0.3">
      <c r="A312" s="112"/>
      <c r="B312" s="114" t="s">
        <v>81</v>
      </c>
      <c r="C312" s="226" t="s">
        <v>89</v>
      </c>
      <c r="D312" s="226"/>
      <c r="E312" s="226"/>
      <c r="F312" s="226"/>
      <c r="G312" s="226"/>
      <c r="H312" s="226"/>
      <c r="I312" s="226"/>
      <c r="J312" s="226"/>
      <c r="K312" s="226"/>
      <c r="L312" s="226"/>
      <c r="M312" s="226"/>
      <c r="N312" s="226"/>
      <c r="O312" s="227"/>
      <c r="BP312" s="103"/>
      <c r="BQ312" s="111"/>
      <c r="BS312" s="77" t="s">
        <v>89</v>
      </c>
      <c r="BT312" s="135"/>
    </row>
    <row r="313" spans="1:72" s="75" customFormat="1" ht="14.4" x14ac:dyDescent="0.3">
      <c r="A313" s="115"/>
      <c r="B313" s="116"/>
      <c r="C313" s="116"/>
      <c r="D313" s="116"/>
      <c r="E313" s="117" t="s">
        <v>285</v>
      </c>
      <c r="F313" s="118"/>
      <c r="G313" s="119"/>
      <c r="H313" s="88"/>
      <c r="I313" s="88"/>
      <c r="J313" s="120">
        <v>26.65</v>
      </c>
      <c r="K313" s="121"/>
      <c r="L313" s="121"/>
      <c r="M313" s="121"/>
      <c r="N313" s="122"/>
      <c r="O313" s="123"/>
      <c r="BP313" s="103"/>
      <c r="BQ313" s="111"/>
      <c r="BT313" s="135"/>
    </row>
    <row r="314" spans="1:72" s="75" customFormat="1" ht="14.4" x14ac:dyDescent="0.3">
      <c r="A314" s="115"/>
      <c r="B314" s="116"/>
      <c r="C314" s="116"/>
      <c r="D314" s="116"/>
      <c r="E314" s="117" t="s">
        <v>286</v>
      </c>
      <c r="F314" s="118"/>
      <c r="G314" s="119"/>
      <c r="H314" s="88"/>
      <c r="I314" s="88"/>
      <c r="J314" s="120">
        <v>14.46</v>
      </c>
      <c r="K314" s="121"/>
      <c r="L314" s="121"/>
      <c r="M314" s="121"/>
      <c r="N314" s="122"/>
      <c r="O314" s="123"/>
      <c r="BP314" s="103"/>
      <c r="BQ314" s="111"/>
      <c r="BT314" s="135"/>
    </row>
    <row r="315" spans="1:72" s="75" customFormat="1" ht="14.4" x14ac:dyDescent="0.3">
      <c r="A315" s="115"/>
      <c r="B315" s="116"/>
      <c r="C315" s="116"/>
      <c r="D315" s="116"/>
      <c r="E315" s="117" t="s">
        <v>92</v>
      </c>
      <c r="F315" s="118"/>
      <c r="G315" s="119"/>
      <c r="H315" s="88"/>
      <c r="I315" s="88"/>
      <c r="J315" s="120">
        <v>87.45</v>
      </c>
      <c r="K315" s="121"/>
      <c r="L315" s="121"/>
      <c r="M315" s="121"/>
      <c r="N315" s="122"/>
      <c r="O315" s="123"/>
      <c r="BP315" s="103"/>
      <c r="BQ315" s="111"/>
      <c r="BT315" s="135"/>
    </row>
    <row r="316" spans="1:72" s="75" customFormat="1" ht="31.8" x14ac:dyDescent="0.3">
      <c r="A316" s="104" t="s">
        <v>287</v>
      </c>
      <c r="B316" s="105" t="s">
        <v>175</v>
      </c>
      <c r="C316" s="228" t="s">
        <v>176</v>
      </c>
      <c r="D316" s="228"/>
      <c r="E316" s="228"/>
      <c r="F316" s="106">
        <v>7.5909999999999997E-3</v>
      </c>
      <c r="G316" s="107" t="s">
        <v>177</v>
      </c>
      <c r="H316" s="107" t="s">
        <v>178</v>
      </c>
      <c r="I316" s="107">
        <v>975.22</v>
      </c>
      <c r="J316" s="107">
        <v>101.3</v>
      </c>
      <c r="K316" s="107">
        <v>34.78</v>
      </c>
      <c r="L316" s="108" t="s">
        <v>288</v>
      </c>
      <c r="M316" s="107">
        <v>65.150000000000006</v>
      </c>
      <c r="N316" s="109">
        <v>8.8089999999999993</v>
      </c>
      <c r="O316" s="110">
        <v>7.0000000000000007E-2</v>
      </c>
      <c r="BP316" s="103"/>
      <c r="BQ316" s="111" t="s">
        <v>176</v>
      </c>
      <c r="BT316" s="135"/>
    </row>
    <row r="317" spans="1:72" s="75" customFormat="1" ht="14.4" x14ac:dyDescent="0.3">
      <c r="A317" s="112"/>
      <c r="B317" s="113"/>
      <c r="C317" s="226" t="s">
        <v>180</v>
      </c>
      <c r="D317" s="226"/>
      <c r="E317" s="226"/>
      <c r="F317" s="226"/>
      <c r="G317" s="226"/>
      <c r="H317" s="226"/>
      <c r="I317" s="226"/>
      <c r="J317" s="226"/>
      <c r="K317" s="226"/>
      <c r="L317" s="226"/>
      <c r="M317" s="226"/>
      <c r="N317" s="226"/>
      <c r="O317" s="227"/>
      <c r="BP317" s="103"/>
      <c r="BQ317" s="111"/>
      <c r="BR317" s="77" t="s">
        <v>180</v>
      </c>
      <c r="BT317" s="135"/>
    </row>
    <row r="318" spans="1:72" s="75" customFormat="1" ht="52.2" x14ac:dyDescent="0.3">
      <c r="A318" s="112"/>
      <c r="B318" s="113" t="s">
        <v>87</v>
      </c>
      <c r="C318" s="226" t="s">
        <v>88</v>
      </c>
      <c r="D318" s="226"/>
      <c r="E318" s="226"/>
      <c r="F318" s="226"/>
      <c r="G318" s="226"/>
      <c r="H318" s="226"/>
      <c r="I318" s="226"/>
      <c r="J318" s="226"/>
      <c r="K318" s="226"/>
      <c r="L318" s="226"/>
      <c r="M318" s="226"/>
      <c r="N318" s="226"/>
      <c r="O318" s="227"/>
      <c r="BP318" s="103"/>
      <c r="BQ318" s="111"/>
      <c r="BR318" s="77" t="s">
        <v>88</v>
      </c>
      <c r="BT318" s="135"/>
    </row>
    <row r="319" spans="1:72" s="75" customFormat="1" ht="14.4" x14ac:dyDescent="0.3">
      <c r="A319" s="112"/>
      <c r="B319" s="114" t="s">
        <v>81</v>
      </c>
      <c r="C319" s="226" t="s">
        <v>89</v>
      </c>
      <c r="D319" s="226"/>
      <c r="E319" s="226"/>
      <c r="F319" s="226"/>
      <c r="G319" s="226"/>
      <c r="H319" s="226"/>
      <c r="I319" s="226"/>
      <c r="J319" s="226"/>
      <c r="K319" s="226"/>
      <c r="L319" s="226"/>
      <c r="M319" s="226"/>
      <c r="N319" s="226"/>
      <c r="O319" s="227"/>
      <c r="BP319" s="103"/>
      <c r="BQ319" s="111"/>
      <c r="BS319" s="77" t="s">
        <v>89</v>
      </c>
      <c r="BT319" s="135"/>
    </row>
    <row r="320" spans="1:72" s="75" customFormat="1" ht="14.4" x14ac:dyDescent="0.3">
      <c r="A320" s="115"/>
      <c r="B320" s="116"/>
      <c r="C320" s="116"/>
      <c r="D320" s="116"/>
      <c r="E320" s="117" t="s">
        <v>289</v>
      </c>
      <c r="F320" s="118"/>
      <c r="G320" s="119"/>
      <c r="H320" s="88"/>
      <c r="I320" s="88"/>
      <c r="J320" s="120">
        <v>32.79</v>
      </c>
      <c r="K320" s="121"/>
      <c r="L320" s="121"/>
      <c r="M320" s="121"/>
      <c r="N320" s="122"/>
      <c r="O320" s="123"/>
      <c r="BP320" s="103"/>
      <c r="BQ320" s="111"/>
      <c r="BT320" s="135"/>
    </row>
    <row r="321" spans="1:72" s="75" customFormat="1" ht="14.4" x14ac:dyDescent="0.3">
      <c r="A321" s="115"/>
      <c r="B321" s="116"/>
      <c r="C321" s="116"/>
      <c r="D321" s="116"/>
      <c r="E321" s="117" t="s">
        <v>290</v>
      </c>
      <c r="F321" s="118"/>
      <c r="G321" s="119"/>
      <c r="H321" s="88"/>
      <c r="I321" s="88"/>
      <c r="J321" s="120">
        <v>17.79</v>
      </c>
      <c r="K321" s="121"/>
      <c r="L321" s="121"/>
      <c r="M321" s="121"/>
      <c r="N321" s="122"/>
      <c r="O321" s="123"/>
      <c r="BP321" s="103"/>
      <c r="BQ321" s="111"/>
      <c r="BT321" s="135"/>
    </row>
    <row r="322" spans="1:72" s="75" customFormat="1" ht="14.4" x14ac:dyDescent="0.3">
      <c r="A322" s="115"/>
      <c r="B322" s="116"/>
      <c r="C322" s="116"/>
      <c r="D322" s="116"/>
      <c r="E322" s="117" t="s">
        <v>92</v>
      </c>
      <c r="F322" s="118"/>
      <c r="G322" s="119"/>
      <c r="H322" s="88"/>
      <c r="I322" s="88"/>
      <c r="J322" s="120">
        <v>151.88</v>
      </c>
      <c r="K322" s="121"/>
      <c r="L322" s="121"/>
      <c r="M322" s="121"/>
      <c r="N322" s="122"/>
      <c r="O322" s="123"/>
      <c r="BP322" s="103"/>
      <c r="BQ322" s="111"/>
      <c r="BT322" s="135"/>
    </row>
    <row r="323" spans="1:72" s="75" customFormat="1" ht="14.4" x14ac:dyDescent="0.3">
      <c r="A323" s="229" t="s">
        <v>291</v>
      </c>
      <c r="B323" s="230"/>
      <c r="C323" s="230"/>
      <c r="D323" s="230"/>
      <c r="E323" s="230"/>
      <c r="F323" s="230"/>
      <c r="G323" s="230"/>
      <c r="H323" s="230"/>
      <c r="I323" s="230"/>
      <c r="J323" s="230"/>
      <c r="K323" s="230"/>
      <c r="L323" s="230"/>
      <c r="M323" s="230"/>
      <c r="N323" s="230"/>
      <c r="O323" s="231"/>
      <c r="BP323" s="103"/>
      <c r="BQ323" s="111"/>
      <c r="BT323" s="135" t="s">
        <v>291</v>
      </c>
    </row>
    <row r="324" spans="1:72" s="75" customFormat="1" ht="31.8" x14ac:dyDescent="0.3">
      <c r="A324" s="104" t="s">
        <v>292</v>
      </c>
      <c r="B324" s="105" t="s">
        <v>167</v>
      </c>
      <c r="C324" s="228" t="s">
        <v>168</v>
      </c>
      <c r="D324" s="228"/>
      <c r="E324" s="228"/>
      <c r="F324" s="106">
        <v>1.9722E-2</v>
      </c>
      <c r="G324" s="107" t="s">
        <v>169</v>
      </c>
      <c r="H324" s="107" t="s">
        <v>170</v>
      </c>
      <c r="I324" s="107">
        <v>254.72</v>
      </c>
      <c r="J324" s="107">
        <v>120.38</v>
      </c>
      <c r="K324" s="107">
        <v>73.53</v>
      </c>
      <c r="L324" s="108" t="s">
        <v>293</v>
      </c>
      <c r="M324" s="107">
        <v>44.21</v>
      </c>
      <c r="N324" s="128">
        <v>6.1064999999999996</v>
      </c>
      <c r="O324" s="110">
        <v>0.12</v>
      </c>
      <c r="BP324" s="103"/>
      <c r="BQ324" s="111" t="s">
        <v>168</v>
      </c>
      <c r="BT324" s="135"/>
    </row>
    <row r="325" spans="1:72" s="75" customFormat="1" ht="52.2" x14ac:dyDescent="0.3">
      <c r="A325" s="112"/>
      <c r="B325" s="113" t="s">
        <v>87</v>
      </c>
      <c r="C325" s="226" t="s">
        <v>88</v>
      </c>
      <c r="D325" s="226"/>
      <c r="E325" s="226"/>
      <c r="F325" s="226"/>
      <c r="G325" s="226"/>
      <c r="H325" s="226"/>
      <c r="I325" s="226"/>
      <c r="J325" s="226"/>
      <c r="K325" s="226"/>
      <c r="L325" s="226"/>
      <c r="M325" s="226"/>
      <c r="N325" s="226"/>
      <c r="O325" s="227"/>
      <c r="BP325" s="103"/>
      <c r="BQ325" s="111"/>
      <c r="BR325" s="77" t="s">
        <v>88</v>
      </c>
      <c r="BT325" s="135"/>
    </row>
    <row r="326" spans="1:72" s="75" customFormat="1" ht="14.4" x14ac:dyDescent="0.3">
      <c r="A326" s="112"/>
      <c r="B326" s="114" t="s">
        <v>81</v>
      </c>
      <c r="C326" s="226" t="s">
        <v>89</v>
      </c>
      <c r="D326" s="226"/>
      <c r="E326" s="226"/>
      <c r="F326" s="226"/>
      <c r="G326" s="226"/>
      <c r="H326" s="226"/>
      <c r="I326" s="226"/>
      <c r="J326" s="226"/>
      <c r="K326" s="226"/>
      <c r="L326" s="226"/>
      <c r="M326" s="226"/>
      <c r="N326" s="226"/>
      <c r="O326" s="227"/>
      <c r="BP326" s="103"/>
      <c r="BQ326" s="111"/>
      <c r="BS326" s="77" t="s">
        <v>89</v>
      </c>
      <c r="BT326" s="135"/>
    </row>
    <row r="327" spans="1:72" s="75" customFormat="1" ht="14.4" x14ac:dyDescent="0.3">
      <c r="A327" s="115"/>
      <c r="B327" s="116"/>
      <c r="C327" s="116"/>
      <c r="D327" s="116"/>
      <c r="E327" s="117" t="s">
        <v>294</v>
      </c>
      <c r="F327" s="118"/>
      <c r="G327" s="119"/>
      <c r="H327" s="88"/>
      <c r="I327" s="88"/>
      <c r="J327" s="120">
        <v>69.23</v>
      </c>
      <c r="K327" s="121"/>
      <c r="L327" s="121"/>
      <c r="M327" s="121"/>
      <c r="N327" s="122"/>
      <c r="O327" s="123"/>
      <c r="BP327" s="103"/>
      <c r="BQ327" s="111"/>
      <c r="BT327" s="135"/>
    </row>
    <row r="328" spans="1:72" s="75" customFormat="1" ht="14.4" x14ac:dyDescent="0.3">
      <c r="A328" s="115"/>
      <c r="B328" s="116"/>
      <c r="C328" s="116"/>
      <c r="D328" s="116"/>
      <c r="E328" s="117" t="s">
        <v>295</v>
      </c>
      <c r="F328" s="118"/>
      <c r="G328" s="119"/>
      <c r="H328" s="88"/>
      <c r="I328" s="88"/>
      <c r="J328" s="120">
        <v>37.56</v>
      </c>
      <c r="K328" s="121"/>
      <c r="L328" s="121"/>
      <c r="M328" s="121"/>
      <c r="N328" s="122"/>
      <c r="O328" s="123"/>
      <c r="BP328" s="103"/>
      <c r="BQ328" s="111"/>
      <c r="BT328" s="135"/>
    </row>
    <row r="329" spans="1:72" s="75" customFormat="1" ht="14.4" x14ac:dyDescent="0.3">
      <c r="A329" s="115"/>
      <c r="B329" s="116"/>
      <c r="C329" s="116"/>
      <c r="D329" s="116"/>
      <c r="E329" s="117" t="s">
        <v>92</v>
      </c>
      <c r="F329" s="118"/>
      <c r="G329" s="119"/>
      <c r="H329" s="88"/>
      <c r="I329" s="88"/>
      <c r="J329" s="120">
        <v>227.17</v>
      </c>
      <c r="K329" s="121"/>
      <c r="L329" s="121"/>
      <c r="M329" s="121"/>
      <c r="N329" s="122"/>
      <c r="O329" s="123"/>
      <c r="BP329" s="103"/>
      <c r="BQ329" s="111"/>
      <c r="BT329" s="135"/>
    </row>
    <row r="330" spans="1:72" s="75" customFormat="1" ht="31.8" x14ac:dyDescent="0.3">
      <c r="A330" s="104" t="s">
        <v>296</v>
      </c>
      <c r="B330" s="105" t="s">
        <v>175</v>
      </c>
      <c r="C330" s="228" t="s">
        <v>176</v>
      </c>
      <c r="D330" s="228"/>
      <c r="E330" s="228"/>
      <c r="F330" s="106">
        <v>1.9722E-2</v>
      </c>
      <c r="G330" s="107" t="s">
        <v>177</v>
      </c>
      <c r="H330" s="107" t="s">
        <v>178</v>
      </c>
      <c r="I330" s="107">
        <v>975.22</v>
      </c>
      <c r="J330" s="107">
        <v>263.19</v>
      </c>
      <c r="K330" s="107">
        <v>90.37</v>
      </c>
      <c r="L330" s="108" t="s">
        <v>297</v>
      </c>
      <c r="M330" s="107">
        <v>169.25</v>
      </c>
      <c r="N330" s="109">
        <v>8.8089999999999993</v>
      </c>
      <c r="O330" s="110">
        <v>0.17</v>
      </c>
      <c r="BP330" s="103"/>
      <c r="BQ330" s="111" t="s">
        <v>176</v>
      </c>
      <c r="BT330" s="135"/>
    </row>
    <row r="331" spans="1:72" s="75" customFormat="1" ht="14.4" x14ac:dyDescent="0.3">
      <c r="A331" s="112"/>
      <c r="B331" s="113"/>
      <c r="C331" s="226" t="s">
        <v>180</v>
      </c>
      <c r="D331" s="226"/>
      <c r="E331" s="226"/>
      <c r="F331" s="226"/>
      <c r="G331" s="226"/>
      <c r="H331" s="226"/>
      <c r="I331" s="226"/>
      <c r="J331" s="226"/>
      <c r="K331" s="226"/>
      <c r="L331" s="226"/>
      <c r="M331" s="226"/>
      <c r="N331" s="226"/>
      <c r="O331" s="227"/>
      <c r="BP331" s="103"/>
      <c r="BQ331" s="111"/>
      <c r="BR331" s="77" t="s">
        <v>180</v>
      </c>
      <c r="BT331" s="135"/>
    </row>
    <row r="332" spans="1:72" s="75" customFormat="1" ht="52.2" x14ac:dyDescent="0.3">
      <c r="A332" s="112"/>
      <c r="B332" s="113" t="s">
        <v>87</v>
      </c>
      <c r="C332" s="226" t="s">
        <v>88</v>
      </c>
      <c r="D332" s="226"/>
      <c r="E332" s="226"/>
      <c r="F332" s="226"/>
      <c r="G332" s="226"/>
      <c r="H332" s="226"/>
      <c r="I332" s="226"/>
      <c r="J332" s="226"/>
      <c r="K332" s="226"/>
      <c r="L332" s="226"/>
      <c r="M332" s="226"/>
      <c r="N332" s="226"/>
      <c r="O332" s="227"/>
      <c r="BP332" s="103"/>
      <c r="BQ332" s="111"/>
      <c r="BR332" s="77" t="s">
        <v>88</v>
      </c>
      <c r="BT332" s="135"/>
    </row>
    <row r="333" spans="1:72" s="75" customFormat="1" ht="14.4" x14ac:dyDescent="0.3">
      <c r="A333" s="112"/>
      <c r="B333" s="114" t="s">
        <v>81</v>
      </c>
      <c r="C333" s="226" t="s">
        <v>89</v>
      </c>
      <c r="D333" s="226"/>
      <c r="E333" s="226"/>
      <c r="F333" s="226"/>
      <c r="G333" s="226"/>
      <c r="H333" s="226"/>
      <c r="I333" s="226"/>
      <c r="J333" s="226"/>
      <c r="K333" s="226"/>
      <c r="L333" s="226"/>
      <c r="M333" s="226"/>
      <c r="N333" s="226"/>
      <c r="O333" s="227"/>
      <c r="BP333" s="103"/>
      <c r="BQ333" s="111"/>
      <c r="BS333" s="77" t="s">
        <v>89</v>
      </c>
      <c r="BT333" s="135"/>
    </row>
    <row r="334" spans="1:72" s="75" customFormat="1" ht="14.4" x14ac:dyDescent="0.3">
      <c r="A334" s="115"/>
      <c r="B334" s="116"/>
      <c r="C334" s="116"/>
      <c r="D334" s="116"/>
      <c r="E334" s="117" t="s">
        <v>298</v>
      </c>
      <c r="F334" s="118"/>
      <c r="G334" s="119"/>
      <c r="H334" s="88"/>
      <c r="I334" s="88"/>
      <c r="J334" s="120">
        <v>85.18</v>
      </c>
      <c r="K334" s="121"/>
      <c r="L334" s="121"/>
      <c r="M334" s="121"/>
      <c r="N334" s="122"/>
      <c r="O334" s="123"/>
      <c r="BP334" s="103"/>
      <c r="BQ334" s="111"/>
      <c r="BT334" s="135"/>
    </row>
    <row r="335" spans="1:72" s="75" customFormat="1" ht="14.4" x14ac:dyDescent="0.3">
      <c r="A335" s="115"/>
      <c r="B335" s="116"/>
      <c r="C335" s="116"/>
      <c r="D335" s="116"/>
      <c r="E335" s="117" t="s">
        <v>299</v>
      </c>
      <c r="F335" s="118"/>
      <c r="G335" s="119"/>
      <c r="H335" s="88"/>
      <c r="I335" s="88"/>
      <c r="J335" s="120">
        <v>46.22</v>
      </c>
      <c r="K335" s="121"/>
      <c r="L335" s="121"/>
      <c r="M335" s="121"/>
      <c r="N335" s="122"/>
      <c r="O335" s="123"/>
      <c r="BP335" s="103"/>
      <c r="BQ335" s="111"/>
      <c r="BT335" s="135"/>
    </row>
    <row r="336" spans="1:72" s="75" customFormat="1" ht="14.4" x14ac:dyDescent="0.3">
      <c r="A336" s="115"/>
      <c r="B336" s="116"/>
      <c r="C336" s="116"/>
      <c r="D336" s="116"/>
      <c r="E336" s="117" t="s">
        <v>92</v>
      </c>
      <c r="F336" s="118"/>
      <c r="G336" s="119"/>
      <c r="H336" s="88"/>
      <c r="I336" s="88"/>
      <c r="J336" s="120">
        <v>394.59</v>
      </c>
      <c r="K336" s="121"/>
      <c r="L336" s="121"/>
      <c r="M336" s="121"/>
      <c r="N336" s="122"/>
      <c r="O336" s="123"/>
      <c r="BP336" s="103"/>
      <c r="BQ336" s="111"/>
      <c r="BT336" s="135"/>
    </row>
    <row r="337" spans="1:72" s="75" customFormat="1" ht="14.4" x14ac:dyDescent="0.3">
      <c r="A337" s="229" t="s">
        <v>300</v>
      </c>
      <c r="B337" s="230"/>
      <c r="C337" s="230"/>
      <c r="D337" s="230"/>
      <c r="E337" s="230"/>
      <c r="F337" s="230"/>
      <c r="G337" s="230"/>
      <c r="H337" s="230"/>
      <c r="I337" s="230"/>
      <c r="J337" s="230"/>
      <c r="K337" s="230"/>
      <c r="L337" s="230"/>
      <c r="M337" s="230"/>
      <c r="N337" s="230"/>
      <c r="O337" s="231"/>
      <c r="BP337" s="103"/>
      <c r="BQ337" s="111"/>
      <c r="BT337" s="135" t="s">
        <v>300</v>
      </c>
    </row>
    <row r="338" spans="1:72" s="75" customFormat="1" ht="31.8" x14ac:dyDescent="0.3">
      <c r="A338" s="104" t="s">
        <v>301</v>
      </c>
      <c r="B338" s="105" t="s">
        <v>167</v>
      </c>
      <c r="C338" s="228" t="s">
        <v>168</v>
      </c>
      <c r="D338" s="228"/>
      <c r="E338" s="228"/>
      <c r="F338" s="126">
        <v>0.42104000000000003</v>
      </c>
      <c r="G338" s="107" t="s">
        <v>169</v>
      </c>
      <c r="H338" s="107" t="s">
        <v>170</v>
      </c>
      <c r="I338" s="107">
        <v>254.72</v>
      </c>
      <c r="J338" s="107">
        <v>2569.9499999999998</v>
      </c>
      <c r="K338" s="107">
        <v>1569.78</v>
      </c>
      <c r="L338" s="108" t="s">
        <v>302</v>
      </c>
      <c r="M338" s="107">
        <v>943.78</v>
      </c>
      <c r="N338" s="128">
        <v>6.1064999999999996</v>
      </c>
      <c r="O338" s="110">
        <v>2.57</v>
      </c>
      <c r="BP338" s="103"/>
      <c r="BQ338" s="111" t="s">
        <v>168</v>
      </c>
      <c r="BT338" s="135"/>
    </row>
    <row r="339" spans="1:72" s="75" customFormat="1" ht="52.2" x14ac:dyDescent="0.3">
      <c r="A339" s="112"/>
      <c r="B339" s="113" t="s">
        <v>87</v>
      </c>
      <c r="C339" s="226" t="s">
        <v>88</v>
      </c>
      <c r="D339" s="226"/>
      <c r="E339" s="226"/>
      <c r="F339" s="226"/>
      <c r="G339" s="226"/>
      <c r="H339" s="226"/>
      <c r="I339" s="226"/>
      <c r="J339" s="226"/>
      <c r="K339" s="226"/>
      <c r="L339" s="226"/>
      <c r="M339" s="226"/>
      <c r="N339" s="226"/>
      <c r="O339" s="227"/>
      <c r="BP339" s="103"/>
      <c r="BQ339" s="111"/>
      <c r="BR339" s="77" t="s">
        <v>88</v>
      </c>
      <c r="BT339" s="135"/>
    </row>
    <row r="340" spans="1:72" s="75" customFormat="1" ht="14.4" x14ac:dyDescent="0.3">
      <c r="A340" s="112"/>
      <c r="B340" s="114" t="s">
        <v>81</v>
      </c>
      <c r="C340" s="226" t="s">
        <v>89</v>
      </c>
      <c r="D340" s="226"/>
      <c r="E340" s="226"/>
      <c r="F340" s="226"/>
      <c r="G340" s="226"/>
      <c r="H340" s="226"/>
      <c r="I340" s="226"/>
      <c r="J340" s="226"/>
      <c r="K340" s="226"/>
      <c r="L340" s="226"/>
      <c r="M340" s="226"/>
      <c r="N340" s="226"/>
      <c r="O340" s="227"/>
      <c r="BP340" s="103"/>
      <c r="BQ340" s="111"/>
      <c r="BS340" s="77" t="s">
        <v>89</v>
      </c>
      <c r="BT340" s="135"/>
    </row>
    <row r="341" spans="1:72" s="75" customFormat="1" ht="14.4" x14ac:dyDescent="0.3">
      <c r="A341" s="115"/>
      <c r="B341" s="116"/>
      <c r="C341" s="116"/>
      <c r="D341" s="116"/>
      <c r="E341" s="117" t="s">
        <v>303</v>
      </c>
      <c r="F341" s="118"/>
      <c r="G341" s="119"/>
      <c r="H341" s="88"/>
      <c r="I341" s="88"/>
      <c r="J341" s="120">
        <v>1478.07</v>
      </c>
      <c r="K341" s="121"/>
      <c r="L341" s="121"/>
      <c r="M341" s="121"/>
      <c r="N341" s="122"/>
      <c r="O341" s="123"/>
      <c r="BP341" s="103"/>
      <c r="BQ341" s="111"/>
      <c r="BT341" s="135"/>
    </row>
    <row r="342" spans="1:72" s="75" customFormat="1" ht="14.4" x14ac:dyDescent="0.3">
      <c r="A342" s="115"/>
      <c r="B342" s="116"/>
      <c r="C342" s="116"/>
      <c r="D342" s="116"/>
      <c r="E342" s="117" t="s">
        <v>304</v>
      </c>
      <c r="F342" s="118"/>
      <c r="G342" s="119"/>
      <c r="H342" s="88"/>
      <c r="I342" s="88"/>
      <c r="J342" s="120">
        <v>801.93</v>
      </c>
      <c r="K342" s="121"/>
      <c r="L342" s="121"/>
      <c r="M342" s="121"/>
      <c r="N342" s="122"/>
      <c r="O342" s="123"/>
      <c r="BP342" s="103"/>
      <c r="BQ342" s="111"/>
      <c r="BT342" s="135"/>
    </row>
    <row r="343" spans="1:72" s="75" customFormat="1" ht="14.4" x14ac:dyDescent="0.3">
      <c r="A343" s="115"/>
      <c r="B343" s="116"/>
      <c r="C343" s="116"/>
      <c r="D343" s="116"/>
      <c r="E343" s="117" t="s">
        <v>92</v>
      </c>
      <c r="F343" s="118"/>
      <c r="G343" s="119"/>
      <c r="H343" s="88"/>
      <c r="I343" s="88"/>
      <c r="J343" s="120">
        <v>4849.95</v>
      </c>
      <c r="K343" s="121"/>
      <c r="L343" s="121"/>
      <c r="M343" s="121"/>
      <c r="N343" s="122"/>
      <c r="O343" s="123"/>
      <c r="BP343" s="103"/>
      <c r="BQ343" s="111"/>
      <c r="BT343" s="135"/>
    </row>
    <row r="344" spans="1:72" s="75" customFormat="1" ht="31.8" x14ac:dyDescent="0.3">
      <c r="A344" s="104" t="s">
        <v>305</v>
      </c>
      <c r="B344" s="105" t="s">
        <v>175</v>
      </c>
      <c r="C344" s="228" t="s">
        <v>176</v>
      </c>
      <c r="D344" s="228"/>
      <c r="E344" s="228"/>
      <c r="F344" s="126">
        <v>0.42104000000000003</v>
      </c>
      <c r="G344" s="107" t="s">
        <v>177</v>
      </c>
      <c r="H344" s="107" t="s">
        <v>178</v>
      </c>
      <c r="I344" s="107">
        <v>975.22</v>
      </c>
      <c r="J344" s="107">
        <v>5618.75</v>
      </c>
      <c r="K344" s="107">
        <v>1929.24</v>
      </c>
      <c r="L344" s="108" t="s">
        <v>306</v>
      </c>
      <c r="M344" s="107">
        <v>3613.34</v>
      </c>
      <c r="N344" s="109">
        <v>8.8089999999999993</v>
      </c>
      <c r="O344" s="110">
        <v>3.71</v>
      </c>
      <c r="BP344" s="103"/>
      <c r="BQ344" s="111" t="s">
        <v>176</v>
      </c>
      <c r="BT344" s="135"/>
    </row>
    <row r="345" spans="1:72" s="75" customFormat="1" ht="14.4" x14ac:dyDescent="0.3">
      <c r="A345" s="112"/>
      <c r="B345" s="113"/>
      <c r="C345" s="226" t="s">
        <v>180</v>
      </c>
      <c r="D345" s="226"/>
      <c r="E345" s="226"/>
      <c r="F345" s="226"/>
      <c r="G345" s="226"/>
      <c r="H345" s="226"/>
      <c r="I345" s="226"/>
      <c r="J345" s="226"/>
      <c r="K345" s="226"/>
      <c r="L345" s="226"/>
      <c r="M345" s="226"/>
      <c r="N345" s="226"/>
      <c r="O345" s="227"/>
      <c r="BP345" s="103"/>
      <c r="BQ345" s="111"/>
      <c r="BR345" s="77" t="s">
        <v>180</v>
      </c>
      <c r="BT345" s="135"/>
    </row>
    <row r="346" spans="1:72" s="75" customFormat="1" ht="52.2" x14ac:dyDescent="0.3">
      <c r="A346" s="112"/>
      <c r="B346" s="113" t="s">
        <v>87</v>
      </c>
      <c r="C346" s="226" t="s">
        <v>88</v>
      </c>
      <c r="D346" s="226"/>
      <c r="E346" s="226"/>
      <c r="F346" s="226"/>
      <c r="G346" s="226"/>
      <c r="H346" s="226"/>
      <c r="I346" s="226"/>
      <c r="J346" s="226"/>
      <c r="K346" s="226"/>
      <c r="L346" s="226"/>
      <c r="M346" s="226"/>
      <c r="N346" s="226"/>
      <c r="O346" s="227"/>
      <c r="BP346" s="103"/>
      <c r="BQ346" s="111"/>
      <c r="BR346" s="77" t="s">
        <v>88</v>
      </c>
      <c r="BT346" s="135"/>
    </row>
    <row r="347" spans="1:72" s="75" customFormat="1" ht="14.4" x14ac:dyDescent="0.3">
      <c r="A347" s="112"/>
      <c r="B347" s="114" t="s">
        <v>81</v>
      </c>
      <c r="C347" s="226" t="s">
        <v>89</v>
      </c>
      <c r="D347" s="226"/>
      <c r="E347" s="226"/>
      <c r="F347" s="226"/>
      <c r="G347" s="226"/>
      <c r="H347" s="226"/>
      <c r="I347" s="226"/>
      <c r="J347" s="226"/>
      <c r="K347" s="226"/>
      <c r="L347" s="226"/>
      <c r="M347" s="226"/>
      <c r="N347" s="226"/>
      <c r="O347" s="227"/>
      <c r="BP347" s="103"/>
      <c r="BQ347" s="111"/>
      <c r="BS347" s="77" t="s">
        <v>89</v>
      </c>
      <c r="BT347" s="135"/>
    </row>
    <row r="348" spans="1:72" s="75" customFormat="1" ht="14.4" x14ac:dyDescent="0.3">
      <c r="A348" s="115"/>
      <c r="B348" s="116"/>
      <c r="C348" s="116"/>
      <c r="D348" s="116"/>
      <c r="E348" s="117" t="s">
        <v>307</v>
      </c>
      <c r="F348" s="118"/>
      <c r="G348" s="119"/>
      <c r="H348" s="88"/>
      <c r="I348" s="88"/>
      <c r="J348" s="120">
        <v>1818.44</v>
      </c>
      <c r="K348" s="121"/>
      <c r="L348" s="121"/>
      <c r="M348" s="121"/>
      <c r="N348" s="122"/>
      <c r="O348" s="123"/>
      <c r="BP348" s="103"/>
      <c r="BQ348" s="111"/>
      <c r="BT348" s="135"/>
    </row>
    <row r="349" spans="1:72" s="75" customFormat="1" ht="14.4" x14ac:dyDescent="0.3">
      <c r="A349" s="115"/>
      <c r="B349" s="116"/>
      <c r="C349" s="116"/>
      <c r="D349" s="116"/>
      <c r="E349" s="117" t="s">
        <v>308</v>
      </c>
      <c r="F349" s="118"/>
      <c r="G349" s="119"/>
      <c r="H349" s="88"/>
      <c r="I349" s="88"/>
      <c r="J349" s="120">
        <v>986.6</v>
      </c>
      <c r="K349" s="121"/>
      <c r="L349" s="121"/>
      <c r="M349" s="121"/>
      <c r="N349" s="122"/>
      <c r="O349" s="123"/>
      <c r="BP349" s="103"/>
      <c r="BQ349" s="111"/>
      <c r="BT349" s="135"/>
    </row>
    <row r="350" spans="1:72" s="75" customFormat="1" ht="14.4" x14ac:dyDescent="0.3">
      <c r="A350" s="115"/>
      <c r="B350" s="116"/>
      <c r="C350" s="116"/>
      <c r="D350" s="116"/>
      <c r="E350" s="117" t="s">
        <v>92</v>
      </c>
      <c r="F350" s="118"/>
      <c r="G350" s="119"/>
      <c r="H350" s="88"/>
      <c r="I350" s="88"/>
      <c r="J350" s="120">
        <v>8423.7900000000009</v>
      </c>
      <c r="K350" s="121"/>
      <c r="L350" s="121"/>
      <c r="M350" s="121"/>
      <c r="N350" s="122"/>
      <c r="O350" s="123"/>
      <c r="BP350" s="103"/>
      <c r="BQ350" s="111"/>
      <c r="BT350" s="135"/>
    </row>
    <row r="351" spans="1:72" s="75" customFormat="1" ht="14.4" x14ac:dyDescent="0.3">
      <c r="A351" s="229" t="s">
        <v>309</v>
      </c>
      <c r="B351" s="230"/>
      <c r="C351" s="230"/>
      <c r="D351" s="230"/>
      <c r="E351" s="230"/>
      <c r="F351" s="230"/>
      <c r="G351" s="230"/>
      <c r="H351" s="230"/>
      <c r="I351" s="230"/>
      <c r="J351" s="230"/>
      <c r="K351" s="230"/>
      <c r="L351" s="230"/>
      <c r="M351" s="230"/>
      <c r="N351" s="230"/>
      <c r="O351" s="231"/>
      <c r="BP351" s="103"/>
      <c r="BQ351" s="111"/>
      <c r="BT351" s="135" t="s">
        <v>309</v>
      </c>
    </row>
    <row r="352" spans="1:72" s="75" customFormat="1" ht="31.8" x14ac:dyDescent="0.3">
      <c r="A352" s="104" t="s">
        <v>310</v>
      </c>
      <c r="B352" s="105" t="s">
        <v>167</v>
      </c>
      <c r="C352" s="228" t="s">
        <v>168</v>
      </c>
      <c r="D352" s="228"/>
      <c r="E352" s="228"/>
      <c r="F352" s="106">
        <v>1.1419E-2</v>
      </c>
      <c r="G352" s="107" t="s">
        <v>169</v>
      </c>
      <c r="H352" s="107" t="s">
        <v>742</v>
      </c>
      <c r="I352" s="107">
        <v>254.72</v>
      </c>
      <c r="J352" s="107">
        <v>69.7</v>
      </c>
      <c r="K352" s="107">
        <v>42.57</v>
      </c>
      <c r="L352" s="108" t="s">
        <v>743</v>
      </c>
      <c r="M352" s="107">
        <v>25.6</v>
      </c>
      <c r="N352" s="128">
        <v>6.1064999999999996</v>
      </c>
      <c r="O352" s="110">
        <v>7.0000000000000007E-2</v>
      </c>
      <c r="BP352" s="103"/>
      <c r="BQ352" s="111" t="s">
        <v>168</v>
      </c>
      <c r="BT352" s="135"/>
    </row>
    <row r="353" spans="1:74" s="75" customFormat="1" ht="52.2" x14ac:dyDescent="0.3">
      <c r="A353" s="112"/>
      <c r="B353" s="113" t="s">
        <v>87</v>
      </c>
      <c r="C353" s="226" t="s">
        <v>88</v>
      </c>
      <c r="D353" s="226"/>
      <c r="E353" s="226"/>
      <c r="F353" s="226"/>
      <c r="G353" s="226"/>
      <c r="H353" s="226"/>
      <c r="I353" s="226"/>
      <c r="J353" s="226"/>
      <c r="K353" s="226"/>
      <c r="L353" s="226"/>
      <c r="M353" s="226"/>
      <c r="N353" s="226"/>
      <c r="O353" s="227"/>
      <c r="BP353" s="103"/>
      <c r="BQ353" s="111"/>
      <c r="BR353" s="77" t="s">
        <v>88</v>
      </c>
      <c r="BT353" s="135"/>
    </row>
    <row r="354" spans="1:74" s="75" customFormat="1" ht="14.4" x14ac:dyDescent="0.3">
      <c r="A354" s="112"/>
      <c r="B354" s="114" t="s">
        <v>81</v>
      </c>
      <c r="C354" s="226" t="s">
        <v>89</v>
      </c>
      <c r="D354" s="226"/>
      <c r="E354" s="226"/>
      <c r="F354" s="226"/>
      <c r="G354" s="226"/>
      <c r="H354" s="226"/>
      <c r="I354" s="226"/>
      <c r="J354" s="226"/>
      <c r="K354" s="226"/>
      <c r="L354" s="226"/>
      <c r="M354" s="226"/>
      <c r="N354" s="226"/>
      <c r="O354" s="227"/>
      <c r="BP354" s="103"/>
      <c r="BQ354" s="111"/>
      <c r="BS354" s="77" t="s">
        <v>89</v>
      </c>
      <c r="BT354" s="135"/>
    </row>
    <row r="355" spans="1:74" s="75" customFormat="1" ht="14.4" x14ac:dyDescent="0.3">
      <c r="A355" s="115"/>
      <c r="B355" s="116"/>
      <c r="C355" s="116"/>
      <c r="D355" s="116"/>
      <c r="E355" s="117" t="s">
        <v>744</v>
      </c>
      <c r="F355" s="118"/>
      <c r="G355" s="119"/>
      <c r="H355" s="88"/>
      <c r="I355" s="88"/>
      <c r="J355" s="120">
        <v>40.090000000000003</v>
      </c>
      <c r="K355" s="121"/>
      <c r="L355" s="121"/>
      <c r="M355" s="121"/>
      <c r="N355" s="122"/>
      <c r="O355" s="123"/>
      <c r="BP355" s="103"/>
      <c r="BQ355" s="111"/>
      <c r="BT355" s="135"/>
    </row>
    <row r="356" spans="1:74" s="75" customFormat="1" ht="14.4" x14ac:dyDescent="0.3">
      <c r="A356" s="115"/>
      <c r="B356" s="116"/>
      <c r="C356" s="116"/>
      <c r="D356" s="116"/>
      <c r="E356" s="117" t="s">
        <v>745</v>
      </c>
      <c r="F356" s="118"/>
      <c r="G356" s="119"/>
      <c r="H356" s="88"/>
      <c r="I356" s="88"/>
      <c r="J356" s="120">
        <v>21.75</v>
      </c>
      <c r="K356" s="121"/>
      <c r="L356" s="121"/>
      <c r="M356" s="121"/>
      <c r="N356" s="122"/>
      <c r="O356" s="123"/>
      <c r="BP356" s="103"/>
      <c r="BQ356" s="111"/>
      <c r="BT356" s="135"/>
    </row>
    <row r="357" spans="1:74" s="75" customFormat="1" ht="14.4" x14ac:dyDescent="0.3">
      <c r="A357" s="115"/>
      <c r="B357" s="116"/>
      <c r="C357" s="116"/>
      <c r="D357" s="116"/>
      <c r="E357" s="117" t="s">
        <v>92</v>
      </c>
      <c r="F357" s="118"/>
      <c r="G357" s="119"/>
      <c r="H357" s="88"/>
      <c r="I357" s="88"/>
      <c r="J357" s="120">
        <v>131.54</v>
      </c>
      <c r="K357" s="121"/>
      <c r="L357" s="121"/>
      <c r="M357" s="121"/>
      <c r="N357" s="122"/>
      <c r="O357" s="123"/>
      <c r="BP357" s="103"/>
      <c r="BQ357" s="111"/>
      <c r="BT357" s="135"/>
    </row>
    <row r="358" spans="1:74" s="75" customFormat="1" ht="31.8" x14ac:dyDescent="0.3">
      <c r="A358" s="104" t="s">
        <v>311</v>
      </c>
      <c r="B358" s="105" t="s">
        <v>175</v>
      </c>
      <c r="C358" s="228" t="s">
        <v>176</v>
      </c>
      <c r="D358" s="228"/>
      <c r="E358" s="228"/>
      <c r="F358" s="106">
        <v>1.1419E-2</v>
      </c>
      <c r="G358" s="107" t="s">
        <v>177</v>
      </c>
      <c r="H358" s="107" t="s">
        <v>178</v>
      </c>
      <c r="I358" s="107">
        <v>975.22</v>
      </c>
      <c r="J358" s="107">
        <v>152.38999999999999</v>
      </c>
      <c r="K358" s="107">
        <v>52.32</v>
      </c>
      <c r="L358" s="108" t="s">
        <v>312</v>
      </c>
      <c r="M358" s="107">
        <v>98</v>
      </c>
      <c r="N358" s="109">
        <v>8.8089999999999993</v>
      </c>
      <c r="O358" s="136">
        <v>0.1</v>
      </c>
      <c r="BP358" s="103"/>
      <c r="BQ358" s="111" t="s">
        <v>176</v>
      </c>
      <c r="BT358" s="135"/>
    </row>
    <row r="359" spans="1:74" s="75" customFormat="1" ht="14.4" x14ac:dyDescent="0.3">
      <c r="A359" s="112"/>
      <c r="B359" s="113"/>
      <c r="C359" s="226" t="s">
        <v>180</v>
      </c>
      <c r="D359" s="226"/>
      <c r="E359" s="226"/>
      <c r="F359" s="226"/>
      <c r="G359" s="226"/>
      <c r="H359" s="226"/>
      <c r="I359" s="226"/>
      <c r="J359" s="226"/>
      <c r="K359" s="226"/>
      <c r="L359" s="226"/>
      <c r="M359" s="226"/>
      <c r="N359" s="226"/>
      <c r="O359" s="227"/>
      <c r="BP359" s="103"/>
      <c r="BQ359" s="111"/>
      <c r="BR359" s="77" t="s">
        <v>180</v>
      </c>
      <c r="BT359" s="135"/>
    </row>
    <row r="360" spans="1:74" s="75" customFormat="1" ht="52.2" x14ac:dyDescent="0.3">
      <c r="A360" s="112"/>
      <c r="B360" s="113" t="s">
        <v>87</v>
      </c>
      <c r="C360" s="226" t="s">
        <v>88</v>
      </c>
      <c r="D360" s="226"/>
      <c r="E360" s="226"/>
      <c r="F360" s="226"/>
      <c r="G360" s="226"/>
      <c r="H360" s="226"/>
      <c r="I360" s="226"/>
      <c r="J360" s="226"/>
      <c r="K360" s="226"/>
      <c r="L360" s="226"/>
      <c r="M360" s="226"/>
      <c r="N360" s="226"/>
      <c r="O360" s="227"/>
      <c r="BP360" s="103"/>
      <c r="BQ360" s="111"/>
      <c r="BR360" s="77" t="s">
        <v>88</v>
      </c>
      <c r="BT360" s="135"/>
    </row>
    <row r="361" spans="1:74" s="75" customFormat="1" ht="14.4" x14ac:dyDescent="0.3">
      <c r="A361" s="112"/>
      <c r="B361" s="114" t="s">
        <v>81</v>
      </c>
      <c r="C361" s="226" t="s">
        <v>89</v>
      </c>
      <c r="D361" s="226"/>
      <c r="E361" s="226"/>
      <c r="F361" s="226"/>
      <c r="G361" s="226"/>
      <c r="H361" s="226"/>
      <c r="I361" s="226"/>
      <c r="J361" s="226"/>
      <c r="K361" s="226"/>
      <c r="L361" s="226"/>
      <c r="M361" s="226"/>
      <c r="N361" s="226"/>
      <c r="O361" s="227"/>
      <c r="BP361" s="103"/>
      <c r="BQ361" s="111"/>
      <c r="BS361" s="77" t="s">
        <v>89</v>
      </c>
      <c r="BT361" s="135"/>
    </row>
    <row r="362" spans="1:74" s="75" customFormat="1" ht="14.4" x14ac:dyDescent="0.3">
      <c r="A362" s="115"/>
      <c r="B362" s="116"/>
      <c r="C362" s="116"/>
      <c r="D362" s="116"/>
      <c r="E362" s="117" t="s">
        <v>313</v>
      </c>
      <c r="F362" s="118"/>
      <c r="G362" s="119"/>
      <c r="H362" s="88"/>
      <c r="I362" s="88"/>
      <c r="J362" s="120">
        <v>49.31</v>
      </c>
      <c r="K362" s="121"/>
      <c r="L362" s="121"/>
      <c r="M362" s="121"/>
      <c r="N362" s="122"/>
      <c r="O362" s="123"/>
      <c r="BP362" s="103"/>
      <c r="BQ362" s="111"/>
      <c r="BT362" s="135"/>
    </row>
    <row r="363" spans="1:74" s="75" customFormat="1" ht="14.4" x14ac:dyDescent="0.3">
      <c r="A363" s="115"/>
      <c r="B363" s="116"/>
      <c r="C363" s="116"/>
      <c r="D363" s="116"/>
      <c r="E363" s="117" t="s">
        <v>314</v>
      </c>
      <c r="F363" s="118"/>
      <c r="G363" s="119"/>
      <c r="H363" s="88"/>
      <c r="I363" s="88"/>
      <c r="J363" s="120">
        <v>26.75</v>
      </c>
      <c r="K363" s="121"/>
      <c r="L363" s="121"/>
      <c r="M363" s="121"/>
      <c r="N363" s="122"/>
      <c r="O363" s="123"/>
      <c r="BP363" s="103"/>
      <c r="BQ363" s="111"/>
      <c r="BT363" s="135"/>
    </row>
    <row r="364" spans="1:74" s="75" customFormat="1" ht="14.4" x14ac:dyDescent="0.3">
      <c r="A364" s="115"/>
      <c r="B364" s="116"/>
      <c r="C364" s="116"/>
      <c r="D364" s="116"/>
      <c r="E364" s="117" t="s">
        <v>92</v>
      </c>
      <c r="F364" s="118"/>
      <c r="G364" s="119"/>
      <c r="H364" s="88"/>
      <c r="I364" s="88"/>
      <c r="J364" s="120">
        <v>228.45</v>
      </c>
      <c r="K364" s="121"/>
      <c r="L364" s="121"/>
      <c r="M364" s="121"/>
      <c r="N364" s="122"/>
      <c r="O364" s="123"/>
      <c r="BP364" s="103"/>
      <c r="BQ364" s="111"/>
      <c r="BT364" s="135"/>
    </row>
    <row r="365" spans="1:74" s="75" customFormat="1" ht="20.399999999999999" x14ac:dyDescent="0.3">
      <c r="A365" s="232" t="s">
        <v>315</v>
      </c>
      <c r="B365" s="233"/>
      <c r="C365" s="233"/>
      <c r="D365" s="233"/>
      <c r="E365" s="233"/>
      <c r="F365" s="233"/>
      <c r="G365" s="233"/>
      <c r="H365" s="233"/>
      <c r="I365" s="234"/>
      <c r="J365" s="107">
        <v>39328558.590000004</v>
      </c>
      <c r="K365" s="107">
        <v>7098531.4299999997</v>
      </c>
      <c r="L365" s="107" t="s">
        <v>746</v>
      </c>
      <c r="M365" s="107">
        <v>29975103.039999999</v>
      </c>
      <c r="N365" s="138"/>
      <c r="O365" s="110">
        <v>12993.56</v>
      </c>
      <c r="BU365" s="111" t="s">
        <v>315</v>
      </c>
    </row>
    <row r="366" spans="1:74" s="75" customFormat="1" ht="14.4" x14ac:dyDescent="0.3">
      <c r="A366" s="232" t="s">
        <v>316</v>
      </c>
      <c r="B366" s="233"/>
      <c r="C366" s="233"/>
      <c r="D366" s="233"/>
      <c r="E366" s="233"/>
      <c r="F366" s="233"/>
      <c r="G366" s="233"/>
      <c r="H366" s="233"/>
      <c r="I366" s="234"/>
      <c r="J366" s="107">
        <v>7330366.9500000002</v>
      </c>
      <c r="K366" s="107"/>
      <c r="L366" s="107"/>
      <c r="M366" s="107"/>
      <c r="N366" s="138"/>
      <c r="O366" s="138"/>
      <c r="BU366" s="111" t="s">
        <v>316</v>
      </c>
    </row>
    <row r="367" spans="1:74" s="75" customFormat="1" ht="14.4" x14ac:dyDescent="0.3">
      <c r="A367" s="235" t="s">
        <v>317</v>
      </c>
      <c r="B367" s="236"/>
      <c r="C367" s="236"/>
      <c r="D367" s="236"/>
      <c r="E367" s="236"/>
      <c r="F367" s="236"/>
      <c r="G367" s="236"/>
      <c r="H367" s="236"/>
      <c r="I367" s="237"/>
      <c r="J367" s="139"/>
      <c r="K367" s="139"/>
      <c r="L367" s="139"/>
      <c r="M367" s="139"/>
      <c r="N367" s="140"/>
      <c r="O367" s="140"/>
      <c r="BU367" s="111"/>
      <c r="BV367" s="77" t="s">
        <v>317</v>
      </c>
    </row>
    <row r="368" spans="1:74" s="75" customFormat="1" ht="14.4" x14ac:dyDescent="0.3">
      <c r="A368" s="235" t="s">
        <v>318</v>
      </c>
      <c r="B368" s="236"/>
      <c r="C368" s="236"/>
      <c r="D368" s="236"/>
      <c r="E368" s="236"/>
      <c r="F368" s="236"/>
      <c r="G368" s="236"/>
      <c r="H368" s="236"/>
      <c r="I368" s="237"/>
      <c r="J368" s="139">
        <v>1162622.6599999999</v>
      </c>
      <c r="K368" s="139"/>
      <c r="L368" s="139"/>
      <c r="M368" s="139"/>
      <c r="N368" s="140"/>
      <c r="O368" s="140"/>
      <c r="BU368" s="111"/>
      <c r="BV368" s="77" t="s">
        <v>318</v>
      </c>
    </row>
    <row r="369" spans="1:74" s="75" customFormat="1" ht="14.4" x14ac:dyDescent="0.3">
      <c r="A369" s="235" t="s">
        <v>319</v>
      </c>
      <c r="B369" s="236"/>
      <c r="C369" s="236"/>
      <c r="D369" s="236"/>
      <c r="E369" s="236"/>
      <c r="F369" s="236"/>
      <c r="G369" s="236"/>
      <c r="H369" s="236"/>
      <c r="I369" s="237"/>
      <c r="J369" s="139">
        <v>3850382.23</v>
      </c>
      <c r="K369" s="139"/>
      <c r="L369" s="139"/>
      <c r="M369" s="139"/>
      <c r="N369" s="140"/>
      <c r="O369" s="140"/>
      <c r="BU369" s="111"/>
      <c r="BV369" s="77" t="s">
        <v>319</v>
      </c>
    </row>
    <row r="370" spans="1:74" s="75" customFormat="1" ht="14.4" x14ac:dyDescent="0.3">
      <c r="A370" s="235" t="s">
        <v>747</v>
      </c>
      <c r="B370" s="236"/>
      <c r="C370" s="236"/>
      <c r="D370" s="236"/>
      <c r="E370" s="236"/>
      <c r="F370" s="236"/>
      <c r="G370" s="236"/>
      <c r="H370" s="236"/>
      <c r="I370" s="237"/>
      <c r="J370" s="139">
        <v>94906.92</v>
      </c>
      <c r="K370" s="139"/>
      <c r="L370" s="139"/>
      <c r="M370" s="139"/>
      <c r="N370" s="140"/>
      <c r="O370" s="140"/>
      <c r="BU370" s="111"/>
      <c r="BV370" s="77" t="s">
        <v>747</v>
      </c>
    </row>
    <row r="371" spans="1:74" s="75" customFormat="1" ht="14.4" x14ac:dyDescent="0.3">
      <c r="A371" s="235" t="s">
        <v>320</v>
      </c>
      <c r="B371" s="236"/>
      <c r="C371" s="236"/>
      <c r="D371" s="236"/>
      <c r="E371" s="236"/>
      <c r="F371" s="236"/>
      <c r="G371" s="236"/>
      <c r="H371" s="236"/>
      <c r="I371" s="237"/>
      <c r="J371" s="139">
        <v>2009559.77</v>
      </c>
      <c r="K371" s="139"/>
      <c r="L371" s="139"/>
      <c r="M371" s="139"/>
      <c r="N371" s="140"/>
      <c r="O371" s="140"/>
      <c r="BU371" s="111"/>
      <c r="BV371" s="77" t="s">
        <v>320</v>
      </c>
    </row>
    <row r="372" spans="1:74" s="75" customFormat="1" ht="14.4" x14ac:dyDescent="0.3">
      <c r="A372" s="235" t="s">
        <v>321</v>
      </c>
      <c r="B372" s="236"/>
      <c r="C372" s="236"/>
      <c r="D372" s="236"/>
      <c r="E372" s="236"/>
      <c r="F372" s="236"/>
      <c r="G372" s="236"/>
      <c r="H372" s="236"/>
      <c r="I372" s="237"/>
      <c r="J372" s="139">
        <v>212895.37</v>
      </c>
      <c r="K372" s="139"/>
      <c r="L372" s="139"/>
      <c r="M372" s="139"/>
      <c r="N372" s="140"/>
      <c r="O372" s="140"/>
      <c r="BU372" s="111"/>
      <c r="BV372" s="77" t="s">
        <v>321</v>
      </c>
    </row>
    <row r="373" spans="1:74" s="75" customFormat="1" ht="14.4" x14ac:dyDescent="0.3">
      <c r="A373" s="232" t="s">
        <v>322</v>
      </c>
      <c r="B373" s="233"/>
      <c r="C373" s="233"/>
      <c r="D373" s="233"/>
      <c r="E373" s="233"/>
      <c r="F373" s="233"/>
      <c r="G373" s="233"/>
      <c r="H373" s="233"/>
      <c r="I373" s="234"/>
      <c r="J373" s="107">
        <v>4464365.49</v>
      </c>
      <c r="K373" s="107"/>
      <c r="L373" s="107"/>
      <c r="M373" s="107"/>
      <c r="N373" s="138"/>
      <c r="O373" s="138"/>
      <c r="BU373" s="111" t="s">
        <v>322</v>
      </c>
    </row>
    <row r="374" spans="1:74" s="75" customFormat="1" ht="14.4" x14ac:dyDescent="0.3">
      <c r="A374" s="235" t="s">
        <v>317</v>
      </c>
      <c r="B374" s="236"/>
      <c r="C374" s="236"/>
      <c r="D374" s="236"/>
      <c r="E374" s="236"/>
      <c r="F374" s="236"/>
      <c r="G374" s="236"/>
      <c r="H374" s="236"/>
      <c r="I374" s="237"/>
      <c r="J374" s="139"/>
      <c r="K374" s="139"/>
      <c r="L374" s="139"/>
      <c r="M374" s="139"/>
      <c r="N374" s="140"/>
      <c r="O374" s="140"/>
      <c r="BU374" s="111"/>
      <c r="BV374" s="77" t="s">
        <v>317</v>
      </c>
    </row>
    <row r="375" spans="1:74" s="75" customFormat="1" ht="14.4" x14ac:dyDescent="0.3">
      <c r="A375" s="235" t="s">
        <v>323</v>
      </c>
      <c r="B375" s="236"/>
      <c r="C375" s="236"/>
      <c r="D375" s="236"/>
      <c r="E375" s="236"/>
      <c r="F375" s="236"/>
      <c r="G375" s="236"/>
      <c r="H375" s="236"/>
      <c r="I375" s="237"/>
      <c r="J375" s="139">
        <v>581311.32999999996</v>
      </c>
      <c r="K375" s="139"/>
      <c r="L375" s="139"/>
      <c r="M375" s="139"/>
      <c r="N375" s="140"/>
      <c r="O375" s="140"/>
      <c r="BU375" s="111"/>
      <c r="BV375" s="77" t="s">
        <v>323</v>
      </c>
    </row>
    <row r="376" spans="1:74" s="75" customFormat="1" ht="14.4" x14ac:dyDescent="0.3">
      <c r="A376" s="235" t="s">
        <v>748</v>
      </c>
      <c r="B376" s="236"/>
      <c r="C376" s="236"/>
      <c r="D376" s="236"/>
      <c r="E376" s="236"/>
      <c r="F376" s="236"/>
      <c r="G376" s="236"/>
      <c r="H376" s="236"/>
      <c r="I376" s="237"/>
      <c r="J376" s="139">
        <v>51492.05</v>
      </c>
      <c r="K376" s="139"/>
      <c r="L376" s="139"/>
      <c r="M376" s="139"/>
      <c r="N376" s="140"/>
      <c r="O376" s="140"/>
      <c r="BU376" s="111"/>
      <c r="BV376" s="77" t="s">
        <v>748</v>
      </c>
    </row>
    <row r="377" spans="1:74" s="75" customFormat="1" ht="14.4" x14ac:dyDescent="0.3">
      <c r="A377" s="235" t="s">
        <v>324</v>
      </c>
      <c r="B377" s="236"/>
      <c r="C377" s="236"/>
      <c r="D377" s="236"/>
      <c r="E377" s="236"/>
      <c r="F377" s="236"/>
      <c r="G377" s="236"/>
      <c r="H377" s="236"/>
      <c r="I377" s="237"/>
      <c r="J377" s="139">
        <v>1142690.8500000001</v>
      </c>
      <c r="K377" s="139"/>
      <c r="L377" s="139"/>
      <c r="M377" s="139"/>
      <c r="N377" s="140"/>
      <c r="O377" s="140"/>
      <c r="BU377" s="111"/>
      <c r="BV377" s="77" t="s">
        <v>324</v>
      </c>
    </row>
    <row r="378" spans="1:74" s="75" customFormat="1" ht="14.4" x14ac:dyDescent="0.3">
      <c r="A378" s="235" t="s">
        <v>325</v>
      </c>
      <c r="B378" s="236"/>
      <c r="C378" s="236"/>
      <c r="D378" s="236"/>
      <c r="E378" s="236"/>
      <c r="F378" s="236"/>
      <c r="G378" s="236"/>
      <c r="H378" s="236"/>
      <c r="I378" s="237"/>
      <c r="J378" s="139">
        <v>121949.77</v>
      </c>
      <c r="K378" s="139"/>
      <c r="L378" s="139"/>
      <c r="M378" s="139"/>
      <c r="N378" s="140"/>
      <c r="O378" s="140"/>
      <c r="BU378" s="111"/>
      <c r="BV378" s="77" t="s">
        <v>325</v>
      </c>
    </row>
    <row r="379" spans="1:74" s="75" customFormat="1" ht="14.4" x14ac:dyDescent="0.3">
      <c r="A379" s="235" t="s">
        <v>326</v>
      </c>
      <c r="B379" s="236"/>
      <c r="C379" s="236"/>
      <c r="D379" s="236"/>
      <c r="E379" s="236"/>
      <c r="F379" s="236"/>
      <c r="G379" s="236"/>
      <c r="H379" s="236"/>
      <c r="I379" s="237"/>
      <c r="J379" s="139">
        <v>2566921.4900000002</v>
      </c>
      <c r="K379" s="139"/>
      <c r="L379" s="139"/>
      <c r="M379" s="139"/>
      <c r="N379" s="140"/>
      <c r="O379" s="140"/>
      <c r="BU379" s="111"/>
      <c r="BV379" s="77" t="s">
        <v>326</v>
      </c>
    </row>
    <row r="380" spans="1:74" s="75" customFormat="1" ht="14.4" x14ac:dyDescent="0.3">
      <c r="A380" s="232" t="s">
        <v>327</v>
      </c>
      <c r="B380" s="233"/>
      <c r="C380" s="233"/>
      <c r="D380" s="233"/>
      <c r="E380" s="233"/>
      <c r="F380" s="233"/>
      <c r="G380" s="233"/>
      <c r="H380" s="233"/>
      <c r="I380" s="234"/>
      <c r="J380" s="107"/>
      <c r="K380" s="107"/>
      <c r="L380" s="107"/>
      <c r="M380" s="107"/>
      <c r="N380" s="138"/>
      <c r="O380" s="138"/>
      <c r="BU380" s="111" t="s">
        <v>327</v>
      </c>
    </row>
    <row r="381" spans="1:74" s="75" customFormat="1" ht="14.4" x14ac:dyDescent="0.3">
      <c r="A381" s="235" t="s">
        <v>328</v>
      </c>
      <c r="B381" s="236"/>
      <c r="C381" s="236"/>
      <c r="D381" s="236"/>
      <c r="E381" s="236"/>
      <c r="F381" s="236"/>
      <c r="G381" s="236"/>
      <c r="H381" s="236"/>
      <c r="I381" s="237"/>
      <c r="J381" s="139"/>
      <c r="K381" s="139"/>
      <c r="L381" s="139"/>
      <c r="M381" s="139"/>
      <c r="N381" s="140"/>
      <c r="O381" s="140"/>
      <c r="BU381" s="111"/>
      <c r="BV381" s="77" t="s">
        <v>328</v>
      </c>
    </row>
    <row r="382" spans="1:74" s="75" customFormat="1" ht="14.4" x14ac:dyDescent="0.3">
      <c r="A382" s="235" t="s">
        <v>329</v>
      </c>
      <c r="B382" s="236"/>
      <c r="C382" s="236"/>
      <c r="D382" s="236"/>
      <c r="E382" s="236"/>
      <c r="F382" s="236"/>
      <c r="G382" s="236"/>
      <c r="H382" s="236"/>
      <c r="I382" s="237"/>
      <c r="J382" s="139"/>
      <c r="K382" s="139"/>
      <c r="L382" s="139"/>
      <c r="M382" s="139"/>
      <c r="N382" s="140"/>
      <c r="O382" s="140"/>
      <c r="BU382" s="111"/>
      <c r="BV382" s="77" t="s">
        <v>329</v>
      </c>
    </row>
    <row r="383" spans="1:74" s="75" customFormat="1" ht="20.399999999999999" x14ac:dyDescent="0.3">
      <c r="A383" s="235" t="s">
        <v>330</v>
      </c>
      <c r="B383" s="236"/>
      <c r="C383" s="236"/>
      <c r="D383" s="236"/>
      <c r="E383" s="236"/>
      <c r="F383" s="236"/>
      <c r="G383" s="236"/>
      <c r="H383" s="236"/>
      <c r="I383" s="237"/>
      <c r="J383" s="139">
        <v>33817977.310000002</v>
      </c>
      <c r="K383" s="139">
        <v>3694880.46</v>
      </c>
      <c r="L383" s="139" t="s">
        <v>331</v>
      </c>
      <c r="M383" s="139">
        <v>28732052.140000001</v>
      </c>
      <c r="N383" s="140"/>
      <c r="O383" s="141">
        <v>6776.77</v>
      </c>
      <c r="BU383" s="111"/>
      <c r="BV383" s="77" t="s">
        <v>330</v>
      </c>
    </row>
    <row r="384" spans="1:74" s="75" customFormat="1" ht="14.4" x14ac:dyDescent="0.3">
      <c r="A384" s="235" t="s">
        <v>332</v>
      </c>
      <c r="B384" s="236"/>
      <c r="C384" s="236"/>
      <c r="D384" s="236"/>
      <c r="E384" s="236"/>
      <c r="F384" s="236"/>
      <c r="G384" s="236"/>
      <c r="H384" s="236"/>
      <c r="I384" s="237"/>
      <c r="J384" s="139">
        <v>3850382.23</v>
      </c>
      <c r="K384" s="139"/>
      <c r="L384" s="139"/>
      <c r="M384" s="139"/>
      <c r="N384" s="140"/>
      <c r="O384" s="140"/>
      <c r="BU384" s="111"/>
      <c r="BV384" s="77" t="s">
        <v>332</v>
      </c>
    </row>
    <row r="385" spans="1:74" s="75" customFormat="1" ht="14.4" x14ac:dyDescent="0.3">
      <c r="A385" s="235" t="s">
        <v>333</v>
      </c>
      <c r="B385" s="236"/>
      <c r="C385" s="236"/>
      <c r="D385" s="236"/>
      <c r="E385" s="236"/>
      <c r="F385" s="236"/>
      <c r="G385" s="236"/>
      <c r="H385" s="236"/>
      <c r="I385" s="237"/>
      <c r="J385" s="139">
        <v>2566921.4900000002</v>
      </c>
      <c r="K385" s="139"/>
      <c r="L385" s="139"/>
      <c r="M385" s="139"/>
      <c r="N385" s="140"/>
      <c r="O385" s="140"/>
      <c r="BU385" s="111"/>
      <c r="BV385" s="77" t="s">
        <v>333</v>
      </c>
    </row>
    <row r="386" spans="1:74" s="75" customFormat="1" ht="14.4" x14ac:dyDescent="0.3">
      <c r="A386" s="235" t="s">
        <v>334</v>
      </c>
      <c r="B386" s="236"/>
      <c r="C386" s="236"/>
      <c r="D386" s="236"/>
      <c r="E386" s="236"/>
      <c r="F386" s="236"/>
      <c r="G386" s="236"/>
      <c r="H386" s="236"/>
      <c r="I386" s="237"/>
      <c r="J386" s="139">
        <v>40235281.030000001</v>
      </c>
      <c r="K386" s="139"/>
      <c r="L386" s="139"/>
      <c r="M386" s="139"/>
      <c r="N386" s="140"/>
      <c r="O386" s="141">
        <v>6776.77</v>
      </c>
      <c r="BU386" s="111"/>
      <c r="BV386" s="77" t="s">
        <v>334</v>
      </c>
    </row>
    <row r="387" spans="1:74" s="75" customFormat="1" ht="14.4" x14ac:dyDescent="0.3">
      <c r="A387" s="235" t="s">
        <v>335</v>
      </c>
      <c r="B387" s="236"/>
      <c r="C387" s="236"/>
      <c r="D387" s="236"/>
      <c r="E387" s="236"/>
      <c r="F387" s="236"/>
      <c r="G387" s="236"/>
      <c r="H387" s="236"/>
      <c r="I387" s="237"/>
      <c r="J387" s="139"/>
      <c r="K387" s="139"/>
      <c r="L387" s="139"/>
      <c r="M387" s="139"/>
      <c r="N387" s="140"/>
      <c r="O387" s="140"/>
      <c r="BU387" s="111"/>
      <c r="BV387" s="77" t="s">
        <v>335</v>
      </c>
    </row>
    <row r="388" spans="1:74" s="75" customFormat="1" ht="14.4" x14ac:dyDescent="0.3">
      <c r="A388" s="235" t="s">
        <v>336</v>
      </c>
      <c r="B388" s="236"/>
      <c r="C388" s="236"/>
      <c r="D388" s="236"/>
      <c r="E388" s="236"/>
      <c r="F388" s="236"/>
      <c r="G388" s="236"/>
      <c r="H388" s="236"/>
      <c r="I388" s="237"/>
      <c r="J388" s="139">
        <v>1243123.6200000001</v>
      </c>
      <c r="K388" s="139">
        <v>206694.53</v>
      </c>
      <c r="L388" s="139">
        <v>11035.32</v>
      </c>
      <c r="M388" s="139">
        <v>1025393.77</v>
      </c>
      <c r="N388" s="140"/>
      <c r="O388" s="141">
        <v>422.61</v>
      </c>
      <c r="BU388" s="111"/>
      <c r="BV388" s="77" t="s">
        <v>336</v>
      </c>
    </row>
    <row r="389" spans="1:74" s="75" customFormat="1" ht="14.4" x14ac:dyDescent="0.3">
      <c r="A389" s="235" t="s">
        <v>337</v>
      </c>
      <c r="B389" s="236"/>
      <c r="C389" s="236"/>
      <c r="D389" s="236"/>
      <c r="E389" s="236"/>
      <c r="F389" s="236"/>
      <c r="G389" s="236"/>
      <c r="H389" s="236"/>
      <c r="I389" s="237"/>
      <c r="J389" s="139">
        <v>212895.37</v>
      </c>
      <c r="K389" s="139"/>
      <c r="L389" s="139"/>
      <c r="M389" s="139"/>
      <c r="N389" s="140"/>
      <c r="O389" s="140"/>
      <c r="BU389" s="111"/>
      <c r="BV389" s="77" t="s">
        <v>337</v>
      </c>
    </row>
    <row r="390" spans="1:74" s="75" customFormat="1" ht="14.4" x14ac:dyDescent="0.3">
      <c r="A390" s="235" t="s">
        <v>338</v>
      </c>
      <c r="B390" s="236"/>
      <c r="C390" s="236"/>
      <c r="D390" s="236"/>
      <c r="E390" s="236"/>
      <c r="F390" s="236"/>
      <c r="G390" s="236"/>
      <c r="H390" s="236"/>
      <c r="I390" s="237"/>
      <c r="J390" s="139">
        <v>121949.77</v>
      </c>
      <c r="K390" s="139"/>
      <c r="L390" s="139"/>
      <c r="M390" s="139"/>
      <c r="N390" s="140"/>
      <c r="O390" s="140"/>
      <c r="BU390" s="111"/>
      <c r="BV390" s="77" t="s">
        <v>338</v>
      </c>
    </row>
    <row r="391" spans="1:74" s="75" customFormat="1" ht="14.4" x14ac:dyDescent="0.3">
      <c r="A391" s="235" t="s">
        <v>334</v>
      </c>
      <c r="B391" s="236"/>
      <c r="C391" s="236"/>
      <c r="D391" s="236"/>
      <c r="E391" s="236"/>
      <c r="F391" s="236"/>
      <c r="G391" s="236"/>
      <c r="H391" s="236"/>
      <c r="I391" s="237"/>
      <c r="J391" s="139">
        <v>1577968.76</v>
      </c>
      <c r="K391" s="139"/>
      <c r="L391" s="139"/>
      <c r="M391" s="139"/>
      <c r="N391" s="140"/>
      <c r="O391" s="141">
        <v>422.61</v>
      </c>
      <c r="BU391" s="111"/>
      <c r="BV391" s="77" t="s">
        <v>334</v>
      </c>
    </row>
    <row r="392" spans="1:74" s="75" customFormat="1" ht="14.4" x14ac:dyDescent="0.3">
      <c r="A392" s="235" t="s">
        <v>339</v>
      </c>
      <c r="B392" s="236"/>
      <c r="C392" s="236"/>
      <c r="D392" s="236"/>
      <c r="E392" s="236"/>
      <c r="F392" s="236"/>
      <c r="G392" s="236"/>
      <c r="H392" s="236"/>
      <c r="I392" s="237"/>
      <c r="J392" s="139"/>
      <c r="K392" s="139"/>
      <c r="L392" s="139"/>
      <c r="M392" s="139"/>
      <c r="N392" s="140"/>
      <c r="O392" s="140"/>
      <c r="BU392" s="111"/>
      <c r="BV392" s="77" t="s">
        <v>339</v>
      </c>
    </row>
    <row r="393" spans="1:74" s="75" customFormat="1" ht="20.399999999999999" x14ac:dyDescent="0.3">
      <c r="A393" s="235" t="s">
        <v>340</v>
      </c>
      <c r="B393" s="236"/>
      <c r="C393" s="236"/>
      <c r="D393" s="236"/>
      <c r="E393" s="236"/>
      <c r="F393" s="236"/>
      <c r="G393" s="236"/>
      <c r="H393" s="236"/>
      <c r="I393" s="237"/>
      <c r="J393" s="139">
        <v>2447707.34</v>
      </c>
      <c r="K393" s="139">
        <v>1874909.14</v>
      </c>
      <c r="L393" s="139" t="s">
        <v>341</v>
      </c>
      <c r="M393" s="139">
        <v>48417.74</v>
      </c>
      <c r="N393" s="140"/>
      <c r="O393" s="141">
        <v>3399.18</v>
      </c>
      <c r="BU393" s="111"/>
      <c r="BV393" s="77" t="s">
        <v>340</v>
      </c>
    </row>
    <row r="394" spans="1:74" s="75" customFormat="1" ht="14.4" x14ac:dyDescent="0.3">
      <c r="A394" s="235" t="s">
        <v>342</v>
      </c>
      <c r="B394" s="236"/>
      <c r="C394" s="236"/>
      <c r="D394" s="236"/>
      <c r="E394" s="236"/>
      <c r="F394" s="236"/>
      <c r="G394" s="236"/>
      <c r="H394" s="236"/>
      <c r="I394" s="237"/>
      <c r="J394" s="139">
        <v>2009559.77</v>
      </c>
      <c r="K394" s="139"/>
      <c r="L394" s="139"/>
      <c r="M394" s="139"/>
      <c r="N394" s="140"/>
      <c r="O394" s="140"/>
      <c r="BU394" s="111"/>
      <c r="BV394" s="77" t="s">
        <v>342</v>
      </c>
    </row>
    <row r="395" spans="1:74" s="75" customFormat="1" ht="14.4" x14ac:dyDescent="0.3">
      <c r="A395" s="235" t="s">
        <v>343</v>
      </c>
      <c r="B395" s="236"/>
      <c r="C395" s="236"/>
      <c r="D395" s="236"/>
      <c r="E395" s="236"/>
      <c r="F395" s="236"/>
      <c r="G395" s="236"/>
      <c r="H395" s="236"/>
      <c r="I395" s="237"/>
      <c r="J395" s="139">
        <v>1142690.8500000001</v>
      </c>
      <c r="K395" s="139"/>
      <c r="L395" s="139"/>
      <c r="M395" s="139"/>
      <c r="N395" s="140"/>
      <c r="O395" s="140"/>
      <c r="BU395" s="111"/>
      <c r="BV395" s="77" t="s">
        <v>343</v>
      </c>
    </row>
    <row r="396" spans="1:74" s="75" customFormat="1" ht="14.4" x14ac:dyDescent="0.3">
      <c r="A396" s="235" t="s">
        <v>334</v>
      </c>
      <c r="B396" s="236"/>
      <c r="C396" s="236"/>
      <c r="D396" s="236"/>
      <c r="E396" s="236"/>
      <c r="F396" s="236"/>
      <c r="G396" s="236"/>
      <c r="H396" s="236"/>
      <c r="I396" s="237"/>
      <c r="J396" s="139">
        <v>5599957.96</v>
      </c>
      <c r="K396" s="139"/>
      <c r="L396" s="139"/>
      <c r="M396" s="139"/>
      <c r="N396" s="140"/>
      <c r="O396" s="141">
        <v>3399.18</v>
      </c>
      <c r="BU396" s="111"/>
      <c r="BV396" s="77" t="s">
        <v>334</v>
      </c>
    </row>
    <row r="397" spans="1:74" s="75" customFormat="1" ht="14.4" x14ac:dyDescent="0.3">
      <c r="A397" s="235" t="s">
        <v>344</v>
      </c>
      <c r="B397" s="236"/>
      <c r="C397" s="236"/>
      <c r="D397" s="236"/>
      <c r="E397" s="236"/>
      <c r="F397" s="236"/>
      <c r="G397" s="236"/>
      <c r="H397" s="236"/>
      <c r="I397" s="237"/>
      <c r="J397" s="139"/>
      <c r="K397" s="139"/>
      <c r="L397" s="139"/>
      <c r="M397" s="139"/>
      <c r="N397" s="140"/>
      <c r="O397" s="140"/>
      <c r="BU397" s="111"/>
      <c r="BV397" s="77" t="s">
        <v>344</v>
      </c>
    </row>
    <row r="398" spans="1:74" s="75" customFormat="1" ht="20.399999999999999" x14ac:dyDescent="0.3">
      <c r="A398" s="235" t="s">
        <v>345</v>
      </c>
      <c r="B398" s="236"/>
      <c r="C398" s="236"/>
      <c r="D398" s="236"/>
      <c r="E398" s="236"/>
      <c r="F398" s="236"/>
      <c r="G398" s="236"/>
      <c r="H398" s="236"/>
      <c r="I398" s="237"/>
      <c r="J398" s="139">
        <v>235753.48</v>
      </c>
      <c r="K398" s="139">
        <v>100737.15</v>
      </c>
      <c r="L398" s="139" t="s">
        <v>749</v>
      </c>
      <c r="M398" s="139">
        <v>131199.87</v>
      </c>
      <c r="N398" s="140"/>
      <c r="O398" s="141">
        <v>180.79</v>
      </c>
      <c r="BU398" s="111"/>
      <c r="BV398" s="77" t="s">
        <v>345</v>
      </c>
    </row>
    <row r="399" spans="1:74" s="75" customFormat="1" ht="14.4" x14ac:dyDescent="0.3">
      <c r="A399" s="235" t="s">
        <v>750</v>
      </c>
      <c r="B399" s="236"/>
      <c r="C399" s="236"/>
      <c r="D399" s="236"/>
      <c r="E399" s="236"/>
      <c r="F399" s="236"/>
      <c r="G399" s="236"/>
      <c r="H399" s="236"/>
      <c r="I399" s="237"/>
      <c r="J399" s="139">
        <v>94906.92</v>
      </c>
      <c r="K399" s="139"/>
      <c r="L399" s="139"/>
      <c r="M399" s="139"/>
      <c r="N399" s="140"/>
      <c r="O399" s="140"/>
      <c r="BU399" s="111"/>
      <c r="BV399" s="77" t="s">
        <v>750</v>
      </c>
    </row>
    <row r="400" spans="1:74" s="75" customFormat="1" ht="14.4" x14ac:dyDescent="0.3">
      <c r="A400" s="235" t="s">
        <v>751</v>
      </c>
      <c r="B400" s="236"/>
      <c r="C400" s="236"/>
      <c r="D400" s="236"/>
      <c r="E400" s="236"/>
      <c r="F400" s="236"/>
      <c r="G400" s="236"/>
      <c r="H400" s="236"/>
      <c r="I400" s="237"/>
      <c r="J400" s="139">
        <v>51492.05</v>
      </c>
      <c r="K400" s="139"/>
      <c r="L400" s="139"/>
      <c r="M400" s="139"/>
      <c r="N400" s="140"/>
      <c r="O400" s="140"/>
      <c r="BU400" s="111"/>
      <c r="BV400" s="77" t="s">
        <v>751</v>
      </c>
    </row>
    <row r="401" spans="1:74" s="75" customFormat="1" ht="14.4" x14ac:dyDescent="0.3">
      <c r="A401" s="235" t="s">
        <v>334</v>
      </c>
      <c r="B401" s="236"/>
      <c r="C401" s="236"/>
      <c r="D401" s="236"/>
      <c r="E401" s="236"/>
      <c r="F401" s="236"/>
      <c r="G401" s="236"/>
      <c r="H401" s="236"/>
      <c r="I401" s="237"/>
      <c r="J401" s="139">
        <v>382152.45</v>
      </c>
      <c r="K401" s="139"/>
      <c r="L401" s="139"/>
      <c r="M401" s="139"/>
      <c r="N401" s="140"/>
      <c r="O401" s="141">
        <v>180.79</v>
      </c>
      <c r="BU401" s="111"/>
      <c r="BV401" s="77" t="s">
        <v>334</v>
      </c>
    </row>
    <row r="402" spans="1:74" s="75" customFormat="1" ht="14.4" x14ac:dyDescent="0.3">
      <c r="A402" s="235" t="s">
        <v>346</v>
      </c>
      <c r="B402" s="236"/>
      <c r="C402" s="236"/>
      <c r="D402" s="236"/>
      <c r="E402" s="236"/>
      <c r="F402" s="236"/>
      <c r="G402" s="236"/>
      <c r="H402" s="236"/>
      <c r="I402" s="237"/>
      <c r="J402" s="139">
        <v>47795360.200000003</v>
      </c>
      <c r="K402" s="139"/>
      <c r="L402" s="139"/>
      <c r="M402" s="139"/>
      <c r="N402" s="140"/>
      <c r="O402" s="141">
        <v>10779.35</v>
      </c>
      <c r="BU402" s="111"/>
      <c r="BV402" s="77" t="s">
        <v>346</v>
      </c>
    </row>
    <row r="403" spans="1:74" s="75" customFormat="1" ht="14.4" x14ac:dyDescent="0.3">
      <c r="A403" s="235" t="s">
        <v>347</v>
      </c>
      <c r="B403" s="236"/>
      <c r="C403" s="236"/>
      <c r="D403" s="236"/>
      <c r="E403" s="236"/>
      <c r="F403" s="236"/>
      <c r="G403" s="236"/>
      <c r="H403" s="236"/>
      <c r="I403" s="237"/>
      <c r="J403" s="139"/>
      <c r="K403" s="139"/>
      <c r="L403" s="139"/>
      <c r="M403" s="139"/>
      <c r="N403" s="140"/>
      <c r="O403" s="140"/>
      <c r="BU403" s="111"/>
      <c r="BV403" s="77" t="s">
        <v>347</v>
      </c>
    </row>
    <row r="404" spans="1:74" s="75" customFormat="1" ht="14.4" x14ac:dyDescent="0.3">
      <c r="A404" s="235" t="s">
        <v>348</v>
      </c>
      <c r="B404" s="236"/>
      <c r="C404" s="236"/>
      <c r="D404" s="236"/>
      <c r="E404" s="236"/>
      <c r="F404" s="236"/>
      <c r="G404" s="236"/>
      <c r="H404" s="236"/>
      <c r="I404" s="237"/>
      <c r="J404" s="139"/>
      <c r="K404" s="139"/>
      <c r="L404" s="139"/>
      <c r="M404" s="139"/>
      <c r="N404" s="140"/>
      <c r="O404" s="140"/>
      <c r="BU404" s="111"/>
      <c r="BV404" s="77" t="s">
        <v>348</v>
      </c>
    </row>
    <row r="405" spans="1:74" s="75" customFormat="1" ht="20.399999999999999" x14ac:dyDescent="0.3">
      <c r="A405" s="235" t="s">
        <v>349</v>
      </c>
      <c r="B405" s="236"/>
      <c r="C405" s="236"/>
      <c r="D405" s="236"/>
      <c r="E405" s="236"/>
      <c r="F405" s="236"/>
      <c r="G405" s="236"/>
      <c r="H405" s="236"/>
      <c r="I405" s="237"/>
      <c r="J405" s="139">
        <v>1583996.84</v>
      </c>
      <c r="K405" s="139">
        <v>1221310.1499999999</v>
      </c>
      <c r="L405" s="139" t="s">
        <v>350</v>
      </c>
      <c r="M405" s="139">
        <v>38039.519999999997</v>
      </c>
      <c r="N405" s="140"/>
      <c r="O405" s="141">
        <v>2214.21</v>
      </c>
      <c r="BU405" s="111"/>
      <c r="BV405" s="77" t="s">
        <v>349</v>
      </c>
    </row>
    <row r="406" spans="1:74" s="75" customFormat="1" ht="14.4" x14ac:dyDescent="0.3">
      <c r="A406" s="235" t="s">
        <v>351</v>
      </c>
      <c r="B406" s="236"/>
      <c r="C406" s="236"/>
      <c r="D406" s="236"/>
      <c r="E406" s="236"/>
      <c r="F406" s="236"/>
      <c r="G406" s="236"/>
      <c r="H406" s="236"/>
      <c r="I406" s="237"/>
      <c r="J406" s="139">
        <v>1162622.6599999999</v>
      </c>
      <c r="K406" s="139"/>
      <c r="L406" s="139"/>
      <c r="M406" s="139"/>
      <c r="N406" s="140"/>
      <c r="O406" s="140"/>
      <c r="BU406" s="111"/>
      <c r="BV406" s="77" t="s">
        <v>351</v>
      </c>
    </row>
    <row r="407" spans="1:74" s="75" customFormat="1" ht="14.4" x14ac:dyDescent="0.3">
      <c r="A407" s="235" t="s">
        <v>352</v>
      </c>
      <c r="B407" s="236"/>
      <c r="C407" s="236"/>
      <c r="D407" s="236"/>
      <c r="E407" s="236"/>
      <c r="F407" s="236"/>
      <c r="G407" s="236"/>
      <c r="H407" s="236"/>
      <c r="I407" s="237"/>
      <c r="J407" s="139">
        <v>581311.32999999996</v>
      </c>
      <c r="K407" s="139"/>
      <c r="L407" s="139"/>
      <c r="M407" s="139"/>
      <c r="N407" s="140"/>
      <c r="O407" s="140"/>
      <c r="BU407" s="111"/>
      <c r="BV407" s="77" t="s">
        <v>352</v>
      </c>
    </row>
    <row r="408" spans="1:74" s="75" customFormat="1" ht="14.4" x14ac:dyDescent="0.3">
      <c r="A408" s="235" t="s">
        <v>334</v>
      </c>
      <c r="B408" s="236"/>
      <c r="C408" s="236"/>
      <c r="D408" s="236"/>
      <c r="E408" s="236"/>
      <c r="F408" s="236"/>
      <c r="G408" s="236"/>
      <c r="H408" s="236"/>
      <c r="I408" s="237"/>
      <c r="J408" s="139">
        <v>3327930.83</v>
      </c>
      <c r="K408" s="139"/>
      <c r="L408" s="139"/>
      <c r="M408" s="139"/>
      <c r="N408" s="140"/>
      <c r="O408" s="141">
        <v>2214.21</v>
      </c>
      <c r="BU408" s="111"/>
      <c r="BV408" s="77" t="s">
        <v>334</v>
      </c>
    </row>
    <row r="409" spans="1:74" s="75" customFormat="1" ht="14.4" x14ac:dyDescent="0.3">
      <c r="A409" s="235" t="s">
        <v>346</v>
      </c>
      <c r="B409" s="236"/>
      <c r="C409" s="236"/>
      <c r="D409" s="236"/>
      <c r="E409" s="236"/>
      <c r="F409" s="236"/>
      <c r="G409" s="236"/>
      <c r="H409" s="236"/>
      <c r="I409" s="237"/>
      <c r="J409" s="139">
        <v>3327930.83</v>
      </c>
      <c r="K409" s="139"/>
      <c r="L409" s="139"/>
      <c r="M409" s="139"/>
      <c r="N409" s="140"/>
      <c r="O409" s="141">
        <v>2214.21</v>
      </c>
      <c r="BU409" s="111"/>
      <c r="BV409" s="77" t="s">
        <v>346</v>
      </c>
    </row>
    <row r="410" spans="1:74" s="75" customFormat="1" ht="14.4" x14ac:dyDescent="0.3">
      <c r="A410" s="235" t="s">
        <v>353</v>
      </c>
      <c r="B410" s="236"/>
      <c r="C410" s="236"/>
      <c r="D410" s="236"/>
      <c r="E410" s="236"/>
      <c r="F410" s="236"/>
      <c r="G410" s="236"/>
      <c r="H410" s="236"/>
      <c r="I410" s="237"/>
      <c r="J410" s="139">
        <v>51123291.030000001</v>
      </c>
      <c r="K410" s="139"/>
      <c r="L410" s="139"/>
      <c r="M410" s="139"/>
      <c r="N410" s="140"/>
      <c r="O410" s="141">
        <v>12993.56</v>
      </c>
      <c r="BU410" s="111"/>
      <c r="BV410" s="77" t="s">
        <v>353</v>
      </c>
    </row>
    <row r="411" spans="1:74" s="75" customFormat="1" ht="14.4" x14ac:dyDescent="0.3">
      <c r="A411" s="235" t="s">
        <v>354</v>
      </c>
      <c r="B411" s="236"/>
      <c r="C411" s="236"/>
      <c r="D411" s="236"/>
      <c r="E411" s="236"/>
      <c r="F411" s="236"/>
      <c r="G411" s="236"/>
      <c r="H411" s="236"/>
      <c r="I411" s="237"/>
      <c r="J411" s="139"/>
      <c r="K411" s="139"/>
      <c r="L411" s="139"/>
      <c r="M411" s="139"/>
      <c r="N411" s="140"/>
      <c r="O411" s="140"/>
      <c r="BU411" s="111"/>
      <c r="BV411" s="77" t="s">
        <v>354</v>
      </c>
    </row>
    <row r="412" spans="1:74" s="75" customFormat="1" ht="14.4" x14ac:dyDescent="0.3">
      <c r="A412" s="235" t="s">
        <v>355</v>
      </c>
      <c r="B412" s="236"/>
      <c r="C412" s="236"/>
      <c r="D412" s="236"/>
      <c r="E412" s="236"/>
      <c r="F412" s="236"/>
      <c r="G412" s="236"/>
      <c r="H412" s="236"/>
      <c r="I412" s="237"/>
      <c r="J412" s="139">
        <v>7098531.4299999997</v>
      </c>
      <c r="K412" s="139"/>
      <c r="L412" s="139"/>
      <c r="M412" s="139"/>
      <c r="N412" s="140"/>
      <c r="O412" s="140"/>
      <c r="BU412" s="111"/>
      <c r="BV412" s="77" t="s">
        <v>355</v>
      </c>
    </row>
    <row r="413" spans="1:74" s="75" customFormat="1" ht="14.4" x14ac:dyDescent="0.3">
      <c r="A413" s="235" t="s">
        <v>356</v>
      </c>
      <c r="B413" s="236"/>
      <c r="C413" s="236"/>
      <c r="D413" s="236"/>
      <c r="E413" s="236"/>
      <c r="F413" s="236"/>
      <c r="G413" s="236"/>
      <c r="H413" s="236"/>
      <c r="I413" s="237"/>
      <c r="J413" s="139">
        <v>29975103.039999999</v>
      </c>
      <c r="K413" s="139"/>
      <c r="L413" s="139"/>
      <c r="M413" s="139"/>
      <c r="N413" s="140"/>
      <c r="O413" s="140"/>
      <c r="BU413" s="111"/>
      <c r="BV413" s="77" t="s">
        <v>356</v>
      </c>
    </row>
    <row r="414" spans="1:74" s="75" customFormat="1" ht="14.4" x14ac:dyDescent="0.3">
      <c r="A414" s="235" t="s">
        <v>357</v>
      </c>
      <c r="B414" s="236"/>
      <c r="C414" s="236"/>
      <c r="D414" s="236"/>
      <c r="E414" s="236"/>
      <c r="F414" s="236"/>
      <c r="G414" s="236"/>
      <c r="H414" s="236"/>
      <c r="I414" s="237"/>
      <c r="J414" s="139">
        <v>2254924.12</v>
      </c>
      <c r="K414" s="139"/>
      <c r="L414" s="139"/>
      <c r="M414" s="139"/>
      <c r="N414" s="140"/>
      <c r="O414" s="140"/>
      <c r="BU414" s="111"/>
      <c r="BV414" s="77" t="s">
        <v>357</v>
      </c>
    </row>
    <row r="415" spans="1:74" s="75" customFormat="1" ht="14.4" x14ac:dyDescent="0.3">
      <c r="A415" s="235" t="s">
        <v>358</v>
      </c>
      <c r="B415" s="236"/>
      <c r="C415" s="236"/>
      <c r="D415" s="236"/>
      <c r="E415" s="236"/>
      <c r="F415" s="236"/>
      <c r="G415" s="236"/>
      <c r="H415" s="236"/>
      <c r="I415" s="237"/>
      <c r="J415" s="139">
        <v>611283.46</v>
      </c>
      <c r="K415" s="139"/>
      <c r="L415" s="139"/>
      <c r="M415" s="139"/>
      <c r="N415" s="140"/>
      <c r="O415" s="140"/>
      <c r="BU415" s="111"/>
      <c r="BV415" s="77" t="s">
        <v>358</v>
      </c>
    </row>
    <row r="416" spans="1:74" s="75" customFormat="1" ht="14.4" x14ac:dyDescent="0.3">
      <c r="A416" s="235" t="s">
        <v>359</v>
      </c>
      <c r="B416" s="236"/>
      <c r="C416" s="236"/>
      <c r="D416" s="236"/>
      <c r="E416" s="236"/>
      <c r="F416" s="236"/>
      <c r="G416" s="236"/>
      <c r="H416" s="236"/>
      <c r="I416" s="237"/>
      <c r="J416" s="139">
        <v>7330366.9500000002</v>
      </c>
      <c r="K416" s="139"/>
      <c r="L416" s="139"/>
      <c r="M416" s="139"/>
      <c r="N416" s="140"/>
      <c r="O416" s="140"/>
      <c r="BU416" s="111"/>
      <c r="BV416" s="77" t="s">
        <v>359</v>
      </c>
    </row>
    <row r="417" spans="1:76" s="75" customFormat="1" ht="14.4" x14ac:dyDescent="0.3">
      <c r="A417" s="235" t="s">
        <v>360</v>
      </c>
      <c r="B417" s="236"/>
      <c r="C417" s="236"/>
      <c r="D417" s="236"/>
      <c r="E417" s="236"/>
      <c r="F417" s="236"/>
      <c r="G417" s="236"/>
      <c r="H417" s="236"/>
      <c r="I417" s="237"/>
      <c r="J417" s="139">
        <v>4464365.49</v>
      </c>
      <c r="K417" s="139"/>
      <c r="L417" s="139"/>
      <c r="M417" s="139"/>
      <c r="N417" s="140"/>
      <c r="O417" s="140"/>
      <c r="BU417" s="111"/>
      <c r="BV417" s="77" t="s">
        <v>360</v>
      </c>
    </row>
    <row r="418" spans="1:76" s="75" customFormat="1" ht="14.4" x14ac:dyDescent="0.3">
      <c r="A418" s="235" t="s">
        <v>741</v>
      </c>
      <c r="B418" s="236"/>
      <c r="C418" s="236"/>
      <c r="D418" s="236"/>
      <c r="E418" s="236"/>
      <c r="F418" s="236"/>
      <c r="G418" s="236"/>
      <c r="H418" s="236"/>
      <c r="I418" s="237"/>
      <c r="J418" s="139">
        <v>-29975103.039999999</v>
      </c>
      <c r="K418" s="139"/>
      <c r="L418" s="139"/>
      <c r="M418" s="139"/>
      <c r="N418" s="140"/>
      <c r="O418" s="140"/>
      <c r="BU418" s="111"/>
      <c r="BV418" s="77" t="s">
        <v>361</v>
      </c>
    </row>
    <row r="419" spans="1:76" s="75" customFormat="1" ht="14.4" x14ac:dyDescent="0.3">
      <c r="A419" s="232" t="s">
        <v>362</v>
      </c>
      <c r="B419" s="233"/>
      <c r="C419" s="233"/>
      <c r="D419" s="233"/>
      <c r="E419" s="233"/>
      <c r="F419" s="233"/>
      <c r="G419" s="233"/>
      <c r="H419" s="233"/>
      <c r="I419" s="234"/>
      <c r="J419" s="107">
        <v>21148187.989999998</v>
      </c>
      <c r="K419" s="107"/>
      <c r="L419" s="107"/>
      <c r="M419" s="107"/>
      <c r="N419" s="138"/>
      <c r="O419" s="138"/>
      <c r="BU419" s="111"/>
      <c r="BW419" s="111" t="s">
        <v>362</v>
      </c>
    </row>
    <row r="420" spans="1:76" s="75" customFormat="1" ht="30" customHeight="1" x14ac:dyDescent="0.3">
      <c r="A420" s="235" t="s">
        <v>739</v>
      </c>
      <c r="B420" s="236"/>
      <c r="C420" s="236"/>
      <c r="D420" s="236"/>
      <c r="E420" s="236"/>
      <c r="F420" s="236"/>
      <c r="G420" s="236"/>
      <c r="H420" s="236"/>
      <c r="I420" s="237"/>
      <c r="J420" s="139">
        <v>3213615.2</v>
      </c>
      <c r="K420" s="139"/>
      <c r="L420" s="139"/>
      <c r="M420" s="139"/>
      <c r="N420" s="140"/>
      <c r="O420" s="140"/>
      <c r="BU420" s="111"/>
      <c r="BV420" s="77" t="s">
        <v>752</v>
      </c>
      <c r="BW420" s="111"/>
    </row>
    <row r="421" spans="1:76" s="75" customFormat="1" ht="14.4" x14ac:dyDescent="0.3">
      <c r="A421" s="235" t="s">
        <v>740</v>
      </c>
      <c r="B421" s="236"/>
      <c r="C421" s="236"/>
      <c r="D421" s="236"/>
      <c r="E421" s="236"/>
      <c r="F421" s="236"/>
      <c r="G421" s="236"/>
      <c r="H421" s="236"/>
      <c r="I421" s="237"/>
      <c r="J421" s="139">
        <v>29975103.039999999</v>
      </c>
      <c r="K421" s="139"/>
      <c r="L421" s="139"/>
      <c r="M421" s="139"/>
      <c r="N421" s="140"/>
      <c r="O421" s="140"/>
      <c r="BU421" s="111"/>
      <c r="BV421" s="77" t="s">
        <v>363</v>
      </c>
      <c r="BW421" s="111"/>
    </row>
    <row r="422" spans="1:76" s="75" customFormat="1" ht="14.4" x14ac:dyDescent="0.3">
      <c r="A422" s="235" t="s">
        <v>364</v>
      </c>
      <c r="B422" s="236"/>
      <c r="C422" s="236"/>
      <c r="D422" s="236"/>
      <c r="E422" s="236"/>
      <c r="F422" s="236"/>
      <c r="G422" s="236"/>
      <c r="H422" s="236"/>
      <c r="I422" s="237"/>
      <c r="J422" s="139">
        <v>-29595603.129999999</v>
      </c>
      <c r="K422" s="139"/>
      <c r="L422" s="139"/>
      <c r="M422" s="139"/>
      <c r="N422" s="140"/>
      <c r="O422" s="140"/>
      <c r="BU422" s="111"/>
      <c r="BV422" s="77" t="s">
        <v>364</v>
      </c>
      <c r="BW422" s="111"/>
    </row>
    <row r="423" spans="1:76" s="75" customFormat="1" ht="14.4" x14ac:dyDescent="0.3">
      <c r="A423" s="232" t="s">
        <v>365</v>
      </c>
      <c r="B423" s="233"/>
      <c r="C423" s="233"/>
      <c r="D423" s="233"/>
      <c r="E423" s="233"/>
      <c r="F423" s="233"/>
      <c r="G423" s="233"/>
      <c r="H423" s="233"/>
      <c r="I423" s="234"/>
      <c r="J423" s="107">
        <v>24741303.100000001</v>
      </c>
      <c r="K423" s="107"/>
      <c r="L423" s="107"/>
      <c r="M423" s="107"/>
      <c r="N423" s="138"/>
      <c r="O423" s="110">
        <v>12993.56</v>
      </c>
      <c r="BU423" s="111"/>
      <c r="BW423" s="111"/>
      <c r="BX423" s="111" t="s">
        <v>365</v>
      </c>
    </row>
    <row r="424" spans="1:76" s="75" customFormat="1" ht="14.4" x14ac:dyDescent="0.3">
      <c r="A424" s="232" t="s">
        <v>366</v>
      </c>
      <c r="B424" s="233"/>
      <c r="C424" s="233"/>
      <c r="D424" s="233"/>
      <c r="E424" s="233"/>
      <c r="F424" s="233"/>
      <c r="G424" s="233"/>
      <c r="H424" s="233"/>
      <c r="I424" s="234"/>
      <c r="J424" s="107"/>
      <c r="K424" s="107"/>
      <c r="L424" s="107"/>
      <c r="M424" s="107"/>
      <c r="N424" s="138"/>
      <c r="O424" s="138"/>
      <c r="BU424" s="111" t="s">
        <v>366</v>
      </c>
      <c r="BW424" s="111"/>
      <c r="BX424" s="111"/>
    </row>
    <row r="425" spans="1:76" s="75" customFormat="1" ht="14.4" hidden="1" outlineLevel="1" x14ac:dyDescent="0.3">
      <c r="A425" s="235" t="s">
        <v>367</v>
      </c>
      <c r="B425" s="236"/>
      <c r="C425" s="236"/>
      <c r="D425" s="236"/>
      <c r="E425" s="236"/>
      <c r="F425" s="236"/>
      <c r="G425" s="236"/>
      <c r="H425" s="236"/>
      <c r="I425" s="237"/>
      <c r="J425" s="139"/>
      <c r="K425" s="139"/>
      <c r="L425" s="139"/>
      <c r="M425" s="139"/>
      <c r="N425" s="140"/>
      <c r="O425" s="140"/>
      <c r="BU425" s="111"/>
      <c r="BV425" s="77" t="s">
        <v>367</v>
      </c>
      <c r="BW425" s="111"/>
      <c r="BX425" s="111"/>
    </row>
    <row r="426" spans="1:76" s="75" customFormat="1" ht="14.4" hidden="1" outlineLevel="1" x14ac:dyDescent="0.3">
      <c r="A426" s="235" t="s">
        <v>368</v>
      </c>
      <c r="B426" s="236"/>
      <c r="C426" s="236"/>
      <c r="D426" s="236"/>
      <c r="E426" s="236"/>
      <c r="F426" s="236"/>
      <c r="G426" s="236"/>
      <c r="H426" s="236"/>
      <c r="I426" s="237"/>
      <c r="J426" s="139">
        <v>11986.77</v>
      </c>
      <c r="K426" s="139"/>
      <c r="L426" s="139"/>
      <c r="M426" s="139"/>
      <c r="N426" s="140"/>
      <c r="O426" s="140"/>
      <c r="BU426" s="111"/>
      <c r="BV426" s="77" t="s">
        <v>368</v>
      </c>
      <c r="BW426" s="111"/>
      <c r="BX426" s="111"/>
    </row>
    <row r="427" spans="1:76" s="75" customFormat="1" ht="14.4" hidden="1" outlineLevel="1" x14ac:dyDescent="0.3">
      <c r="A427" s="235" t="s">
        <v>369</v>
      </c>
      <c r="B427" s="236"/>
      <c r="C427" s="236"/>
      <c r="D427" s="236"/>
      <c r="E427" s="236"/>
      <c r="F427" s="236"/>
      <c r="G427" s="236"/>
      <c r="H427" s="236"/>
      <c r="I427" s="237"/>
      <c r="J427" s="139">
        <v>105483.58</v>
      </c>
      <c r="K427" s="139"/>
      <c r="L427" s="139"/>
      <c r="M427" s="139"/>
      <c r="N427" s="140"/>
      <c r="O427" s="140"/>
      <c r="BU427" s="111"/>
      <c r="BV427" s="77" t="s">
        <v>369</v>
      </c>
      <c r="BW427" s="111"/>
      <c r="BX427" s="111"/>
    </row>
    <row r="428" spans="1:76" s="75" customFormat="1" ht="14.4" hidden="1" outlineLevel="1" x14ac:dyDescent="0.3">
      <c r="A428" s="235" t="s">
        <v>370</v>
      </c>
      <c r="B428" s="236"/>
      <c r="C428" s="236"/>
      <c r="D428" s="236"/>
      <c r="E428" s="236"/>
      <c r="F428" s="236"/>
      <c r="G428" s="236"/>
      <c r="H428" s="236"/>
      <c r="I428" s="237"/>
      <c r="J428" s="139">
        <v>530304.96</v>
      </c>
      <c r="K428" s="139"/>
      <c r="L428" s="139"/>
      <c r="M428" s="139"/>
      <c r="N428" s="140"/>
      <c r="O428" s="140"/>
      <c r="BU428" s="111"/>
      <c r="BV428" s="77" t="s">
        <v>370</v>
      </c>
      <c r="BW428" s="111"/>
      <c r="BX428" s="111"/>
    </row>
    <row r="429" spans="1:76" s="75" customFormat="1" ht="14.4" hidden="1" outlineLevel="1" x14ac:dyDescent="0.3">
      <c r="A429" s="235" t="s">
        <v>371</v>
      </c>
      <c r="B429" s="236"/>
      <c r="C429" s="236"/>
      <c r="D429" s="236"/>
      <c r="E429" s="236"/>
      <c r="F429" s="236"/>
      <c r="G429" s="236"/>
      <c r="H429" s="236"/>
      <c r="I429" s="237"/>
      <c r="J429" s="139"/>
      <c r="K429" s="139"/>
      <c r="L429" s="139"/>
      <c r="M429" s="139"/>
      <c r="N429" s="140"/>
      <c r="O429" s="140"/>
      <c r="BU429" s="111"/>
      <c r="BV429" s="77" t="s">
        <v>371</v>
      </c>
      <c r="BW429" s="111"/>
      <c r="BX429" s="111"/>
    </row>
    <row r="430" spans="1:76" s="75" customFormat="1" ht="14.4" hidden="1" outlineLevel="1" x14ac:dyDescent="0.3">
      <c r="A430" s="235" t="s">
        <v>368</v>
      </c>
      <c r="B430" s="236"/>
      <c r="C430" s="236"/>
      <c r="D430" s="236"/>
      <c r="E430" s="236"/>
      <c r="F430" s="236"/>
      <c r="G430" s="236"/>
      <c r="H430" s="236"/>
      <c r="I430" s="237"/>
      <c r="J430" s="139">
        <v>11986.77</v>
      </c>
      <c r="K430" s="139"/>
      <c r="L430" s="139"/>
      <c r="M430" s="139"/>
      <c r="N430" s="140"/>
      <c r="O430" s="140"/>
      <c r="BU430" s="111"/>
      <c r="BV430" s="77" t="s">
        <v>368</v>
      </c>
      <c r="BW430" s="111"/>
      <c r="BX430" s="111"/>
    </row>
    <row r="431" spans="1:76" s="75" customFormat="1" ht="14.4" hidden="1" outlineLevel="1" x14ac:dyDescent="0.3">
      <c r="A431" s="235" t="s">
        <v>369</v>
      </c>
      <c r="B431" s="236"/>
      <c r="C431" s="236"/>
      <c r="D431" s="236"/>
      <c r="E431" s="236"/>
      <c r="F431" s="236"/>
      <c r="G431" s="236"/>
      <c r="H431" s="236"/>
      <c r="I431" s="237"/>
      <c r="J431" s="139">
        <v>105483.58</v>
      </c>
      <c r="K431" s="139"/>
      <c r="L431" s="139"/>
      <c r="M431" s="139"/>
      <c r="N431" s="140"/>
      <c r="O431" s="140"/>
      <c r="BU431" s="111"/>
      <c r="BV431" s="77" t="s">
        <v>369</v>
      </c>
      <c r="BW431" s="111"/>
      <c r="BX431" s="111"/>
    </row>
    <row r="432" spans="1:76" s="75" customFormat="1" ht="14.4" hidden="1" outlineLevel="1" x14ac:dyDescent="0.3">
      <c r="A432" s="235" t="s">
        <v>372</v>
      </c>
      <c r="B432" s="236"/>
      <c r="C432" s="236"/>
      <c r="D432" s="236"/>
      <c r="E432" s="236"/>
      <c r="F432" s="236"/>
      <c r="G432" s="236"/>
      <c r="H432" s="236"/>
      <c r="I432" s="237"/>
      <c r="J432" s="139">
        <v>4974591.72</v>
      </c>
      <c r="K432" s="139"/>
      <c r="L432" s="139"/>
      <c r="M432" s="139"/>
      <c r="N432" s="140"/>
      <c r="O432" s="140"/>
      <c r="BU432" s="111"/>
      <c r="BV432" s="77" t="s">
        <v>372</v>
      </c>
      <c r="BW432" s="111"/>
      <c r="BX432" s="111"/>
    </row>
    <row r="433" spans="1:76" s="75" customFormat="1" ht="14.4" hidden="1" outlineLevel="1" x14ac:dyDescent="0.3">
      <c r="A433" s="235" t="s">
        <v>373</v>
      </c>
      <c r="B433" s="236"/>
      <c r="C433" s="236"/>
      <c r="D433" s="236"/>
      <c r="E433" s="236"/>
      <c r="F433" s="236"/>
      <c r="G433" s="236"/>
      <c r="H433" s="236"/>
      <c r="I433" s="237"/>
      <c r="J433" s="139"/>
      <c r="K433" s="139"/>
      <c r="L433" s="139"/>
      <c r="M433" s="139"/>
      <c r="N433" s="140"/>
      <c r="O433" s="140"/>
      <c r="BU433" s="111"/>
      <c r="BV433" s="77" t="s">
        <v>373</v>
      </c>
      <c r="BW433" s="111"/>
      <c r="BX433" s="111"/>
    </row>
    <row r="434" spans="1:76" s="75" customFormat="1" ht="14.4" hidden="1" outlineLevel="1" x14ac:dyDescent="0.3">
      <c r="A434" s="235" t="s">
        <v>368</v>
      </c>
      <c r="B434" s="236"/>
      <c r="C434" s="236"/>
      <c r="D434" s="236"/>
      <c r="E434" s="236"/>
      <c r="F434" s="236"/>
      <c r="G434" s="236"/>
      <c r="H434" s="236"/>
      <c r="I434" s="237"/>
      <c r="J434" s="139">
        <v>11986.77</v>
      </c>
      <c r="K434" s="139"/>
      <c r="L434" s="139"/>
      <c r="M434" s="139"/>
      <c r="N434" s="140"/>
      <c r="O434" s="140"/>
      <c r="BU434" s="111"/>
      <c r="BV434" s="77" t="s">
        <v>368</v>
      </c>
      <c r="BW434" s="111"/>
      <c r="BX434" s="111"/>
    </row>
    <row r="435" spans="1:76" s="75" customFormat="1" ht="14.4" hidden="1" outlineLevel="1" x14ac:dyDescent="0.3">
      <c r="A435" s="235" t="s">
        <v>369</v>
      </c>
      <c r="B435" s="236"/>
      <c r="C435" s="236"/>
      <c r="D435" s="236"/>
      <c r="E435" s="236"/>
      <c r="F435" s="236"/>
      <c r="G435" s="236"/>
      <c r="H435" s="236"/>
      <c r="I435" s="237"/>
      <c r="J435" s="139">
        <v>105483.58</v>
      </c>
      <c r="K435" s="139"/>
      <c r="L435" s="139"/>
      <c r="M435" s="139"/>
      <c r="N435" s="140"/>
      <c r="O435" s="140"/>
      <c r="BU435" s="111"/>
      <c r="BV435" s="77" t="s">
        <v>369</v>
      </c>
      <c r="BW435" s="111"/>
      <c r="BX435" s="111"/>
    </row>
    <row r="436" spans="1:76" s="75" customFormat="1" ht="14.4" hidden="1" outlineLevel="1" x14ac:dyDescent="0.3">
      <c r="A436" s="235" t="s">
        <v>374</v>
      </c>
      <c r="B436" s="236"/>
      <c r="C436" s="236"/>
      <c r="D436" s="236"/>
      <c r="E436" s="236"/>
      <c r="F436" s="236"/>
      <c r="G436" s="236"/>
      <c r="H436" s="236"/>
      <c r="I436" s="237"/>
      <c r="J436" s="139">
        <v>3473312.26</v>
      </c>
      <c r="K436" s="139"/>
      <c r="L436" s="139"/>
      <c r="M436" s="139"/>
      <c r="N436" s="140"/>
      <c r="O436" s="140"/>
      <c r="BU436" s="111"/>
      <c r="BV436" s="77" t="s">
        <v>374</v>
      </c>
      <c r="BW436" s="111"/>
      <c r="BX436" s="111"/>
    </row>
    <row r="437" spans="1:76" s="75" customFormat="1" ht="14.4" hidden="1" outlineLevel="1" x14ac:dyDescent="0.3">
      <c r="A437" s="235" t="s">
        <v>375</v>
      </c>
      <c r="B437" s="236"/>
      <c r="C437" s="236"/>
      <c r="D437" s="236"/>
      <c r="E437" s="236"/>
      <c r="F437" s="236"/>
      <c r="G437" s="236"/>
      <c r="H437" s="236"/>
      <c r="I437" s="237"/>
      <c r="J437" s="139"/>
      <c r="K437" s="139"/>
      <c r="L437" s="139"/>
      <c r="M437" s="139"/>
      <c r="N437" s="140"/>
      <c r="O437" s="140"/>
      <c r="BU437" s="111"/>
      <c r="BV437" s="77" t="s">
        <v>375</v>
      </c>
      <c r="BW437" s="111"/>
      <c r="BX437" s="111"/>
    </row>
    <row r="438" spans="1:76" s="75" customFormat="1" ht="14.4" hidden="1" outlineLevel="1" x14ac:dyDescent="0.3">
      <c r="A438" s="235" t="s">
        <v>368</v>
      </c>
      <c r="B438" s="236"/>
      <c r="C438" s="236"/>
      <c r="D438" s="236"/>
      <c r="E438" s="236"/>
      <c r="F438" s="236"/>
      <c r="G438" s="236"/>
      <c r="H438" s="236"/>
      <c r="I438" s="237"/>
      <c r="J438" s="139">
        <v>28461.8</v>
      </c>
      <c r="K438" s="139"/>
      <c r="L438" s="139"/>
      <c r="M438" s="139"/>
      <c r="N438" s="140"/>
      <c r="O438" s="140"/>
      <c r="BU438" s="111"/>
      <c r="BV438" s="77" t="s">
        <v>368</v>
      </c>
      <c r="BW438" s="111"/>
      <c r="BX438" s="111"/>
    </row>
    <row r="439" spans="1:76" s="75" customFormat="1" ht="14.4" hidden="1" outlineLevel="1" x14ac:dyDescent="0.3">
      <c r="A439" s="235" t="s">
        <v>369</v>
      </c>
      <c r="B439" s="236"/>
      <c r="C439" s="236"/>
      <c r="D439" s="236"/>
      <c r="E439" s="236"/>
      <c r="F439" s="236"/>
      <c r="G439" s="236"/>
      <c r="H439" s="236"/>
      <c r="I439" s="237"/>
      <c r="J439" s="139">
        <v>250463.84</v>
      </c>
      <c r="K439" s="139"/>
      <c r="L439" s="139"/>
      <c r="M439" s="139"/>
      <c r="N439" s="140"/>
      <c r="O439" s="140"/>
      <c r="BU439" s="111"/>
      <c r="BV439" s="77" t="s">
        <v>369</v>
      </c>
      <c r="BW439" s="111"/>
      <c r="BX439" s="111"/>
    </row>
    <row r="440" spans="1:76" s="75" customFormat="1" ht="14.4" hidden="1" outlineLevel="1" x14ac:dyDescent="0.3">
      <c r="A440" s="235" t="s">
        <v>376</v>
      </c>
      <c r="B440" s="236"/>
      <c r="C440" s="236"/>
      <c r="D440" s="236"/>
      <c r="E440" s="236"/>
      <c r="F440" s="236"/>
      <c r="G440" s="236"/>
      <c r="H440" s="236"/>
      <c r="I440" s="237"/>
      <c r="J440" s="139">
        <v>7683511.4299999997</v>
      </c>
      <c r="K440" s="139"/>
      <c r="L440" s="139"/>
      <c r="M440" s="139"/>
      <c r="N440" s="140"/>
      <c r="O440" s="140"/>
      <c r="BU440" s="111"/>
      <c r="BV440" s="77" t="s">
        <v>376</v>
      </c>
      <c r="BW440" s="111"/>
      <c r="BX440" s="111"/>
    </row>
    <row r="441" spans="1:76" s="75" customFormat="1" ht="14.4" hidden="1" outlineLevel="1" x14ac:dyDescent="0.3">
      <c r="A441" s="235" t="s">
        <v>377</v>
      </c>
      <c r="B441" s="236"/>
      <c r="C441" s="236"/>
      <c r="D441" s="236"/>
      <c r="E441" s="236"/>
      <c r="F441" s="236"/>
      <c r="G441" s="236"/>
      <c r="H441" s="236"/>
      <c r="I441" s="237"/>
      <c r="J441" s="139"/>
      <c r="K441" s="139"/>
      <c r="L441" s="139"/>
      <c r="M441" s="139"/>
      <c r="N441" s="140"/>
      <c r="O441" s="140"/>
      <c r="BU441" s="111"/>
      <c r="BV441" s="77" t="s">
        <v>377</v>
      </c>
      <c r="BW441" s="111"/>
      <c r="BX441" s="111"/>
    </row>
    <row r="442" spans="1:76" s="75" customFormat="1" ht="14.4" hidden="1" outlineLevel="1" x14ac:dyDescent="0.3">
      <c r="A442" s="235" t="s">
        <v>368</v>
      </c>
      <c r="B442" s="236"/>
      <c r="C442" s="236"/>
      <c r="D442" s="236"/>
      <c r="E442" s="236"/>
      <c r="F442" s="236"/>
      <c r="G442" s="236"/>
      <c r="H442" s="236"/>
      <c r="I442" s="237"/>
      <c r="J442" s="139">
        <v>28461.8</v>
      </c>
      <c r="K442" s="139"/>
      <c r="L442" s="139"/>
      <c r="M442" s="139"/>
      <c r="N442" s="140"/>
      <c r="O442" s="140"/>
      <c r="BU442" s="111"/>
      <c r="BV442" s="77" t="s">
        <v>368</v>
      </c>
      <c r="BW442" s="111"/>
      <c r="BX442" s="111"/>
    </row>
    <row r="443" spans="1:76" s="75" customFormat="1" ht="14.4" hidden="1" outlineLevel="1" x14ac:dyDescent="0.3">
      <c r="A443" s="235" t="s">
        <v>369</v>
      </c>
      <c r="B443" s="236"/>
      <c r="C443" s="236"/>
      <c r="D443" s="236"/>
      <c r="E443" s="236"/>
      <c r="F443" s="236"/>
      <c r="G443" s="236"/>
      <c r="H443" s="236"/>
      <c r="I443" s="237"/>
      <c r="J443" s="139">
        <v>250463.84</v>
      </c>
      <c r="K443" s="139"/>
      <c r="L443" s="139"/>
      <c r="M443" s="139"/>
      <c r="N443" s="140"/>
      <c r="O443" s="140"/>
      <c r="BU443" s="111"/>
      <c r="BV443" s="77" t="s">
        <v>369</v>
      </c>
      <c r="BW443" s="111"/>
      <c r="BX443" s="111"/>
    </row>
    <row r="444" spans="1:76" s="75" customFormat="1" ht="14.4" hidden="1" outlineLevel="1" x14ac:dyDescent="0.3">
      <c r="A444" s="235" t="s">
        <v>378</v>
      </c>
      <c r="B444" s="236"/>
      <c r="C444" s="236"/>
      <c r="D444" s="236"/>
      <c r="E444" s="236"/>
      <c r="F444" s="236"/>
      <c r="G444" s="236"/>
      <c r="H444" s="236"/>
      <c r="I444" s="237"/>
      <c r="J444" s="139">
        <v>3722580.31</v>
      </c>
      <c r="K444" s="139"/>
      <c r="L444" s="139"/>
      <c r="M444" s="139"/>
      <c r="N444" s="140"/>
      <c r="O444" s="140"/>
      <c r="BU444" s="111"/>
      <c r="BV444" s="77" t="s">
        <v>378</v>
      </c>
      <c r="BW444" s="111"/>
      <c r="BX444" s="111"/>
    </row>
    <row r="445" spans="1:76" s="75" customFormat="1" ht="14.4" hidden="1" outlineLevel="1" x14ac:dyDescent="0.3">
      <c r="A445" s="235" t="s">
        <v>379</v>
      </c>
      <c r="B445" s="236"/>
      <c r="C445" s="236"/>
      <c r="D445" s="236"/>
      <c r="E445" s="236"/>
      <c r="F445" s="236"/>
      <c r="G445" s="236"/>
      <c r="H445" s="236"/>
      <c r="I445" s="237"/>
      <c r="J445" s="139"/>
      <c r="K445" s="139"/>
      <c r="L445" s="139"/>
      <c r="M445" s="139"/>
      <c r="N445" s="140"/>
      <c r="O445" s="140"/>
      <c r="BU445" s="111"/>
      <c r="BV445" s="77" t="s">
        <v>379</v>
      </c>
      <c r="BW445" s="111"/>
      <c r="BX445" s="111"/>
    </row>
    <row r="446" spans="1:76" s="75" customFormat="1" ht="14.4" hidden="1" outlineLevel="1" x14ac:dyDescent="0.3">
      <c r="A446" s="235" t="s">
        <v>368</v>
      </c>
      <c r="B446" s="236"/>
      <c r="C446" s="236"/>
      <c r="D446" s="236"/>
      <c r="E446" s="236"/>
      <c r="F446" s="236"/>
      <c r="G446" s="236"/>
      <c r="H446" s="236"/>
      <c r="I446" s="237"/>
      <c r="J446" s="139">
        <v>28461.8</v>
      </c>
      <c r="K446" s="139"/>
      <c r="L446" s="139"/>
      <c r="M446" s="139"/>
      <c r="N446" s="140"/>
      <c r="O446" s="140"/>
      <c r="BU446" s="111"/>
      <c r="BV446" s="77" t="s">
        <v>368</v>
      </c>
      <c r="BW446" s="111"/>
      <c r="BX446" s="111"/>
    </row>
    <row r="447" spans="1:76" s="75" customFormat="1" ht="14.4" hidden="1" outlineLevel="1" x14ac:dyDescent="0.3">
      <c r="A447" s="235" t="s">
        <v>369</v>
      </c>
      <c r="B447" s="236"/>
      <c r="C447" s="236"/>
      <c r="D447" s="236"/>
      <c r="E447" s="236"/>
      <c r="F447" s="236"/>
      <c r="G447" s="236"/>
      <c r="H447" s="236"/>
      <c r="I447" s="237"/>
      <c r="J447" s="139">
        <v>250463.84</v>
      </c>
      <c r="K447" s="139"/>
      <c r="L447" s="139"/>
      <c r="M447" s="139"/>
      <c r="N447" s="140"/>
      <c r="O447" s="140"/>
      <c r="BU447" s="111"/>
      <c r="BV447" s="77" t="s">
        <v>369</v>
      </c>
      <c r="BW447" s="111"/>
      <c r="BX447" s="111"/>
    </row>
    <row r="448" spans="1:76" s="75" customFormat="1" ht="14.4" hidden="1" outlineLevel="1" x14ac:dyDescent="0.3">
      <c r="A448" s="235" t="s">
        <v>380</v>
      </c>
      <c r="B448" s="236"/>
      <c r="C448" s="236"/>
      <c r="D448" s="236"/>
      <c r="E448" s="236"/>
      <c r="F448" s="236"/>
      <c r="G448" s="236"/>
      <c r="H448" s="236"/>
      <c r="I448" s="237"/>
      <c r="J448" s="139">
        <v>8185917.9500000002</v>
      </c>
      <c r="K448" s="139"/>
      <c r="L448" s="139"/>
      <c r="M448" s="139"/>
      <c r="N448" s="140"/>
      <c r="O448" s="140"/>
      <c r="BU448" s="111"/>
      <c r="BV448" s="77" t="s">
        <v>380</v>
      </c>
      <c r="BW448" s="111"/>
      <c r="BX448" s="111"/>
    </row>
    <row r="449" spans="1:76" s="75" customFormat="1" ht="14.4" hidden="1" outlineLevel="1" x14ac:dyDescent="0.3">
      <c r="A449" s="235" t="s">
        <v>381</v>
      </c>
      <c r="B449" s="236"/>
      <c r="C449" s="236"/>
      <c r="D449" s="236"/>
      <c r="E449" s="236"/>
      <c r="F449" s="236"/>
      <c r="G449" s="236"/>
      <c r="H449" s="236"/>
      <c r="I449" s="237"/>
      <c r="J449" s="139"/>
      <c r="K449" s="139"/>
      <c r="L449" s="139"/>
      <c r="M449" s="139"/>
      <c r="N449" s="140"/>
      <c r="O449" s="140"/>
      <c r="BU449" s="111"/>
      <c r="BV449" s="77" t="s">
        <v>381</v>
      </c>
      <c r="BW449" s="111"/>
      <c r="BX449" s="111"/>
    </row>
    <row r="450" spans="1:76" s="75" customFormat="1" ht="14.4" hidden="1" outlineLevel="1" x14ac:dyDescent="0.3">
      <c r="A450" s="235" t="s">
        <v>368</v>
      </c>
      <c r="B450" s="236"/>
      <c r="C450" s="236"/>
      <c r="D450" s="236"/>
      <c r="E450" s="236"/>
      <c r="F450" s="236"/>
      <c r="G450" s="236"/>
      <c r="H450" s="236"/>
      <c r="I450" s="237"/>
      <c r="J450" s="139">
        <v>35.28</v>
      </c>
      <c r="K450" s="139"/>
      <c r="L450" s="139"/>
      <c r="M450" s="139"/>
      <c r="N450" s="140"/>
      <c r="O450" s="140"/>
      <c r="BU450" s="111"/>
      <c r="BV450" s="77" t="s">
        <v>368</v>
      </c>
      <c r="BW450" s="111"/>
      <c r="BX450" s="111"/>
    </row>
    <row r="451" spans="1:76" s="75" customFormat="1" ht="14.4" hidden="1" outlineLevel="1" x14ac:dyDescent="0.3">
      <c r="A451" s="235" t="s">
        <v>369</v>
      </c>
      <c r="B451" s="236"/>
      <c r="C451" s="236"/>
      <c r="D451" s="236"/>
      <c r="E451" s="236"/>
      <c r="F451" s="236"/>
      <c r="G451" s="236"/>
      <c r="H451" s="236"/>
      <c r="I451" s="237"/>
      <c r="J451" s="139">
        <v>310.45999999999998</v>
      </c>
      <c r="K451" s="139"/>
      <c r="L451" s="139"/>
      <c r="M451" s="139"/>
      <c r="N451" s="140"/>
      <c r="O451" s="140"/>
      <c r="BU451" s="111"/>
      <c r="BV451" s="77" t="s">
        <v>369</v>
      </c>
      <c r="BW451" s="111"/>
      <c r="BX451" s="111"/>
    </row>
    <row r="452" spans="1:76" s="75" customFormat="1" ht="14.4" hidden="1" outlineLevel="1" x14ac:dyDescent="0.3">
      <c r="A452" s="235" t="s">
        <v>382</v>
      </c>
      <c r="B452" s="236"/>
      <c r="C452" s="236"/>
      <c r="D452" s="236"/>
      <c r="E452" s="236"/>
      <c r="F452" s="236"/>
      <c r="G452" s="236"/>
      <c r="H452" s="236"/>
      <c r="I452" s="237"/>
      <c r="J452" s="139">
        <v>479971.16</v>
      </c>
      <c r="K452" s="139"/>
      <c r="L452" s="139"/>
      <c r="M452" s="139"/>
      <c r="N452" s="140"/>
      <c r="O452" s="140"/>
      <c r="BU452" s="111"/>
      <c r="BV452" s="77" t="s">
        <v>382</v>
      </c>
      <c r="BW452" s="111"/>
      <c r="BX452" s="111"/>
    </row>
    <row r="453" spans="1:76" s="75" customFormat="1" ht="14.4" hidden="1" outlineLevel="1" x14ac:dyDescent="0.3">
      <c r="A453" s="235" t="s">
        <v>383</v>
      </c>
      <c r="B453" s="236"/>
      <c r="C453" s="236"/>
      <c r="D453" s="236"/>
      <c r="E453" s="236"/>
      <c r="F453" s="236"/>
      <c r="G453" s="236"/>
      <c r="H453" s="236"/>
      <c r="I453" s="237"/>
      <c r="J453" s="139"/>
      <c r="K453" s="139"/>
      <c r="L453" s="139"/>
      <c r="M453" s="139"/>
      <c r="N453" s="140"/>
      <c r="O453" s="140"/>
      <c r="BU453" s="111"/>
      <c r="BV453" s="77" t="s">
        <v>383</v>
      </c>
      <c r="BW453" s="111"/>
      <c r="BX453" s="111"/>
    </row>
    <row r="454" spans="1:76" s="75" customFormat="1" ht="14.4" hidden="1" outlineLevel="1" x14ac:dyDescent="0.3">
      <c r="A454" s="235" t="s">
        <v>368</v>
      </c>
      <c r="B454" s="236"/>
      <c r="C454" s="236"/>
      <c r="D454" s="236"/>
      <c r="E454" s="236"/>
      <c r="F454" s="236"/>
      <c r="G454" s="236"/>
      <c r="H454" s="236"/>
      <c r="I454" s="237"/>
      <c r="J454" s="139">
        <v>40.090000000000003</v>
      </c>
      <c r="K454" s="139"/>
      <c r="L454" s="139"/>
      <c r="M454" s="139"/>
      <c r="N454" s="140"/>
      <c r="O454" s="140"/>
      <c r="BU454" s="111"/>
      <c r="BV454" s="77" t="s">
        <v>368</v>
      </c>
      <c r="BW454" s="111"/>
      <c r="BX454" s="111"/>
    </row>
    <row r="455" spans="1:76" s="75" customFormat="1" ht="14.4" hidden="1" outlineLevel="1" x14ac:dyDescent="0.3">
      <c r="A455" s="235" t="s">
        <v>369</v>
      </c>
      <c r="B455" s="236"/>
      <c r="C455" s="236"/>
      <c r="D455" s="236"/>
      <c r="E455" s="236"/>
      <c r="F455" s="236"/>
      <c r="G455" s="236"/>
      <c r="H455" s="236"/>
      <c r="I455" s="237"/>
      <c r="J455" s="139">
        <v>352.79</v>
      </c>
      <c r="K455" s="139"/>
      <c r="L455" s="139"/>
      <c r="M455" s="139"/>
      <c r="N455" s="140"/>
      <c r="O455" s="140"/>
      <c r="BU455" s="111"/>
      <c r="BV455" s="77" t="s">
        <v>369</v>
      </c>
      <c r="BW455" s="111"/>
      <c r="BX455" s="111"/>
    </row>
    <row r="456" spans="1:76" s="75" customFormat="1" ht="14.4" hidden="1" outlineLevel="1" x14ac:dyDescent="0.3">
      <c r="A456" s="235" t="s">
        <v>384</v>
      </c>
      <c r="B456" s="236"/>
      <c r="C456" s="236"/>
      <c r="D456" s="236"/>
      <c r="E456" s="236"/>
      <c r="F456" s="236"/>
      <c r="G456" s="236"/>
      <c r="H456" s="236"/>
      <c r="I456" s="237"/>
      <c r="J456" s="139">
        <v>545413.34</v>
      </c>
      <c r="K456" s="139"/>
      <c r="L456" s="139"/>
      <c r="M456" s="139"/>
      <c r="N456" s="140"/>
      <c r="O456" s="140"/>
      <c r="BU456" s="111"/>
      <c r="BV456" s="77" t="s">
        <v>384</v>
      </c>
      <c r="BW456" s="111"/>
      <c r="BX456" s="111"/>
    </row>
    <row r="457" spans="1:76" s="75" customFormat="1" ht="14.4" collapsed="1" x14ac:dyDescent="0.3">
      <c r="A457" s="235" t="s">
        <v>353</v>
      </c>
      <c r="B457" s="236"/>
      <c r="C457" s="236"/>
      <c r="D457" s="236"/>
      <c r="E457" s="236"/>
      <c r="F457" s="236"/>
      <c r="G457" s="236"/>
      <c r="H457" s="236"/>
      <c r="I457" s="237"/>
      <c r="J457" s="139">
        <v>29595603.129999999</v>
      </c>
      <c r="K457" s="139"/>
      <c r="L457" s="139"/>
      <c r="M457" s="139"/>
      <c r="N457" s="140"/>
      <c r="O457" s="140"/>
      <c r="BU457" s="111"/>
      <c r="BV457" s="77" t="s">
        <v>353</v>
      </c>
      <c r="BW457" s="111"/>
      <c r="BX457" s="111"/>
    </row>
    <row r="458" spans="1:76" s="75" customFormat="1" ht="53.25" customHeight="1" x14ac:dyDescent="0.3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</row>
    <row r="459" spans="1:76" s="87" customFormat="1" ht="12.75" customHeight="1" x14ac:dyDescent="0.3">
      <c r="A459" s="242" t="s">
        <v>385</v>
      </c>
      <c r="B459" s="242"/>
      <c r="C459" s="242"/>
      <c r="D459" s="242"/>
      <c r="E459" s="242"/>
      <c r="F459" s="242"/>
      <c r="G459" s="242"/>
      <c r="H459" s="242"/>
      <c r="I459" s="242"/>
      <c r="J459" s="242"/>
      <c r="K459" s="242"/>
      <c r="L459" s="242"/>
      <c r="M459" s="242"/>
      <c r="N459" s="242"/>
      <c r="O459" s="242"/>
      <c r="P459" s="142"/>
      <c r="Q459" s="142"/>
      <c r="R459" s="142"/>
      <c r="S459" s="96"/>
      <c r="T459" s="96"/>
      <c r="U459" s="96"/>
      <c r="V459" s="96"/>
      <c r="W459" s="96"/>
      <c r="X459" s="96"/>
      <c r="Y459" s="96"/>
      <c r="Z459" s="96"/>
      <c r="AA459" s="96"/>
      <c r="AB459" s="96"/>
      <c r="AC459" s="96"/>
      <c r="AD459" s="96"/>
      <c r="AE459" s="96"/>
      <c r="AF459" s="96"/>
      <c r="AG459" s="96"/>
      <c r="AH459" s="96"/>
      <c r="AI459" s="96"/>
      <c r="AJ459" s="96"/>
      <c r="AK459" s="96"/>
      <c r="AL459" s="96"/>
      <c r="AM459" s="96"/>
      <c r="AN459" s="96"/>
      <c r="AO459" s="96"/>
      <c r="AP459" s="96"/>
      <c r="AQ459" s="96"/>
      <c r="AR459" s="96"/>
      <c r="AS459" s="96"/>
      <c r="AT459" s="96"/>
      <c r="AU459" s="96"/>
      <c r="AV459" s="96"/>
      <c r="AW459" s="96"/>
      <c r="AX459" s="96"/>
      <c r="AY459" s="96"/>
      <c r="AZ459" s="96"/>
      <c r="BA459" s="96"/>
      <c r="BB459" s="96"/>
      <c r="BC459" s="96"/>
      <c r="BD459" s="96"/>
      <c r="BE459" s="96"/>
      <c r="BF459" s="96"/>
      <c r="BG459" s="96"/>
      <c r="BH459" s="96"/>
      <c r="BI459" s="96"/>
      <c r="BJ459" s="96"/>
      <c r="BK459" s="96"/>
      <c r="BL459" s="96"/>
      <c r="BM459" s="96"/>
      <c r="BN459" s="96"/>
      <c r="BO459" s="96"/>
      <c r="BP459" s="96"/>
      <c r="BQ459" s="96"/>
      <c r="BR459" s="96"/>
      <c r="BS459" s="96"/>
      <c r="BT459" s="96"/>
      <c r="BU459" s="96"/>
      <c r="BV459" s="96"/>
      <c r="BW459" s="96"/>
      <c r="BX459" s="96"/>
    </row>
    <row r="460" spans="1:76" s="87" customFormat="1" ht="12.75" customHeight="1" x14ac:dyDescent="0.2">
      <c r="A460" s="241" t="s">
        <v>386</v>
      </c>
      <c r="B460" s="241"/>
      <c r="C460" s="241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143"/>
      <c r="Q460" s="143"/>
      <c r="R460" s="143"/>
      <c r="S460" s="96"/>
      <c r="T460" s="96"/>
      <c r="U460" s="96"/>
      <c r="V460" s="96"/>
      <c r="W460" s="96"/>
      <c r="X460" s="96"/>
      <c r="Y460" s="96"/>
      <c r="Z460" s="96"/>
      <c r="AA460" s="96"/>
      <c r="AB460" s="96"/>
      <c r="AC460" s="96"/>
      <c r="AD460" s="96"/>
      <c r="AE460" s="96"/>
      <c r="AF460" s="96"/>
      <c r="AG460" s="96"/>
      <c r="AH460" s="96"/>
      <c r="AI460" s="96"/>
      <c r="AJ460" s="96"/>
      <c r="AK460" s="96"/>
      <c r="AL460" s="96"/>
      <c r="AM460" s="96"/>
      <c r="AN460" s="96"/>
      <c r="AO460" s="96"/>
      <c r="AP460" s="96"/>
      <c r="AQ460" s="96"/>
      <c r="AR460" s="96"/>
      <c r="AS460" s="96"/>
      <c r="AT460" s="96"/>
      <c r="AU460" s="96"/>
      <c r="AV460" s="96"/>
      <c r="AW460" s="96"/>
      <c r="AX460" s="96"/>
      <c r="AY460" s="96"/>
      <c r="AZ460" s="96"/>
      <c r="BA460" s="96"/>
      <c r="BB460" s="96"/>
      <c r="BC460" s="96"/>
      <c r="BD460" s="96"/>
      <c r="BE460" s="96"/>
      <c r="BF460" s="96"/>
      <c r="BG460" s="96"/>
      <c r="BH460" s="96"/>
      <c r="BI460" s="96"/>
      <c r="BJ460" s="96"/>
      <c r="BK460" s="96"/>
      <c r="BL460" s="96"/>
      <c r="BM460" s="96"/>
      <c r="BN460" s="96"/>
      <c r="BO460" s="96"/>
      <c r="BP460" s="96"/>
      <c r="BQ460" s="96"/>
      <c r="BR460" s="96"/>
      <c r="BS460" s="96"/>
      <c r="BT460" s="96"/>
      <c r="BU460" s="96"/>
      <c r="BV460" s="96"/>
      <c r="BW460" s="96"/>
      <c r="BX460" s="96"/>
    </row>
    <row r="461" spans="1:76" s="87" customFormat="1" ht="13.5" customHeight="1" x14ac:dyDescent="0.3">
      <c r="A461" s="85"/>
      <c r="B461" s="85"/>
      <c r="C461" s="85"/>
      <c r="D461" s="85"/>
      <c r="E461" s="85"/>
      <c r="F461" s="85"/>
      <c r="G461" s="85"/>
      <c r="H461" s="144"/>
      <c r="I461" s="81"/>
      <c r="J461" s="81"/>
      <c r="K461" s="81"/>
      <c r="L461" s="81"/>
      <c r="M461" s="85"/>
      <c r="N461" s="85"/>
      <c r="O461" s="85"/>
      <c r="P461" s="75"/>
      <c r="Q461" s="75"/>
      <c r="R461" s="75"/>
      <c r="S461" s="96"/>
      <c r="T461" s="96"/>
      <c r="U461" s="96"/>
      <c r="V461" s="96"/>
      <c r="W461" s="96"/>
      <c r="X461" s="96"/>
      <c r="Y461" s="96"/>
      <c r="Z461" s="96"/>
      <c r="AA461" s="96"/>
      <c r="AB461" s="96"/>
      <c r="AC461" s="96"/>
      <c r="AD461" s="96"/>
      <c r="AE461" s="96"/>
      <c r="AF461" s="96"/>
      <c r="AG461" s="96"/>
      <c r="AH461" s="96"/>
      <c r="AI461" s="96"/>
      <c r="AJ461" s="96"/>
      <c r="AK461" s="96"/>
      <c r="AL461" s="96"/>
      <c r="AM461" s="96"/>
      <c r="AN461" s="96"/>
      <c r="AO461" s="96"/>
      <c r="AP461" s="96"/>
      <c r="AQ461" s="96"/>
      <c r="AR461" s="96"/>
      <c r="AS461" s="96"/>
      <c r="AT461" s="96"/>
      <c r="AU461" s="96"/>
      <c r="AV461" s="96"/>
      <c r="AW461" s="96"/>
      <c r="AX461" s="96"/>
      <c r="AY461" s="96"/>
      <c r="AZ461" s="96"/>
      <c r="BA461" s="96"/>
      <c r="BB461" s="96"/>
      <c r="BC461" s="96"/>
      <c r="BD461" s="96"/>
      <c r="BE461" s="96"/>
      <c r="BF461" s="96"/>
      <c r="BG461" s="96"/>
      <c r="BH461" s="96"/>
      <c r="BI461" s="96"/>
      <c r="BJ461" s="96"/>
      <c r="BK461" s="96"/>
      <c r="BL461" s="96"/>
      <c r="BM461" s="96"/>
      <c r="BN461" s="96"/>
      <c r="BO461" s="96"/>
      <c r="BP461" s="96"/>
      <c r="BQ461" s="96"/>
      <c r="BR461" s="96"/>
      <c r="BS461" s="96"/>
      <c r="BT461" s="96"/>
      <c r="BU461" s="96"/>
      <c r="BV461" s="96"/>
      <c r="BW461" s="96"/>
      <c r="BX461" s="96"/>
    </row>
    <row r="462" spans="1:76" s="87" customFormat="1" ht="12.75" customHeight="1" x14ac:dyDescent="0.3">
      <c r="A462" s="242" t="s">
        <v>387</v>
      </c>
      <c r="B462" s="242"/>
      <c r="C462" s="242"/>
      <c r="D462" s="242"/>
      <c r="E462" s="242"/>
      <c r="F462" s="242"/>
      <c r="G462" s="242"/>
      <c r="H462" s="242"/>
      <c r="I462" s="242"/>
      <c r="J462" s="242"/>
      <c r="K462" s="242"/>
      <c r="L462" s="242"/>
      <c r="M462" s="242"/>
      <c r="N462" s="242"/>
      <c r="O462" s="242"/>
      <c r="P462" s="142"/>
      <c r="Q462" s="142"/>
      <c r="R462" s="142"/>
      <c r="S462" s="96"/>
      <c r="T462" s="96"/>
      <c r="U462" s="96"/>
      <c r="V462" s="96"/>
      <c r="W462" s="96"/>
      <c r="X462" s="96"/>
      <c r="Y462" s="96"/>
      <c r="Z462" s="96"/>
      <c r="AA462" s="96"/>
      <c r="AB462" s="96"/>
      <c r="AC462" s="96"/>
      <c r="AD462" s="96"/>
      <c r="AE462" s="96"/>
      <c r="AF462" s="96"/>
      <c r="AG462" s="96"/>
      <c r="AH462" s="96"/>
      <c r="AI462" s="96"/>
      <c r="AJ462" s="96"/>
      <c r="AK462" s="96"/>
      <c r="AL462" s="96"/>
      <c r="AM462" s="96"/>
      <c r="AN462" s="96"/>
      <c r="AO462" s="96"/>
      <c r="AP462" s="96"/>
      <c r="AQ462" s="96"/>
      <c r="AR462" s="96"/>
      <c r="AS462" s="96"/>
      <c r="AT462" s="96"/>
      <c r="AU462" s="96"/>
      <c r="AV462" s="96"/>
      <c r="AW462" s="96"/>
      <c r="AX462" s="96"/>
      <c r="AY462" s="96"/>
      <c r="AZ462" s="96"/>
      <c r="BA462" s="96"/>
      <c r="BB462" s="96"/>
      <c r="BC462" s="96"/>
      <c r="BD462" s="96"/>
      <c r="BE462" s="96"/>
      <c r="BF462" s="96"/>
      <c r="BG462" s="96"/>
      <c r="BH462" s="96"/>
      <c r="BI462" s="96"/>
      <c r="BJ462" s="96"/>
      <c r="BK462" s="96"/>
      <c r="BL462" s="96"/>
      <c r="BM462" s="96"/>
      <c r="BN462" s="96"/>
      <c r="BO462" s="96"/>
      <c r="BP462" s="96"/>
      <c r="BQ462" s="96"/>
      <c r="BR462" s="96"/>
      <c r="BS462" s="96"/>
      <c r="BT462" s="96"/>
      <c r="BU462" s="96"/>
      <c r="BV462" s="96"/>
      <c r="BW462" s="96"/>
      <c r="BX462" s="96"/>
    </row>
    <row r="463" spans="1:76" s="87" customFormat="1" ht="12.75" customHeight="1" x14ac:dyDescent="0.2">
      <c r="A463" s="241" t="s">
        <v>386</v>
      </c>
      <c r="B463" s="241"/>
      <c r="C463" s="241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143"/>
      <c r="Q463" s="143"/>
      <c r="R463" s="143"/>
      <c r="S463" s="96"/>
      <c r="T463" s="96"/>
      <c r="U463" s="96"/>
      <c r="V463" s="96"/>
      <c r="W463" s="96"/>
      <c r="X463" s="96"/>
      <c r="Y463" s="96"/>
      <c r="Z463" s="96"/>
      <c r="AA463" s="96"/>
      <c r="AB463" s="96"/>
      <c r="AC463" s="96"/>
      <c r="AD463" s="96"/>
      <c r="AE463" s="96"/>
      <c r="AF463" s="96"/>
      <c r="AG463" s="96"/>
      <c r="AH463" s="96"/>
      <c r="AI463" s="96"/>
      <c r="AJ463" s="96"/>
      <c r="AK463" s="96"/>
      <c r="AL463" s="96"/>
      <c r="AM463" s="96"/>
      <c r="AN463" s="96"/>
      <c r="AO463" s="96"/>
      <c r="AP463" s="96"/>
      <c r="AQ463" s="96"/>
      <c r="AR463" s="96"/>
      <c r="AS463" s="96"/>
      <c r="AT463" s="96"/>
      <c r="AU463" s="96"/>
      <c r="AV463" s="96"/>
      <c r="AW463" s="96"/>
      <c r="AX463" s="96"/>
      <c r="AY463" s="96"/>
      <c r="AZ463" s="96"/>
      <c r="BA463" s="96"/>
      <c r="BB463" s="96"/>
      <c r="BC463" s="96"/>
      <c r="BD463" s="96"/>
      <c r="BE463" s="96"/>
      <c r="BF463" s="96"/>
      <c r="BG463" s="96"/>
      <c r="BH463" s="96"/>
      <c r="BI463" s="96"/>
      <c r="BJ463" s="96"/>
      <c r="BK463" s="96"/>
      <c r="BL463" s="96"/>
      <c r="BM463" s="96"/>
      <c r="BN463" s="96"/>
      <c r="BO463" s="96"/>
      <c r="BP463" s="96"/>
      <c r="BQ463" s="96"/>
      <c r="BR463" s="96"/>
      <c r="BS463" s="96"/>
      <c r="BT463" s="96"/>
      <c r="BU463" s="96"/>
      <c r="BV463" s="96"/>
      <c r="BW463" s="96"/>
      <c r="BX463" s="96"/>
    </row>
    <row r="464" spans="1:76" s="87" customFormat="1" ht="13.5" customHeight="1" x14ac:dyDescent="0.3">
      <c r="A464" s="85"/>
      <c r="B464" s="85"/>
      <c r="C464" s="85"/>
      <c r="D464" s="85"/>
      <c r="E464" s="85"/>
      <c r="F464" s="85"/>
      <c r="G464" s="85"/>
      <c r="H464" s="144"/>
      <c r="I464" s="81"/>
      <c r="J464" s="81"/>
      <c r="K464" s="81"/>
      <c r="L464" s="81"/>
      <c r="M464" s="85"/>
      <c r="N464" s="85"/>
      <c r="O464" s="85"/>
      <c r="P464" s="75"/>
      <c r="Q464" s="75"/>
      <c r="R464" s="75"/>
      <c r="S464" s="96"/>
      <c r="T464" s="96"/>
      <c r="U464" s="96"/>
      <c r="V464" s="96"/>
      <c r="W464" s="96"/>
      <c r="X464" s="96"/>
      <c r="Y464" s="96"/>
      <c r="Z464" s="96"/>
      <c r="AA464" s="96"/>
      <c r="AB464" s="96"/>
      <c r="AC464" s="96"/>
      <c r="AD464" s="96"/>
      <c r="AE464" s="96"/>
      <c r="AF464" s="96"/>
      <c r="AG464" s="96"/>
      <c r="AH464" s="96"/>
      <c r="AI464" s="96"/>
      <c r="AJ464" s="96"/>
      <c r="AK464" s="96"/>
      <c r="AL464" s="96"/>
      <c r="AM464" s="96"/>
      <c r="AN464" s="96"/>
      <c r="AO464" s="96"/>
      <c r="AP464" s="96"/>
      <c r="AQ464" s="96"/>
      <c r="AR464" s="96"/>
      <c r="AS464" s="96"/>
      <c r="AT464" s="96"/>
      <c r="AU464" s="96"/>
      <c r="AV464" s="96"/>
      <c r="AW464" s="96"/>
      <c r="AX464" s="96"/>
      <c r="AY464" s="96"/>
      <c r="AZ464" s="96"/>
      <c r="BA464" s="96"/>
      <c r="BB464" s="96"/>
      <c r="BC464" s="96"/>
      <c r="BD464" s="96"/>
      <c r="BE464" s="96"/>
      <c r="BF464" s="96"/>
      <c r="BG464" s="96"/>
      <c r="BH464" s="96"/>
      <c r="BI464" s="96"/>
      <c r="BJ464" s="96"/>
      <c r="BK464" s="96"/>
      <c r="BL464" s="96"/>
      <c r="BM464" s="96"/>
      <c r="BN464" s="96"/>
      <c r="BO464" s="96"/>
      <c r="BP464" s="96"/>
      <c r="BQ464" s="96"/>
      <c r="BR464" s="96"/>
      <c r="BS464" s="96"/>
      <c r="BT464" s="96"/>
      <c r="BU464" s="96"/>
      <c r="BV464" s="96"/>
      <c r="BW464" s="96"/>
      <c r="BX464" s="96"/>
    </row>
    <row r="465" spans="1:76" s="87" customFormat="1" ht="12.75" customHeight="1" x14ac:dyDescent="0.3">
      <c r="A465" s="242" t="s">
        <v>388</v>
      </c>
      <c r="B465" s="242"/>
      <c r="C465" s="242"/>
      <c r="D465" s="242"/>
      <c r="E465" s="242"/>
      <c r="F465" s="242"/>
      <c r="G465" s="242"/>
      <c r="H465" s="242"/>
      <c r="I465" s="242"/>
      <c r="J465" s="242"/>
      <c r="K465" s="242"/>
      <c r="L465" s="242"/>
      <c r="M465" s="242"/>
      <c r="N465" s="242"/>
      <c r="O465" s="242"/>
      <c r="P465" s="142"/>
      <c r="Q465" s="142"/>
      <c r="R465" s="142"/>
      <c r="S465" s="96"/>
      <c r="T465" s="96"/>
      <c r="U465" s="96"/>
      <c r="V465" s="96"/>
      <c r="W465" s="96"/>
      <c r="X465" s="96"/>
      <c r="Y465" s="96"/>
      <c r="Z465" s="96"/>
      <c r="AA465" s="96"/>
      <c r="AB465" s="96"/>
      <c r="AC465" s="96"/>
      <c r="AD465" s="96"/>
      <c r="AE465" s="96"/>
      <c r="AF465" s="96"/>
      <c r="AG465" s="96"/>
      <c r="AH465" s="96"/>
      <c r="AI465" s="96"/>
      <c r="AJ465" s="96"/>
      <c r="AK465" s="96"/>
      <c r="AL465" s="96"/>
      <c r="AM465" s="96"/>
      <c r="AN465" s="96"/>
      <c r="AO465" s="96"/>
      <c r="AP465" s="96"/>
      <c r="AQ465" s="96"/>
      <c r="AR465" s="96"/>
      <c r="AS465" s="96"/>
      <c r="AT465" s="96"/>
      <c r="AU465" s="96"/>
      <c r="AV465" s="96"/>
      <c r="AW465" s="96"/>
      <c r="AX465" s="96"/>
      <c r="AY465" s="96"/>
      <c r="AZ465" s="96"/>
      <c r="BA465" s="96"/>
      <c r="BB465" s="96"/>
      <c r="BC465" s="96"/>
      <c r="BD465" s="96"/>
      <c r="BE465" s="96"/>
      <c r="BF465" s="96"/>
      <c r="BG465" s="96"/>
      <c r="BH465" s="96"/>
      <c r="BI465" s="96"/>
      <c r="BJ465" s="96"/>
      <c r="BK465" s="96"/>
      <c r="BL465" s="96"/>
      <c r="BM465" s="96"/>
      <c r="BN465" s="96"/>
      <c r="BO465" s="96"/>
      <c r="BP465" s="96"/>
      <c r="BQ465" s="96"/>
      <c r="BR465" s="96"/>
      <c r="BS465" s="96"/>
      <c r="BT465" s="96"/>
      <c r="BU465" s="96"/>
      <c r="BV465" s="96"/>
      <c r="BW465" s="96"/>
      <c r="BX465" s="96"/>
    </row>
    <row r="466" spans="1:76" s="87" customFormat="1" ht="12.75" customHeight="1" x14ac:dyDescent="0.2">
      <c r="A466" s="241" t="s">
        <v>386</v>
      </c>
      <c r="B466" s="241"/>
      <c r="C466" s="241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143"/>
      <c r="Q466" s="143"/>
      <c r="R466" s="143"/>
      <c r="S466" s="96"/>
      <c r="T466" s="96"/>
      <c r="U466" s="96"/>
      <c r="V466" s="96"/>
      <c r="W466" s="96"/>
      <c r="X466" s="96"/>
      <c r="Y466" s="96"/>
      <c r="Z466" s="96"/>
      <c r="AA466" s="96"/>
      <c r="AB466" s="96"/>
      <c r="AC466" s="96"/>
      <c r="AD466" s="96"/>
      <c r="AE466" s="96"/>
      <c r="AF466" s="96"/>
      <c r="AG466" s="96"/>
      <c r="AH466" s="96"/>
      <c r="AI466" s="96"/>
      <c r="AJ466" s="96"/>
      <c r="AK466" s="96"/>
      <c r="AL466" s="96"/>
      <c r="AM466" s="96"/>
      <c r="AN466" s="96"/>
      <c r="AO466" s="96"/>
      <c r="AP466" s="96"/>
      <c r="AQ466" s="96"/>
      <c r="AR466" s="96"/>
      <c r="AS466" s="96"/>
      <c r="AT466" s="96"/>
      <c r="AU466" s="96"/>
      <c r="AV466" s="96"/>
      <c r="AW466" s="96"/>
      <c r="AX466" s="96"/>
      <c r="AY466" s="96"/>
      <c r="AZ466" s="96"/>
      <c r="BA466" s="96"/>
      <c r="BB466" s="96"/>
      <c r="BC466" s="96"/>
      <c r="BD466" s="96"/>
      <c r="BE466" s="96"/>
      <c r="BF466" s="96"/>
      <c r="BG466" s="96"/>
      <c r="BH466" s="96"/>
      <c r="BI466" s="96"/>
      <c r="BJ466" s="96"/>
      <c r="BK466" s="96"/>
      <c r="BL466" s="96"/>
      <c r="BM466" s="96"/>
      <c r="BN466" s="96"/>
      <c r="BO466" s="96"/>
      <c r="BP466" s="96"/>
      <c r="BQ466" s="96"/>
      <c r="BR466" s="96"/>
      <c r="BS466" s="96"/>
      <c r="BT466" s="96"/>
      <c r="BU466" s="96"/>
      <c r="BV466" s="96"/>
      <c r="BW466" s="96"/>
      <c r="BX466" s="96"/>
    </row>
    <row r="467" spans="1:76" s="87" customFormat="1" ht="13.5" customHeight="1" x14ac:dyDescent="0.3">
      <c r="A467" s="85"/>
      <c r="B467" s="85"/>
      <c r="C467" s="85"/>
      <c r="D467" s="85"/>
      <c r="E467" s="85"/>
      <c r="F467" s="85"/>
      <c r="G467" s="85"/>
      <c r="H467" s="144"/>
      <c r="I467" s="81"/>
      <c r="J467" s="81"/>
      <c r="K467" s="81"/>
      <c r="L467" s="81"/>
      <c r="M467" s="85"/>
      <c r="N467" s="85"/>
      <c r="O467" s="85"/>
      <c r="P467" s="75"/>
      <c r="Q467" s="75"/>
      <c r="R467" s="75"/>
      <c r="S467" s="96"/>
      <c r="T467" s="96"/>
      <c r="U467" s="96"/>
      <c r="V467" s="96"/>
      <c r="W467" s="96"/>
      <c r="X467" s="96"/>
      <c r="Y467" s="96"/>
      <c r="Z467" s="96"/>
      <c r="AA467" s="96"/>
      <c r="AB467" s="96"/>
      <c r="AC467" s="96"/>
      <c r="AD467" s="96"/>
      <c r="AE467" s="96"/>
      <c r="AF467" s="96"/>
      <c r="AG467" s="96"/>
      <c r="AH467" s="96"/>
      <c r="AI467" s="96"/>
      <c r="AJ467" s="96"/>
      <c r="AK467" s="96"/>
      <c r="AL467" s="96"/>
      <c r="AM467" s="96"/>
      <c r="AN467" s="96"/>
      <c r="AO467" s="96"/>
      <c r="AP467" s="96"/>
      <c r="AQ467" s="96"/>
      <c r="AR467" s="96"/>
      <c r="AS467" s="96"/>
      <c r="AT467" s="96"/>
      <c r="AU467" s="96"/>
      <c r="AV467" s="96"/>
      <c r="AW467" s="96"/>
      <c r="AX467" s="96"/>
      <c r="AY467" s="96"/>
      <c r="AZ467" s="96"/>
      <c r="BA467" s="96"/>
      <c r="BB467" s="96"/>
      <c r="BC467" s="96"/>
      <c r="BD467" s="96"/>
      <c r="BE467" s="96"/>
      <c r="BF467" s="96"/>
      <c r="BG467" s="96"/>
      <c r="BH467" s="96"/>
      <c r="BI467" s="96"/>
      <c r="BJ467" s="96"/>
      <c r="BK467" s="96"/>
      <c r="BL467" s="96"/>
      <c r="BM467" s="96"/>
      <c r="BN467" s="96"/>
      <c r="BO467" s="96"/>
      <c r="BP467" s="96"/>
      <c r="BQ467" s="96"/>
      <c r="BR467" s="96"/>
      <c r="BS467" s="96"/>
      <c r="BT467" s="96"/>
      <c r="BU467" s="96"/>
      <c r="BV467" s="96"/>
      <c r="BW467" s="96"/>
      <c r="BX467" s="96"/>
    </row>
    <row r="468" spans="1:76" s="75" customFormat="1" ht="14.4" x14ac:dyDescent="0.3">
      <c r="A468" s="73"/>
      <c r="B468" s="73"/>
      <c r="C468" s="73"/>
      <c r="D468" s="73"/>
      <c r="E468" s="73"/>
      <c r="F468" s="73"/>
      <c r="G468" s="73"/>
      <c r="H468" s="85"/>
      <c r="I468" s="243"/>
      <c r="J468" s="243"/>
      <c r="K468" s="243"/>
      <c r="L468" s="243"/>
      <c r="M468" s="73"/>
      <c r="N468" s="73"/>
      <c r="O468" s="73"/>
    </row>
  </sheetData>
  <mergeCells count="325">
    <mergeCell ref="A465:O465"/>
    <mergeCell ref="A466:O466"/>
    <mergeCell ref="I468:L468"/>
    <mergeCell ref="A456:I456"/>
    <mergeCell ref="A457:I457"/>
    <mergeCell ref="A459:O459"/>
    <mergeCell ref="A460:O460"/>
    <mergeCell ref="A462:O462"/>
    <mergeCell ref="A463:O463"/>
    <mergeCell ref="A450:I450"/>
    <mergeCell ref="A451:I451"/>
    <mergeCell ref="A452:I452"/>
    <mergeCell ref="A453:I453"/>
    <mergeCell ref="A454:I454"/>
    <mergeCell ref="A455:I455"/>
    <mergeCell ref="A444:I444"/>
    <mergeCell ref="A445:I445"/>
    <mergeCell ref="A446:I446"/>
    <mergeCell ref="A447:I447"/>
    <mergeCell ref="A448:I448"/>
    <mergeCell ref="A449:I449"/>
    <mergeCell ref="A438:I438"/>
    <mergeCell ref="A439:I439"/>
    <mergeCell ref="A440:I440"/>
    <mergeCell ref="A441:I441"/>
    <mergeCell ref="A442:I442"/>
    <mergeCell ref="A443:I443"/>
    <mergeCell ref="A432:I432"/>
    <mergeCell ref="A433:I433"/>
    <mergeCell ref="A434:I434"/>
    <mergeCell ref="A435:I435"/>
    <mergeCell ref="A436:I436"/>
    <mergeCell ref="A437:I437"/>
    <mergeCell ref="A426:I426"/>
    <mergeCell ref="A427:I427"/>
    <mergeCell ref="A428:I428"/>
    <mergeCell ref="A429:I429"/>
    <mergeCell ref="A430:I430"/>
    <mergeCell ref="A431:I431"/>
    <mergeCell ref="A420:I420"/>
    <mergeCell ref="A421:I421"/>
    <mergeCell ref="A422:I422"/>
    <mergeCell ref="A423:I423"/>
    <mergeCell ref="A424:I424"/>
    <mergeCell ref="A425:I425"/>
    <mergeCell ref="A414:I414"/>
    <mergeCell ref="A415:I415"/>
    <mergeCell ref="A416:I416"/>
    <mergeCell ref="A417:I417"/>
    <mergeCell ref="A418:I418"/>
    <mergeCell ref="A419:I419"/>
    <mergeCell ref="A408:I408"/>
    <mergeCell ref="A409:I409"/>
    <mergeCell ref="A410:I410"/>
    <mergeCell ref="A411:I411"/>
    <mergeCell ref="A412:I412"/>
    <mergeCell ref="A413:I413"/>
    <mergeCell ref="A402:I402"/>
    <mergeCell ref="A403:I403"/>
    <mergeCell ref="A404:I404"/>
    <mergeCell ref="A405:I405"/>
    <mergeCell ref="A406:I406"/>
    <mergeCell ref="A407:I407"/>
    <mergeCell ref="A396:I396"/>
    <mergeCell ref="A397:I397"/>
    <mergeCell ref="A398:I398"/>
    <mergeCell ref="A399:I399"/>
    <mergeCell ref="A400:I400"/>
    <mergeCell ref="A401:I401"/>
    <mergeCell ref="A390:I390"/>
    <mergeCell ref="A391:I391"/>
    <mergeCell ref="A392:I392"/>
    <mergeCell ref="A393:I393"/>
    <mergeCell ref="A394:I394"/>
    <mergeCell ref="A395:I395"/>
    <mergeCell ref="A384:I384"/>
    <mergeCell ref="A385:I385"/>
    <mergeCell ref="A386:I386"/>
    <mergeCell ref="A387:I387"/>
    <mergeCell ref="A388:I388"/>
    <mergeCell ref="A389:I389"/>
    <mergeCell ref="A378:I378"/>
    <mergeCell ref="A379:I379"/>
    <mergeCell ref="A380:I380"/>
    <mergeCell ref="A381:I381"/>
    <mergeCell ref="A382:I382"/>
    <mergeCell ref="A383:I383"/>
    <mergeCell ref="A372:I372"/>
    <mergeCell ref="A373:I373"/>
    <mergeCell ref="A374:I374"/>
    <mergeCell ref="A375:I375"/>
    <mergeCell ref="A376:I376"/>
    <mergeCell ref="A377:I377"/>
    <mergeCell ref="A366:I366"/>
    <mergeCell ref="A367:I367"/>
    <mergeCell ref="A368:I368"/>
    <mergeCell ref="A369:I369"/>
    <mergeCell ref="A370:I370"/>
    <mergeCell ref="A371:I371"/>
    <mergeCell ref="C354:O354"/>
    <mergeCell ref="C358:E358"/>
    <mergeCell ref="C359:O359"/>
    <mergeCell ref="C360:O360"/>
    <mergeCell ref="C361:O361"/>
    <mergeCell ref="A365:I365"/>
    <mergeCell ref="C345:O345"/>
    <mergeCell ref="C346:O346"/>
    <mergeCell ref="C347:O347"/>
    <mergeCell ref="A351:O351"/>
    <mergeCell ref="C352:E352"/>
    <mergeCell ref="C353:O353"/>
    <mergeCell ref="C333:O333"/>
    <mergeCell ref="A337:O337"/>
    <mergeCell ref="C338:E338"/>
    <mergeCell ref="C339:O339"/>
    <mergeCell ref="C340:O340"/>
    <mergeCell ref="C344:E344"/>
    <mergeCell ref="C324:E324"/>
    <mergeCell ref="C325:O325"/>
    <mergeCell ref="C326:O326"/>
    <mergeCell ref="C330:E330"/>
    <mergeCell ref="C331:O331"/>
    <mergeCell ref="C332:O332"/>
    <mergeCell ref="C312:O312"/>
    <mergeCell ref="C316:E316"/>
    <mergeCell ref="C317:O317"/>
    <mergeCell ref="C318:O318"/>
    <mergeCell ref="C319:O319"/>
    <mergeCell ref="A323:O323"/>
    <mergeCell ref="C303:O303"/>
    <mergeCell ref="C304:O304"/>
    <mergeCell ref="C305:O305"/>
    <mergeCell ref="A309:O309"/>
    <mergeCell ref="C310:E310"/>
    <mergeCell ref="C311:O311"/>
    <mergeCell ref="C291:O291"/>
    <mergeCell ref="A295:O295"/>
    <mergeCell ref="C296:E296"/>
    <mergeCell ref="C297:O297"/>
    <mergeCell ref="C298:O298"/>
    <mergeCell ref="C302:E302"/>
    <mergeCell ref="C282:E282"/>
    <mergeCell ref="C283:O283"/>
    <mergeCell ref="C284:O284"/>
    <mergeCell ref="C288:E288"/>
    <mergeCell ref="C289:O289"/>
    <mergeCell ref="C290:O290"/>
    <mergeCell ref="C270:O270"/>
    <mergeCell ref="C274:E274"/>
    <mergeCell ref="C275:O275"/>
    <mergeCell ref="C276:O276"/>
    <mergeCell ref="C277:O277"/>
    <mergeCell ref="A281:O281"/>
    <mergeCell ref="C261:O261"/>
    <mergeCell ref="C262:O262"/>
    <mergeCell ref="C263:O263"/>
    <mergeCell ref="A267:O267"/>
    <mergeCell ref="C268:E268"/>
    <mergeCell ref="C269:O269"/>
    <mergeCell ref="C249:O249"/>
    <mergeCell ref="A253:O253"/>
    <mergeCell ref="C254:E254"/>
    <mergeCell ref="C255:O255"/>
    <mergeCell ref="C256:O256"/>
    <mergeCell ref="C260:E260"/>
    <mergeCell ref="C240:E240"/>
    <mergeCell ref="C241:O241"/>
    <mergeCell ref="C242:O242"/>
    <mergeCell ref="C246:E246"/>
    <mergeCell ref="C247:O247"/>
    <mergeCell ref="C248:O248"/>
    <mergeCell ref="C228:O228"/>
    <mergeCell ref="C232:E232"/>
    <mergeCell ref="C233:O233"/>
    <mergeCell ref="C234:O234"/>
    <mergeCell ref="C235:O235"/>
    <mergeCell ref="A239:O239"/>
    <mergeCell ref="C219:O219"/>
    <mergeCell ref="C220:O220"/>
    <mergeCell ref="C221:O221"/>
    <mergeCell ref="A225:O225"/>
    <mergeCell ref="C226:E226"/>
    <mergeCell ref="C227:O227"/>
    <mergeCell ref="C207:O207"/>
    <mergeCell ref="A211:O211"/>
    <mergeCell ref="C212:E212"/>
    <mergeCell ref="C213:O213"/>
    <mergeCell ref="C214:O214"/>
    <mergeCell ref="C218:E218"/>
    <mergeCell ref="C198:E198"/>
    <mergeCell ref="C199:O199"/>
    <mergeCell ref="C200:O200"/>
    <mergeCell ref="C204:E204"/>
    <mergeCell ref="C205:O205"/>
    <mergeCell ref="C206:O206"/>
    <mergeCell ref="C186:O186"/>
    <mergeCell ref="C190:E190"/>
    <mergeCell ref="C191:O191"/>
    <mergeCell ref="C192:O192"/>
    <mergeCell ref="C193:O193"/>
    <mergeCell ref="A197:O197"/>
    <mergeCell ref="C177:O177"/>
    <mergeCell ref="C178:O178"/>
    <mergeCell ref="C179:O179"/>
    <mergeCell ref="A183:O183"/>
    <mergeCell ref="C184:E184"/>
    <mergeCell ref="C185:O185"/>
    <mergeCell ref="C165:O165"/>
    <mergeCell ref="A169:O169"/>
    <mergeCell ref="C170:E170"/>
    <mergeCell ref="C171:O171"/>
    <mergeCell ref="C172:O172"/>
    <mergeCell ref="C176:E176"/>
    <mergeCell ref="C156:E156"/>
    <mergeCell ref="C157:O157"/>
    <mergeCell ref="C158:O158"/>
    <mergeCell ref="C162:E162"/>
    <mergeCell ref="C163:O163"/>
    <mergeCell ref="C164:O164"/>
    <mergeCell ref="C144:O144"/>
    <mergeCell ref="C148:E148"/>
    <mergeCell ref="C149:O149"/>
    <mergeCell ref="C150:O150"/>
    <mergeCell ref="C151:O151"/>
    <mergeCell ref="A155:O155"/>
    <mergeCell ref="C135:O135"/>
    <mergeCell ref="C136:O136"/>
    <mergeCell ref="C137:O137"/>
    <mergeCell ref="A141:O141"/>
    <mergeCell ref="C142:E142"/>
    <mergeCell ref="C143:O143"/>
    <mergeCell ref="C123:O123"/>
    <mergeCell ref="A127:O127"/>
    <mergeCell ref="C128:E128"/>
    <mergeCell ref="C129:O129"/>
    <mergeCell ref="C130:O130"/>
    <mergeCell ref="C134:E134"/>
    <mergeCell ref="C114:E114"/>
    <mergeCell ref="C115:O115"/>
    <mergeCell ref="C116:O116"/>
    <mergeCell ref="C120:E120"/>
    <mergeCell ref="C121:O121"/>
    <mergeCell ref="C122:O122"/>
    <mergeCell ref="A105:O105"/>
    <mergeCell ref="C106:E106"/>
    <mergeCell ref="C107:O107"/>
    <mergeCell ref="C108:O108"/>
    <mergeCell ref="A112:O112"/>
    <mergeCell ref="A113:O113"/>
    <mergeCell ref="C96:O96"/>
    <mergeCell ref="A97:O97"/>
    <mergeCell ref="A98:O98"/>
    <mergeCell ref="C99:E99"/>
    <mergeCell ref="C100:O100"/>
    <mergeCell ref="C101:O101"/>
    <mergeCell ref="C87:O87"/>
    <mergeCell ref="C88:O88"/>
    <mergeCell ref="C89:O89"/>
    <mergeCell ref="C93:E93"/>
    <mergeCell ref="C94:O94"/>
    <mergeCell ref="C95:E95"/>
    <mergeCell ref="C74:O74"/>
    <mergeCell ref="C75:O75"/>
    <mergeCell ref="C79:E79"/>
    <mergeCell ref="C81:O81"/>
    <mergeCell ref="C82:O82"/>
    <mergeCell ref="C86:E86"/>
    <mergeCell ref="C65:O65"/>
    <mergeCell ref="C69:E69"/>
    <mergeCell ref="C70:O70"/>
    <mergeCell ref="C71:E71"/>
    <mergeCell ref="C72:O72"/>
    <mergeCell ref="C73:E73"/>
    <mergeCell ref="C56:E56"/>
    <mergeCell ref="C57:O57"/>
    <mergeCell ref="C58:O58"/>
    <mergeCell ref="A62:O62"/>
    <mergeCell ref="C63:E63"/>
    <mergeCell ref="C64:O64"/>
    <mergeCell ref="C47:O47"/>
    <mergeCell ref="C48:O48"/>
    <mergeCell ref="C52:E52"/>
    <mergeCell ref="C53:O53"/>
    <mergeCell ref="C54:E54"/>
    <mergeCell ref="C55:O55"/>
    <mergeCell ref="C38:O38"/>
    <mergeCell ref="C39:E39"/>
    <mergeCell ref="C40:O40"/>
    <mergeCell ref="C41:O41"/>
    <mergeCell ref="A45:O45"/>
    <mergeCell ref="C46:E46"/>
    <mergeCell ref="C29:E29"/>
    <mergeCell ref="C30:O30"/>
    <mergeCell ref="C31:O31"/>
    <mergeCell ref="C35:E35"/>
    <mergeCell ref="C36:O36"/>
    <mergeCell ref="C37:E37"/>
    <mergeCell ref="I25:I26"/>
    <mergeCell ref="J25:J26"/>
    <mergeCell ref="K25:K26"/>
    <mergeCell ref="M25:M26"/>
    <mergeCell ref="C27:E27"/>
    <mergeCell ref="A28:O28"/>
    <mergeCell ref="C15:G15"/>
    <mergeCell ref="F21:O21"/>
    <mergeCell ref="L22:M22"/>
    <mergeCell ref="A24:A26"/>
    <mergeCell ref="B24:B26"/>
    <mergeCell ref="C24:E26"/>
    <mergeCell ref="F24:F26"/>
    <mergeCell ref="G24:I24"/>
    <mergeCell ref="J24:M24"/>
    <mergeCell ref="N24:O25"/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8981-3262-421B-B389-FF02723933F8}">
  <sheetPr>
    <pageSetUpPr fitToPage="1"/>
  </sheetPr>
  <dimension ref="A1:L75"/>
  <sheetViews>
    <sheetView view="pageBreakPreview" topLeftCell="A9" zoomScale="90" zoomScaleNormal="100" zoomScaleSheetLayoutView="90" workbookViewId="0">
      <selection activeCell="F13" sqref="F13:F14"/>
    </sheetView>
  </sheetViews>
  <sheetFormatPr defaultColWidth="8.88671875" defaultRowHeight="13.2" x14ac:dyDescent="0.25"/>
  <cols>
    <col min="1" max="1" width="7" style="6" customWidth="1"/>
    <col min="2" max="2" width="47.5546875" style="7" customWidth="1"/>
    <col min="3" max="3" width="66.5546875" style="4" customWidth="1"/>
    <col min="4" max="4" width="21.44140625" style="4" customWidth="1"/>
    <col min="5" max="5" width="22.88671875" style="4" customWidth="1"/>
    <col min="6" max="6" width="17.33203125" style="4" customWidth="1"/>
    <col min="7" max="7" width="15.5546875" style="6" customWidth="1"/>
    <col min="8" max="8" width="16.33203125" style="4" customWidth="1"/>
    <col min="9" max="9" width="13.6640625" style="4" bestFit="1" customWidth="1"/>
    <col min="10" max="10" width="10.88671875" style="4" bestFit="1" customWidth="1"/>
    <col min="11" max="11" width="43.5546875" style="4" customWidth="1"/>
    <col min="12" max="16384" width="8.88671875" style="4"/>
  </cols>
  <sheetData>
    <row r="1" spans="1:12" ht="119.4" customHeight="1" x14ac:dyDescent="0.25"/>
    <row r="2" spans="1:12" s="32" customFormat="1" ht="45.6" customHeight="1" x14ac:dyDescent="0.25">
      <c r="A2" s="175" t="s">
        <v>36</v>
      </c>
      <c r="B2" s="176"/>
      <c r="D2" s="194"/>
      <c r="E2" s="194"/>
      <c r="G2" s="6"/>
      <c r="H2" s="49"/>
      <c r="I2" s="49"/>
      <c r="J2" s="49"/>
      <c r="K2" s="49"/>
    </row>
    <row r="3" spans="1:12" s="32" customFormat="1" ht="15.6" x14ac:dyDescent="0.25">
      <c r="A3" s="195" t="s">
        <v>35</v>
      </c>
      <c r="B3" s="196"/>
      <c r="C3" s="196"/>
      <c r="D3" s="196"/>
      <c r="E3" s="196"/>
      <c r="G3" s="6"/>
      <c r="H3" s="49"/>
      <c r="I3" s="49"/>
      <c r="J3" s="49"/>
      <c r="K3" s="49"/>
    </row>
    <row r="4" spans="1:12" s="32" customFormat="1" ht="39" customHeight="1" x14ac:dyDescent="0.25">
      <c r="A4" s="197" t="s">
        <v>16</v>
      </c>
      <c r="B4" s="198"/>
      <c r="C4" s="199" t="s">
        <v>38</v>
      </c>
      <c r="D4" s="199"/>
      <c r="E4" s="199"/>
      <c r="G4" s="6"/>
      <c r="H4" s="49"/>
      <c r="I4" s="49"/>
      <c r="J4" s="49"/>
      <c r="K4" s="49"/>
    </row>
    <row r="5" spans="1:12" s="32" customFormat="1" ht="18" x14ac:dyDescent="0.25">
      <c r="A5" s="192" t="s">
        <v>34</v>
      </c>
      <c r="B5" s="193"/>
      <c r="C5" s="33"/>
      <c r="D5" s="34"/>
      <c r="E5" s="34"/>
      <c r="F5" s="34"/>
      <c r="G5" s="57"/>
      <c r="H5" s="36"/>
      <c r="I5" s="37"/>
      <c r="J5" s="37"/>
      <c r="K5" s="37"/>
      <c r="L5" s="37"/>
    </row>
    <row r="6" spans="1:12" s="32" customFormat="1" ht="18" x14ac:dyDescent="0.25">
      <c r="A6" s="1"/>
      <c r="B6" s="38"/>
      <c r="C6" s="39"/>
      <c r="D6" s="1"/>
      <c r="E6" s="1"/>
      <c r="F6" s="1"/>
      <c r="G6" s="57"/>
      <c r="H6" s="36"/>
      <c r="I6" s="37"/>
      <c r="J6" s="37"/>
      <c r="K6" s="37"/>
      <c r="L6" s="37"/>
    </row>
    <row r="7" spans="1:12" s="32" customFormat="1" ht="15.6" x14ac:dyDescent="0.25">
      <c r="A7" s="175" t="s">
        <v>4</v>
      </c>
      <c r="B7" s="176"/>
      <c r="C7" s="40" t="s">
        <v>37</v>
      </c>
      <c r="E7" s="41"/>
      <c r="F7" s="41"/>
      <c r="G7" s="57"/>
      <c r="H7" s="35"/>
      <c r="I7" s="35"/>
      <c r="J7" s="35"/>
      <c r="K7" s="35"/>
      <c r="L7" s="35"/>
    </row>
    <row r="8" spans="1:12" s="32" customFormat="1" ht="15.6" x14ac:dyDescent="0.25">
      <c r="A8" s="175" t="s">
        <v>6</v>
      </c>
      <c r="B8" s="176"/>
      <c r="C8" s="43">
        <v>7709918820</v>
      </c>
      <c r="E8" s="42"/>
      <c r="F8" s="41"/>
      <c r="G8" s="57"/>
      <c r="H8" s="35"/>
      <c r="I8" s="35"/>
      <c r="J8" s="35"/>
      <c r="K8" s="35"/>
      <c r="L8" s="35"/>
    </row>
    <row r="9" spans="1:12" ht="13.8" thickBot="1" x14ac:dyDescent="0.3"/>
    <row r="10" spans="1:12" ht="27.75" customHeight="1" x14ac:dyDescent="0.25">
      <c r="A10" s="2" t="s">
        <v>0</v>
      </c>
      <c r="B10" s="3" t="s">
        <v>1</v>
      </c>
      <c r="C10" s="63" t="s">
        <v>17</v>
      </c>
      <c r="D10" s="177" t="s">
        <v>7</v>
      </c>
      <c r="E10" s="178"/>
    </row>
    <row r="11" spans="1:12" ht="24.75" customHeight="1" x14ac:dyDescent="0.25">
      <c r="A11" s="8"/>
      <c r="B11" s="28"/>
      <c r="C11" s="9"/>
      <c r="D11" s="9" t="s">
        <v>28</v>
      </c>
      <c r="E11" s="65" t="s">
        <v>29</v>
      </c>
    </row>
    <row r="12" spans="1:12" ht="30" customHeight="1" x14ac:dyDescent="0.25">
      <c r="A12" s="10">
        <v>1</v>
      </c>
      <c r="B12" s="9" t="s">
        <v>32</v>
      </c>
      <c r="C12" s="9" t="s">
        <v>25</v>
      </c>
      <c r="D12" s="44"/>
      <c r="E12" s="45"/>
    </row>
    <row r="13" spans="1:12" ht="30" customHeight="1" x14ac:dyDescent="0.25">
      <c r="A13" s="10">
        <v>2</v>
      </c>
      <c r="B13" s="28" t="s">
        <v>21</v>
      </c>
      <c r="C13" s="9" t="s">
        <v>22</v>
      </c>
      <c r="D13" s="47">
        <v>321405.8</v>
      </c>
      <c r="E13" s="66">
        <v>23288307.870000001</v>
      </c>
      <c r="F13" s="55"/>
    </row>
    <row r="14" spans="1:12" ht="30" customHeight="1" x14ac:dyDescent="0.25">
      <c r="A14" s="10">
        <v>3</v>
      </c>
      <c r="B14" s="28" t="s">
        <v>23</v>
      </c>
      <c r="C14" s="9" t="s">
        <v>24</v>
      </c>
      <c r="D14" s="47">
        <v>379499.91</v>
      </c>
      <c r="E14" s="66">
        <v>26504558.739999998</v>
      </c>
      <c r="F14" s="55"/>
      <c r="I14" s="46"/>
    </row>
    <row r="15" spans="1:12" ht="30" customHeight="1" x14ac:dyDescent="0.25">
      <c r="A15" s="61">
        <v>4</v>
      </c>
      <c r="B15" s="179" t="s">
        <v>33</v>
      </c>
      <c r="C15" s="180"/>
      <c r="D15" s="181"/>
      <c r="E15" s="182"/>
      <c r="I15" s="54"/>
    </row>
    <row r="16" spans="1:12" ht="30" customHeight="1" x14ac:dyDescent="0.25">
      <c r="A16" s="183">
        <v>5</v>
      </c>
      <c r="B16" s="30" t="s">
        <v>31</v>
      </c>
      <c r="C16" s="30"/>
      <c r="D16" s="48">
        <f>D14+D13</f>
        <v>700905.71</v>
      </c>
      <c r="E16" s="67">
        <f>E14+E13</f>
        <v>49792866.609999999</v>
      </c>
      <c r="H16" s="68"/>
      <c r="I16" s="46"/>
      <c r="J16" s="64"/>
    </row>
    <row r="17" spans="1:10" ht="30" customHeight="1" x14ac:dyDescent="0.25">
      <c r="A17" s="184"/>
      <c r="B17" s="30" t="s">
        <v>30</v>
      </c>
      <c r="C17" s="30"/>
      <c r="D17" s="187">
        <f>D16+E16</f>
        <v>50493772.32</v>
      </c>
      <c r="E17" s="244"/>
      <c r="F17" s="56"/>
      <c r="G17" s="55"/>
      <c r="H17" s="68"/>
      <c r="I17" s="56"/>
      <c r="J17" s="64"/>
    </row>
    <row r="18" spans="1:10" ht="30" customHeight="1" x14ac:dyDescent="0.25">
      <c r="A18" s="10">
        <v>6</v>
      </c>
      <c r="B18" s="29" t="s">
        <v>26</v>
      </c>
      <c r="C18" s="60"/>
      <c r="D18" s="187">
        <f>D17*0.03</f>
        <v>1514813.17</v>
      </c>
      <c r="E18" s="188"/>
      <c r="F18" s="56">
        <f>F19/1.03</f>
        <v>46468249.829999998</v>
      </c>
      <c r="H18" s="68"/>
      <c r="I18" s="46"/>
      <c r="J18" s="64"/>
    </row>
    <row r="19" spans="1:10" ht="30" customHeight="1" x14ac:dyDescent="0.25">
      <c r="A19" s="10">
        <v>7</v>
      </c>
      <c r="B19" s="29" t="s">
        <v>10</v>
      </c>
      <c r="C19" s="31">
        <v>0.2</v>
      </c>
      <c r="D19" s="189">
        <f>(D17+D18)*0.2</f>
        <v>10401717.1</v>
      </c>
      <c r="E19" s="190"/>
      <c r="F19" s="56">
        <f>F20/1.2</f>
        <v>47862297.32</v>
      </c>
      <c r="H19" s="68"/>
      <c r="I19" s="55"/>
    </row>
    <row r="20" spans="1:10" ht="30" customHeight="1" x14ac:dyDescent="0.25">
      <c r="A20" s="10">
        <v>8</v>
      </c>
      <c r="B20" s="29" t="s">
        <v>15</v>
      </c>
      <c r="C20" s="60"/>
      <c r="D20" s="187">
        <f>D17+D18+D19-0.01</f>
        <v>62410302.579999998</v>
      </c>
      <c r="E20" s="188"/>
      <c r="F20" s="56">
        <v>57434756.780000001</v>
      </c>
      <c r="G20" s="56"/>
    </row>
    <row r="21" spans="1:10" ht="69" customHeight="1" x14ac:dyDescent="0.25">
      <c r="A21" s="10">
        <v>9</v>
      </c>
      <c r="B21" s="11" t="s">
        <v>12</v>
      </c>
      <c r="C21" s="12" t="s">
        <v>19</v>
      </c>
      <c r="D21" s="191">
        <v>1.2532779999999999</v>
      </c>
      <c r="E21" s="191"/>
    </row>
    <row r="22" spans="1:10" ht="27" customHeight="1" x14ac:dyDescent="0.25">
      <c r="A22" s="10">
        <v>10</v>
      </c>
      <c r="B22" s="11" t="s">
        <v>3</v>
      </c>
      <c r="C22" s="62" t="s">
        <v>27</v>
      </c>
      <c r="D22" s="155" t="s">
        <v>44</v>
      </c>
      <c r="E22" s="156"/>
    </row>
    <row r="23" spans="1:10" ht="12.75" customHeight="1" x14ac:dyDescent="0.25">
      <c r="A23" s="160">
        <v>11</v>
      </c>
      <c r="B23" s="163" t="s">
        <v>8</v>
      </c>
      <c r="C23" s="166" t="s">
        <v>20</v>
      </c>
      <c r="D23" s="169" t="s">
        <v>45</v>
      </c>
      <c r="E23" s="170"/>
      <c r="G23" s="58"/>
    </row>
    <row r="24" spans="1:10" ht="12.75" customHeight="1" x14ac:dyDescent="0.25">
      <c r="A24" s="161"/>
      <c r="B24" s="164"/>
      <c r="C24" s="167"/>
      <c r="D24" s="171"/>
      <c r="E24" s="172"/>
      <c r="G24" s="58"/>
    </row>
    <row r="25" spans="1:10" ht="12.75" customHeight="1" x14ac:dyDescent="0.25">
      <c r="A25" s="161"/>
      <c r="B25" s="164"/>
      <c r="C25" s="167"/>
      <c r="D25" s="171"/>
      <c r="E25" s="172"/>
      <c r="G25" s="58"/>
    </row>
    <row r="26" spans="1:10" ht="12.75" customHeight="1" x14ac:dyDescent="0.25">
      <c r="A26" s="161"/>
      <c r="B26" s="164"/>
      <c r="C26" s="167"/>
      <c r="D26" s="171"/>
      <c r="E26" s="172"/>
      <c r="G26" s="58"/>
    </row>
    <row r="27" spans="1:10" ht="12.75" customHeight="1" x14ac:dyDescent="0.25">
      <c r="A27" s="161"/>
      <c r="B27" s="164"/>
      <c r="C27" s="167"/>
      <c r="D27" s="171"/>
      <c r="E27" s="172"/>
      <c r="G27" s="58"/>
    </row>
    <row r="28" spans="1:10" ht="12.75" customHeight="1" x14ac:dyDescent="0.25">
      <c r="A28" s="161"/>
      <c r="B28" s="164"/>
      <c r="C28" s="167"/>
      <c r="D28" s="171"/>
      <c r="E28" s="172"/>
      <c r="G28" s="58"/>
    </row>
    <row r="29" spans="1:10" ht="12.75" customHeight="1" x14ac:dyDescent="0.25">
      <c r="A29" s="161"/>
      <c r="B29" s="164"/>
      <c r="C29" s="167"/>
      <c r="D29" s="171"/>
      <c r="E29" s="172"/>
      <c r="G29" s="59"/>
    </row>
    <row r="30" spans="1:10" x14ac:dyDescent="0.25">
      <c r="A30" s="161"/>
      <c r="B30" s="164"/>
      <c r="C30" s="167"/>
      <c r="D30" s="171"/>
      <c r="E30" s="172"/>
      <c r="G30" s="55"/>
    </row>
    <row r="31" spans="1:10" x14ac:dyDescent="0.25">
      <c r="A31" s="161"/>
      <c r="B31" s="164"/>
      <c r="C31" s="167"/>
      <c r="D31" s="171"/>
      <c r="E31" s="172"/>
    </row>
    <row r="32" spans="1:10" x14ac:dyDescent="0.25">
      <c r="A32" s="161"/>
      <c r="B32" s="164"/>
      <c r="C32" s="167"/>
      <c r="D32" s="171"/>
      <c r="E32" s="172"/>
    </row>
    <row r="33" spans="1:5" x14ac:dyDescent="0.25">
      <c r="A33" s="161"/>
      <c r="B33" s="164"/>
      <c r="C33" s="167"/>
      <c r="D33" s="171"/>
      <c r="E33" s="172"/>
    </row>
    <row r="34" spans="1:5" x14ac:dyDescent="0.25">
      <c r="A34" s="161"/>
      <c r="B34" s="164"/>
      <c r="C34" s="167"/>
      <c r="D34" s="171"/>
      <c r="E34" s="172"/>
    </row>
    <row r="35" spans="1:5" x14ac:dyDescent="0.25">
      <c r="A35" s="161"/>
      <c r="B35" s="164"/>
      <c r="C35" s="167"/>
      <c r="D35" s="171"/>
      <c r="E35" s="172"/>
    </row>
    <row r="36" spans="1:5" x14ac:dyDescent="0.25">
      <c r="A36" s="161"/>
      <c r="B36" s="164"/>
      <c r="C36" s="167"/>
      <c r="D36" s="171"/>
      <c r="E36" s="172"/>
    </row>
    <row r="37" spans="1:5" x14ac:dyDescent="0.25">
      <c r="A37" s="161"/>
      <c r="B37" s="164"/>
      <c r="C37" s="167"/>
      <c r="D37" s="171"/>
      <c r="E37" s="172"/>
    </row>
    <row r="38" spans="1:5" x14ac:dyDescent="0.25">
      <c r="A38" s="161"/>
      <c r="B38" s="164"/>
      <c r="C38" s="167"/>
      <c r="D38" s="171"/>
      <c r="E38" s="172"/>
    </row>
    <row r="39" spans="1:5" x14ac:dyDescent="0.25">
      <c r="A39" s="161"/>
      <c r="B39" s="164"/>
      <c r="C39" s="167"/>
      <c r="D39" s="171"/>
      <c r="E39" s="172"/>
    </row>
    <row r="40" spans="1:5" x14ac:dyDescent="0.25">
      <c r="A40" s="161"/>
      <c r="B40" s="164"/>
      <c r="C40" s="167"/>
      <c r="D40" s="171"/>
      <c r="E40" s="172"/>
    </row>
    <row r="41" spans="1:5" ht="3" customHeight="1" x14ac:dyDescent="0.25">
      <c r="A41" s="161"/>
      <c r="B41" s="164"/>
      <c r="C41" s="167"/>
      <c r="D41" s="171"/>
      <c r="E41" s="172"/>
    </row>
    <row r="42" spans="1:5" hidden="1" x14ac:dyDescent="0.25">
      <c r="A42" s="161"/>
      <c r="B42" s="164"/>
      <c r="C42" s="167"/>
      <c r="D42" s="171"/>
      <c r="E42" s="172"/>
    </row>
    <row r="43" spans="1:5" ht="3.75" customHeight="1" x14ac:dyDescent="0.25">
      <c r="A43" s="161"/>
      <c r="B43" s="164"/>
      <c r="C43" s="167"/>
      <c r="D43" s="171"/>
      <c r="E43" s="172"/>
    </row>
    <row r="44" spans="1:5" hidden="1" x14ac:dyDescent="0.25">
      <c r="A44" s="161"/>
      <c r="B44" s="164"/>
      <c r="C44" s="167"/>
      <c r="D44" s="171"/>
      <c r="E44" s="172"/>
    </row>
    <row r="45" spans="1:5" hidden="1" x14ac:dyDescent="0.25">
      <c r="A45" s="161"/>
      <c r="B45" s="164"/>
      <c r="C45" s="167"/>
      <c r="D45" s="171"/>
      <c r="E45" s="172"/>
    </row>
    <row r="46" spans="1:5" hidden="1" x14ac:dyDescent="0.25">
      <c r="A46" s="161"/>
      <c r="B46" s="164"/>
      <c r="C46" s="167"/>
      <c r="D46" s="171"/>
      <c r="E46" s="172"/>
    </row>
    <row r="47" spans="1:5" hidden="1" x14ac:dyDescent="0.25">
      <c r="A47" s="161"/>
      <c r="B47" s="164"/>
      <c r="C47" s="167"/>
      <c r="D47" s="171"/>
      <c r="E47" s="172"/>
    </row>
    <row r="48" spans="1:5" hidden="1" x14ac:dyDescent="0.25">
      <c r="A48" s="161"/>
      <c r="B48" s="164"/>
      <c r="C48" s="167"/>
      <c r="D48" s="171"/>
      <c r="E48" s="172"/>
    </row>
    <row r="49" spans="1:5" hidden="1" x14ac:dyDescent="0.25">
      <c r="A49" s="161"/>
      <c r="B49" s="164"/>
      <c r="C49" s="167"/>
      <c r="D49" s="171"/>
      <c r="E49" s="172"/>
    </row>
    <row r="50" spans="1:5" ht="4.5" hidden="1" customHeight="1" x14ac:dyDescent="0.25">
      <c r="A50" s="161"/>
      <c r="B50" s="164"/>
      <c r="C50" s="167"/>
      <c r="D50" s="171"/>
      <c r="E50" s="172"/>
    </row>
    <row r="51" spans="1:5" ht="12.75" hidden="1" customHeight="1" x14ac:dyDescent="0.25">
      <c r="A51" s="161"/>
      <c r="B51" s="164"/>
      <c r="C51" s="167"/>
      <c r="D51" s="171"/>
      <c r="E51" s="172"/>
    </row>
    <row r="52" spans="1:5" ht="12.75" hidden="1" customHeight="1" x14ac:dyDescent="0.25">
      <c r="A52" s="161"/>
      <c r="B52" s="164"/>
      <c r="C52" s="167"/>
      <c r="D52" s="171"/>
      <c r="E52" s="172"/>
    </row>
    <row r="53" spans="1:5" ht="12.75" hidden="1" customHeight="1" x14ac:dyDescent="0.25">
      <c r="A53" s="161"/>
      <c r="B53" s="164"/>
      <c r="C53" s="167"/>
      <c r="D53" s="171"/>
      <c r="E53" s="172"/>
    </row>
    <row r="54" spans="1:5" ht="12.75" hidden="1" customHeight="1" x14ac:dyDescent="0.25">
      <c r="A54" s="161"/>
      <c r="B54" s="164"/>
      <c r="C54" s="167"/>
      <c r="D54" s="171"/>
      <c r="E54" s="172"/>
    </row>
    <row r="55" spans="1:5" ht="12.75" hidden="1" customHeight="1" x14ac:dyDescent="0.25">
      <c r="A55" s="161"/>
      <c r="B55" s="164"/>
      <c r="C55" s="167"/>
      <c r="D55" s="171"/>
      <c r="E55" s="172"/>
    </row>
    <row r="56" spans="1:5" ht="27.75" hidden="1" customHeight="1" x14ac:dyDescent="0.25">
      <c r="A56" s="161"/>
      <c r="B56" s="164"/>
      <c r="C56" s="167"/>
      <c r="D56" s="171"/>
      <c r="E56" s="172"/>
    </row>
    <row r="57" spans="1:5" ht="126.75" customHeight="1" x14ac:dyDescent="0.25">
      <c r="A57" s="162"/>
      <c r="B57" s="165"/>
      <c r="C57" s="168"/>
      <c r="D57" s="173"/>
      <c r="E57" s="174"/>
    </row>
    <row r="58" spans="1:5" ht="31.5" customHeight="1" x14ac:dyDescent="0.25">
      <c r="A58" s="8">
        <v>12</v>
      </c>
      <c r="B58" s="11" t="s">
        <v>9</v>
      </c>
      <c r="C58" s="13" t="s">
        <v>18</v>
      </c>
      <c r="D58" s="155" t="s">
        <v>43</v>
      </c>
      <c r="E58" s="156"/>
    </row>
    <row r="59" spans="1:5" ht="68.400000000000006" customHeight="1" thickBot="1" x14ac:dyDescent="0.3">
      <c r="A59" s="14">
        <v>13</v>
      </c>
      <c r="B59" s="15" t="s">
        <v>11</v>
      </c>
      <c r="C59" s="16"/>
      <c r="D59" s="157" t="s">
        <v>42</v>
      </c>
      <c r="E59" s="158"/>
    </row>
    <row r="60" spans="1:5" x14ac:dyDescent="0.25">
      <c r="A60" s="17"/>
      <c r="B60" s="18"/>
      <c r="C60" s="5"/>
      <c r="D60" s="19"/>
      <c r="E60" s="19"/>
    </row>
    <row r="61" spans="1:5" x14ac:dyDescent="0.25">
      <c r="A61" s="159" t="s">
        <v>39</v>
      </c>
      <c r="B61" s="159"/>
      <c r="C61" s="159"/>
      <c r="D61" s="159"/>
      <c r="E61" s="159"/>
    </row>
    <row r="62" spans="1:5" ht="32.25" customHeight="1" x14ac:dyDescent="0.25">
      <c r="A62" s="159" t="s">
        <v>13</v>
      </c>
      <c r="B62" s="159"/>
      <c r="C62" s="159"/>
      <c r="D62" s="159"/>
      <c r="E62" s="159"/>
    </row>
    <row r="63" spans="1:5" ht="31.5" customHeight="1" x14ac:dyDescent="0.25">
      <c r="A63" s="159" t="s">
        <v>14</v>
      </c>
      <c r="B63" s="159"/>
      <c r="C63" s="159"/>
      <c r="D63" s="159"/>
      <c r="E63" s="159"/>
    </row>
    <row r="66" spans="1:5" ht="13.8" x14ac:dyDescent="0.25">
      <c r="A66" s="20"/>
      <c r="B66" s="21" t="s">
        <v>40</v>
      </c>
      <c r="C66" s="5"/>
      <c r="D66" s="5" t="s">
        <v>41</v>
      </c>
      <c r="E66" s="22"/>
    </row>
    <row r="67" spans="1:5" x14ac:dyDescent="0.25">
      <c r="A67" s="23" t="s">
        <v>5</v>
      </c>
      <c r="C67" s="24"/>
      <c r="D67" s="24"/>
      <c r="E67" s="25" t="s">
        <v>2</v>
      </c>
    </row>
    <row r="68" spans="1:5" x14ac:dyDescent="0.25">
      <c r="A68" s="23"/>
      <c r="B68" s="26"/>
      <c r="C68" s="24"/>
      <c r="D68" s="24"/>
    </row>
    <row r="69" spans="1:5" x14ac:dyDescent="0.25">
      <c r="A69" s="23"/>
      <c r="B69" s="26"/>
      <c r="C69" s="24"/>
      <c r="D69" s="24"/>
    </row>
    <row r="70" spans="1:5" x14ac:dyDescent="0.25">
      <c r="A70" s="27"/>
      <c r="B70" s="26"/>
      <c r="C70" s="24"/>
      <c r="D70" s="24"/>
    </row>
    <row r="71" spans="1:5" x14ac:dyDescent="0.25">
      <c r="A71" s="27"/>
      <c r="B71" s="26"/>
      <c r="C71" s="24"/>
      <c r="D71" s="24"/>
    </row>
    <row r="72" spans="1:5" x14ac:dyDescent="0.25">
      <c r="A72" s="27"/>
      <c r="B72" s="26"/>
      <c r="C72" s="24"/>
      <c r="D72" s="24"/>
    </row>
    <row r="73" spans="1:5" x14ac:dyDescent="0.25">
      <c r="A73" s="27"/>
      <c r="B73" s="26"/>
      <c r="C73" s="24"/>
      <c r="D73" s="24"/>
    </row>
    <row r="74" spans="1:5" x14ac:dyDescent="0.25">
      <c r="A74" s="27"/>
      <c r="B74" s="26"/>
      <c r="C74" s="24"/>
      <c r="D74" s="24"/>
    </row>
    <row r="75" spans="1:5" x14ac:dyDescent="0.25">
      <c r="A75" s="23"/>
      <c r="B75" s="26"/>
      <c r="C75" s="24"/>
      <c r="D75" s="24"/>
    </row>
  </sheetData>
  <mergeCells count="27">
    <mergeCell ref="A62:E62"/>
    <mergeCell ref="A63:E63"/>
    <mergeCell ref="A23:A57"/>
    <mergeCell ref="B23:B57"/>
    <mergeCell ref="C23:C57"/>
    <mergeCell ref="D23:E57"/>
    <mergeCell ref="D58:E58"/>
    <mergeCell ref="D59:E59"/>
    <mergeCell ref="A61:E61"/>
    <mergeCell ref="A7:B7"/>
    <mergeCell ref="A8:B8"/>
    <mergeCell ref="D10:E10"/>
    <mergeCell ref="B15:C15"/>
    <mergeCell ref="D15:E15"/>
    <mergeCell ref="A16:A17"/>
    <mergeCell ref="D17:E17"/>
    <mergeCell ref="D19:E19"/>
    <mergeCell ref="D21:E21"/>
    <mergeCell ref="D22:E22"/>
    <mergeCell ref="D18:E18"/>
    <mergeCell ref="D20:E20"/>
    <mergeCell ref="A5:B5"/>
    <mergeCell ref="A2:B2"/>
    <mergeCell ref="D2:E2"/>
    <mergeCell ref="A3:E3"/>
    <mergeCell ref="A4:B4"/>
    <mergeCell ref="C4:E4"/>
  </mergeCells>
  <pageMargins left="0.75" right="0.75" top="1" bottom="1" header="0.5" footer="0.5"/>
  <pageSetup scale="74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2E44-F3DE-4CE9-B00F-C4A7D85E177B}">
  <sheetPr>
    <pageSetUpPr fitToPage="1"/>
  </sheetPr>
  <dimension ref="A1:L75"/>
  <sheetViews>
    <sheetView topLeftCell="A7" zoomScaleNormal="100" workbookViewId="0">
      <selection activeCell="D13" sqref="D13:E14"/>
    </sheetView>
  </sheetViews>
  <sheetFormatPr defaultColWidth="8.88671875" defaultRowHeight="13.2" x14ac:dyDescent="0.25"/>
  <cols>
    <col min="1" max="1" width="7" style="6" customWidth="1"/>
    <col min="2" max="2" width="47.5546875" style="7" customWidth="1"/>
    <col min="3" max="3" width="66.5546875" style="4" customWidth="1"/>
    <col min="4" max="4" width="21.44140625" style="4" customWidth="1"/>
    <col min="5" max="5" width="22.88671875" style="4" customWidth="1"/>
    <col min="6" max="6" width="14.109375" style="4" customWidth="1"/>
    <col min="7" max="7" width="15.5546875" style="6" customWidth="1"/>
    <col min="8" max="9" width="13.5546875" style="4" bestFit="1" customWidth="1"/>
    <col min="10" max="10" width="8.88671875" style="4"/>
    <col min="11" max="11" width="43.5546875" style="4" customWidth="1"/>
    <col min="12" max="16384" width="8.88671875" style="4"/>
  </cols>
  <sheetData>
    <row r="1" spans="1:12" ht="119.4" customHeight="1" x14ac:dyDescent="0.25"/>
    <row r="2" spans="1:12" s="32" customFormat="1" ht="45.6" customHeight="1" x14ac:dyDescent="0.25">
      <c r="A2" s="175" t="s">
        <v>36</v>
      </c>
      <c r="B2" s="176"/>
      <c r="D2" s="194"/>
      <c r="E2" s="194"/>
      <c r="G2" s="6"/>
      <c r="H2" s="52"/>
      <c r="I2" s="52"/>
      <c r="J2" s="52"/>
      <c r="K2" s="52"/>
    </row>
    <row r="3" spans="1:12" s="32" customFormat="1" ht="15.6" x14ac:dyDescent="0.25">
      <c r="A3" s="195" t="s">
        <v>35</v>
      </c>
      <c r="B3" s="196"/>
      <c r="C3" s="196"/>
      <c r="D3" s="196"/>
      <c r="E3" s="196"/>
      <c r="G3" s="6"/>
      <c r="H3" s="52"/>
      <c r="I3" s="52"/>
      <c r="J3" s="52"/>
      <c r="K3" s="52"/>
    </row>
    <row r="4" spans="1:12" s="32" customFormat="1" ht="39" customHeight="1" x14ac:dyDescent="0.25">
      <c r="A4" s="197" t="s">
        <v>16</v>
      </c>
      <c r="B4" s="198"/>
      <c r="C4" s="199" t="s">
        <v>38</v>
      </c>
      <c r="D4" s="199"/>
      <c r="E4" s="199"/>
      <c r="G4" s="6"/>
      <c r="H4" s="52"/>
      <c r="I4" s="52"/>
      <c r="J4" s="52"/>
      <c r="K4" s="52"/>
    </row>
    <row r="5" spans="1:12" s="32" customFormat="1" ht="18" x14ac:dyDescent="0.25">
      <c r="A5" s="192" t="s">
        <v>34</v>
      </c>
      <c r="B5" s="193"/>
      <c r="C5" s="33"/>
      <c r="D5" s="34"/>
      <c r="E5" s="34"/>
      <c r="F5" s="34"/>
      <c r="G5" s="57"/>
      <c r="H5" s="36"/>
      <c r="I5" s="37"/>
      <c r="J5" s="37"/>
      <c r="K5" s="37"/>
      <c r="L5" s="37"/>
    </row>
    <row r="6" spans="1:12" s="32" customFormat="1" ht="18" x14ac:dyDescent="0.25">
      <c r="A6" s="1"/>
      <c r="B6" s="38"/>
      <c r="C6" s="39"/>
      <c r="D6" s="1"/>
      <c r="E6" s="1"/>
      <c r="F6" s="1"/>
      <c r="G6" s="57"/>
      <c r="H6" s="36"/>
      <c r="I6" s="37"/>
      <c r="J6" s="37"/>
      <c r="K6" s="37"/>
      <c r="L6" s="37"/>
    </row>
    <row r="7" spans="1:12" s="32" customFormat="1" ht="15.6" x14ac:dyDescent="0.25">
      <c r="A7" s="175" t="s">
        <v>4</v>
      </c>
      <c r="B7" s="176"/>
      <c r="C7" s="40" t="s">
        <v>37</v>
      </c>
      <c r="E7" s="41"/>
      <c r="F7" s="41"/>
      <c r="G7" s="57"/>
      <c r="H7" s="35"/>
      <c r="I7" s="35"/>
      <c r="J7" s="35"/>
      <c r="K7" s="35"/>
      <c r="L7" s="35"/>
    </row>
    <row r="8" spans="1:12" s="32" customFormat="1" ht="15.6" x14ac:dyDescent="0.25">
      <c r="A8" s="175" t="s">
        <v>6</v>
      </c>
      <c r="B8" s="176"/>
      <c r="C8" s="43">
        <v>7709918820</v>
      </c>
      <c r="E8" s="42"/>
      <c r="F8" s="41"/>
      <c r="G8" s="57"/>
      <c r="H8" s="35"/>
      <c r="I8" s="35"/>
      <c r="J8" s="35"/>
      <c r="K8" s="35"/>
      <c r="L8" s="35"/>
    </row>
    <row r="9" spans="1:12" ht="13.8" thickBot="1" x14ac:dyDescent="0.3"/>
    <row r="10" spans="1:12" ht="27.75" customHeight="1" x14ac:dyDescent="0.25">
      <c r="A10" s="2" t="s">
        <v>0</v>
      </c>
      <c r="B10" s="3" t="s">
        <v>1</v>
      </c>
      <c r="C10" s="51" t="s">
        <v>17</v>
      </c>
      <c r="D10" s="177" t="s">
        <v>7</v>
      </c>
      <c r="E10" s="178"/>
    </row>
    <row r="11" spans="1:12" ht="24.75" customHeight="1" x14ac:dyDescent="0.25">
      <c r="A11" s="8"/>
      <c r="B11" s="28"/>
      <c r="C11" s="9"/>
      <c r="D11" s="9" t="s">
        <v>28</v>
      </c>
      <c r="E11" s="9" t="s">
        <v>29</v>
      </c>
    </row>
    <row r="12" spans="1:12" ht="30" customHeight="1" x14ac:dyDescent="0.25">
      <c r="A12" s="10">
        <v>1</v>
      </c>
      <c r="B12" s="9" t="s">
        <v>32</v>
      </c>
      <c r="C12" s="9" t="s">
        <v>25</v>
      </c>
      <c r="D12" s="44"/>
      <c r="E12" s="45"/>
    </row>
    <row r="13" spans="1:12" ht="30" customHeight="1" x14ac:dyDescent="0.25">
      <c r="A13" s="10">
        <v>2</v>
      </c>
      <c r="B13" s="28" t="s">
        <v>21</v>
      </c>
      <c r="C13" s="9" t="s">
        <v>22</v>
      </c>
      <c r="D13" s="47">
        <f>29898749.39-29577966.52</f>
        <v>320782.87</v>
      </c>
      <c r="E13" s="47">
        <f>27433370.61-D13</f>
        <v>27112587.739999998</v>
      </c>
    </row>
    <row r="14" spans="1:12" ht="30" customHeight="1" x14ac:dyDescent="0.25">
      <c r="A14" s="10">
        <v>3</v>
      </c>
      <c r="B14" s="28" t="s">
        <v>23</v>
      </c>
      <c r="C14" s="9" t="s">
        <v>24</v>
      </c>
      <c r="D14" s="47">
        <f>29975103.02-29595611</f>
        <v>379492.02</v>
      </c>
      <c r="E14" s="47">
        <f>30480058.24-D14</f>
        <v>30100566.219999999</v>
      </c>
      <c r="I14" s="46"/>
    </row>
    <row r="15" spans="1:12" ht="30" customHeight="1" x14ac:dyDescent="0.25">
      <c r="A15" s="53">
        <v>4</v>
      </c>
      <c r="B15" s="179" t="s">
        <v>33</v>
      </c>
      <c r="C15" s="180"/>
      <c r="D15" s="181"/>
      <c r="E15" s="245"/>
      <c r="I15" s="54"/>
    </row>
    <row r="16" spans="1:12" ht="30" customHeight="1" x14ac:dyDescent="0.25">
      <c r="A16" s="183">
        <v>5</v>
      </c>
      <c r="B16" s="30" t="s">
        <v>31</v>
      </c>
      <c r="C16" s="30"/>
      <c r="D16" s="48">
        <f>D14+D13</f>
        <v>700274.89</v>
      </c>
      <c r="E16" s="48">
        <f>E14+E13</f>
        <v>57213153.960000001</v>
      </c>
      <c r="I16" s="46"/>
    </row>
    <row r="17" spans="1:9" ht="30" customHeight="1" x14ac:dyDescent="0.25">
      <c r="A17" s="184"/>
      <c r="B17" s="30" t="s">
        <v>30</v>
      </c>
      <c r="C17" s="30"/>
      <c r="D17" s="187">
        <f>D16+E16</f>
        <v>57913428.850000001</v>
      </c>
      <c r="E17" s="246"/>
      <c r="F17" s="56"/>
      <c r="G17" s="55"/>
    </row>
    <row r="18" spans="1:9" ht="30" customHeight="1" x14ac:dyDescent="0.25">
      <c r="A18" s="10">
        <v>6</v>
      </c>
      <c r="B18" s="29" t="s">
        <v>26</v>
      </c>
      <c r="C18" s="187">
        <f>D17*0.03</f>
        <v>1737402.87</v>
      </c>
      <c r="D18" s="247"/>
      <c r="E18" s="246"/>
      <c r="F18" s="56"/>
      <c r="I18" s="46"/>
    </row>
    <row r="19" spans="1:9" ht="30" customHeight="1" x14ac:dyDescent="0.25">
      <c r="A19" s="10">
        <v>7</v>
      </c>
      <c r="B19" s="29" t="s">
        <v>10</v>
      </c>
      <c r="C19" s="31">
        <v>0.2</v>
      </c>
      <c r="D19" s="189">
        <f>(D17+C18)*0.2</f>
        <v>11930166.34</v>
      </c>
      <c r="E19" s="248"/>
      <c r="F19" s="56"/>
    </row>
    <row r="20" spans="1:9" ht="30" customHeight="1" x14ac:dyDescent="0.25">
      <c r="A20" s="10">
        <v>8</v>
      </c>
      <c r="B20" s="29" t="s">
        <v>15</v>
      </c>
      <c r="C20" s="187">
        <f>D17+C18+D19</f>
        <v>71580998.060000002</v>
      </c>
      <c r="D20" s="247"/>
      <c r="E20" s="246"/>
      <c r="F20" s="56"/>
      <c r="G20" s="56"/>
    </row>
    <row r="21" spans="1:9" ht="69" customHeight="1" x14ac:dyDescent="0.25">
      <c r="A21" s="10">
        <v>9</v>
      </c>
      <c r="B21" s="11" t="s">
        <v>12</v>
      </c>
      <c r="C21" s="12" t="s">
        <v>19</v>
      </c>
      <c r="D21" s="249"/>
      <c r="E21" s="249"/>
    </row>
    <row r="22" spans="1:9" ht="27" customHeight="1" x14ac:dyDescent="0.25">
      <c r="A22" s="10">
        <v>10</v>
      </c>
      <c r="B22" s="11" t="s">
        <v>3</v>
      </c>
      <c r="C22" s="50" t="s">
        <v>27</v>
      </c>
      <c r="D22" s="155" t="s">
        <v>44</v>
      </c>
      <c r="E22" s="156"/>
    </row>
    <row r="23" spans="1:9" ht="12.75" customHeight="1" x14ac:dyDescent="0.25">
      <c r="A23" s="160">
        <v>11</v>
      </c>
      <c r="B23" s="163" t="s">
        <v>8</v>
      </c>
      <c r="C23" s="166" t="s">
        <v>20</v>
      </c>
      <c r="D23" s="169" t="s">
        <v>45</v>
      </c>
      <c r="E23" s="170"/>
      <c r="G23" s="58"/>
    </row>
    <row r="24" spans="1:9" ht="12.75" customHeight="1" x14ac:dyDescent="0.25">
      <c r="A24" s="161"/>
      <c r="B24" s="164"/>
      <c r="C24" s="167"/>
      <c r="D24" s="171"/>
      <c r="E24" s="172"/>
      <c r="G24" s="58"/>
    </row>
    <row r="25" spans="1:9" ht="12.75" customHeight="1" x14ac:dyDescent="0.25">
      <c r="A25" s="161"/>
      <c r="B25" s="164"/>
      <c r="C25" s="167"/>
      <c r="D25" s="171"/>
      <c r="E25" s="172"/>
      <c r="G25" s="58"/>
    </row>
    <row r="26" spans="1:9" ht="12.75" customHeight="1" x14ac:dyDescent="0.25">
      <c r="A26" s="161"/>
      <c r="B26" s="164"/>
      <c r="C26" s="167"/>
      <c r="D26" s="171"/>
      <c r="E26" s="172"/>
      <c r="G26" s="58"/>
    </row>
    <row r="27" spans="1:9" ht="12.75" customHeight="1" x14ac:dyDescent="0.25">
      <c r="A27" s="161"/>
      <c r="B27" s="164"/>
      <c r="C27" s="167"/>
      <c r="D27" s="171"/>
      <c r="E27" s="172"/>
      <c r="G27" s="58"/>
    </row>
    <row r="28" spans="1:9" ht="12.75" customHeight="1" x14ac:dyDescent="0.25">
      <c r="A28" s="161"/>
      <c r="B28" s="164"/>
      <c r="C28" s="167"/>
      <c r="D28" s="171"/>
      <c r="E28" s="172"/>
      <c r="G28" s="58"/>
    </row>
    <row r="29" spans="1:9" ht="12.75" customHeight="1" x14ac:dyDescent="0.25">
      <c r="A29" s="161"/>
      <c r="B29" s="164"/>
      <c r="C29" s="167"/>
      <c r="D29" s="171"/>
      <c r="E29" s="172"/>
      <c r="G29" s="59"/>
    </row>
    <row r="30" spans="1:9" x14ac:dyDescent="0.25">
      <c r="A30" s="161"/>
      <c r="B30" s="164"/>
      <c r="C30" s="167"/>
      <c r="D30" s="171"/>
      <c r="E30" s="172"/>
      <c r="G30" s="55"/>
    </row>
    <row r="31" spans="1:9" x14ac:dyDescent="0.25">
      <c r="A31" s="161"/>
      <c r="B31" s="164"/>
      <c r="C31" s="167"/>
      <c r="D31" s="171"/>
      <c r="E31" s="172"/>
    </row>
    <row r="32" spans="1:9" x14ac:dyDescent="0.25">
      <c r="A32" s="161"/>
      <c r="B32" s="164"/>
      <c r="C32" s="167"/>
      <c r="D32" s="171"/>
      <c r="E32" s="172"/>
    </row>
    <row r="33" spans="1:5" x14ac:dyDescent="0.25">
      <c r="A33" s="161"/>
      <c r="B33" s="164"/>
      <c r="C33" s="167"/>
      <c r="D33" s="171"/>
      <c r="E33" s="172"/>
    </row>
    <row r="34" spans="1:5" x14ac:dyDescent="0.25">
      <c r="A34" s="161"/>
      <c r="B34" s="164"/>
      <c r="C34" s="167"/>
      <c r="D34" s="171"/>
      <c r="E34" s="172"/>
    </row>
    <row r="35" spans="1:5" x14ac:dyDescent="0.25">
      <c r="A35" s="161"/>
      <c r="B35" s="164"/>
      <c r="C35" s="167"/>
      <c r="D35" s="171"/>
      <c r="E35" s="172"/>
    </row>
    <row r="36" spans="1:5" x14ac:dyDescent="0.25">
      <c r="A36" s="161"/>
      <c r="B36" s="164"/>
      <c r="C36" s="167"/>
      <c r="D36" s="171"/>
      <c r="E36" s="172"/>
    </row>
    <row r="37" spans="1:5" x14ac:dyDescent="0.25">
      <c r="A37" s="161"/>
      <c r="B37" s="164"/>
      <c r="C37" s="167"/>
      <c r="D37" s="171"/>
      <c r="E37" s="172"/>
    </row>
    <row r="38" spans="1:5" x14ac:dyDescent="0.25">
      <c r="A38" s="161"/>
      <c r="B38" s="164"/>
      <c r="C38" s="167"/>
      <c r="D38" s="171"/>
      <c r="E38" s="172"/>
    </row>
    <row r="39" spans="1:5" x14ac:dyDescent="0.25">
      <c r="A39" s="161"/>
      <c r="B39" s="164"/>
      <c r="C39" s="167"/>
      <c r="D39" s="171"/>
      <c r="E39" s="172"/>
    </row>
    <row r="40" spans="1:5" x14ac:dyDescent="0.25">
      <c r="A40" s="161"/>
      <c r="B40" s="164"/>
      <c r="C40" s="167"/>
      <c r="D40" s="171"/>
      <c r="E40" s="172"/>
    </row>
    <row r="41" spans="1:5" ht="3" customHeight="1" x14ac:dyDescent="0.25">
      <c r="A41" s="161"/>
      <c r="B41" s="164"/>
      <c r="C41" s="167"/>
      <c r="D41" s="171"/>
      <c r="E41" s="172"/>
    </row>
    <row r="42" spans="1:5" hidden="1" x14ac:dyDescent="0.25">
      <c r="A42" s="161"/>
      <c r="B42" s="164"/>
      <c r="C42" s="167"/>
      <c r="D42" s="171"/>
      <c r="E42" s="172"/>
    </row>
    <row r="43" spans="1:5" ht="3.75" customHeight="1" x14ac:dyDescent="0.25">
      <c r="A43" s="161"/>
      <c r="B43" s="164"/>
      <c r="C43" s="167"/>
      <c r="D43" s="171"/>
      <c r="E43" s="172"/>
    </row>
    <row r="44" spans="1:5" hidden="1" x14ac:dyDescent="0.25">
      <c r="A44" s="161"/>
      <c r="B44" s="164"/>
      <c r="C44" s="167"/>
      <c r="D44" s="171"/>
      <c r="E44" s="172"/>
    </row>
    <row r="45" spans="1:5" hidden="1" x14ac:dyDescent="0.25">
      <c r="A45" s="161"/>
      <c r="B45" s="164"/>
      <c r="C45" s="167"/>
      <c r="D45" s="171"/>
      <c r="E45" s="172"/>
    </row>
    <row r="46" spans="1:5" hidden="1" x14ac:dyDescent="0.25">
      <c r="A46" s="161"/>
      <c r="B46" s="164"/>
      <c r="C46" s="167"/>
      <c r="D46" s="171"/>
      <c r="E46" s="172"/>
    </row>
    <row r="47" spans="1:5" hidden="1" x14ac:dyDescent="0.25">
      <c r="A47" s="161"/>
      <c r="B47" s="164"/>
      <c r="C47" s="167"/>
      <c r="D47" s="171"/>
      <c r="E47" s="172"/>
    </row>
    <row r="48" spans="1:5" hidden="1" x14ac:dyDescent="0.25">
      <c r="A48" s="161"/>
      <c r="B48" s="164"/>
      <c r="C48" s="167"/>
      <c r="D48" s="171"/>
      <c r="E48" s="172"/>
    </row>
    <row r="49" spans="1:5" hidden="1" x14ac:dyDescent="0.25">
      <c r="A49" s="161"/>
      <c r="B49" s="164"/>
      <c r="C49" s="167"/>
      <c r="D49" s="171"/>
      <c r="E49" s="172"/>
    </row>
    <row r="50" spans="1:5" ht="4.5" hidden="1" customHeight="1" x14ac:dyDescent="0.25">
      <c r="A50" s="161"/>
      <c r="B50" s="164"/>
      <c r="C50" s="167"/>
      <c r="D50" s="171"/>
      <c r="E50" s="172"/>
    </row>
    <row r="51" spans="1:5" ht="12.75" hidden="1" customHeight="1" x14ac:dyDescent="0.25">
      <c r="A51" s="161"/>
      <c r="B51" s="164"/>
      <c r="C51" s="167"/>
      <c r="D51" s="171"/>
      <c r="E51" s="172"/>
    </row>
    <row r="52" spans="1:5" ht="12.75" hidden="1" customHeight="1" x14ac:dyDescent="0.25">
      <c r="A52" s="161"/>
      <c r="B52" s="164"/>
      <c r="C52" s="167"/>
      <c r="D52" s="171"/>
      <c r="E52" s="172"/>
    </row>
    <row r="53" spans="1:5" ht="12.75" hidden="1" customHeight="1" x14ac:dyDescent="0.25">
      <c r="A53" s="161"/>
      <c r="B53" s="164"/>
      <c r="C53" s="167"/>
      <c r="D53" s="171"/>
      <c r="E53" s="172"/>
    </row>
    <row r="54" spans="1:5" ht="12.75" hidden="1" customHeight="1" x14ac:dyDescent="0.25">
      <c r="A54" s="161"/>
      <c r="B54" s="164"/>
      <c r="C54" s="167"/>
      <c r="D54" s="171"/>
      <c r="E54" s="172"/>
    </row>
    <row r="55" spans="1:5" ht="12.75" hidden="1" customHeight="1" x14ac:dyDescent="0.25">
      <c r="A55" s="161"/>
      <c r="B55" s="164"/>
      <c r="C55" s="167"/>
      <c r="D55" s="171"/>
      <c r="E55" s="172"/>
    </row>
    <row r="56" spans="1:5" ht="27.75" hidden="1" customHeight="1" x14ac:dyDescent="0.25">
      <c r="A56" s="161"/>
      <c r="B56" s="164"/>
      <c r="C56" s="167"/>
      <c r="D56" s="171"/>
      <c r="E56" s="172"/>
    </row>
    <row r="57" spans="1:5" ht="126.75" customHeight="1" x14ac:dyDescent="0.25">
      <c r="A57" s="162"/>
      <c r="B57" s="165"/>
      <c r="C57" s="168"/>
      <c r="D57" s="173"/>
      <c r="E57" s="174"/>
    </row>
    <row r="58" spans="1:5" ht="31.5" customHeight="1" x14ac:dyDescent="0.25">
      <c r="A58" s="8">
        <v>12</v>
      </c>
      <c r="B58" s="11" t="s">
        <v>9</v>
      </c>
      <c r="C58" s="13" t="s">
        <v>18</v>
      </c>
      <c r="D58" s="155" t="s">
        <v>43</v>
      </c>
      <c r="E58" s="156"/>
    </row>
    <row r="59" spans="1:5" ht="68.400000000000006" customHeight="1" thickBot="1" x14ac:dyDescent="0.3">
      <c r="A59" s="14">
        <v>13</v>
      </c>
      <c r="B59" s="15" t="s">
        <v>11</v>
      </c>
      <c r="C59" s="16"/>
      <c r="D59" s="157" t="s">
        <v>42</v>
      </c>
      <c r="E59" s="158"/>
    </row>
    <row r="60" spans="1:5" x14ac:dyDescent="0.25">
      <c r="A60" s="17"/>
      <c r="B60" s="18"/>
      <c r="C60" s="5"/>
      <c r="D60" s="19"/>
      <c r="E60" s="19"/>
    </row>
    <row r="61" spans="1:5" x14ac:dyDescent="0.25">
      <c r="A61" s="159" t="s">
        <v>39</v>
      </c>
      <c r="B61" s="159"/>
      <c r="C61" s="159"/>
      <c r="D61" s="159"/>
      <c r="E61" s="159"/>
    </row>
    <row r="62" spans="1:5" ht="32.25" customHeight="1" x14ac:dyDescent="0.25">
      <c r="A62" s="159" t="s">
        <v>13</v>
      </c>
      <c r="B62" s="159"/>
      <c r="C62" s="159"/>
      <c r="D62" s="159"/>
      <c r="E62" s="159"/>
    </row>
    <row r="63" spans="1:5" ht="31.5" customHeight="1" x14ac:dyDescent="0.25">
      <c r="A63" s="159" t="s">
        <v>14</v>
      </c>
      <c r="B63" s="159"/>
      <c r="C63" s="159"/>
      <c r="D63" s="159"/>
      <c r="E63" s="159"/>
    </row>
    <row r="66" spans="1:5" ht="13.8" x14ac:dyDescent="0.25">
      <c r="A66" s="20"/>
      <c r="B66" s="21" t="s">
        <v>40</v>
      </c>
      <c r="C66" s="5"/>
      <c r="D66" s="5" t="s">
        <v>41</v>
      </c>
      <c r="E66" s="22"/>
    </row>
    <row r="67" spans="1:5" x14ac:dyDescent="0.25">
      <c r="A67" s="23" t="s">
        <v>5</v>
      </c>
      <c r="C67" s="24"/>
      <c r="D67" s="24"/>
      <c r="E67" s="25" t="s">
        <v>2</v>
      </c>
    </row>
    <row r="68" spans="1:5" x14ac:dyDescent="0.25">
      <c r="A68" s="23"/>
      <c r="B68" s="26"/>
      <c r="C68" s="24"/>
      <c r="D68" s="24"/>
    </row>
    <row r="69" spans="1:5" x14ac:dyDescent="0.25">
      <c r="A69" s="23"/>
      <c r="B69" s="26"/>
      <c r="C69" s="24"/>
      <c r="D69" s="24"/>
    </row>
    <row r="70" spans="1:5" x14ac:dyDescent="0.25">
      <c r="A70" s="27"/>
      <c r="B70" s="26"/>
      <c r="C70" s="24"/>
      <c r="D70" s="24"/>
    </row>
    <row r="71" spans="1:5" x14ac:dyDescent="0.25">
      <c r="A71" s="27"/>
      <c r="B71" s="26"/>
      <c r="C71" s="24"/>
      <c r="D71" s="24"/>
    </row>
    <row r="72" spans="1:5" x14ac:dyDescent="0.25">
      <c r="A72" s="27"/>
      <c r="B72" s="26"/>
      <c r="C72" s="24"/>
      <c r="D72" s="24"/>
    </row>
    <row r="73" spans="1:5" x14ac:dyDescent="0.25">
      <c r="A73" s="27"/>
      <c r="B73" s="26"/>
      <c r="C73" s="24"/>
      <c r="D73" s="24"/>
    </row>
    <row r="74" spans="1:5" x14ac:dyDescent="0.25">
      <c r="A74" s="27"/>
      <c r="B74" s="26"/>
      <c r="C74" s="24"/>
      <c r="D74" s="24"/>
    </row>
    <row r="75" spans="1:5" x14ac:dyDescent="0.25">
      <c r="A75" s="23"/>
      <c r="B75" s="26"/>
      <c r="C75" s="24"/>
      <c r="D75" s="24"/>
    </row>
  </sheetData>
  <mergeCells count="27">
    <mergeCell ref="A5:B5"/>
    <mergeCell ref="A2:B2"/>
    <mergeCell ref="D2:E2"/>
    <mergeCell ref="A3:E3"/>
    <mergeCell ref="A4:B4"/>
    <mergeCell ref="C4:E4"/>
    <mergeCell ref="A23:A57"/>
    <mergeCell ref="B23:B57"/>
    <mergeCell ref="C23:C57"/>
    <mergeCell ref="D23:E57"/>
    <mergeCell ref="A7:B7"/>
    <mergeCell ref="A8:B8"/>
    <mergeCell ref="D10:E10"/>
    <mergeCell ref="B15:C15"/>
    <mergeCell ref="D15:E15"/>
    <mergeCell ref="A16:A17"/>
    <mergeCell ref="D17:E17"/>
    <mergeCell ref="C18:E18"/>
    <mergeCell ref="D19:E19"/>
    <mergeCell ref="C20:E20"/>
    <mergeCell ref="D21:E21"/>
    <mergeCell ref="D22:E22"/>
    <mergeCell ref="D58:E58"/>
    <mergeCell ref="D59:E59"/>
    <mergeCell ref="A61:E61"/>
    <mergeCell ref="A62:E62"/>
    <mergeCell ref="A63:E63"/>
  </mergeCells>
  <pageMargins left="0.75" right="0.75" top="1" bottom="1" header="0.5" footer="0.5"/>
  <pageSetup scale="7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КП с Кдог (понижение)</vt:lpstr>
      <vt:lpstr>Подкрановые пути_3.1_ЛСР v2</vt:lpstr>
      <vt:lpstr>Подкрановые пути_3.2_ЛСР v2</vt:lpstr>
      <vt:lpstr>КП с Кдог</vt:lpstr>
      <vt:lpstr>КП по ЛСР Заказчика</vt:lpstr>
      <vt:lpstr>'Подкрановые пути_3.1_ЛСР v2'!Заголовки_для_печати</vt:lpstr>
      <vt:lpstr>'Подкрановые пути_3.2_ЛСР v2'!Заголовки_для_печати</vt:lpstr>
      <vt:lpstr>'КП по ЛСР Заказчика'!Область_печати</vt:lpstr>
      <vt:lpstr>'КП с Кдог'!Область_печати</vt:lpstr>
      <vt:lpstr>'КП с Кдог (понижение)'!Область_печати</vt:lpstr>
      <vt:lpstr>'Подкрановые пути_3.1_ЛСР v2'!Область_печати</vt:lpstr>
      <vt:lpstr>'Подкрановые пути_3.2_ЛСР v2'!Область_печати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Елена Филонова</cp:lastModifiedBy>
  <cp:lastPrinted>2025-09-18T06:19:19Z</cp:lastPrinted>
  <dcterms:created xsi:type="dcterms:W3CDTF">2010-07-21T15:31:22Z</dcterms:created>
  <dcterms:modified xsi:type="dcterms:W3CDTF">2025-09-18T08:39:05Z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