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++Подкрановые пути\!!!НОВЫЙ КОНКУРС\!обоснование КП\"/>
    </mc:Choice>
  </mc:AlternateContent>
  <xr:revisionPtr revIDLastSave="0" documentId="13_ncr:1_{632D2807-D7FA-44DE-93A0-725AE2BE0B88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П с Кдог" sheetId="4" r:id="rId1"/>
    <sheet name="КП_3.1_ЛСР " sheetId="6" r:id="rId2"/>
    <sheet name="КП_3.2_ЛСР " sheetId="7" r:id="rId3"/>
    <sheet name="КП по ЛСР Заказчика" sheetId="5" state="hidden" r:id="rId4"/>
  </sheets>
  <definedNames>
    <definedName name="_xlnm.Print_Titles" localSheetId="1">'КП_3.1_ЛСР '!$22:$22</definedName>
    <definedName name="_xlnm.Print_Titles" localSheetId="2">'КП_3.2_ЛСР '!$22:$22</definedName>
    <definedName name="_xlnm.Print_Area" localSheetId="3">'КП по ЛСР Заказчика'!$A$1:$E$75</definedName>
    <definedName name="_xlnm.Print_Area" localSheetId="0">'КП с Кдог'!$A$1:$E$75</definedName>
    <definedName name="_xlnm.Print_Area" localSheetId="1">'КП_3.1_ЛСР '!$A$1:$O$609</definedName>
    <definedName name="_xlnm.Print_Area" localSheetId="2">'КП_3.2_ЛСР '!$A$1:$O$426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4" l="1"/>
  <c r="F13" i="4"/>
  <c r="D16" i="4" l="1"/>
  <c r="H18" i="4"/>
  <c r="H17" i="4"/>
  <c r="H19" i="4"/>
  <c r="D14" i="5"/>
  <c r="E14" i="5" s="1"/>
  <c r="D13" i="5"/>
  <c r="E13" i="5" s="1"/>
  <c r="E16" i="4" l="1"/>
  <c r="D17" i="4" s="1"/>
  <c r="D16" i="5"/>
  <c r="E16" i="5"/>
  <c r="D18" i="4" l="1"/>
  <c r="D19" i="4" s="1"/>
  <c r="D20" i="4" s="1"/>
  <c r="I19" i="4"/>
  <c r="D17" i="5"/>
  <c r="C18" i="5" s="1"/>
  <c r="D19" i="5" l="1"/>
  <c r="C20" i="5" s="1"/>
</calcChain>
</file>

<file path=xl/sharedStrings.xml><?xml version="1.0" encoding="utf-8"?>
<sst xmlns="http://schemas.openxmlformats.org/spreadsheetml/2006/main" count="2649" uniqueCount="621">
  <si>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</si>
  <si>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</si>
  <si>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</si>
  <si>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</si>
  <si>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</si>
  <si>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</si>
  <si>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</si>
  <si>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</si>
  <si>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</si>
  <si>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</si>
  <si>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</si>
  <si>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</si>
  <si>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</si>
  <si>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</si>
  <si>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</si>
  <si>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</si>
  <si>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</si>
  <si>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</si>
  <si>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</si>
  <si>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</si>
  <si>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</si>
  <si>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Конструкции железобетонные. Ростверк., 07.03.010 Крытый склад № 1 (код SAP 01.01.001) код ГП 3.1</t>
  </si>
  <si>
    <t> 1632-2021-3.1-КЖ1_07.03.010-В02</t>
  </si>
  <si>
    <t>Конструкции железобетонные. Ростверк., 07.03.010 Крытый склад № 2 (код SAP 01.01.001) код ГП 3.1</t>
  </si>
  <si>
    <t>1632-2021-3.2-КЖ1_07.03.010-В02</t>
  </si>
  <si>
    <t>Шифр рабочей документации</t>
  </si>
  <si>
    <t>Непредвиденные затраты 3%</t>
  </si>
  <si>
    <t xml:space="preserve">не более 120 календарных дней с даты заключения договора </t>
  </si>
  <si>
    <t>Материалы, руб без НДС</t>
  </si>
  <si>
    <t>Работы, руб без НДС</t>
  </si>
  <si>
    <t>Итого</t>
  </si>
  <si>
    <t>Итоговая стоимость по разделам</t>
  </si>
  <si>
    <t>Наменование раздела</t>
  </si>
  <si>
    <t xml:space="preserve">Прочее </t>
  </si>
  <si>
    <t>Исх. № 471-К/1 от 1109.2025г.</t>
  </si>
  <si>
    <t>КОММЕРЧЕСКОЕ ПРЕДЛОЖЕНИЕ</t>
  </si>
  <si>
    <t>Приложение 1 к заявке
от «11» сентября 2025 года
№ 471-К</t>
  </si>
  <si>
    <t>Общество с ограниченной ответственностью «КиКГЕОСТРОЙ»</t>
  </si>
  <si>
    <t>Выполнение комплекса строительно-монтажных работ по монтажу подкрановых путей крытого склада №1 и №2 на объекте «Терминал по перевалке минеральных удобрений в морском торговом порту Усть-Луга».</t>
  </si>
  <si>
    <t>Настоящее Предложение имеет правовой статус оферты и действует до "09" января 2026г.</t>
  </si>
  <si>
    <t>Генеральный директор</t>
  </si>
  <si>
    <t>Кесслер Ю.Ф.</t>
  </si>
  <si>
    <t>Руководитель проекта Шевчук Кирилл Алексеевич,
тел. +7 968 889-16-65, kikgeo.fin@gmail.com, 
Руководитель проекта Липатов Владислав Евгеньевич, 
	тел. +7 903 738-77-88, kikgeo.fin@gmail.com.</t>
  </si>
  <si>
    <t>Согласны с указаным гарантийным сроком</t>
  </si>
  <si>
    <t>120 календарных дней</t>
  </si>
  <si>
    <t>Аванс в размере 30%  стоимости Договора из них
сумма 5 000 000 руб., в том числе НДС 20%, без предоставления безотзывной банковской гарантии, 
сумма 13 723 090 руб., в том числе НДС 20%, с предоставлением безотзывной банковской гарантии;.
встречные условия указаны в приложенном протоколе разногласий</t>
  </si>
  <si>
    <t>проверка</t>
  </si>
  <si>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</si>
  <si>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</si>
  <si>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</si>
  <si>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</si>
  <si>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</si>
  <si>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 xml:space="preserve"> на Конструкции железобетонные. Ростверк., 07.03.010 Крытый склад № 1 (код SAP 01.01.001) код ГП 3.1, </t>
  </si>
  <si>
    <t xml:space="preserve">на на Конструкции железобетонные. Ростверк., 07.03.010 Крытый склад № 1 (код SAP 01.01.001) код ГП 3.1, </t>
  </si>
  <si>
    <t>(наименование работ и затрат, наименование объекта)</t>
  </si>
  <si>
    <t>Основание:</t>
  </si>
  <si>
    <t>1632-2021-3.1-КЖ1</t>
  </si>
  <si>
    <t>1632-2021-2.1.3-КМ_0_0_RU_IFC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</si>
  <si>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</si>
  <si>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</si>
  <si>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</si>
  <si>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</si>
  <si>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</si>
  <si>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</si>
  <si>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</si>
  <si>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</si>
  <si>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</si>
  <si>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2025 г.</t>
  </si>
  <si>
    <t>1 кв. 2000г.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</si>
  <si>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</si>
  <si>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</si>
  <si>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</si>
  <si>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</si>
  <si>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</si>
  <si>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</si>
  <si>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</si>
  <si>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</si>
  <si>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</si>
  <si>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</si>
  <si>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</si>
  <si>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</si>
  <si>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</si>
  <si>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</si>
  <si>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</si>
  <si>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</si>
  <si>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Приказ от 30.01.2024 № 55/пр прил.5 табл.1 п.2</t>
  </si>
  <si>
    <t xml:space="preserve">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</si>
  <si>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ОЗП=30,24; ЭМ=11,74; ЗПМ=30,24; МАТ=8,8</t>
  </si>
  <si>
    <t>Накладные расходы 93% ФОТ (от 1 143 169,88)</t>
  </si>
  <si>
    <t>Сметная прибыль 62% ФОТ (от 1 143 169,88)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</si>
  <si>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</si>
  <si>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</si>
  <si>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</si>
  <si>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</si>
  <si>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</si>
  <si>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</si>
  <si>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</si>
  <si>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</si>
  <si>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</si>
  <si>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</si>
  <si>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</si>
  <si>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</si>
  <si>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</si>
  <si>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</si>
  <si>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по разделу 1 Рельсовый путь № 1</t>
  </si>
  <si>
    <t>Раздел 2. Рельсовый путь № 2</t>
  </si>
  <si>
    <t>5</t>
  </si>
  <si>
    <t>Накладные расходы 93% ФОТ (от 1 205 719,69)</t>
  </si>
  <si>
    <t>Сметная прибыль 62% ФОТ (от 1 205 719,69)</t>
  </si>
  <si>
    <t>6
*</t>
  </si>
  <si>
    <t>7
*</t>
  </si>
  <si>
    <t>8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</si>
  <si>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</si>
  <si>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</si>
  <si>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</si>
  <si>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</si>
  <si>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</si>
  <si>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Накладные расходы 93% ФОТ (от 1 151 085,35)</t>
  </si>
  <si>
    <t>Сметная прибыль 62% ФОТ (от 1 151 085,35)</t>
  </si>
  <si>
    <t>10
*</t>
  </si>
  <si>
    <t>11
*</t>
  </si>
  <si>
    <t>12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</si>
  <si>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</si>
  <si>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</si>
  <si>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</si>
  <si>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</si>
  <si>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</si>
  <si>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</si>
  <si>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</si>
  <si>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</si>
  <si>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</si>
  <si>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</si>
  <si>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</si>
  <si>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</t>
  </si>
  <si>
    <t xml:space="preserve"> 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</si>
  <si>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</si>
  <si>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</si>
  <si>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</si>
  <si>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</si>
  <si>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</si>
  <si>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</si>
  <si>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</si>
  <si>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</si>
  <si>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</si>
  <si>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</si>
  <si>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</si>
  <si>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</si>
  <si>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</si>
  <si>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</si>
  <si>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</si>
  <si>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</si>
  <si>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</si>
  <si>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</si>
  <si>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</si>
  <si>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</si>
  <si>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</si>
  <si>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</si>
  <si>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</si>
  <si>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</si>
  <si>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</si>
  <si>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</si>
  <si>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</si>
  <si>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</si>
  <si>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</si>
  <si>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</si>
  <si>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</si>
  <si>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</si>
  <si>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</si>
  <si>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</si>
  <si>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</t>
  </si>
  <si>
    <t xml:space="preserve"> 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</si>
  <si>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</si>
  <si>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</si>
  <si>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</si>
  <si>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</si>
  <si>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</si>
  <si>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</si>
  <si>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</si>
  <si>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</si>
  <si>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</si>
  <si>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</si>
  <si>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</si>
  <si>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</si>
  <si>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</si>
  <si>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</si>
  <si>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</si>
  <si>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</si>
  <si>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</si>
  <si>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</si>
  <si>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</si>
  <si>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</si>
  <si>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</si>
  <si>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</si>
  <si>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</si>
  <si>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</si>
  <si>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</si>
  <si>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</si>
  <si>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</si>
  <si>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</si>
  <si>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Накладные расходы 94% ФОТ (от 76,21)</t>
  </si>
  <si>
    <t>Сметная прибыль 51% ФОТ (от 76,21)</t>
  </si>
  <si>
    <t>М-6 1 шт (лист 20.5)</t>
  </si>
  <si>
    <t>29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</si>
  <si>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</si>
  <si>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</si>
  <si>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</si>
  <si>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</si>
  <si>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</si>
  <si>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</si>
  <si>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</si>
  <si>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</si>
  <si>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</si>
  <si>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</si>
  <si>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</si>
  <si>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</si>
  <si>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</si>
  <si>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</si>
  <si>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</si>
  <si>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</si>
  <si>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</si>
  <si>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</si>
  <si>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</si>
  <si>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</si>
  <si>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</si>
  <si>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</si>
  <si>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</si>
  <si>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</si>
  <si>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</si>
  <si>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</si>
  <si>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</si>
  <si>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</si>
  <si>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</si>
  <si>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</si>
  <si>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</si>
  <si>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</si>
  <si>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</si>
  <si>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</si>
  <si>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</si>
  <si>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</si>
  <si>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</si>
  <si>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</si>
  <si>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</si>
  <si>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</si>
  <si>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</si>
  <si>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</si>
  <si>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</si>
  <si>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</si>
  <si>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</si>
  <si>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</si>
  <si>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</si>
  <si>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</si>
  <si>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</si>
  <si>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</si>
  <si>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</si>
  <si>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</si>
  <si>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</si>
  <si>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</si>
  <si>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</si>
  <si>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</si>
  <si>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</si>
  <si>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</si>
  <si>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</si>
  <si>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</si>
  <si>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</si>
  <si>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</si>
  <si>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</si>
  <si>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</si>
  <si>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</si>
  <si>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</si>
  <si>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</si>
  <si>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</si>
  <si>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 шт (лист 20.7)</t>
  </si>
  <si>
    <t>49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</si>
  <si>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</si>
  <si>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</si>
  <si>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</si>
  <si>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</si>
  <si>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</si>
  <si>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 шт (лист 20.7)</t>
  </si>
  <si>
    <t>51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</si>
  <si>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</si>
  <si>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</si>
  <si>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</si>
  <si>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</si>
  <si>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</si>
  <si>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 шт (лист 20.7)</t>
  </si>
  <si>
    <t>53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</si>
  <si>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</si>
  <si>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</si>
  <si>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</si>
  <si>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</si>
  <si>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</si>
  <si>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 шт (лист 20.7)</t>
  </si>
  <si>
    <t>55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</si>
  <si>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</si>
  <si>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</si>
  <si>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</si>
  <si>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</si>
  <si>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</si>
  <si>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 шт (лист 20.7)</t>
  </si>
  <si>
    <t>57</t>
  </si>
  <si>
    <t>58</t>
  </si>
  <si>
    <t>М-21 1 шт (лист 20.7)</t>
  </si>
  <si>
    <t>59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</si>
  <si>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</si>
  <si>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</si>
  <si>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</si>
  <si>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</si>
  <si>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</si>
  <si>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 шт (лист 20.7)</t>
  </si>
  <si>
    <t>61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</si>
  <si>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</si>
  <si>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</si>
  <si>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</si>
  <si>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</si>
  <si>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</si>
  <si>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 шт (лист 20.7)</t>
  </si>
  <si>
    <t>63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</si>
  <si>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</si>
  <si>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</si>
  <si>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</si>
  <si>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</si>
  <si>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</si>
  <si>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 шт (лист 20.7)</t>
  </si>
  <si>
    <t>65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</si>
  <si>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</si>
  <si>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</si>
  <si>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</si>
  <si>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</si>
  <si>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</si>
  <si>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 шт (лист 20.8)</t>
  </si>
  <si>
    <t>67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</si>
  <si>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</si>
  <si>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</si>
  <si>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</si>
  <si>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</si>
  <si>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</si>
  <si>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 шт (лист 20.8)</t>
  </si>
  <si>
    <t>69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</si>
  <si>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</si>
  <si>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</si>
  <si>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</si>
  <si>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</si>
  <si>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</si>
  <si>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 шт (лист 20.8)</t>
  </si>
  <si>
    <t>71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</si>
  <si>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</si>
  <si>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</si>
  <si>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</si>
  <si>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</si>
  <si>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</si>
  <si>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73</t>
  </si>
  <si>
    <t>М-28 2 шт (лист 20.8)</t>
  </si>
  <si>
    <t>74</t>
  </si>
  <si>
    <t>Накладные расходы 94% ФОТ (от 60,70)</t>
  </si>
  <si>
    <t>Сметная прибыль 51% ФОТ (от 60,70)</t>
  </si>
  <si>
    <t>75</t>
  </si>
  <si>
    <t>Накладные расходы 94% ФОТ (от 74,67)</t>
  </si>
  <si>
    <t>Сметная прибыль 51% ФОТ (от 74,67)</t>
  </si>
  <si>
    <t>М-29 1 шт (лист 20.8)</t>
  </si>
  <si>
    <t>76</t>
  </si>
  <si>
    <t>Накладные расходы 94% ФОТ (от 54,41)</t>
  </si>
  <si>
    <t>Сметная прибыль 51% ФОТ (от 54,41)</t>
  </si>
  <si>
    <t>77</t>
  </si>
  <si>
    <t>Накладные расходы 94% ФОТ (от 66,94)</t>
  </si>
  <si>
    <t>Сметная прибыль 51% ФОТ (от 66,94)</t>
  </si>
  <si>
    <t>М-30 1 шт (лист 20.8)</t>
  </si>
  <si>
    <t>78</t>
  </si>
  <si>
    <t>Накладные расходы 94% ФОТ (от 46,39)</t>
  </si>
  <si>
    <t>Сметная прибыль 51% ФОТ (от 46,39)</t>
  </si>
  <si>
    <t>79</t>
  </si>
  <si>
    <t>Накладные расходы 94% ФОТ (от 57,08)</t>
  </si>
  <si>
    <t>Сметная прибыль 51% ФОТ (от 57,08)</t>
  </si>
  <si>
    <t>М-31 1 шт (лист 20.8)</t>
  </si>
  <si>
    <t>80</t>
  </si>
  <si>
    <t>Накладные расходы 94% ФОТ (от 38,37)</t>
  </si>
  <si>
    <t>Сметная прибыль 51% ФОТ (от 38,37)</t>
  </si>
  <si>
    <t>81</t>
  </si>
  <si>
    <t>Накладные расходы 94% ФОТ (от 47,21)</t>
  </si>
  <si>
    <t>Сметная прибыль 51% ФОТ (от 47,21)</t>
  </si>
  <si>
    <t>М-32 9 шт (лист 20.8)</t>
  </si>
  <si>
    <t>82</t>
  </si>
  <si>
    <t>Накладные расходы 94% ФОТ (от 707,46)</t>
  </si>
  <si>
    <t>Сметная прибыль 51% ФОТ (от 707,46)</t>
  </si>
  <si>
    <t>83</t>
  </si>
  <si>
    <t>Накладные расходы 94% ФОТ (от 870,37)</t>
  </si>
  <si>
    <t>Сметная прибыль 51% ФОТ (от 870,37)</t>
  </si>
  <si>
    <t>М-3321 шт (лист 20.8)</t>
  </si>
  <si>
    <t>84</t>
  </si>
  <si>
    <t>Накладные расходы 94% ФОТ (от 48,79)</t>
  </si>
  <si>
    <t>Сметная прибыль 51% ФОТ (от 48,79)</t>
  </si>
  <si>
    <t>85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</si>
  <si>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</si>
  <si>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</si>
  <si>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</si>
  <si>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</si>
  <si>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</si>
  <si>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</si>
  <si>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</si>
  <si>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</si>
  <si>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86356,72) (Поз. 19-85)</t>
  </si>
  <si>
    <t xml:space="preserve">      102% ФОТ (от 1663544,55) (Поз. 17-18)</t>
  </si>
  <si>
    <t xml:space="preserve">      103% ФОТ (от 436647,96) (Поз. 13-16)</t>
  </si>
  <si>
    <t>Сметная прибыль</t>
  </si>
  <si>
    <t xml:space="preserve">      45% ФОТ (от 1094264,6) (Поз. 4, 8, 12)</t>
  </si>
  <si>
    <t xml:space="preserve">      51% ФОТ (от 86356,72) (Поз. 19-85)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</si>
  <si>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</si>
  <si>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</si>
  <si>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</si>
  <si>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</si>
  <si>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</si>
  <si>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</si>
  <si>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</si>
  <si>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</si>
  <si>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</si>
  <si>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</si>
  <si>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</si>
  <si>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</si>
  <si>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</si>
  <si>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</si>
  <si>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</si>
  <si>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</si>
  <si>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</si>
  <si>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</si>
  <si>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</si>
  <si>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19-85</t>
  </si>
  <si>
    <t xml:space="preserve">               Накладные расходы 94% ФОТ (от 86 356,72)</t>
  </si>
  <si>
    <t xml:space="preserve">               Сметная прибыль 51% ФОТ (от 86 356,72)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</si>
  <si>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</si>
  <si>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</si>
  <si>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</si>
  <si>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</si>
  <si>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</si>
  <si>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</si>
  <si>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</si>
  <si>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</si>
  <si>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</si>
  <si>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</si>
  <si>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</si>
  <si>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</si>
  <si>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</si>
  <si>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</si>
  <si>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 -МАТ</t>
  </si>
  <si>
    <t xml:space="preserve">     Итого с учетом доп. работ и затрат</t>
  </si>
  <si>
    <t xml:space="preserve">      1,253278</t>
  </si>
  <si>
    <t xml:space="preserve">      +МАТ</t>
  </si>
  <si>
    <t xml:space="preserve">     Возврат стоимости материалов поставки Заказчика -МАТЗАК</t>
  </si>
  <si>
    <t xml:space="preserve">  ВСЕГО по смете</t>
  </si>
  <si>
    <t>Материалы заказчика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</si>
  <si>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</si>
  <si>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</si>
  <si>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</si>
  <si>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</si>
  <si>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</si>
  <si>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</si>
  <si>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</si>
  <si>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</si>
  <si>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</si>
  <si>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</si>
  <si>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</si>
  <si>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</si>
  <si>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</si>
  <si>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</si>
  <si>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</si>
  <si>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</si>
  <si>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</si>
  <si>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</si>
  <si>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</si>
  <si>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</si>
  <si>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</si>
  <si>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</si>
  <si>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ЛОКАЛЬНАЯ СМЕТА № 1632-2021-3.1-КЖ2_07.03.010-В02</t>
  </si>
  <si>
    <t>на Конструкции железобетонные. Ростверк., 07.03.010 Крытый склад № 2 (код SAP 01.01.001) код ГП 3.1</t>
  </si>
  <si>
    <t xml:space="preserve">на на Конструкции железобетонные. Ростверк., 07.03.010 Крытый склад № 2 (код SAP 01.01.001) код ГП 3.1, </t>
  </si>
  <si>
    <t>1632-2021-3.2-КЖ1</t>
  </si>
  <si>
    <t>Накладные расходы 93% ФОТ (от 1 353 528,08)</t>
  </si>
  <si>
    <t>Сметная прибыль 62% ФОТ (от 1 353 528,08)</t>
  </si>
  <si>
    <t>Накладные расходы 90% ФОТ (от 499 747,23)</t>
  </si>
  <si>
    <t>Сметная прибыль 45% ФОТ (от 499 747,23)</t>
  </si>
  <si>
    <t>Накладные расходы 93% ФОТ (от 1 419 542,94)</t>
  </si>
  <si>
    <t>Сметная прибыль 62% ФОТ (от 1 419 542,94)</t>
  </si>
  <si>
    <t>Накладные расходы 90% ФОТ (от 715 754,37)</t>
  </si>
  <si>
    <t>Сметная прибыль 45% ФОТ (от 715 754,37)</t>
  </si>
  <si>
    <t>Накладные расходы 93% ФОТ (от 1 367 124,93)</t>
  </si>
  <si>
    <t>Сметная прибыль 62% ФОТ (от 1 367 124,93)</t>
  </si>
  <si>
    <t>Накладные расходы 90% ФОТ (от 76 301,36)</t>
  </si>
  <si>
    <t>Сметная прибыль 45% ФОТ (от 76 301,36)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</si>
  <si>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</si>
  <si>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</si>
  <si>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Накладные расходы 103% ФОТ (от 57 984,15)</t>
  </si>
  <si>
    <t>Сметная прибыль 59% ФОТ (от 57 984,15)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</si>
  <si>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</si>
  <si>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</si>
  <si>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 xml:space="preserve"> 400-100=300/10=30 ПЗ=30 ПЗ=30 (ОЗП=30; ЭМ=30 к расх.; ЗПМ=30; МАТ=30 к расх.; ТЗ=30; ТЗМ=30)</t>
  </si>
  <si>
    <t>Накладные расходы 103% ФОТ (от 148 710,38)</t>
  </si>
  <si>
    <t>Сметная прибыль 59% ФОТ (от 148 710,38)</t>
  </si>
  <si>
    <t>ТССЦ-509-2631
Приказ Администрации ЛО от 20.10.15 №28</t>
  </si>
  <si>
    <t>Капсула с клеевым составом Hilti HVU-TZ M20</t>
  </si>
  <si>
    <t>ТССЦ-509-4616
Приказ Администрации ЛО от 20.10.15 №28</t>
  </si>
  <si>
    <t>Шпилька анкерная Hilti: HIT-V-5,8 М16х300 (HAS) для использования с химическими анкерами HIT</t>
  </si>
  <si>
    <t>Накладные расходы 102% ФОТ (от 1 524 552,19)</t>
  </si>
  <si>
    <t>Сметная прибыль 58% ФОТ (от 1 524 552,19)</t>
  </si>
  <si>
    <t>Накладные расходы 102% ФОТ (от 445 604,45)</t>
  </si>
  <si>
    <t>Сметная прибыль 58% ФОТ (от 445 604,45)</t>
  </si>
  <si>
    <t>М-1 176 шт (лист 487)</t>
  </si>
  <si>
    <t>Накладные расходы 94% ФОТ (от 15 607,77)</t>
  </si>
  <si>
    <t>Сметная прибыль 51% ФОТ (от 15 607,77)</t>
  </si>
  <si>
    <t>Накладные расходы 94% ФОТ (от 19 201,96)</t>
  </si>
  <si>
    <t>Сметная прибыль 51% ФОТ (от 19 201,96)</t>
  </si>
  <si>
    <t>М-2 21 шт (лист 487)</t>
  </si>
  <si>
    <t>Накладные расходы 94% ФОТ (от 1 815,79)</t>
  </si>
  <si>
    <t>Сметная прибыль 51% ФОТ (от 1 815,79)</t>
  </si>
  <si>
    <t>Накладные расходы 94% ФОТ (от 2 233,95)</t>
  </si>
  <si>
    <t>Сметная прибыль 51% ФОТ (от 2 233,95)</t>
  </si>
  <si>
    <t>М-3 2 шт (лист 487)</t>
  </si>
  <si>
    <t>Накладные расходы 94% ФОТ (от 132,83)</t>
  </si>
  <si>
    <t>Сметная прибыль 51% ФОТ (от 132,83)</t>
  </si>
  <si>
    <t>Накладные расходы 94% ФОТ (от 163,43)</t>
  </si>
  <si>
    <t>Сметная прибыль 51% ФОТ (от 163,43)</t>
  </si>
  <si>
    <t>М-4 1 шт (лист 487)</t>
  </si>
  <si>
    <t>Накладные расходы 94% ФОТ (от 78,19)</t>
  </si>
  <si>
    <t>Сметная прибыль 51% ФОТ (от 78,19)</t>
  </si>
  <si>
    <t>Накладные расходы 94% ФОТ (от 96,20)</t>
  </si>
  <si>
    <t>Сметная прибыль 51% ФОТ (от 96,20)</t>
  </si>
  <si>
    <t>М-5 1 шт (лист 487)</t>
  </si>
  <si>
    <t>Накладные расходы 94% ФОТ (от 114,08)</t>
  </si>
  <si>
    <t>Сметная прибыль 51% ФОТ (от 114,08)</t>
  </si>
  <si>
    <t>Накладные расходы 94% ФОТ (от 140,34)</t>
  </si>
  <si>
    <t>Сметная прибыль 51% ФОТ (от 140,34)</t>
  </si>
  <si>
    <t>М-6 1 шт (лист 487)</t>
  </si>
  <si>
    <t>Накладные расходы 94% ФОТ (от 63,06)</t>
  </si>
  <si>
    <t>Сметная прибыль 51% ФОТ (от 63,06)</t>
  </si>
  <si>
    <t>Накладные расходы 94% ФОТ (от 77,58)</t>
  </si>
  <si>
    <t>Сметная прибыль 51% ФОТ (от 77,58)</t>
  </si>
  <si>
    <t>М-7 1 шт (лист 487)</t>
  </si>
  <si>
    <t>Накладные расходы 94% ФОТ (от 100,26)</t>
  </si>
  <si>
    <t>Сметная прибыль 51% ФОТ (от 100,26)</t>
  </si>
  <si>
    <t>Накладные расходы 94% ФОТ (от 123,36)</t>
  </si>
  <si>
    <t>Сметная прибыль 51% ФОТ (от 123,36)</t>
  </si>
  <si>
    <t>М-8 169 шт (лист 487)</t>
  </si>
  <si>
    <t>Накладные расходы 94% ФОТ (от 14 987,60)</t>
  </si>
  <si>
    <t>Сметная прибыль 51% ФОТ (от 14 987,60)</t>
  </si>
  <si>
    <t>Накладные расходы 94% ФОТ (от 18 438,97)</t>
  </si>
  <si>
    <t>Сметная прибыль 51% ФОТ (от 18 438,97)</t>
  </si>
  <si>
    <t>М-9 21 шт (лист 487)</t>
  </si>
  <si>
    <t>М-10 2 шт (лист 487)</t>
  </si>
  <si>
    <t>М-11 1 шт (лист 487)</t>
  </si>
  <si>
    <t>М-12 1 шт (лист 487)</t>
  </si>
  <si>
    <t>Накладные расходы 94% ФОТ (от 65,29)</t>
  </si>
  <si>
    <t>Сметная прибыль 51% ФОТ (от 65,29)</t>
  </si>
  <si>
    <t>Накладные расходы 94% ФОТ (от 80,32)</t>
  </si>
  <si>
    <t>Сметная прибыль 51% ФОТ (от 80,32)</t>
  </si>
  <si>
    <t>М-13 1 шт (лист 487)</t>
  </si>
  <si>
    <t>Накладные расходы 94% ФОТ (от 17,16)</t>
  </si>
  <si>
    <t>Сметная прибыль 51% ФОТ (от 17,16)</t>
  </si>
  <si>
    <t>Накладные расходы 94% ФОТ (от 21,11)</t>
  </si>
  <si>
    <t>Сметная прибыль 51% ФОТ (от 21,11)</t>
  </si>
  <si>
    <t>М-14 128 шт (лист 488)</t>
  </si>
  <si>
    <t>Накладные расходы 94% ФОТ (от 8 521,97)</t>
  </si>
  <si>
    <t>Сметная прибыль 51% ФОТ (от 8 521,97)</t>
  </si>
  <si>
    <t>Накладные расходы 94% ФОТ (от 10 484,43)</t>
  </si>
  <si>
    <t>Сметная прибыль 51% ФОТ (от 10 484,43)</t>
  </si>
  <si>
    <t>М-15 1 шт (лист 488)</t>
  </si>
  <si>
    <t>Накладные расходы 94% ФОТ (от 28,35)</t>
  </si>
  <si>
    <t>Сметная прибыль 51% ФОТ (от 28,35)</t>
  </si>
  <si>
    <t>Накладные расходы 94% ФОТ (от 34,88)</t>
  </si>
  <si>
    <t>Сметная прибыль 51% ФОТ (от 34,88)</t>
  </si>
  <si>
    <t>М-16 1шт (лист 488)</t>
  </si>
  <si>
    <t>Накладные расходы 94% ФОТ (от 73,65)</t>
  </si>
  <si>
    <t>Сметная прибыль 51% ФОТ (от 73,65)</t>
  </si>
  <si>
    <t>Накладные расходы 94% ФОТ (от 90,62)</t>
  </si>
  <si>
    <t>Сметная прибыль 51% ФОТ (от 90,62)</t>
  </si>
  <si>
    <t>М-17 20шт (лист 488)</t>
  </si>
  <si>
    <t>Накладные расходы 94% ФОТ (от 1 572,42)</t>
  </si>
  <si>
    <t>Сметная прибыль 51% ФОТ (от 1 572,42)</t>
  </si>
  <si>
    <t>Накладные расходы 94% ФОТ (от 1 934,51)</t>
  </si>
  <si>
    <t>Сметная прибыль 51% ФОТ (от 1 934,51)</t>
  </si>
  <si>
    <t>М-18 1шт (лист 488.1)</t>
  </si>
  <si>
    <t>Накладные расходы 94% ФОТ (от 42,64)</t>
  </si>
  <si>
    <t>Сметная прибыль 51% ФОТ (от 42,64)</t>
  </si>
  <si>
    <t>Накладные расходы 94% ФОТ (от 52,46)</t>
  </si>
  <si>
    <t>Сметная прибыль 51% ФОТ (от 52,46)</t>
  </si>
  <si>
    <t xml:space="preserve">      90% ФОТ (от 1291802,96) (Поз. 4, 8, 12)</t>
  </si>
  <si>
    <t xml:space="preserve">      93% ФОТ (от 4140195,95) (Поз. 1-3, 5-7, 9-11)</t>
  </si>
  <si>
    <t xml:space="preserve">      94% ФОТ (от 100964,8) (Поз. 19-54)</t>
  </si>
  <si>
    <t xml:space="preserve">      102% ФОТ (от 1970156,64) (Поз. 17-18)</t>
  </si>
  <si>
    <t xml:space="preserve">      103% ФОТ (от 206694,53) (Поз. 13-16)</t>
  </si>
  <si>
    <t xml:space="preserve">      45% ФОТ (от 1291802,96) (Поз. 4, 8, 12)</t>
  </si>
  <si>
    <t xml:space="preserve">      51% ФОТ (от 100964,8) (Поз. 19-54)</t>
  </si>
  <si>
    <t xml:space="preserve">      58% ФОТ (от 1970156,64) (Поз. 17-18)</t>
  </si>
  <si>
    <t xml:space="preserve">      59% ФОТ (от 206694,53) (Поз. 13-16)</t>
  </si>
  <si>
    <t xml:space="preserve">      62% ФОТ (от 4140195,95) (Поз. 1-3, 5-7, 9-11)</t>
  </si>
  <si>
    <t xml:space="preserve">               Накладные расходы 93% ФОТ (от 4 140 195,95)</t>
  </si>
  <si>
    <t xml:space="preserve">               Сметная прибыль 62% ФОТ (от 4 140 195,95)</t>
  </si>
  <si>
    <t xml:space="preserve">               Накладные расходы 103% ФОТ (от 206 694,53)</t>
  </si>
  <si>
    <t xml:space="preserve">               Сметная прибыль 59% ФОТ (от 206 694,53)</t>
  </si>
  <si>
    <t xml:space="preserve">               Накладные расходы 102% ФОТ (от 1 970 156,64)</t>
  </si>
  <si>
    <t xml:space="preserve">               Сметная прибыль 58% ФОТ (от 1 970 156,64)</t>
  </si>
  <si>
    <t xml:space="preserve">               Итого Поз. 19-54</t>
  </si>
  <si>
    <t xml:space="preserve">               Накладные расходы 94% ФОТ (от 100 964,80)</t>
  </si>
  <si>
    <t xml:space="preserve">               Сметная прибыль 51% ФОТ (от 100 964,80)</t>
  </si>
  <si>
    <t xml:space="preserve">               Накладные расходы 90% ФОТ (от 1 291 802,96)</t>
  </si>
  <si>
    <t xml:space="preserve">               Сметная прибыль 45% ФОТ (от 1 291 802,96)</t>
  </si>
  <si>
    <t xml:space="preserve">     ТССЦ-202-0016 Пути подкрановые, марка стали: С 255, рельсы железнодорожные, "т" Кол-во: 5,0273698{п.11}</t>
  </si>
  <si>
    <t xml:space="preserve">          Всего на физобъем (5,0273698{п.11})</t>
  </si>
  <si>
    <t xml:space="preserve">     ТССЦ-202-0016 Пути подкрановые, марка стали: С 255, рельсы железнодорожные, "т" Кол-во: 47,1598681{п.7}</t>
  </si>
  <si>
    <t xml:space="preserve">          Всего на физобъем (47,1598681{п.7})</t>
  </si>
  <si>
    <t xml:space="preserve">     ТССЦ-202-0016 Пути подкрановые, марка стали: С 255, рельсы железнодорожные, "т" Кол-во: 32,9275159{п.3}</t>
  </si>
  <si>
    <t xml:space="preserve">          Всего на физобъем (32,9275159{п.3})</t>
  </si>
  <si>
    <t xml:space="preserve">     ТССЦ-202-0017 Пути подкрановые, марка стали: С 255, крепления и упоры//Рельсовые комплекты, "т" Кол-во: 30,6771286{п.2}</t>
  </si>
  <si>
    <t xml:space="preserve">          Всего на физобъем (30,6771286{п.2})</t>
  </si>
  <si>
    <t xml:space="preserve">     ТССЦ-202-0017 Пути подкрановые, марка стали: С 255, крепления и упоры//Рельсовые комплекты, "т" Кол-во: 14,8627455{п.10}</t>
  </si>
  <si>
    <t xml:space="preserve">          Всего на физобъем (14,8627455{п.10})</t>
  </si>
  <si>
    <t xml:space="preserve">     ТССЦ-202-0017 Пути подкрановые, марка стали: С 255, крепления и упоры//Рельсовые комплекты, "т" Кол-во: 32,683033{п.6}</t>
  </si>
  <si>
    <t xml:space="preserve">          Всего на физобъем (32,683033{п.6})</t>
  </si>
  <si>
    <t xml:space="preserve">     ТССЦ-509-2631 Капсула с клеевым составом Hilti HVU-TZ M20, "шт." Кол-во: 1546{п.15}</t>
  </si>
  <si>
    <t xml:space="preserve">          Всего на физобъем (1546{п.15})</t>
  </si>
  <si>
    <t xml:space="preserve">     ТССЦ-509-4616 Шпилька анкерная Hilti: HIT-V-5,8 М16х300 (HAS) для использования с химическими анкерами HIT, "шт." Кол-во: 1546{п.16}</t>
  </si>
  <si>
    <t xml:space="preserve">          Всего на физобъем (1546{п.16})</t>
  </si>
  <si>
    <r>
      <t xml:space="preserve">      Договорной коэффициент - 1,253278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</si>
  <si>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 Договорной коэффициент - 1,253278 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</si>
</sst>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0.000000"/>
    <numFmt numFmtId="166" formatCode="0.0000000"/>
    <numFmt numFmtId="167" formatCode="0.00000"/>
    <numFmt numFmtId="168" formatCode="0.000"/>
    <numFmt numFmtId="169" formatCode="0.0000"/>
  </numFmts>
  <fonts count="28" x14ac:knownFonts="1">
    <font>
      <sz val="10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0" fontId="14" fillId="0" borderId="0"/>
  </cellStyleXfs>
  <cellXfs count="199">
    <xf numFmtId="0" fontId="0" fillId="0" borderId="0" xfId="0"/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Fill="1" applyAlignment="1">
      <alignment wrapText="1"/>
    </xf>
    <xf numFmtId="0" fontId="8" fillId="3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8" fillId="3" borderId="6" xfId="0" quotePrefix="1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wrapText="1"/>
    </xf>
    <xf numFmtId="0" fontId="8" fillId="3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Fill="1" applyBorder="1"/>
    <xf numFmtId="0" fontId="7" fillId="0" borderId="4" xfId="0" applyFont="1" applyBorder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left" wrapText="1"/>
    </xf>
    <xf numFmtId="0" fontId="10" fillId="0" borderId="0" xfId="0" applyFont="1" applyAlignment="1">
      <alignment horizontal="left" vertical="center"/>
    </xf>
    <xf numFmtId="0" fontId="7" fillId="4" borderId="3" xfId="0" applyFont="1" applyFill="1" applyBorder="1" applyAlignment="1">
      <alignment horizontal="justify" vertical="center"/>
    </xf>
    <xf numFmtId="0" fontId="5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9" fontId="8" fillId="5" borderId="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NumberFormat="1" applyFont="1" applyAlignment="1">
      <alignment vertical="center" wrapText="1"/>
    </xf>
    <xf numFmtId="0" fontId="8" fillId="0" borderId="0" xfId="0" applyFont="1" applyAlignment="1">
      <alignment horizontal="right" vertical="center"/>
    </xf>
    <xf numFmtId="0" fontId="1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43" fontId="8" fillId="4" borderId="3" xfId="1" applyFont="1" applyFill="1" applyBorder="1"/>
    <xf numFmtId="43" fontId="8" fillId="4" borderId="8" xfId="1" applyFont="1" applyFill="1" applyBorder="1"/>
    <xf numFmtId="164" fontId="8" fillId="0" borderId="0" xfId="0" applyNumberFormat="1" applyFont="1"/>
    <xf numFmtId="43" fontId="8" fillId="4" borderId="3" xfId="1" applyFont="1" applyFill="1" applyBorder="1" applyAlignment="1">
      <alignment vertical="center"/>
    </xf>
    <xf numFmtId="164" fontId="8" fillId="5" borderId="3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164" fontId="10" fillId="0" borderId="0" xfId="0" applyNumberFormat="1" applyFont="1"/>
    <xf numFmtId="164" fontId="8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5" borderId="24" xfId="0" applyNumberFormat="1" applyFont="1" applyFill="1" applyBorder="1" applyAlignment="1">
      <alignment vertical="center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8" fillId="4" borderId="26" xfId="0" applyFont="1" applyFill="1" applyBorder="1" applyAlignment="1">
      <alignment horizontal="center" vertical="center" wrapText="1"/>
    </xf>
    <xf numFmtId="43" fontId="8" fillId="4" borderId="8" xfId="1" applyFont="1" applyFill="1" applyBorder="1" applyAlignment="1">
      <alignment vertical="center"/>
    </xf>
    <xf numFmtId="164" fontId="8" fillId="5" borderId="8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1" fillId="0" borderId="0" xfId="0" applyNumberFormat="1" applyFont="1" applyFill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3" borderId="21" xfId="0" quotePrefix="1" applyNumberFormat="1" applyFont="1" applyFill="1" applyBorder="1" applyAlignment="1">
      <alignment horizontal="center" vertical="center"/>
    </xf>
    <xf numFmtId="0" fontId="8" fillId="3" borderId="23" xfId="0" quotePrefix="1" applyNumberFormat="1" applyFont="1" applyFill="1" applyBorder="1" applyAlignment="1">
      <alignment horizontal="center" vertical="center"/>
    </xf>
    <xf numFmtId="164" fontId="8" fillId="5" borderId="24" xfId="0" applyNumberFormat="1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164" fontId="8" fillId="5" borderId="3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164" fontId="8" fillId="5" borderId="2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8" fillId="3" borderId="21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 wrapText="1"/>
    </xf>
    <xf numFmtId="0" fontId="8" fillId="4" borderId="15" xfId="0" applyFont="1" applyFill="1" applyBorder="1" applyAlignment="1">
      <alignment horizontal="left" vertical="top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/>
    </xf>
    <xf numFmtId="0" fontId="10" fillId="4" borderId="25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/>
    </xf>
    <xf numFmtId="0" fontId="14" fillId="0" borderId="0" xfId="2"/>
    <xf numFmtId="0" fontId="15" fillId="0" borderId="0" xfId="2" applyFont="1" applyAlignment="1">
      <alignment horizontal="right"/>
    </xf>
    <xf numFmtId="0" fontId="16" fillId="0" borderId="4" xfId="2" applyFont="1" applyBorder="1" applyAlignment="1">
      <alignment horizontal="center" wrapText="1"/>
    </xf>
    <xf numFmtId="0" fontId="16" fillId="0" borderId="0" xfId="2" applyFont="1" applyAlignment="1">
      <alignment wrapText="1"/>
    </xf>
    <xf numFmtId="49" fontId="17" fillId="0" borderId="28" xfId="2" applyNumberFormat="1" applyFont="1" applyBorder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49" fontId="18" fillId="0" borderId="0" xfId="2" applyNumberFormat="1" applyFont="1" applyAlignment="1">
      <alignment horizontal="center"/>
    </xf>
    <xf numFmtId="49" fontId="17" fillId="0" borderId="0" xfId="2" applyNumberFormat="1" applyFont="1" applyAlignment="1">
      <alignment horizontal="center" vertical="top"/>
    </xf>
    <xf numFmtId="49" fontId="17" fillId="0" borderId="28" xfId="2" applyNumberFormat="1" applyFont="1" applyBorder="1" applyAlignment="1">
      <alignment horizontal="center" vertical="top" wrapText="1"/>
    </xf>
    <xf numFmtId="49" fontId="19" fillId="0" borderId="0" xfId="2" applyNumberFormat="1" applyFont="1"/>
    <xf numFmtId="49" fontId="15" fillId="0" borderId="0" xfId="2" applyNumberFormat="1" applyFont="1"/>
    <xf numFmtId="0" fontId="15" fillId="0" borderId="4" xfId="2" applyFont="1" applyBorder="1" applyAlignment="1">
      <alignment horizontal="left" wrapText="1"/>
    </xf>
    <xf numFmtId="49" fontId="15" fillId="0" borderId="0" xfId="2" applyNumberFormat="1" applyFont="1" applyAlignment="1">
      <alignment wrapText="1"/>
    </xf>
    <xf numFmtId="0" fontId="15" fillId="0" borderId="0" xfId="2" applyFont="1" applyAlignment="1">
      <alignment wrapText="1"/>
    </xf>
    <xf numFmtId="0" fontId="15" fillId="0" borderId="0" xfId="2" applyFont="1"/>
    <xf numFmtId="0" fontId="19" fillId="0" borderId="5" xfId="2" applyFont="1" applyBorder="1"/>
    <xf numFmtId="4" fontId="15" fillId="0" borderId="5" xfId="2" applyNumberFormat="1" applyFont="1" applyBorder="1" applyAlignment="1">
      <alignment horizontal="right"/>
    </xf>
    <xf numFmtId="0" fontId="15" fillId="0" borderId="0" xfId="2" applyFont="1" applyAlignment="1">
      <alignment horizontal="left"/>
    </xf>
    <xf numFmtId="0" fontId="15" fillId="0" borderId="0" xfId="2" applyFont="1" applyAlignment="1">
      <alignment vertical="center" wrapText="1"/>
    </xf>
    <xf numFmtId="49" fontId="15" fillId="0" borderId="0" xfId="2" applyNumberFormat="1" applyFont="1" applyAlignment="1">
      <alignment horizontal="right"/>
    </xf>
    <xf numFmtId="0" fontId="15" fillId="0" borderId="0" xfId="2" applyFont="1" applyAlignment="1">
      <alignment horizontal="left" vertical="top"/>
    </xf>
    <xf numFmtId="0" fontId="19" fillId="0" borderId="4" xfId="2" applyFont="1" applyBorder="1"/>
    <xf numFmtId="2" fontId="15" fillId="0" borderId="0" xfId="2" applyNumberFormat="1" applyFont="1" applyAlignment="1">
      <alignment horizontal="right"/>
    </xf>
    <xf numFmtId="2" fontId="15" fillId="0" borderId="0" xfId="2" applyNumberFormat="1" applyFont="1"/>
    <xf numFmtId="0" fontId="15" fillId="0" borderId="0" xfId="2" applyFont="1" applyAlignment="1">
      <alignment horizontal="left" wrapText="1"/>
    </xf>
    <xf numFmtId="0" fontId="19" fillId="0" borderId="28" xfId="2" applyFont="1" applyBorder="1"/>
    <xf numFmtId="0" fontId="15" fillId="0" borderId="28" xfId="2" applyFont="1" applyBorder="1"/>
    <xf numFmtId="0" fontId="15" fillId="0" borderId="0" xfId="2" applyFont="1" applyAlignment="1">
      <alignment horizontal="center"/>
    </xf>
    <xf numFmtId="0" fontId="19" fillId="0" borderId="0" xfId="2" applyFont="1" applyAlignment="1">
      <alignment vertical="center"/>
    </xf>
    <xf numFmtId="49" fontId="20" fillId="0" borderId="3" xfId="2" applyNumberFormat="1" applyFont="1" applyBorder="1" applyAlignment="1">
      <alignment horizontal="center" vertical="center" wrapText="1"/>
    </xf>
    <xf numFmtId="49" fontId="20" fillId="0" borderId="3" xfId="2" applyNumberFormat="1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wrapText="1"/>
    </xf>
    <xf numFmtId="49" fontId="20" fillId="0" borderId="3" xfId="2" applyNumberFormat="1" applyFont="1" applyBorder="1" applyAlignment="1">
      <alignment horizontal="center" vertical="center"/>
    </xf>
    <xf numFmtId="49" fontId="22" fillId="0" borderId="3" xfId="2" applyNumberFormat="1" applyFont="1" applyBorder="1" applyAlignment="1">
      <alignment horizontal="left" vertical="center" wrapText="1"/>
    </xf>
    <xf numFmtId="0" fontId="22" fillId="0" borderId="0" xfId="2" applyFont="1" applyAlignment="1">
      <alignment wrapText="1"/>
    </xf>
    <xf numFmtId="49" fontId="19" fillId="0" borderId="3" xfId="2" applyNumberFormat="1" applyFont="1" applyBorder="1" applyAlignment="1">
      <alignment horizontal="center" vertical="top" wrapText="1"/>
    </xf>
    <xf numFmtId="49" fontId="23" fillId="0" borderId="3" xfId="2" applyNumberFormat="1" applyFont="1" applyBorder="1" applyAlignment="1">
      <alignment horizontal="left" vertical="top" wrapText="1"/>
    </xf>
    <xf numFmtId="0" fontId="19" fillId="0" borderId="3" xfId="2" applyFont="1" applyBorder="1" applyAlignment="1">
      <alignment horizontal="left" vertical="top" wrapText="1"/>
    </xf>
    <xf numFmtId="165" fontId="19" fillId="0" borderId="3" xfId="2" applyNumberFormat="1" applyFont="1" applyBorder="1" applyAlignment="1">
      <alignment horizontal="center" vertical="top" wrapText="1"/>
    </xf>
    <xf numFmtId="4" fontId="19" fillId="0" borderId="3" xfId="2" applyNumberFormat="1" applyFont="1" applyBorder="1" applyAlignment="1">
      <alignment horizontal="right" vertical="top" wrapText="1"/>
    </xf>
    <xf numFmtId="0" fontId="19" fillId="0" borderId="0" xfId="2" applyFont="1" applyAlignment="1">
      <alignment wrapText="1"/>
    </xf>
    <xf numFmtId="49" fontId="19" fillId="0" borderId="13" xfId="2" applyNumberFormat="1" applyFont="1" applyBorder="1" applyAlignment="1">
      <alignment horizontal="center" vertical="top" wrapText="1"/>
    </xf>
    <xf numFmtId="49" fontId="19" fillId="0" borderId="4" xfId="2" applyNumberFormat="1" applyFont="1" applyBorder="1" applyAlignment="1">
      <alignment horizontal="right" vertical="top" wrapText="1"/>
    </xf>
    <xf numFmtId="0" fontId="19" fillId="0" borderId="5" xfId="2" applyFont="1" applyBorder="1" applyAlignment="1">
      <alignment horizontal="left" vertical="top" wrapText="1"/>
    </xf>
    <xf numFmtId="0" fontId="19" fillId="0" borderId="25" xfId="2" applyFont="1" applyBorder="1" applyAlignment="1">
      <alignment horizontal="left" vertical="top" wrapText="1"/>
    </xf>
    <xf numFmtId="49" fontId="19" fillId="0" borderId="5" xfId="2" applyNumberFormat="1" applyFont="1" applyBorder="1" applyAlignment="1">
      <alignment horizontal="right" vertical="top" wrapText="1"/>
    </xf>
    <xf numFmtId="49" fontId="19" fillId="0" borderId="13" xfId="2" applyNumberFormat="1" applyFont="1" applyBorder="1" applyAlignment="1">
      <alignment vertical="top" wrapText="1"/>
    </xf>
    <xf numFmtId="49" fontId="19" fillId="0" borderId="5" xfId="2" applyNumberFormat="1" applyFont="1" applyBorder="1" applyAlignment="1">
      <alignment vertical="top" wrapText="1"/>
    </xf>
    <xf numFmtId="49" fontId="19" fillId="0" borderId="5" xfId="2" applyNumberFormat="1" applyFont="1" applyBorder="1" applyAlignment="1">
      <alignment horizontal="right" vertical="top"/>
    </xf>
    <xf numFmtId="49" fontId="19" fillId="0" borderId="5" xfId="2" applyNumberFormat="1" applyFont="1" applyBorder="1" applyAlignment="1">
      <alignment horizontal="center" vertical="top" wrapText="1"/>
    </xf>
    <xf numFmtId="49" fontId="19" fillId="0" borderId="5" xfId="2" applyNumberFormat="1" applyFont="1" applyBorder="1" applyAlignment="1">
      <alignment horizontal="center" vertical="top"/>
    </xf>
    <xf numFmtId="4" fontId="19" fillId="0" borderId="5" xfId="2" applyNumberFormat="1" applyFont="1" applyBorder="1" applyAlignment="1">
      <alignment horizontal="right"/>
    </xf>
    <xf numFmtId="0" fontId="19" fillId="0" borderId="5" xfId="2" applyFont="1" applyBorder="1" applyAlignment="1">
      <alignment horizontal="right" vertical="top"/>
    </xf>
    <xf numFmtId="0" fontId="24" fillId="0" borderId="5" xfId="2" applyFont="1" applyBorder="1" applyAlignment="1">
      <alignment horizontal="left" vertical="top" wrapText="1"/>
    </xf>
    <xf numFmtId="0" fontId="24" fillId="0" borderId="25" xfId="2" applyFont="1" applyBorder="1" applyAlignment="1">
      <alignment horizontal="left" vertical="top" wrapText="1"/>
    </xf>
    <xf numFmtId="166" fontId="19" fillId="0" borderId="3" xfId="2" applyNumberFormat="1" applyFont="1" applyBorder="1" applyAlignment="1">
      <alignment horizontal="center" vertical="top" wrapText="1"/>
    </xf>
    <xf numFmtId="0" fontId="19" fillId="0" borderId="3" xfId="2" applyFont="1" applyBorder="1" applyAlignment="1">
      <alignment horizontal="right" vertical="top" wrapText="1"/>
    </xf>
    <xf numFmtId="2" fontId="19" fillId="0" borderId="3" xfId="2" applyNumberFormat="1" applyFont="1" applyBorder="1" applyAlignment="1">
      <alignment horizontal="right" vertical="top" wrapText="1"/>
    </xf>
    <xf numFmtId="49" fontId="19" fillId="0" borderId="4" xfId="2" applyNumberFormat="1" applyFont="1" applyBorder="1" applyAlignment="1">
      <alignment horizontal="left" vertical="top" wrapText="1"/>
    </xf>
    <xf numFmtId="49" fontId="19" fillId="0" borderId="5" xfId="2" applyNumberFormat="1" applyFont="1" applyBorder="1" applyAlignment="1">
      <alignment vertical="top" wrapText="1"/>
    </xf>
    <xf numFmtId="49" fontId="19" fillId="0" borderId="25" xfId="2" applyNumberFormat="1" applyFont="1" applyBorder="1" applyAlignment="1">
      <alignment vertical="top" wrapText="1"/>
    </xf>
    <xf numFmtId="49" fontId="23" fillId="0" borderId="3" xfId="2" applyNumberFormat="1" applyFont="1" applyBorder="1" applyAlignment="1">
      <alignment horizontal="left" vertical="top" wrapText="1"/>
    </xf>
    <xf numFmtId="4" fontId="23" fillId="0" borderId="3" xfId="2" applyNumberFormat="1" applyFont="1" applyBorder="1" applyAlignment="1">
      <alignment horizontal="right" vertical="top" wrapText="1"/>
    </xf>
    <xf numFmtId="0" fontId="23" fillId="0" borderId="3" xfId="2" applyFont="1" applyBorder="1" applyAlignment="1">
      <alignment horizontal="right" vertical="top" wrapText="1"/>
    </xf>
    <xf numFmtId="0" fontId="23" fillId="0" borderId="0" xfId="2" applyFont="1" applyAlignment="1">
      <alignment wrapText="1"/>
    </xf>
    <xf numFmtId="167" fontId="19" fillId="0" borderId="3" xfId="2" applyNumberFormat="1" applyFont="1" applyBorder="1" applyAlignment="1">
      <alignment horizontal="center" vertical="top" wrapText="1"/>
    </xf>
    <xf numFmtId="2" fontId="19" fillId="0" borderId="3" xfId="2" applyNumberFormat="1" applyFont="1" applyBorder="1" applyAlignment="1">
      <alignment horizontal="center" vertical="top" wrapText="1"/>
    </xf>
    <xf numFmtId="1" fontId="19" fillId="0" borderId="3" xfId="2" applyNumberFormat="1" applyFont="1" applyBorder="1" applyAlignment="1">
      <alignment horizontal="center" vertical="top" wrapText="1"/>
    </xf>
    <xf numFmtId="49" fontId="20" fillId="0" borderId="3" xfId="2" applyNumberFormat="1" applyFont="1" applyBorder="1" applyAlignment="1">
      <alignment horizontal="left" vertical="center" wrapText="1"/>
    </xf>
    <xf numFmtId="0" fontId="20" fillId="0" borderId="0" xfId="2" applyFont="1" applyAlignment="1">
      <alignment wrapText="1"/>
    </xf>
    <xf numFmtId="168" fontId="19" fillId="0" borderId="3" xfId="2" applyNumberFormat="1" applyFont="1" applyBorder="1" applyAlignment="1">
      <alignment horizontal="center" vertical="top" wrapText="1"/>
    </xf>
    <xf numFmtId="2" fontId="19" fillId="0" borderId="5" xfId="2" applyNumberFormat="1" applyFont="1" applyBorder="1" applyAlignment="1">
      <alignment horizontal="right"/>
    </xf>
    <xf numFmtId="49" fontId="19" fillId="0" borderId="3" xfId="2" applyNumberFormat="1" applyFont="1" applyBorder="1" applyAlignment="1">
      <alignment horizontal="left" vertical="top" wrapText="1"/>
    </xf>
    <xf numFmtId="49" fontId="25" fillId="0" borderId="0" xfId="2" applyNumberFormat="1" applyFont="1" applyAlignment="1">
      <alignment horizontal="center"/>
    </xf>
    <xf numFmtId="49" fontId="24" fillId="0" borderId="0" xfId="2" applyNumberFormat="1" applyFont="1" applyAlignment="1">
      <alignment horizontal="center"/>
    </xf>
    <xf numFmtId="49" fontId="15" fillId="0" borderId="0" xfId="2" applyNumberFormat="1" applyFont="1" applyAlignment="1">
      <alignment horizontal="right" vertical="top"/>
    </xf>
    <xf numFmtId="49" fontId="15" fillId="0" borderId="0" xfId="2" applyNumberFormat="1" applyFont="1" applyAlignment="1">
      <alignment vertical="top"/>
    </xf>
    <xf numFmtId="49" fontId="17" fillId="0" borderId="0" xfId="2" applyNumberFormat="1" applyFont="1" applyAlignment="1">
      <alignment horizontal="center" vertical="center"/>
    </xf>
    <xf numFmtId="0" fontId="19" fillId="0" borderId="0" xfId="2" applyFont="1"/>
    <xf numFmtId="169" fontId="19" fillId="0" borderId="3" xfId="2" applyNumberFormat="1" applyFont="1" applyBorder="1" applyAlignment="1">
      <alignment horizontal="center" vertical="top" wrapText="1"/>
    </xf>
    <xf numFmtId="49" fontId="27" fillId="0" borderId="3" xfId="2" applyNumberFormat="1" applyFont="1" applyBorder="1" applyAlignment="1">
      <alignment horizontal="left" vertical="top" wrapText="1"/>
    </xf>
  </cellXfs>
  <cellStyles count="3">
    <cellStyle name="Обычный" xfId="0" builtinId="0"/>
    <cellStyle name="Обычный 2" xfId="2" xr:uid="{6A7204F3-DB8A-41DB-96CD-A68406AB90FC}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3AEF4FB-CB7E-4B12-A057-A5C6DA051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2621280</xdr:colOff>
      <xdr:row>0</xdr:row>
      <xdr:rowOff>30480</xdr:rowOff>
    </xdr:from>
    <xdr:to>
      <xdr:col>3</xdr:col>
      <xdr:colOff>586016</xdr:colOff>
      <xdr:row>0</xdr:row>
      <xdr:rowOff>1469265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2933C0B-4AD9-4184-8B8C-102A6F5D7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8005" y="30480"/>
          <a:ext cx="5575211" cy="1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78981-3262-421B-B389-FF02723933F8}">
  <sheetPr>
    <pageSetUpPr fitToPage="1"/>
  </sheetPr>
  <dimension ref="A1:L75"/>
  <sheetViews>
    <sheetView view="pageBreakPreview" topLeftCell="A11" zoomScale="90" zoomScaleNormal="100" zoomScaleSheetLayoutView="90" workbookViewId="0">
      <selection activeCell="I21" sqref="I21"/>
    </sheetView>
  </sheetViews>
  <sheetFormatPr defaultColWidth="8.85546875" defaultRowHeight="12.75" x14ac:dyDescent="0.2"/>
  <cols>
    <col min="1" max="1" width="7" style="6" customWidth="1"/>
    <col min="2" max="2" width="47.5703125" style="7" customWidth="1"/>
    <col min="3" max="3" width="66.5703125" style="4" customWidth="1"/>
    <col min="4" max="4" width="21.42578125" style="4" customWidth="1"/>
    <col min="5" max="5" width="22.85546875" style="4" customWidth="1"/>
    <col min="6" max="6" width="17.28515625" style="4" customWidth="1"/>
    <col min="7" max="7" width="15.5703125" style="6" customWidth="1"/>
    <col min="8" max="8" width="16.28515625" style="4" customWidth="1"/>
    <col min="9" max="9" width="13.7109375" style="4" bestFit="1" customWidth="1"/>
    <col min="10" max="10" width="10.85546875" style="4" bestFit="1" customWidth="1"/>
    <col min="11" max="11" width="43.5703125" style="4" customWidth="1"/>
    <col min="12" max="16384" width="8.85546875" style="4"/>
  </cols>
  <sheetData>
    <row r="1" spans="1:12" ht="119.45" customHeight="1" x14ac:dyDescent="0.2"/>
    <row r="2" spans="1:12" s="32" customFormat="1" ht="45.6" customHeight="1" x14ac:dyDescent="0.2">
      <c r="A2" s="71" t="s">
        <v>36</v>
      </c>
      <c r="B2" s="72"/>
      <c r="D2" s="73"/>
      <c r="E2" s="73"/>
      <c r="G2" s="6"/>
      <c r="H2" s="49"/>
      <c r="I2" s="49"/>
      <c r="J2" s="49"/>
      <c r="K2" s="49"/>
    </row>
    <row r="3" spans="1:12" s="32" customFormat="1" ht="15.75" x14ac:dyDescent="0.2">
      <c r="A3" s="74" t="s">
        <v>35</v>
      </c>
      <c r="B3" s="75"/>
      <c r="C3" s="75"/>
      <c r="D3" s="75"/>
      <c r="E3" s="75"/>
      <c r="G3" s="6"/>
      <c r="H3" s="49"/>
      <c r="I3" s="49"/>
      <c r="J3" s="49"/>
      <c r="K3" s="49"/>
    </row>
    <row r="4" spans="1:12" s="32" customFormat="1" ht="39" customHeight="1" x14ac:dyDescent="0.2">
      <c r="A4" s="76" t="s">
        <v>16</v>
      </c>
      <c r="B4" s="77"/>
      <c r="C4" s="78" t="s">
        <v>38</v>
      </c>
      <c r="D4" s="78"/>
      <c r="E4" s="78"/>
      <c r="G4" s="6"/>
      <c r="H4" s="49"/>
      <c r="I4" s="49"/>
      <c r="J4" s="49"/>
      <c r="K4" s="49"/>
    </row>
    <row r="5" spans="1:12" s="32" customFormat="1" ht="18.75" x14ac:dyDescent="0.2">
      <c r="A5" s="69" t="s">
        <v>34</v>
      </c>
      <c r="B5" s="70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.75" x14ac:dyDescent="0.2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75" x14ac:dyDescent="0.2">
      <c r="A7" s="71" t="s">
        <v>4</v>
      </c>
      <c r="B7" s="72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75" x14ac:dyDescent="0.2">
      <c r="A8" s="71" t="s">
        <v>6</v>
      </c>
      <c r="B8" s="72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63" t="s">
        <v>17</v>
      </c>
      <c r="D10" s="89" t="s">
        <v>7</v>
      </c>
      <c r="E10" s="90"/>
    </row>
    <row r="11" spans="1:12" ht="24.75" customHeight="1" x14ac:dyDescent="0.2">
      <c r="A11" s="8"/>
      <c r="B11" s="28"/>
      <c r="C11" s="9"/>
      <c r="D11" s="9" t="s">
        <v>28</v>
      </c>
      <c r="E11" s="65" t="s">
        <v>29</v>
      </c>
    </row>
    <row r="12" spans="1:12" ht="30" customHeight="1" x14ac:dyDescent="0.2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">
      <c r="A13" s="10">
        <v>2</v>
      </c>
      <c r="B13" s="28" t="s">
        <v>21</v>
      </c>
      <c r="C13" s="9" t="s">
        <v>22</v>
      </c>
      <c r="D13" s="47">
        <v>321405.8</v>
      </c>
      <c r="E13" s="66">
        <v>23288307.870000001</v>
      </c>
      <c r="F13" s="55">
        <f>D13+E13</f>
        <v>23609713.670000002</v>
      </c>
    </row>
    <row r="14" spans="1:12" ht="30" customHeight="1" x14ac:dyDescent="0.2">
      <c r="A14" s="10">
        <v>3</v>
      </c>
      <c r="B14" s="28" t="s">
        <v>23</v>
      </c>
      <c r="C14" s="9" t="s">
        <v>24</v>
      </c>
      <c r="D14" s="47">
        <v>379499.91</v>
      </c>
      <c r="E14" s="66">
        <v>26504558.739999998</v>
      </c>
      <c r="F14" s="55">
        <f>D14+E14</f>
        <v>26884058.649999999</v>
      </c>
      <c r="I14" s="46"/>
    </row>
    <row r="15" spans="1:12" ht="30" customHeight="1" x14ac:dyDescent="0.2">
      <c r="A15" s="61">
        <v>4</v>
      </c>
      <c r="B15" s="91" t="s">
        <v>33</v>
      </c>
      <c r="C15" s="92"/>
      <c r="D15" s="93"/>
      <c r="E15" s="94"/>
      <c r="I15" s="54"/>
    </row>
    <row r="16" spans="1:12" ht="30" customHeight="1" x14ac:dyDescent="0.2">
      <c r="A16" s="79">
        <v>5</v>
      </c>
      <c r="B16" s="30" t="s">
        <v>31</v>
      </c>
      <c r="C16" s="30"/>
      <c r="D16" s="48">
        <f>D14+D13</f>
        <v>700905.71</v>
      </c>
      <c r="E16" s="67">
        <f>E14+E13</f>
        <v>49792866.609999999</v>
      </c>
      <c r="H16" s="68" t="s">
        <v>46</v>
      </c>
      <c r="I16" s="46"/>
      <c r="J16" s="64"/>
    </row>
    <row r="17" spans="1:10" ht="30" customHeight="1" x14ac:dyDescent="0.2">
      <c r="A17" s="80"/>
      <c r="B17" s="30" t="s">
        <v>30</v>
      </c>
      <c r="C17" s="30"/>
      <c r="D17" s="81">
        <f>D16+E16</f>
        <v>50493772.32</v>
      </c>
      <c r="E17" s="82"/>
      <c r="F17" s="56"/>
      <c r="G17" s="55"/>
      <c r="H17" s="68">
        <f>'КП_3.1_ЛСР '!L566</f>
        <v>23609713.670000002</v>
      </c>
      <c r="I17" s="56"/>
      <c r="J17" s="64"/>
    </row>
    <row r="18" spans="1:10" ht="30" customHeight="1" x14ac:dyDescent="0.2">
      <c r="A18" s="10">
        <v>6</v>
      </c>
      <c r="B18" s="29" t="s">
        <v>26</v>
      </c>
      <c r="C18" s="60"/>
      <c r="D18" s="81">
        <f>D17*0.03</f>
        <v>1514813.17</v>
      </c>
      <c r="E18" s="88"/>
      <c r="F18" s="56"/>
      <c r="H18" s="68">
        <f>'КП_3.2_ЛСР '!L381</f>
        <v>26884058.649999999</v>
      </c>
      <c r="I18" s="46"/>
      <c r="J18" s="64"/>
    </row>
    <row r="19" spans="1:10" ht="30" customHeight="1" x14ac:dyDescent="0.2">
      <c r="A19" s="10">
        <v>7</v>
      </c>
      <c r="B19" s="29" t="s">
        <v>10</v>
      </c>
      <c r="C19" s="31">
        <v>0.2</v>
      </c>
      <c r="D19" s="83">
        <f>(D17+D18)*0.2</f>
        <v>10401717.1</v>
      </c>
      <c r="E19" s="84"/>
      <c r="F19" s="56"/>
      <c r="H19" s="68">
        <f>H17+H18</f>
        <v>50493772.32</v>
      </c>
      <c r="I19" s="55">
        <f>D17-H19</f>
        <v>0</v>
      </c>
    </row>
    <row r="20" spans="1:10" ht="30" customHeight="1" x14ac:dyDescent="0.2">
      <c r="A20" s="10">
        <v>8</v>
      </c>
      <c r="B20" s="29" t="s">
        <v>15</v>
      </c>
      <c r="C20" s="60"/>
      <c r="D20" s="81">
        <f>D17+D18+D19-0.01</f>
        <v>62410302.579999998</v>
      </c>
      <c r="E20" s="88"/>
      <c r="F20" s="56"/>
      <c r="G20" s="56"/>
    </row>
    <row r="21" spans="1:10" ht="69" customHeight="1" x14ac:dyDescent="0.2">
      <c r="A21" s="10">
        <v>9</v>
      </c>
      <c r="B21" s="11" t="s">
        <v>12</v>
      </c>
      <c r="C21" s="12" t="s">
        <v>19</v>
      </c>
      <c r="D21" s="85">
        <v>1.2532779999999999</v>
      </c>
      <c r="E21" s="85"/>
    </row>
    <row r="22" spans="1:10" ht="27" customHeight="1" x14ac:dyDescent="0.2">
      <c r="A22" s="10">
        <v>10</v>
      </c>
      <c r="B22" s="11" t="s">
        <v>3</v>
      </c>
      <c r="C22" s="62" t="s">
        <v>27</v>
      </c>
      <c r="D22" s="86" t="s">
        <v>44</v>
      </c>
      <c r="E22" s="87"/>
    </row>
    <row r="23" spans="1:10" ht="12.75" customHeight="1" x14ac:dyDescent="0.2">
      <c r="A23" s="96">
        <v>11</v>
      </c>
      <c r="B23" s="99" t="s">
        <v>8</v>
      </c>
      <c r="C23" s="102" t="s">
        <v>20</v>
      </c>
      <c r="D23" s="105" t="s">
        <v>45</v>
      </c>
      <c r="E23" s="106"/>
      <c r="G23" s="58"/>
    </row>
    <row r="24" spans="1:10" ht="12.75" customHeight="1" x14ac:dyDescent="0.2">
      <c r="A24" s="97"/>
      <c r="B24" s="100"/>
      <c r="C24" s="103"/>
      <c r="D24" s="107"/>
      <c r="E24" s="108"/>
      <c r="G24" s="58"/>
    </row>
    <row r="25" spans="1:10" ht="12.75" customHeight="1" x14ac:dyDescent="0.2">
      <c r="A25" s="97"/>
      <c r="B25" s="100"/>
      <c r="C25" s="103"/>
      <c r="D25" s="107"/>
      <c r="E25" s="108"/>
      <c r="G25" s="58"/>
    </row>
    <row r="26" spans="1:10" ht="12.75" customHeight="1" x14ac:dyDescent="0.2">
      <c r="A26" s="97"/>
      <c r="B26" s="100"/>
      <c r="C26" s="103"/>
      <c r="D26" s="107"/>
      <c r="E26" s="108"/>
      <c r="G26" s="58"/>
    </row>
    <row r="27" spans="1:10" ht="12.75" customHeight="1" x14ac:dyDescent="0.2">
      <c r="A27" s="97"/>
      <c r="B27" s="100"/>
      <c r="C27" s="103"/>
      <c r="D27" s="107"/>
      <c r="E27" s="108"/>
      <c r="G27" s="58"/>
    </row>
    <row r="28" spans="1:10" ht="12.75" customHeight="1" x14ac:dyDescent="0.2">
      <c r="A28" s="97"/>
      <c r="B28" s="100"/>
      <c r="C28" s="103"/>
      <c r="D28" s="107"/>
      <c r="E28" s="108"/>
      <c r="G28" s="58"/>
    </row>
    <row r="29" spans="1:10" ht="12.75" customHeight="1" x14ac:dyDescent="0.2">
      <c r="A29" s="97"/>
      <c r="B29" s="100"/>
      <c r="C29" s="103"/>
      <c r="D29" s="107"/>
      <c r="E29" s="108"/>
      <c r="G29" s="59"/>
    </row>
    <row r="30" spans="1:10" x14ac:dyDescent="0.2">
      <c r="A30" s="97"/>
      <c r="B30" s="100"/>
      <c r="C30" s="103"/>
      <c r="D30" s="107"/>
      <c r="E30" s="108"/>
      <c r="G30" s="55"/>
    </row>
    <row r="31" spans="1:10" x14ac:dyDescent="0.2">
      <c r="A31" s="97"/>
      <c r="B31" s="100"/>
      <c r="C31" s="103"/>
      <c r="D31" s="107"/>
      <c r="E31" s="108"/>
    </row>
    <row r="32" spans="1:10" x14ac:dyDescent="0.2">
      <c r="A32" s="97"/>
      <c r="B32" s="100"/>
      <c r="C32" s="103"/>
      <c r="D32" s="107"/>
      <c r="E32" s="108"/>
    </row>
    <row r="33" spans="1:5" x14ac:dyDescent="0.2">
      <c r="A33" s="97"/>
      <c r="B33" s="100"/>
      <c r="C33" s="103"/>
      <c r="D33" s="107"/>
      <c r="E33" s="108"/>
    </row>
    <row r="34" spans="1:5" x14ac:dyDescent="0.2">
      <c r="A34" s="97"/>
      <c r="B34" s="100"/>
      <c r="C34" s="103"/>
      <c r="D34" s="107"/>
      <c r="E34" s="108"/>
    </row>
    <row r="35" spans="1:5" x14ac:dyDescent="0.2">
      <c r="A35" s="97"/>
      <c r="B35" s="100"/>
      <c r="C35" s="103"/>
      <c r="D35" s="107"/>
      <c r="E35" s="108"/>
    </row>
    <row r="36" spans="1:5" x14ac:dyDescent="0.2">
      <c r="A36" s="97"/>
      <c r="B36" s="100"/>
      <c r="C36" s="103"/>
      <c r="D36" s="107"/>
      <c r="E36" s="108"/>
    </row>
    <row r="37" spans="1:5" x14ac:dyDescent="0.2">
      <c r="A37" s="97"/>
      <c r="B37" s="100"/>
      <c r="C37" s="103"/>
      <c r="D37" s="107"/>
      <c r="E37" s="108"/>
    </row>
    <row r="38" spans="1:5" x14ac:dyDescent="0.2">
      <c r="A38" s="97"/>
      <c r="B38" s="100"/>
      <c r="C38" s="103"/>
      <c r="D38" s="107"/>
      <c r="E38" s="108"/>
    </row>
    <row r="39" spans="1:5" x14ac:dyDescent="0.2">
      <c r="A39" s="97"/>
      <c r="B39" s="100"/>
      <c r="C39" s="103"/>
      <c r="D39" s="107"/>
      <c r="E39" s="108"/>
    </row>
    <row r="40" spans="1:5" x14ac:dyDescent="0.2">
      <c r="A40" s="97"/>
      <c r="B40" s="100"/>
      <c r="C40" s="103"/>
      <c r="D40" s="107"/>
      <c r="E40" s="108"/>
    </row>
    <row r="41" spans="1:5" ht="3" customHeight="1" x14ac:dyDescent="0.2">
      <c r="A41" s="97"/>
      <c r="B41" s="100"/>
      <c r="C41" s="103"/>
      <c r="D41" s="107"/>
      <c r="E41" s="108"/>
    </row>
    <row r="42" spans="1:5" hidden="1" x14ac:dyDescent="0.2">
      <c r="A42" s="97"/>
      <c r="B42" s="100"/>
      <c r="C42" s="103"/>
      <c r="D42" s="107"/>
      <c r="E42" s="108"/>
    </row>
    <row r="43" spans="1:5" ht="3.75" customHeight="1" x14ac:dyDescent="0.2">
      <c r="A43" s="97"/>
      <c r="B43" s="100"/>
      <c r="C43" s="103"/>
      <c r="D43" s="107"/>
      <c r="E43" s="108"/>
    </row>
    <row r="44" spans="1:5" hidden="1" x14ac:dyDescent="0.2">
      <c r="A44" s="97"/>
      <c r="B44" s="100"/>
      <c r="C44" s="103"/>
      <c r="D44" s="107"/>
      <c r="E44" s="108"/>
    </row>
    <row r="45" spans="1:5" hidden="1" x14ac:dyDescent="0.2">
      <c r="A45" s="97"/>
      <c r="B45" s="100"/>
      <c r="C45" s="103"/>
      <c r="D45" s="107"/>
      <c r="E45" s="108"/>
    </row>
    <row r="46" spans="1:5" hidden="1" x14ac:dyDescent="0.2">
      <c r="A46" s="97"/>
      <c r="B46" s="100"/>
      <c r="C46" s="103"/>
      <c r="D46" s="107"/>
      <c r="E46" s="108"/>
    </row>
    <row r="47" spans="1:5" hidden="1" x14ac:dyDescent="0.2">
      <c r="A47" s="97"/>
      <c r="B47" s="100"/>
      <c r="C47" s="103"/>
      <c r="D47" s="107"/>
      <c r="E47" s="108"/>
    </row>
    <row r="48" spans="1:5" hidden="1" x14ac:dyDescent="0.2">
      <c r="A48" s="97"/>
      <c r="B48" s="100"/>
      <c r="C48" s="103"/>
      <c r="D48" s="107"/>
      <c r="E48" s="108"/>
    </row>
    <row r="49" spans="1:5" hidden="1" x14ac:dyDescent="0.2">
      <c r="A49" s="97"/>
      <c r="B49" s="100"/>
      <c r="C49" s="103"/>
      <c r="D49" s="107"/>
      <c r="E49" s="108"/>
    </row>
    <row r="50" spans="1:5" ht="4.5" hidden="1" customHeight="1" x14ac:dyDescent="0.2">
      <c r="A50" s="97"/>
      <c r="B50" s="100"/>
      <c r="C50" s="103"/>
      <c r="D50" s="107"/>
      <c r="E50" s="108"/>
    </row>
    <row r="51" spans="1:5" ht="12.75" hidden="1" customHeight="1" x14ac:dyDescent="0.2">
      <c r="A51" s="97"/>
      <c r="B51" s="100"/>
      <c r="C51" s="103"/>
      <c r="D51" s="107"/>
      <c r="E51" s="108"/>
    </row>
    <row r="52" spans="1:5" ht="12.75" hidden="1" customHeight="1" x14ac:dyDescent="0.2">
      <c r="A52" s="97"/>
      <c r="B52" s="100"/>
      <c r="C52" s="103"/>
      <c r="D52" s="107"/>
      <c r="E52" s="108"/>
    </row>
    <row r="53" spans="1:5" ht="12.75" hidden="1" customHeight="1" x14ac:dyDescent="0.2">
      <c r="A53" s="97"/>
      <c r="B53" s="100"/>
      <c r="C53" s="103"/>
      <c r="D53" s="107"/>
      <c r="E53" s="108"/>
    </row>
    <row r="54" spans="1:5" ht="12.75" hidden="1" customHeight="1" x14ac:dyDescent="0.2">
      <c r="A54" s="97"/>
      <c r="B54" s="100"/>
      <c r="C54" s="103"/>
      <c r="D54" s="107"/>
      <c r="E54" s="108"/>
    </row>
    <row r="55" spans="1:5" ht="12.75" hidden="1" customHeight="1" x14ac:dyDescent="0.2">
      <c r="A55" s="97"/>
      <c r="B55" s="100"/>
      <c r="C55" s="103"/>
      <c r="D55" s="107"/>
      <c r="E55" s="108"/>
    </row>
    <row r="56" spans="1:5" ht="27.75" hidden="1" customHeight="1" x14ac:dyDescent="0.2">
      <c r="A56" s="97"/>
      <c r="B56" s="100"/>
      <c r="C56" s="103"/>
      <c r="D56" s="107"/>
      <c r="E56" s="108"/>
    </row>
    <row r="57" spans="1:5" ht="126.75" customHeight="1" x14ac:dyDescent="0.2">
      <c r="A57" s="98"/>
      <c r="B57" s="101"/>
      <c r="C57" s="104"/>
      <c r="D57" s="109"/>
      <c r="E57" s="110"/>
    </row>
    <row r="58" spans="1:5" ht="31.5" customHeight="1" x14ac:dyDescent="0.2">
      <c r="A58" s="8">
        <v>12</v>
      </c>
      <c r="B58" s="11" t="s">
        <v>9</v>
      </c>
      <c r="C58" s="13" t="s">
        <v>18</v>
      </c>
      <c r="D58" s="86" t="s">
        <v>43</v>
      </c>
      <c r="E58" s="87"/>
    </row>
    <row r="59" spans="1:5" ht="68.45" customHeight="1" thickBot="1" x14ac:dyDescent="0.25">
      <c r="A59" s="14">
        <v>13</v>
      </c>
      <c r="B59" s="15" t="s">
        <v>11</v>
      </c>
      <c r="C59" s="16"/>
      <c r="D59" s="111" t="s">
        <v>42</v>
      </c>
      <c r="E59" s="112"/>
    </row>
    <row r="60" spans="1:5" x14ac:dyDescent="0.2">
      <c r="A60" s="17"/>
      <c r="B60" s="18"/>
      <c r="C60" s="5"/>
      <c r="D60" s="19"/>
      <c r="E60" s="19"/>
    </row>
    <row r="61" spans="1:5" x14ac:dyDescent="0.2">
      <c r="A61" s="95" t="s">
        <v>39</v>
      </c>
      <c r="B61" s="95"/>
      <c r="C61" s="95"/>
      <c r="D61" s="95"/>
      <c r="E61" s="95"/>
    </row>
    <row r="62" spans="1:5" ht="32.25" customHeight="1" x14ac:dyDescent="0.2">
      <c r="A62" s="95" t="s">
        <v>13</v>
      </c>
      <c r="B62" s="95"/>
      <c r="C62" s="95"/>
      <c r="D62" s="95"/>
      <c r="E62" s="95"/>
    </row>
    <row r="63" spans="1:5" ht="31.5" customHeight="1" x14ac:dyDescent="0.2">
      <c r="A63" s="95" t="s">
        <v>14</v>
      </c>
      <c r="B63" s="95"/>
      <c r="C63" s="95"/>
      <c r="D63" s="95"/>
      <c r="E63" s="95"/>
    </row>
    <row r="66" spans="1:5" ht="15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">
      <c r="A67" s="23" t="s">
        <v>5</v>
      </c>
      <c r="C67" s="24"/>
      <c r="D67" s="24"/>
      <c r="E67" s="25" t="s">
        <v>2</v>
      </c>
    </row>
    <row r="68" spans="1:5" x14ac:dyDescent="0.2">
      <c r="A68" s="23"/>
      <c r="B68" s="26"/>
      <c r="C68" s="24"/>
      <c r="D68" s="24"/>
    </row>
    <row r="69" spans="1:5" x14ac:dyDescent="0.2">
      <c r="A69" s="23"/>
      <c r="B69" s="26"/>
      <c r="C69" s="24"/>
      <c r="D69" s="24"/>
    </row>
    <row r="70" spans="1:5" x14ac:dyDescent="0.2">
      <c r="A70" s="27"/>
      <c r="B70" s="26"/>
      <c r="C70" s="24"/>
      <c r="D70" s="24"/>
    </row>
    <row r="71" spans="1:5" x14ac:dyDescent="0.2">
      <c r="A71" s="27"/>
      <c r="B71" s="26"/>
      <c r="C71" s="24"/>
      <c r="D71" s="24"/>
    </row>
    <row r="72" spans="1:5" x14ac:dyDescent="0.2">
      <c r="A72" s="27"/>
      <c r="B72" s="26"/>
      <c r="C72" s="24"/>
      <c r="D72" s="24"/>
    </row>
    <row r="73" spans="1:5" x14ac:dyDescent="0.2">
      <c r="A73" s="27"/>
      <c r="B73" s="26"/>
      <c r="C73" s="24"/>
      <c r="D73" s="24"/>
    </row>
    <row r="74" spans="1:5" x14ac:dyDescent="0.2">
      <c r="A74" s="27"/>
      <c r="B74" s="26"/>
      <c r="C74" s="24"/>
      <c r="D74" s="24"/>
    </row>
    <row r="75" spans="1:5" x14ac:dyDescent="0.2">
      <c r="A75" s="23"/>
      <c r="B75" s="26"/>
      <c r="C75" s="24"/>
      <c r="D75" s="24"/>
    </row>
  </sheetData>
  <mergeCells count="27">
    <mergeCell ref="A62:E62"/>
    <mergeCell ref="A63:E63"/>
    <mergeCell ref="A23:A57"/>
    <mergeCell ref="B23:B57"/>
    <mergeCell ref="C23:C57"/>
    <mergeCell ref="D23:E57"/>
    <mergeCell ref="D58:E58"/>
    <mergeCell ref="D59:E59"/>
    <mergeCell ref="A61:E61"/>
    <mergeCell ref="A7:B7"/>
    <mergeCell ref="A8:B8"/>
    <mergeCell ref="D10:E10"/>
    <mergeCell ref="B15:C15"/>
    <mergeCell ref="D15:E15"/>
    <mergeCell ref="A16:A17"/>
    <mergeCell ref="D17:E17"/>
    <mergeCell ref="D19:E19"/>
    <mergeCell ref="D21:E21"/>
    <mergeCell ref="D22:E22"/>
    <mergeCell ref="D18:E18"/>
    <mergeCell ref="D20:E20"/>
    <mergeCell ref="A5:B5"/>
    <mergeCell ref="A2:B2"/>
    <mergeCell ref="D2:E2"/>
    <mergeCell ref="A3:E3"/>
    <mergeCell ref="A4:B4"/>
    <mergeCell ref="C4:E4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C7B29-C9A2-45D6-BF04-EF00AF3C7390}">
  <sheetPr>
    <pageSetUpPr fitToPage="1"/>
  </sheetPr>
  <dimension ref="A1:BV611"/>
  <sheetViews>
    <sheetView tabSelected="1" view="pageBreakPreview" zoomScaleNormal="100" zoomScaleSheetLayoutView="100" workbookViewId="0">
      <selection activeCell="L555" sqref="L555"/>
    </sheetView>
  </sheetViews>
  <sheetFormatPr defaultColWidth="9.140625" defaultRowHeight="11.25" customHeight="1" outlineLevelRow="1" x14ac:dyDescent="0.2"/>
  <cols>
    <col min="1" max="1" width="9" style="196" customWidth="1"/>
    <col min="2" max="2" width="20.140625" style="196" customWidth="1"/>
    <col min="3" max="4" width="10.42578125" style="196" customWidth="1"/>
    <col min="5" max="5" width="13.28515625" style="196" customWidth="1"/>
    <col min="6" max="6" width="10.28515625" style="196" customWidth="1"/>
    <col min="7" max="7" width="10.85546875" style="196" customWidth="1"/>
    <col min="8" max="8" width="11.7109375" style="196" customWidth="1"/>
    <col min="9" max="11" width="9.28515625" style="196" customWidth="1"/>
    <col min="12" max="12" width="11.85546875" style="196" customWidth="1"/>
    <col min="13" max="13" width="10.7109375" style="196" customWidth="1"/>
    <col min="14" max="14" width="9.28515625" style="196" customWidth="1"/>
    <col min="15" max="15" width="10.7109375" style="196" customWidth="1"/>
    <col min="16" max="18" width="9.140625" style="196"/>
    <col min="19" max="48" width="161.85546875" style="158" hidden="1" customWidth="1"/>
    <col min="49" max="53" width="50.5703125" style="158" hidden="1" customWidth="1"/>
    <col min="54" max="63" width="98.5703125" style="158" hidden="1" customWidth="1"/>
    <col min="64" max="64" width="161.85546875" style="158" hidden="1" customWidth="1"/>
    <col min="65" max="65" width="34.140625" style="158" hidden="1" customWidth="1"/>
    <col min="66" max="68" width="132.7109375" style="158" hidden="1" customWidth="1"/>
    <col min="69" max="69" width="119.28515625" style="158" hidden="1" customWidth="1"/>
    <col min="70" max="70" width="161.85546875" style="158" hidden="1" customWidth="1"/>
    <col min="71" max="74" width="119.28515625" style="158" hidden="1" customWidth="1"/>
    <col min="75" max="16384" width="9.140625" style="196"/>
  </cols>
  <sheetData>
    <row r="1" spans="1:63" s="118" customFormat="1" ht="15" x14ac:dyDescent="0.25">
      <c r="M1" s="119"/>
    </row>
    <row r="2" spans="1:63" s="118" customFormat="1" ht="15" x14ac:dyDescent="0.25">
      <c r="A2" s="120" t="s">
        <v>47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S2" s="121" t="s">
        <v>47</v>
      </c>
      <c r="T2" s="121" t="s">
        <v>48</v>
      </c>
      <c r="U2" s="121" t="s">
        <v>48</v>
      </c>
      <c r="V2" s="121" t="s">
        <v>48</v>
      </c>
      <c r="W2" s="121" t="s">
        <v>48</v>
      </c>
      <c r="X2" s="121" t="s">
        <v>48</v>
      </c>
      <c r="Y2" s="121" t="s">
        <v>48</v>
      </c>
      <c r="Z2" s="121" t="s">
        <v>48</v>
      </c>
      <c r="AA2" s="121" t="s">
        <v>48</v>
      </c>
      <c r="AB2" s="121" t="s">
        <v>48</v>
      </c>
      <c r="AC2" s="121" t="s">
        <v>48</v>
      </c>
      <c r="AD2" s="121" t="s">
        <v>48</v>
      </c>
      <c r="AE2" s="121" t="s">
        <v>48</v>
      </c>
      <c r="AF2" s="121" t="s">
        <v>48</v>
      </c>
      <c r="AG2" s="121" t="s">
        <v>48</v>
      </c>
    </row>
    <row r="3" spans="1:63" s="118" customFormat="1" ht="15" x14ac:dyDescent="0.25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63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63" s="118" customFormat="1" ht="28.5" customHeight="1" x14ac:dyDescent="0.25">
      <c r="A5" s="124" t="s">
        <v>50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63" s="118" customFormat="1" ht="21" customHeight="1" x14ac:dyDescent="0.25">
      <c r="A6" s="125" t="s">
        <v>51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63" s="118" customFormat="1" ht="15" x14ac:dyDescent="0.25">
      <c r="A7" s="120" t="s">
        <v>52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AH7" s="121" t="s">
        <v>53</v>
      </c>
      <c r="AI7" s="121" t="s">
        <v>48</v>
      </c>
      <c r="AJ7" s="121" t="s">
        <v>48</v>
      </c>
      <c r="AK7" s="121" t="s">
        <v>48</v>
      </c>
      <c r="AL7" s="121" t="s">
        <v>48</v>
      </c>
      <c r="AM7" s="121" t="s">
        <v>48</v>
      </c>
      <c r="AN7" s="121" t="s">
        <v>48</v>
      </c>
      <c r="AO7" s="121" t="s">
        <v>48</v>
      </c>
      <c r="AP7" s="121" t="s">
        <v>48</v>
      </c>
      <c r="AQ7" s="121" t="s">
        <v>48</v>
      </c>
      <c r="AR7" s="121" t="s">
        <v>48</v>
      </c>
      <c r="AS7" s="121" t="s">
        <v>48</v>
      </c>
      <c r="AT7" s="121" t="s">
        <v>48</v>
      </c>
      <c r="AU7" s="121" t="s">
        <v>48</v>
      </c>
      <c r="AV7" s="121" t="s">
        <v>48</v>
      </c>
    </row>
    <row r="8" spans="1:63" s="118" customFormat="1" ht="15.75" customHeight="1" x14ac:dyDescent="0.25">
      <c r="A8" s="126" t="s">
        <v>54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9" spans="1:63" s="118" customFormat="1" ht="15" x14ac:dyDescent="0.25">
      <c r="A9" s="127"/>
      <c r="B9" s="128" t="s">
        <v>55</v>
      </c>
      <c r="C9" s="129" t="s">
        <v>56</v>
      </c>
      <c r="D9" s="129"/>
      <c r="E9" s="129"/>
      <c r="F9" s="129"/>
      <c r="G9" s="129"/>
      <c r="H9" s="130"/>
      <c r="I9" s="130"/>
      <c r="J9" s="130"/>
      <c r="K9" s="130"/>
      <c r="L9" s="130"/>
      <c r="M9" s="130"/>
      <c r="N9" s="130"/>
      <c r="O9" s="127"/>
      <c r="AW9" s="131" t="s">
        <v>57</v>
      </c>
      <c r="AX9" s="131" t="s">
        <v>48</v>
      </c>
      <c r="AY9" s="131" t="s">
        <v>48</v>
      </c>
      <c r="AZ9" s="131" t="s">
        <v>48</v>
      </c>
      <c r="BA9" s="131" t="s">
        <v>48</v>
      </c>
    </row>
    <row r="10" spans="1:63" s="118" customFormat="1" ht="12.75" customHeight="1" x14ac:dyDescent="0.25">
      <c r="B10" s="132" t="s">
        <v>58</v>
      </c>
      <c r="C10" s="132"/>
      <c r="D10" s="133"/>
      <c r="E10" s="134">
        <v>23609713.670000002</v>
      </c>
      <c r="F10" s="135" t="s">
        <v>59</v>
      </c>
      <c r="H10" s="132"/>
      <c r="I10" s="132"/>
      <c r="J10" s="132"/>
      <c r="K10" s="132"/>
      <c r="L10" s="132"/>
      <c r="M10" s="136"/>
      <c r="N10" s="132"/>
    </row>
    <row r="11" spans="1:63" s="118" customFormat="1" ht="12.75" customHeight="1" x14ac:dyDescent="0.25">
      <c r="B11" s="132" t="s">
        <v>60</v>
      </c>
      <c r="D11" s="133"/>
      <c r="E11" s="134">
        <v>45662255.359999999</v>
      </c>
      <c r="F11" s="135" t="s">
        <v>59</v>
      </c>
      <c r="H11" s="132"/>
      <c r="I11" s="132"/>
      <c r="J11" s="132"/>
      <c r="K11" s="132"/>
      <c r="L11" s="132"/>
      <c r="M11" s="136"/>
      <c r="N11" s="132"/>
    </row>
    <row r="12" spans="1:63" s="118" customFormat="1" ht="12.75" customHeight="1" x14ac:dyDescent="0.25">
      <c r="B12" s="132" t="s">
        <v>61</v>
      </c>
      <c r="D12" s="133"/>
      <c r="E12" s="134">
        <v>2819034.35</v>
      </c>
      <c r="F12" s="135" t="s">
        <v>59</v>
      </c>
      <c r="H12" s="132"/>
      <c r="I12" s="132"/>
      <c r="J12" s="132"/>
      <c r="K12" s="132"/>
      <c r="L12" s="132"/>
      <c r="M12" s="136"/>
      <c r="N12" s="132"/>
    </row>
    <row r="13" spans="1:63" s="118" customFormat="1" ht="12.75" customHeight="1" x14ac:dyDescent="0.25">
      <c r="B13" s="132" t="s">
        <v>62</v>
      </c>
      <c r="C13" s="132"/>
      <c r="D13" s="133"/>
      <c r="E13" s="134">
        <v>6780788.75</v>
      </c>
      <c r="F13" s="135" t="s">
        <v>59</v>
      </c>
      <c r="H13" s="132"/>
      <c r="J13" s="132"/>
      <c r="K13" s="132"/>
      <c r="L13" s="132"/>
      <c r="M13" s="137"/>
      <c r="N13" s="138"/>
    </row>
    <row r="14" spans="1:63" s="118" customFormat="1" ht="12.75" customHeight="1" x14ac:dyDescent="0.25">
      <c r="B14" s="132" t="s">
        <v>63</v>
      </c>
      <c r="C14" s="132"/>
      <c r="D14" s="139"/>
      <c r="E14" s="134">
        <v>11522.03</v>
      </c>
      <c r="F14" s="135" t="s">
        <v>64</v>
      </c>
      <c r="H14" s="132"/>
      <c r="J14" s="132"/>
      <c r="K14" s="132"/>
      <c r="L14" s="132"/>
      <c r="M14" s="140"/>
      <c r="N14" s="135"/>
    </row>
    <row r="15" spans="1:63" s="118" customFormat="1" ht="12.75" customHeight="1" x14ac:dyDescent="0.25">
      <c r="B15" s="132" t="s">
        <v>65</v>
      </c>
      <c r="C15" s="132"/>
      <c r="D15" s="139"/>
      <c r="E15" s="134">
        <v>696.32</v>
      </c>
      <c r="F15" s="135" t="s">
        <v>64</v>
      </c>
      <c r="H15" s="132"/>
      <c r="J15" s="132"/>
      <c r="K15" s="132"/>
      <c r="L15" s="132"/>
      <c r="M15" s="140"/>
      <c r="N15" s="135"/>
    </row>
    <row r="16" spans="1:63" s="118" customFormat="1" ht="15" x14ac:dyDescent="0.25">
      <c r="B16" s="132" t="s">
        <v>66</v>
      </c>
      <c r="C16" s="132"/>
      <c r="E16" s="141"/>
      <c r="F16" s="142" t="s">
        <v>67</v>
      </c>
      <c r="G16" s="142"/>
      <c r="H16" s="142"/>
      <c r="I16" s="142"/>
      <c r="J16" s="142"/>
      <c r="K16" s="142"/>
      <c r="L16" s="142"/>
      <c r="M16" s="142"/>
      <c r="N16" s="142"/>
      <c r="O16" s="142"/>
      <c r="BB16" s="131" t="s">
        <v>68</v>
      </c>
      <c r="BC16" s="131" t="s">
        <v>48</v>
      </c>
      <c r="BD16" s="131" t="s">
        <v>48</v>
      </c>
      <c r="BE16" s="131" t="s">
        <v>48</v>
      </c>
      <c r="BF16" s="131" t="s">
        <v>48</v>
      </c>
      <c r="BG16" s="131" t="s">
        <v>48</v>
      </c>
      <c r="BH16" s="131" t="s">
        <v>48</v>
      </c>
      <c r="BI16" s="131" t="s">
        <v>48</v>
      </c>
      <c r="BJ16" s="131" t="s">
        <v>48</v>
      </c>
      <c r="BK16" s="131" t="s">
        <v>48</v>
      </c>
    </row>
    <row r="17" spans="1:67" s="118" customFormat="1" ht="12.75" customHeight="1" x14ac:dyDescent="0.25">
      <c r="A17" s="132"/>
      <c r="B17" s="132"/>
      <c r="D17" s="141"/>
      <c r="E17" s="138"/>
      <c r="F17" s="143"/>
      <c r="G17" s="144"/>
      <c r="H17" s="132"/>
      <c r="I17" s="132"/>
      <c r="J17" s="132"/>
      <c r="K17" s="132"/>
      <c r="L17" s="145"/>
      <c r="M17" s="132"/>
    </row>
    <row r="18" spans="1:67" s="118" customFormat="1" ht="15" x14ac:dyDescent="0.25">
      <c r="A18" s="146"/>
    </row>
    <row r="19" spans="1:67" s="118" customFormat="1" ht="36" customHeight="1" x14ac:dyDescent="0.25">
      <c r="A19" s="147" t="s">
        <v>0</v>
      </c>
      <c r="B19" s="147" t="s">
        <v>69</v>
      </c>
      <c r="C19" s="147" t="s">
        <v>70</v>
      </c>
      <c r="D19" s="147"/>
      <c r="E19" s="147"/>
      <c r="F19" s="147" t="s">
        <v>71</v>
      </c>
      <c r="G19" s="147" t="s">
        <v>72</v>
      </c>
      <c r="H19" s="147" t="s">
        <v>73</v>
      </c>
      <c r="I19" s="147"/>
      <c r="J19" s="147"/>
      <c r="K19" s="147"/>
      <c r="L19" s="147" t="s">
        <v>74</v>
      </c>
      <c r="M19" s="147"/>
      <c r="N19" s="147"/>
      <c r="O19" s="147"/>
    </row>
    <row r="20" spans="1:67" s="118" customFormat="1" ht="28.5" customHeight="1" x14ac:dyDescent="0.25">
      <c r="A20" s="147"/>
      <c r="B20" s="147"/>
      <c r="C20" s="147"/>
      <c r="D20" s="147"/>
      <c r="E20" s="147"/>
      <c r="F20" s="147"/>
      <c r="G20" s="147"/>
      <c r="H20" s="147" t="s">
        <v>75</v>
      </c>
      <c r="I20" s="147" t="s">
        <v>76</v>
      </c>
      <c r="J20" s="147"/>
      <c r="K20" s="147"/>
      <c r="L20" s="147" t="s">
        <v>75</v>
      </c>
      <c r="M20" s="148" t="s">
        <v>76</v>
      </c>
      <c r="N20" s="148"/>
      <c r="O20" s="148"/>
    </row>
    <row r="21" spans="1:67" s="118" customFormat="1" ht="15" customHeight="1" x14ac:dyDescent="0.25">
      <c r="A21" s="147"/>
      <c r="B21" s="147"/>
      <c r="C21" s="147"/>
      <c r="D21" s="147"/>
      <c r="E21" s="147"/>
      <c r="F21" s="147"/>
      <c r="G21" s="147"/>
      <c r="H21" s="147"/>
      <c r="I21" s="149" t="s">
        <v>77</v>
      </c>
      <c r="J21" s="149" t="s">
        <v>78</v>
      </c>
      <c r="K21" s="149" t="s">
        <v>79</v>
      </c>
      <c r="L21" s="147"/>
      <c r="M21" s="149" t="s">
        <v>77</v>
      </c>
      <c r="N21" s="149" t="s">
        <v>78</v>
      </c>
      <c r="O21" s="149" t="s">
        <v>79</v>
      </c>
    </row>
    <row r="22" spans="1:67" s="118" customFormat="1" ht="15" x14ac:dyDescent="0.25">
      <c r="A22" s="150">
        <v>1</v>
      </c>
      <c r="B22" s="150">
        <v>2</v>
      </c>
      <c r="C22" s="148">
        <v>3</v>
      </c>
      <c r="D22" s="148"/>
      <c r="E22" s="148"/>
      <c r="F22" s="150">
        <v>4</v>
      </c>
      <c r="G22" s="150">
        <v>5</v>
      </c>
      <c r="H22" s="150">
        <v>6</v>
      </c>
      <c r="I22" s="150">
        <v>7</v>
      </c>
      <c r="J22" s="150">
        <v>8</v>
      </c>
      <c r="K22" s="150">
        <v>9</v>
      </c>
      <c r="L22" s="150">
        <v>10</v>
      </c>
      <c r="M22" s="150">
        <v>11</v>
      </c>
      <c r="N22" s="150">
        <v>12</v>
      </c>
      <c r="O22" s="150">
        <v>13</v>
      </c>
    </row>
    <row r="23" spans="1:67" s="118" customFormat="1" ht="15" x14ac:dyDescent="0.25">
      <c r="A23" s="151" t="s">
        <v>80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BL23" s="152" t="s">
        <v>80</v>
      </c>
    </row>
    <row r="24" spans="1:67" s="118" customFormat="1" ht="45.75" x14ac:dyDescent="0.25">
      <c r="A24" s="153" t="s">
        <v>81</v>
      </c>
      <c r="B24" s="154" t="s">
        <v>82</v>
      </c>
      <c r="C24" s="155" t="s">
        <v>83</v>
      </c>
      <c r="D24" s="155"/>
      <c r="E24" s="155"/>
      <c r="F24" s="153" t="s">
        <v>84</v>
      </c>
      <c r="G24" s="156">
        <v>3.3469850000000001</v>
      </c>
      <c r="H24" s="157">
        <v>21371.83</v>
      </c>
      <c r="I24" s="157">
        <v>10079.870000000001</v>
      </c>
      <c r="J24" s="157">
        <v>9774.84</v>
      </c>
      <c r="K24" s="157">
        <v>1214.8499999999999</v>
      </c>
      <c r="L24" s="157">
        <v>1448985.02</v>
      </c>
      <c r="M24" s="157">
        <v>1020211.63</v>
      </c>
      <c r="N24" s="157">
        <v>384088.65</v>
      </c>
      <c r="O24" s="157">
        <v>122958.25</v>
      </c>
      <c r="BL24" s="152"/>
      <c r="BM24" s="158" t="s">
        <v>83</v>
      </c>
    </row>
    <row r="25" spans="1:67" s="118" customFormat="1" ht="57" x14ac:dyDescent="0.25">
      <c r="A25" s="159"/>
      <c r="B25" s="160" t="s">
        <v>85</v>
      </c>
      <c r="C25" s="161" t="s">
        <v>86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2"/>
      <c r="BL25" s="152"/>
      <c r="BN25" s="158" t="s">
        <v>86</v>
      </c>
    </row>
    <row r="26" spans="1:67" s="118" customFormat="1" ht="15" x14ac:dyDescent="0.25">
      <c r="A26" s="159"/>
      <c r="B26" s="163" t="s">
        <v>81</v>
      </c>
      <c r="C26" s="161" t="s">
        <v>87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2"/>
      <c r="BL26" s="152"/>
      <c r="BO26" s="158" t="s">
        <v>87</v>
      </c>
    </row>
    <row r="27" spans="1:67" s="118" customFormat="1" ht="15" x14ac:dyDescent="0.25">
      <c r="A27" s="164"/>
      <c r="B27" s="165"/>
      <c r="C27" s="165"/>
      <c r="D27" s="165"/>
      <c r="E27" s="166" t="s">
        <v>88</v>
      </c>
      <c r="F27" s="167"/>
      <c r="G27" s="168"/>
      <c r="H27" s="133"/>
      <c r="I27" s="133"/>
      <c r="J27" s="133"/>
      <c r="K27" s="133"/>
      <c r="L27" s="169">
        <v>1063147.99</v>
      </c>
      <c r="M27" s="170"/>
      <c r="N27" s="171"/>
      <c r="O27" s="172"/>
      <c r="BL27" s="152"/>
    </row>
    <row r="28" spans="1:67" s="118" customFormat="1" ht="15" x14ac:dyDescent="0.25">
      <c r="A28" s="164"/>
      <c r="B28" s="165"/>
      <c r="C28" s="165"/>
      <c r="D28" s="165"/>
      <c r="E28" s="166" t="s">
        <v>89</v>
      </c>
      <c r="F28" s="167"/>
      <c r="G28" s="168"/>
      <c r="H28" s="133"/>
      <c r="I28" s="133"/>
      <c r="J28" s="133"/>
      <c r="K28" s="133"/>
      <c r="L28" s="169">
        <v>708765.33</v>
      </c>
      <c r="M28" s="170"/>
      <c r="N28" s="171"/>
      <c r="O28" s="172"/>
      <c r="BL28" s="152"/>
    </row>
    <row r="29" spans="1:67" s="118" customFormat="1" ht="33.75" x14ac:dyDescent="0.25">
      <c r="A29" s="153" t="s">
        <v>90</v>
      </c>
      <c r="B29" s="154" t="s">
        <v>91</v>
      </c>
      <c r="C29" s="155" t="s">
        <v>92</v>
      </c>
      <c r="D29" s="155"/>
      <c r="E29" s="155"/>
      <c r="F29" s="153" t="s">
        <v>93</v>
      </c>
      <c r="G29" s="173">
        <v>25.927891299999999</v>
      </c>
      <c r="H29" s="157">
        <v>28461.8</v>
      </c>
      <c r="I29" s="174"/>
      <c r="J29" s="174"/>
      <c r="K29" s="174"/>
      <c r="L29" s="157">
        <v>6493999.2199999997</v>
      </c>
      <c r="M29" s="174"/>
      <c r="N29" s="174"/>
      <c r="O29" s="174"/>
      <c r="BL29" s="152"/>
      <c r="BM29" s="158" t="s">
        <v>92</v>
      </c>
    </row>
    <row r="30" spans="1:67" s="118" customFormat="1" ht="15" x14ac:dyDescent="0.25">
      <c r="A30" s="159"/>
      <c r="B30" s="163" t="s">
        <v>81</v>
      </c>
      <c r="C30" s="161" t="s">
        <v>87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2"/>
      <c r="BL30" s="152"/>
      <c r="BO30" s="158" t="s">
        <v>87</v>
      </c>
    </row>
    <row r="31" spans="1:67" s="118" customFormat="1" ht="33.75" x14ac:dyDescent="0.25">
      <c r="A31" s="153" t="s">
        <v>94</v>
      </c>
      <c r="B31" s="154" t="s">
        <v>95</v>
      </c>
      <c r="C31" s="155" t="s">
        <v>96</v>
      </c>
      <c r="D31" s="155"/>
      <c r="E31" s="155"/>
      <c r="F31" s="153" t="s">
        <v>93</v>
      </c>
      <c r="G31" s="173">
        <v>27.810098400000001</v>
      </c>
      <c r="H31" s="157">
        <v>11986.77</v>
      </c>
      <c r="I31" s="174"/>
      <c r="J31" s="174"/>
      <c r="K31" s="174"/>
      <c r="L31" s="157">
        <v>2933508.63</v>
      </c>
      <c r="M31" s="174"/>
      <c r="N31" s="174"/>
      <c r="O31" s="174"/>
      <c r="BL31" s="152"/>
      <c r="BM31" s="158" t="s">
        <v>96</v>
      </c>
    </row>
    <row r="32" spans="1:67" s="118" customFormat="1" ht="15" x14ac:dyDescent="0.25">
      <c r="A32" s="159"/>
      <c r="B32" s="163" t="s">
        <v>81</v>
      </c>
      <c r="C32" s="161" t="s">
        <v>87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2"/>
      <c r="BL32" s="152"/>
      <c r="BO32" s="158" t="s">
        <v>87</v>
      </c>
    </row>
    <row r="33" spans="1:69" s="118" customFormat="1" ht="34.5" x14ac:dyDescent="0.25">
      <c r="A33" s="153" t="s">
        <v>97</v>
      </c>
      <c r="B33" s="154" t="s">
        <v>98</v>
      </c>
      <c r="C33" s="155" t="s">
        <v>99</v>
      </c>
      <c r="D33" s="155"/>
      <c r="E33" s="155"/>
      <c r="F33" s="153" t="s">
        <v>100</v>
      </c>
      <c r="G33" s="156">
        <v>27.000095999999999</v>
      </c>
      <c r="H33" s="157">
        <v>875.69</v>
      </c>
      <c r="I33" s="175">
        <v>488.74</v>
      </c>
      <c r="J33" s="175">
        <v>334.64</v>
      </c>
      <c r="K33" s="175">
        <v>28.21</v>
      </c>
      <c r="L33" s="157">
        <v>517549.62</v>
      </c>
      <c r="M33" s="157">
        <v>399046.63</v>
      </c>
      <c r="N33" s="157">
        <v>106074.09</v>
      </c>
      <c r="O33" s="157">
        <v>23032.57</v>
      </c>
      <c r="BL33" s="152"/>
      <c r="BM33" s="158" t="s">
        <v>99</v>
      </c>
    </row>
    <row r="34" spans="1:69" s="118" customFormat="1" ht="15" x14ac:dyDescent="0.25">
      <c r="A34" s="159"/>
      <c r="B34" s="176"/>
      <c r="C34" s="177" t="s">
        <v>101</v>
      </c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8"/>
      <c r="BL34" s="152"/>
      <c r="BP34" s="158" t="s">
        <v>101</v>
      </c>
    </row>
    <row r="35" spans="1:69" s="118" customFormat="1" ht="57" x14ac:dyDescent="0.25">
      <c r="A35" s="159"/>
      <c r="B35" s="160" t="s">
        <v>85</v>
      </c>
      <c r="C35" s="161" t="s">
        <v>86</v>
      </c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2"/>
      <c r="BL35" s="152"/>
      <c r="BN35" s="158" t="s">
        <v>86</v>
      </c>
    </row>
    <row r="36" spans="1:69" s="118" customFormat="1" ht="15" x14ac:dyDescent="0.25">
      <c r="A36" s="159"/>
      <c r="B36" s="163" t="s">
        <v>81</v>
      </c>
      <c r="C36" s="161" t="s">
        <v>87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2"/>
      <c r="BL36" s="152"/>
      <c r="BO36" s="158" t="s">
        <v>87</v>
      </c>
    </row>
    <row r="37" spans="1:69" s="118" customFormat="1" ht="15" x14ac:dyDescent="0.25">
      <c r="A37" s="164"/>
      <c r="B37" s="165"/>
      <c r="C37" s="165"/>
      <c r="D37" s="165"/>
      <c r="E37" s="166" t="s">
        <v>102</v>
      </c>
      <c r="F37" s="167"/>
      <c r="G37" s="168"/>
      <c r="H37" s="133"/>
      <c r="I37" s="133"/>
      <c r="J37" s="133"/>
      <c r="K37" s="133"/>
      <c r="L37" s="169">
        <v>379871.28</v>
      </c>
      <c r="M37" s="170"/>
      <c r="N37" s="171"/>
      <c r="O37" s="172"/>
      <c r="BL37" s="152"/>
    </row>
    <row r="38" spans="1:69" s="118" customFormat="1" ht="15" x14ac:dyDescent="0.25">
      <c r="A38" s="164"/>
      <c r="B38" s="165"/>
      <c r="C38" s="165"/>
      <c r="D38" s="165"/>
      <c r="E38" s="166" t="s">
        <v>103</v>
      </c>
      <c r="F38" s="167"/>
      <c r="G38" s="168"/>
      <c r="H38" s="133"/>
      <c r="I38" s="133"/>
      <c r="J38" s="133"/>
      <c r="K38" s="133"/>
      <c r="L38" s="169">
        <v>189935.64</v>
      </c>
      <c r="M38" s="170"/>
      <c r="N38" s="171"/>
      <c r="O38" s="172"/>
      <c r="BL38" s="152"/>
    </row>
    <row r="39" spans="1:69" s="118" customFormat="1" ht="15" x14ac:dyDescent="0.25">
      <c r="A39" s="179" t="s">
        <v>104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80">
        <v>13735762.73</v>
      </c>
      <c r="M39" s="181"/>
      <c r="N39" s="181"/>
      <c r="O39" s="181"/>
      <c r="BL39" s="152"/>
      <c r="BQ39" s="182" t="s">
        <v>104</v>
      </c>
    </row>
    <row r="40" spans="1:69" s="118" customFormat="1" ht="15" x14ac:dyDescent="0.25">
      <c r="A40" s="151" t="s">
        <v>105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BL40" s="152" t="s">
        <v>105</v>
      </c>
      <c r="BQ40" s="182"/>
    </row>
    <row r="41" spans="1:69" s="118" customFormat="1" ht="45.75" x14ac:dyDescent="0.25">
      <c r="A41" s="153" t="s">
        <v>106</v>
      </c>
      <c r="B41" s="154" t="s">
        <v>82</v>
      </c>
      <c r="C41" s="155" t="s">
        <v>83</v>
      </c>
      <c r="D41" s="155"/>
      <c r="E41" s="155"/>
      <c r="F41" s="153" t="s">
        <v>84</v>
      </c>
      <c r="G41" s="156">
        <v>3.530119</v>
      </c>
      <c r="H41" s="157">
        <v>21371.82</v>
      </c>
      <c r="I41" s="157">
        <v>10079.870000000001</v>
      </c>
      <c r="J41" s="157">
        <v>9774.83</v>
      </c>
      <c r="K41" s="157">
        <v>1214.8499999999999</v>
      </c>
      <c r="L41" s="157">
        <v>1528267.37</v>
      </c>
      <c r="M41" s="157">
        <v>1076033.6399999999</v>
      </c>
      <c r="N41" s="157">
        <v>405104.01</v>
      </c>
      <c r="O41" s="157">
        <v>129686.05</v>
      </c>
      <c r="BL41" s="152"/>
      <c r="BM41" s="158" t="s">
        <v>83</v>
      </c>
      <c r="BQ41" s="182"/>
    </row>
    <row r="42" spans="1:69" s="118" customFormat="1" ht="57" x14ac:dyDescent="0.25">
      <c r="A42" s="159"/>
      <c r="B42" s="160" t="s">
        <v>85</v>
      </c>
      <c r="C42" s="161" t="s">
        <v>86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2"/>
      <c r="BL42" s="152"/>
      <c r="BN42" s="158" t="s">
        <v>86</v>
      </c>
      <c r="BQ42" s="182"/>
    </row>
    <row r="43" spans="1:69" s="118" customFormat="1" ht="15" x14ac:dyDescent="0.25">
      <c r="A43" s="159"/>
      <c r="B43" s="163" t="s">
        <v>81</v>
      </c>
      <c r="C43" s="161" t="s">
        <v>87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2"/>
      <c r="BL43" s="152"/>
      <c r="BO43" s="158" t="s">
        <v>87</v>
      </c>
      <c r="BQ43" s="182"/>
    </row>
    <row r="44" spans="1:69" s="118" customFormat="1" ht="15" x14ac:dyDescent="0.25">
      <c r="A44" s="164"/>
      <c r="B44" s="165"/>
      <c r="C44" s="165"/>
      <c r="D44" s="165"/>
      <c r="E44" s="166" t="s">
        <v>107</v>
      </c>
      <c r="F44" s="167"/>
      <c r="G44" s="168"/>
      <c r="H44" s="133"/>
      <c r="I44" s="133"/>
      <c r="J44" s="133"/>
      <c r="K44" s="133"/>
      <c r="L44" s="169">
        <v>1121319.31</v>
      </c>
      <c r="M44" s="170"/>
      <c r="N44" s="171"/>
      <c r="O44" s="172"/>
      <c r="BL44" s="152"/>
      <c r="BQ44" s="182"/>
    </row>
    <row r="45" spans="1:69" s="118" customFormat="1" ht="15" x14ac:dyDescent="0.25">
      <c r="A45" s="164"/>
      <c r="B45" s="165"/>
      <c r="C45" s="165"/>
      <c r="D45" s="165"/>
      <c r="E45" s="166" t="s">
        <v>108</v>
      </c>
      <c r="F45" s="167"/>
      <c r="G45" s="168"/>
      <c r="H45" s="133"/>
      <c r="I45" s="133"/>
      <c r="J45" s="133"/>
      <c r="K45" s="133"/>
      <c r="L45" s="169">
        <v>747546.21</v>
      </c>
      <c r="M45" s="170"/>
      <c r="N45" s="171"/>
      <c r="O45" s="172"/>
      <c r="BL45" s="152"/>
      <c r="BQ45" s="182"/>
    </row>
    <row r="46" spans="1:69" s="118" customFormat="1" ht="33.75" x14ac:dyDescent="0.25">
      <c r="A46" s="153" t="s">
        <v>109</v>
      </c>
      <c r="B46" s="154" t="s">
        <v>91</v>
      </c>
      <c r="C46" s="155" t="s">
        <v>92</v>
      </c>
      <c r="D46" s="155"/>
      <c r="E46" s="155"/>
      <c r="F46" s="153" t="s">
        <v>93</v>
      </c>
      <c r="G46" s="173">
        <v>27.301530199999998</v>
      </c>
      <c r="H46" s="157">
        <v>28461.8</v>
      </c>
      <c r="I46" s="174"/>
      <c r="J46" s="174"/>
      <c r="K46" s="174"/>
      <c r="L46" s="157">
        <v>6838046.0899999999</v>
      </c>
      <c r="M46" s="174"/>
      <c r="N46" s="174"/>
      <c r="O46" s="174"/>
      <c r="BL46" s="152"/>
      <c r="BM46" s="158" t="s">
        <v>92</v>
      </c>
      <c r="BQ46" s="182"/>
    </row>
    <row r="47" spans="1:69" s="118" customFormat="1" ht="15" x14ac:dyDescent="0.25">
      <c r="A47" s="159"/>
      <c r="B47" s="163" t="s">
        <v>81</v>
      </c>
      <c r="C47" s="161" t="s">
        <v>87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2"/>
      <c r="BL47" s="152"/>
      <c r="BO47" s="158" t="s">
        <v>87</v>
      </c>
      <c r="BQ47" s="182"/>
    </row>
    <row r="48" spans="1:69" s="118" customFormat="1" ht="33.75" x14ac:dyDescent="0.25">
      <c r="A48" s="153" t="s">
        <v>110</v>
      </c>
      <c r="B48" s="154" t="s">
        <v>95</v>
      </c>
      <c r="C48" s="155" t="s">
        <v>96</v>
      </c>
      <c r="D48" s="155"/>
      <c r="E48" s="155"/>
      <c r="F48" s="153" t="s">
        <v>93</v>
      </c>
      <c r="G48" s="173">
        <v>40.056260299999998</v>
      </c>
      <c r="H48" s="157">
        <v>11986.77</v>
      </c>
      <c r="I48" s="174"/>
      <c r="J48" s="174"/>
      <c r="K48" s="174"/>
      <c r="L48" s="157">
        <v>4225277.58</v>
      </c>
      <c r="M48" s="174"/>
      <c r="N48" s="174"/>
      <c r="O48" s="174"/>
      <c r="BL48" s="152"/>
      <c r="BM48" s="158" t="s">
        <v>96</v>
      </c>
      <c r="BQ48" s="182"/>
    </row>
    <row r="49" spans="1:69" s="118" customFormat="1" ht="15" x14ac:dyDescent="0.25">
      <c r="A49" s="159"/>
      <c r="B49" s="163" t="s">
        <v>81</v>
      </c>
      <c r="C49" s="161" t="s">
        <v>87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2"/>
      <c r="BL49" s="152"/>
      <c r="BO49" s="158" t="s">
        <v>87</v>
      </c>
      <c r="BQ49" s="182"/>
    </row>
    <row r="50" spans="1:69" s="118" customFormat="1" ht="34.5" x14ac:dyDescent="0.25">
      <c r="A50" s="153" t="s">
        <v>111</v>
      </c>
      <c r="B50" s="154" t="s">
        <v>98</v>
      </c>
      <c r="C50" s="155" t="s">
        <v>99</v>
      </c>
      <c r="D50" s="155"/>
      <c r="E50" s="155"/>
      <c r="F50" s="153" t="s">
        <v>100</v>
      </c>
      <c r="G50" s="156">
        <v>38.889572999999999</v>
      </c>
      <c r="H50" s="157">
        <v>875.69</v>
      </c>
      <c r="I50" s="175">
        <v>488.74</v>
      </c>
      <c r="J50" s="175">
        <v>334.64</v>
      </c>
      <c r="K50" s="175">
        <v>28.21</v>
      </c>
      <c r="L50" s="157">
        <v>745452.3</v>
      </c>
      <c r="M50" s="157">
        <v>574766.59</v>
      </c>
      <c r="N50" s="157">
        <v>152783.75</v>
      </c>
      <c r="O50" s="157">
        <v>33174.959999999999</v>
      </c>
      <c r="BL50" s="152"/>
      <c r="BM50" s="158" t="s">
        <v>99</v>
      </c>
      <c r="BQ50" s="182"/>
    </row>
    <row r="51" spans="1:69" s="118" customFormat="1" ht="15" x14ac:dyDescent="0.25">
      <c r="A51" s="159"/>
      <c r="B51" s="176"/>
      <c r="C51" s="177" t="s">
        <v>101</v>
      </c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8"/>
      <c r="BL51" s="152"/>
      <c r="BP51" s="158" t="s">
        <v>101</v>
      </c>
      <c r="BQ51" s="182"/>
    </row>
    <row r="52" spans="1:69" s="118" customFormat="1" ht="57" x14ac:dyDescent="0.25">
      <c r="A52" s="159"/>
      <c r="B52" s="160" t="s">
        <v>85</v>
      </c>
      <c r="C52" s="161" t="s">
        <v>86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2"/>
      <c r="BL52" s="152"/>
      <c r="BN52" s="158" t="s">
        <v>86</v>
      </c>
      <c r="BQ52" s="182"/>
    </row>
    <row r="53" spans="1:69" s="118" customFormat="1" ht="15" x14ac:dyDescent="0.25">
      <c r="A53" s="159"/>
      <c r="B53" s="163" t="s">
        <v>81</v>
      </c>
      <c r="C53" s="161" t="s">
        <v>87</v>
      </c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2"/>
      <c r="BL53" s="152"/>
      <c r="BO53" s="158" t="s">
        <v>87</v>
      </c>
      <c r="BQ53" s="182"/>
    </row>
    <row r="54" spans="1:69" s="118" customFormat="1" ht="15" x14ac:dyDescent="0.25">
      <c r="A54" s="164"/>
      <c r="B54" s="165"/>
      <c r="C54" s="165"/>
      <c r="D54" s="165"/>
      <c r="E54" s="166" t="s">
        <v>112</v>
      </c>
      <c r="F54" s="167"/>
      <c r="G54" s="168"/>
      <c r="H54" s="133"/>
      <c r="I54" s="133"/>
      <c r="J54" s="133"/>
      <c r="K54" s="133"/>
      <c r="L54" s="169">
        <v>547147.4</v>
      </c>
      <c r="M54" s="170"/>
      <c r="N54" s="171"/>
      <c r="O54" s="172"/>
      <c r="BL54" s="152"/>
      <c r="BQ54" s="182"/>
    </row>
    <row r="55" spans="1:69" s="118" customFormat="1" ht="15" x14ac:dyDescent="0.25">
      <c r="A55" s="164"/>
      <c r="B55" s="165"/>
      <c r="C55" s="165"/>
      <c r="D55" s="165"/>
      <c r="E55" s="166" t="s">
        <v>113</v>
      </c>
      <c r="F55" s="167"/>
      <c r="G55" s="168"/>
      <c r="H55" s="133"/>
      <c r="I55" s="133"/>
      <c r="J55" s="133"/>
      <c r="K55" s="133"/>
      <c r="L55" s="169">
        <v>273573.7</v>
      </c>
      <c r="M55" s="170"/>
      <c r="N55" s="171"/>
      <c r="O55" s="172"/>
      <c r="BL55" s="152"/>
      <c r="BQ55" s="182"/>
    </row>
    <row r="56" spans="1:69" s="118" customFormat="1" ht="15" x14ac:dyDescent="0.25">
      <c r="A56" s="179" t="s">
        <v>114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80">
        <v>16026629.960000001</v>
      </c>
      <c r="M56" s="181"/>
      <c r="N56" s="181"/>
      <c r="O56" s="181"/>
      <c r="BL56" s="152"/>
      <c r="BQ56" s="182" t="s">
        <v>114</v>
      </c>
    </row>
    <row r="57" spans="1:69" s="118" customFormat="1" ht="15" x14ac:dyDescent="0.25">
      <c r="A57" s="151" t="s">
        <v>115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BL57" s="152" t="s">
        <v>115</v>
      </c>
      <c r="BQ57" s="182"/>
    </row>
    <row r="58" spans="1:69" s="118" customFormat="1" ht="45.75" x14ac:dyDescent="0.25">
      <c r="A58" s="153" t="s">
        <v>116</v>
      </c>
      <c r="B58" s="154" t="s">
        <v>82</v>
      </c>
      <c r="C58" s="155" t="s">
        <v>83</v>
      </c>
      <c r="D58" s="155"/>
      <c r="E58" s="155"/>
      <c r="F58" s="153" t="s">
        <v>84</v>
      </c>
      <c r="G58" s="183">
        <v>3.3701599999999998</v>
      </c>
      <c r="H58" s="157">
        <v>21371.82</v>
      </c>
      <c r="I58" s="157">
        <v>10079.870000000001</v>
      </c>
      <c r="J58" s="157">
        <v>9774.83</v>
      </c>
      <c r="K58" s="157">
        <v>1214.8499999999999</v>
      </c>
      <c r="L58" s="157">
        <v>1459017.54</v>
      </c>
      <c r="M58" s="157">
        <v>1027275.72</v>
      </c>
      <c r="N58" s="157">
        <v>386747.68</v>
      </c>
      <c r="O58" s="157">
        <v>123809.63</v>
      </c>
      <c r="BL58" s="152"/>
      <c r="BM58" s="158" t="s">
        <v>83</v>
      </c>
      <c r="BQ58" s="182"/>
    </row>
    <row r="59" spans="1:69" s="118" customFormat="1" ht="57" x14ac:dyDescent="0.25">
      <c r="A59" s="159"/>
      <c r="B59" s="160" t="s">
        <v>85</v>
      </c>
      <c r="C59" s="161" t="s">
        <v>86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2"/>
      <c r="BL59" s="152"/>
      <c r="BN59" s="158" t="s">
        <v>86</v>
      </c>
      <c r="BQ59" s="182"/>
    </row>
    <row r="60" spans="1:69" s="118" customFormat="1" ht="15" x14ac:dyDescent="0.25">
      <c r="A60" s="159"/>
      <c r="B60" s="163" t="s">
        <v>81</v>
      </c>
      <c r="C60" s="161" t="s">
        <v>87</v>
      </c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2"/>
      <c r="BL60" s="152"/>
      <c r="BO60" s="158" t="s">
        <v>87</v>
      </c>
      <c r="BQ60" s="182"/>
    </row>
    <row r="61" spans="1:69" s="118" customFormat="1" ht="15" x14ac:dyDescent="0.25">
      <c r="A61" s="164"/>
      <c r="B61" s="165"/>
      <c r="C61" s="165"/>
      <c r="D61" s="165"/>
      <c r="E61" s="166" t="s">
        <v>117</v>
      </c>
      <c r="F61" s="167"/>
      <c r="G61" s="168"/>
      <c r="H61" s="133"/>
      <c r="I61" s="133"/>
      <c r="J61" s="133"/>
      <c r="K61" s="133"/>
      <c r="L61" s="169">
        <v>1070509.3799999999</v>
      </c>
      <c r="M61" s="170"/>
      <c r="N61" s="171"/>
      <c r="O61" s="172"/>
      <c r="BL61" s="152"/>
      <c r="BQ61" s="182"/>
    </row>
    <row r="62" spans="1:69" s="118" customFormat="1" ht="15" x14ac:dyDescent="0.25">
      <c r="A62" s="164"/>
      <c r="B62" s="165"/>
      <c r="C62" s="165"/>
      <c r="D62" s="165"/>
      <c r="E62" s="166" t="s">
        <v>118</v>
      </c>
      <c r="F62" s="167"/>
      <c r="G62" s="168"/>
      <c r="H62" s="133"/>
      <c r="I62" s="133"/>
      <c r="J62" s="133"/>
      <c r="K62" s="133"/>
      <c r="L62" s="169">
        <v>713672.92</v>
      </c>
      <c r="M62" s="170"/>
      <c r="N62" s="171"/>
      <c r="O62" s="172"/>
      <c r="BL62" s="152"/>
      <c r="BQ62" s="182"/>
    </row>
    <row r="63" spans="1:69" s="118" customFormat="1" ht="33.75" x14ac:dyDescent="0.25">
      <c r="A63" s="153" t="s">
        <v>119</v>
      </c>
      <c r="B63" s="154" t="s">
        <v>91</v>
      </c>
      <c r="C63" s="155" t="s">
        <v>92</v>
      </c>
      <c r="D63" s="155"/>
      <c r="E63" s="155"/>
      <c r="F63" s="153" t="s">
        <v>93</v>
      </c>
      <c r="G63" s="183">
        <v>12.464029999999999</v>
      </c>
      <c r="H63" s="157">
        <v>28461.8</v>
      </c>
      <c r="I63" s="174"/>
      <c r="J63" s="174"/>
      <c r="K63" s="174"/>
      <c r="L63" s="157">
        <v>3121788.82</v>
      </c>
      <c r="M63" s="174"/>
      <c r="N63" s="174"/>
      <c r="O63" s="174"/>
      <c r="BL63" s="152"/>
      <c r="BM63" s="158" t="s">
        <v>92</v>
      </c>
      <c r="BQ63" s="182"/>
    </row>
    <row r="64" spans="1:69" s="118" customFormat="1" ht="15" x14ac:dyDescent="0.25">
      <c r="A64" s="159"/>
      <c r="B64" s="163" t="s">
        <v>81</v>
      </c>
      <c r="C64" s="161" t="s">
        <v>87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2"/>
      <c r="BL64" s="152"/>
      <c r="BO64" s="158" t="s">
        <v>87</v>
      </c>
      <c r="BQ64" s="182"/>
    </row>
    <row r="65" spans="1:69" s="118" customFormat="1" ht="33.75" x14ac:dyDescent="0.25">
      <c r="A65" s="153" t="s">
        <v>120</v>
      </c>
      <c r="B65" s="154" t="s">
        <v>95</v>
      </c>
      <c r="C65" s="155" t="s">
        <v>96</v>
      </c>
      <c r="D65" s="155"/>
      <c r="E65" s="155"/>
      <c r="F65" s="153" t="s">
        <v>93</v>
      </c>
      <c r="G65" s="156">
        <v>4.2329210000000002</v>
      </c>
      <c r="H65" s="157">
        <v>11986.77</v>
      </c>
      <c r="I65" s="174"/>
      <c r="J65" s="174"/>
      <c r="K65" s="174"/>
      <c r="L65" s="157">
        <v>446503.64</v>
      </c>
      <c r="M65" s="174"/>
      <c r="N65" s="174"/>
      <c r="O65" s="174"/>
      <c r="BL65" s="152"/>
      <c r="BM65" s="158" t="s">
        <v>96</v>
      </c>
      <c r="BQ65" s="182"/>
    </row>
    <row r="66" spans="1:69" s="118" customFormat="1" ht="15" x14ac:dyDescent="0.25">
      <c r="A66" s="159"/>
      <c r="B66" s="163" t="s">
        <v>81</v>
      </c>
      <c r="C66" s="161" t="s">
        <v>87</v>
      </c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2"/>
      <c r="BL66" s="152"/>
      <c r="BO66" s="158" t="s">
        <v>87</v>
      </c>
      <c r="BQ66" s="182"/>
    </row>
    <row r="67" spans="1:69" s="118" customFormat="1" ht="34.5" x14ac:dyDescent="0.25">
      <c r="A67" s="153" t="s">
        <v>121</v>
      </c>
      <c r="B67" s="154" t="s">
        <v>98</v>
      </c>
      <c r="C67" s="155" t="s">
        <v>99</v>
      </c>
      <c r="D67" s="155"/>
      <c r="E67" s="155"/>
      <c r="F67" s="153" t="s">
        <v>100</v>
      </c>
      <c r="G67" s="156">
        <v>4.1096320000000004</v>
      </c>
      <c r="H67" s="157">
        <v>875.69</v>
      </c>
      <c r="I67" s="175">
        <v>488.74</v>
      </c>
      <c r="J67" s="175">
        <v>334.64</v>
      </c>
      <c r="K67" s="175">
        <v>28.21</v>
      </c>
      <c r="L67" s="157">
        <v>78775.22</v>
      </c>
      <c r="M67" s="157">
        <v>60738.11</v>
      </c>
      <c r="N67" s="157">
        <v>16145.33</v>
      </c>
      <c r="O67" s="157">
        <v>3505.74</v>
      </c>
      <c r="BL67" s="152"/>
      <c r="BM67" s="158" t="s">
        <v>99</v>
      </c>
      <c r="BQ67" s="182"/>
    </row>
    <row r="68" spans="1:69" s="118" customFormat="1" ht="15" x14ac:dyDescent="0.25">
      <c r="A68" s="159"/>
      <c r="B68" s="176"/>
      <c r="C68" s="177" t="s">
        <v>101</v>
      </c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8"/>
      <c r="BL68" s="152"/>
      <c r="BP68" s="158" t="s">
        <v>101</v>
      </c>
      <c r="BQ68" s="182"/>
    </row>
    <row r="69" spans="1:69" s="118" customFormat="1" ht="57" x14ac:dyDescent="0.25">
      <c r="A69" s="159"/>
      <c r="B69" s="160" t="s">
        <v>85</v>
      </c>
      <c r="C69" s="161" t="s">
        <v>86</v>
      </c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2"/>
      <c r="BL69" s="152"/>
      <c r="BN69" s="158" t="s">
        <v>86</v>
      </c>
      <c r="BQ69" s="182"/>
    </row>
    <row r="70" spans="1:69" s="118" customFormat="1" ht="15" x14ac:dyDescent="0.25">
      <c r="A70" s="159"/>
      <c r="B70" s="163" t="s">
        <v>81</v>
      </c>
      <c r="C70" s="161" t="s">
        <v>87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2"/>
      <c r="BL70" s="152"/>
      <c r="BO70" s="158" t="s">
        <v>87</v>
      </c>
      <c r="BQ70" s="182"/>
    </row>
    <row r="71" spans="1:69" s="118" customFormat="1" ht="15" x14ac:dyDescent="0.25">
      <c r="A71" s="164"/>
      <c r="B71" s="165"/>
      <c r="C71" s="165"/>
      <c r="D71" s="165"/>
      <c r="E71" s="166" t="s">
        <v>122</v>
      </c>
      <c r="F71" s="167"/>
      <c r="G71" s="168"/>
      <c r="H71" s="133"/>
      <c r="I71" s="133"/>
      <c r="J71" s="133"/>
      <c r="K71" s="133"/>
      <c r="L71" s="169">
        <v>57819.47</v>
      </c>
      <c r="M71" s="170"/>
      <c r="N71" s="171"/>
      <c r="O71" s="172"/>
      <c r="BL71" s="152"/>
      <c r="BQ71" s="182"/>
    </row>
    <row r="72" spans="1:69" s="118" customFormat="1" ht="15" x14ac:dyDescent="0.25">
      <c r="A72" s="164"/>
      <c r="B72" s="165"/>
      <c r="C72" s="165"/>
      <c r="D72" s="165"/>
      <c r="E72" s="166" t="s">
        <v>123</v>
      </c>
      <c r="F72" s="167"/>
      <c r="G72" s="168"/>
      <c r="H72" s="133"/>
      <c r="I72" s="133"/>
      <c r="J72" s="133"/>
      <c r="K72" s="133"/>
      <c r="L72" s="169">
        <v>28909.73</v>
      </c>
      <c r="M72" s="170"/>
      <c r="N72" s="171"/>
      <c r="O72" s="172"/>
      <c r="BL72" s="152"/>
      <c r="BQ72" s="182"/>
    </row>
    <row r="73" spans="1:69" s="118" customFormat="1" ht="45.75" x14ac:dyDescent="0.25">
      <c r="A73" s="153" t="s">
        <v>124</v>
      </c>
      <c r="B73" s="154" t="s">
        <v>125</v>
      </c>
      <c r="C73" s="155" t="s">
        <v>126</v>
      </c>
      <c r="D73" s="155"/>
      <c r="E73" s="155"/>
      <c r="F73" s="153" t="s">
        <v>127</v>
      </c>
      <c r="G73" s="184">
        <v>13.06</v>
      </c>
      <c r="H73" s="157">
        <v>341.58</v>
      </c>
      <c r="I73" s="175">
        <v>296.60000000000002</v>
      </c>
      <c r="J73" s="175">
        <v>44.98</v>
      </c>
      <c r="K73" s="174"/>
      <c r="L73" s="157">
        <v>124033.92</v>
      </c>
      <c r="M73" s="157">
        <v>117136.16</v>
      </c>
      <c r="N73" s="157">
        <v>6897.76</v>
      </c>
      <c r="O73" s="174"/>
      <c r="BL73" s="152"/>
      <c r="BM73" s="158" t="s">
        <v>126</v>
      </c>
      <c r="BQ73" s="182"/>
    </row>
    <row r="74" spans="1:69" s="118" customFormat="1" ht="57" x14ac:dyDescent="0.25">
      <c r="A74" s="159"/>
      <c r="B74" s="160" t="s">
        <v>85</v>
      </c>
      <c r="C74" s="161" t="s">
        <v>86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2"/>
      <c r="BL74" s="152"/>
      <c r="BN74" s="158" t="s">
        <v>86</v>
      </c>
      <c r="BQ74" s="182"/>
    </row>
    <row r="75" spans="1:69" s="118" customFormat="1" ht="15" x14ac:dyDescent="0.25">
      <c r="A75" s="159"/>
      <c r="B75" s="163" t="s">
        <v>81</v>
      </c>
      <c r="C75" s="161" t="s">
        <v>87</v>
      </c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2"/>
      <c r="BL75" s="152"/>
      <c r="BO75" s="158" t="s">
        <v>87</v>
      </c>
      <c r="BQ75" s="182"/>
    </row>
    <row r="76" spans="1:69" s="118" customFormat="1" ht="15" x14ac:dyDescent="0.25">
      <c r="A76" s="164"/>
      <c r="B76" s="165"/>
      <c r="C76" s="165"/>
      <c r="D76" s="165"/>
      <c r="E76" s="166" t="s">
        <v>128</v>
      </c>
      <c r="F76" s="167"/>
      <c r="G76" s="168"/>
      <c r="H76" s="133"/>
      <c r="I76" s="133"/>
      <c r="J76" s="133"/>
      <c r="K76" s="133"/>
      <c r="L76" s="169">
        <v>120650.24000000001</v>
      </c>
      <c r="M76" s="170"/>
      <c r="N76" s="171"/>
      <c r="O76" s="172"/>
      <c r="BL76" s="152"/>
      <c r="BQ76" s="182"/>
    </row>
    <row r="77" spans="1:69" s="118" customFormat="1" ht="15" x14ac:dyDescent="0.25">
      <c r="A77" s="164"/>
      <c r="B77" s="165"/>
      <c r="C77" s="165"/>
      <c r="D77" s="165"/>
      <c r="E77" s="166" t="s">
        <v>129</v>
      </c>
      <c r="F77" s="167"/>
      <c r="G77" s="168"/>
      <c r="H77" s="133"/>
      <c r="I77" s="133"/>
      <c r="J77" s="133"/>
      <c r="K77" s="133"/>
      <c r="L77" s="169">
        <v>69110.33</v>
      </c>
      <c r="M77" s="170"/>
      <c r="N77" s="171"/>
      <c r="O77" s="172"/>
      <c r="BL77" s="152"/>
      <c r="BQ77" s="182"/>
    </row>
    <row r="78" spans="1:69" s="118" customFormat="1" ht="34.5" x14ac:dyDescent="0.25">
      <c r="A78" s="153" t="s">
        <v>130</v>
      </c>
      <c r="B78" s="154" t="s">
        <v>131</v>
      </c>
      <c r="C78" s="155" t="s">
        <v>132</v>
      </c>
      <c r="D78" s="155"/>
      <c r="E78" s="155"/>
      <c r="F78" s="153" t="s">
        <v>127</v>
      </c>
      <c r="G78" s="184">
        <v>13.06</v>
      </c>
      <c r="H78" s="157">
        <v>923.57</v>
      </c>
      <c r="I78" s="175">
        <v>809.03</v>
      </c>
      <c r="J78" s="175">
        <v>114.54</v>
      </c>
      <c r="K78" s="174"/>
      <c r="L78" s="157">
        <v>337073.58</v>
      </c>
      <c r="M78" s="157">
        <v>319511.8</v>
      </c>
      <c r="N78" s="157">
        <v>17561.78</v>
      </c>
      <c r="O78" s="174"/>
      <c r="BL78" s="152"/>
      <c r="BM78" s="158" t="s">
        <v>132</v>
      </c>
      <c r="BQ78" s="182"/>
    </row>
    <row r="79" spans="1:69" s="118" customFormat="1" ht="22.5" x14ac:dyDescent="0.25">
      <c r="A79" s="159"/>
      <c r="B79" s="160" t="s">
        <v>133</v>
      </c>
      <c r="C79" s="161" t="s">
        <v>134</v>
      </c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2"/>
      <c r="BL79" s="152"/>
      <c r="BN79" s="158" t="s">
        <v>134</v>
      </c>
      <c r="BQ79" s="182"/>
    </row>
    <row r="80" spans="1:69" s="118" customFormat="1" ht="57" x14ac:dyDescent="0.25">
      <c r="A80" s="159"/>
      <c r="B80" s="160" t="s">
        <v>85</v>
      </c>
      <c r="C80" s="161" t="s">
        <v>86</v>
      </c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2"/>
      <c r="BL80" s="152"/>
      <c r="BN80" s="158" t="s">
        <v>86</v>
      </c>
      <c r="BQ80" s="182"/>
    </row>
    <row r="81" spans="1:70" s="118" customFormat="1" ht="15" x14ac:dyDescent="0.25">
      <c r="A81" s="159"/>
      <c r="B81" s="163" t="s">
        <v>81</v>
      </c>
      <c r="C81" s="161" t="s">
        <v>87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2"/>
      <c r="BL81" s="152"/>
      <c r="BO81" s="158" t="s">
        <v>87</v>
      </c>
      <c r="BQ81" s="182"/>
    </row>
    <row r="82" spans="1:70" s="118" customFormat="1" ht="15" x14ac:dyDescent="0.25">
      <c r="A82" s="164"/>
      <c r="B82" s="165"/>
      <c r="C82" s="165"/>
      <c r="D82" s="165"/>
      <c r="E82" s="166" t="s">
        <v>135</v>
      </c>
      <c r="F82" s="167"/>
      <c r="G82" s="168"/>
      <c r="H82" s="133"/>
      <c r="I82" s="133"/>
      <c r="J82" s="133"/>
      <c r="K82" s="133"/>
      <c r="L82" s="169">
        <v>329097.15000000002</v>
      </c>
      <c r="M82" s="170"/>
      <c r="N82" s="171"/>
      <c r="O82" s="172"/>
      <c r="BL82" s="152"/>
      <c r="BQ82" s="182"/>
    </row>
    <row r="83" spans="1:70" s="118" customFormat="1" ht="15" x14ac:dyDescent="0.25">
      <c r="A83" s="164"/>
      <c r="B83" s="165"/>
      <c r="C83" s="165"/>
      <c r="D83" s="165"/>
      <c r="E83" s="166" t="s">
        <v>136</v>
      </c>
      <c r="F83" s="167"/>
      <c r="G83" s="168"/>
      <c r="H83" s="133"/>
      <c r="I83" s="133"/>
      <c r="J83" s="133"/>
      <c r="K83" s="133"/>
      <c r="L83" s="169">
        <v>188511.96</v>
      </c>
      <c r="M83" s="170"/>
      <c r="N83" s="171"/>
      <c r="O83" s="172"/>
      <c r="BL83" s="152"/>
      <c r="BQ83" s="182"/>
    </row>
    <row r="84" spans="1:70" s="118" customFormat="1" ht="33.75" x14ac:dyDescent="0.25">
      <c r="A84" s="153" t="s">
        <v>137</v>
      </c>
      <c r="B84" s="154" t="s">
        <v>138</v>
      </c>
      <c r="C84" s="155" t="s">
        <v>139</v>
      </c>
      <c r="D84" s="155"/>
      <c r="E84" s="155"/>
      <c r="F84" s="153" t="s">
        <v>140</v>
      </c>
      <c r="G84" s="185">
        <v>1306</v>
      </c>
      <c r="H84" s="157">
        <v>346.8</v>
      </c>
      <c r="I84" s="174"/>
      <c r="J84" s="174"/>
      <c r="K84" s="174"/>
      <c r="L84" s="157">
        <v>3985703.04</v>
      </c>
      <c r="M84" s="174"/>
      <c r="N84" s="174"/>
      <c r="O84" s="174"/>
      <c r="BL84" s="152"/>
      <c r="BM84" s="158" t="s">
        <v>139</v>
      </c>
      <c r="BQ84" s="182"/>
    </row>
    <row r="85" spans="1:70" s="118" customFormat="1" ht="15" x14ac:dyDescent="0.25">
      <c r="A85" s="159"/>
      <c r="B85" s="163" t="s">
        <v>81</v>
      </c>
      <c r="C85" s="161" t="s">
        <v>87</v>
      </c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2"/>
      <c r="BL85" s="152"/>
      <c r="BO85" s="158" t="s">
        <v>87</v>
      </c>
      <c r="BQ85" s="182"/>
    </row>
    <row r="86" spans="1:70" s="118" customFormat="1" ht="34.5" x14ac:dyDescent="0.25">
      <c r="A86" s="153" t="s">
        <v>141</v>
      </c>
      <c r="B86" s="154" t="s">
        <v>142</v>
      </c>
      <c r="C86" s="155" t="s">
        <v>143</v>
      </c>
      <c r="D86" s="155"/>
      <c r="E86" s="155"/>
      <c r="F86" s="153" t="s">
        <v>140</v>
      </c>
      <c r="G86" s="185">
        <v>1306</v>
      </c>
      <c r="H86" s="157">
        <v>133.4</v>
      </c>
      <c r="I86" s="174"/>
      <c r="J86" s="174"/>
      <c r="K86" s="174"/>
      <c r="L86" s="157">
        <v>1533139.52</v>
      </c>
      <c r="M86" s="174"/>
      <c r="N86" s="174"/>
      <c r="O86" s="174"/>
      <c r="BL86" s="152"/>
      <c r="BM86" s="158" t="s">
        <v>143</v>
      </c>
      <c r="BQ86" s="182"/>
    </row>
    <row r="87" spans="1:70" s="118" customFormat="1" ht="15" x14ac:dyDescent="0.25">
      <c r="A87" s="159"/>
      <c r="B87" s="163" t="s">
        <v>81</v>
      </c>
      <c r="C87" s="161" t="s">
        <v>87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2"/>
      <c r="BL87" s="152"/>
      <c r="BO87" s="158" t="s">
        <v>87</v>
      </c>
      <c r="BQ87" s="182"/>
    </row>
    <row r="88" spans="1:70" s="118" customFormat="1" ht="15" x14ac:dyDescent="0.25">
      <c r="A88" s="179" t="s">
        <v>144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80">
        <v>13664316.48</v>
      </c>
      <c r="M88" s="181"/>
      <c r="N88" s="181"/>
      <c r="O88" s="181"/>
      <c r="BL88" s="152"/>
      <c r="BQ88" s="182" t="s">
        <v>144</v>
      </c>
    </row>
    <row r="89" spans="1:70" s="118" customFormat="1" ht="15" x14ac:dyDescent="0.25">
      <c r="A89" s="151" t="s">
        <v>145</v>
      </c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BL89" s="152" t="s">
        <v>145</v>
      </c>
      <c r="BQ89" s="182"/>
    </row>
    <row r="90" spans="1:70" s="118" customFormat="1" ht="15" x14ac:dyDescent="0.25">
      <c r="A90" s="186" t="s">
        <v>146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BL90" s="152"/>
      <c r="BQ90" s="182"/>
      <c r="BR90" s="187" t="s">
        <v>146</v>
      </c>
    </row>
    <row r="91" spans="1:70" s="118" customFormat="1" ht="33.75" x14ac:dyDescent="0.25">
      <c r="A91" s="153" t="s">
        <v>147</v>
      </c>
      <c r="B91" s="154" t="s">
        <v>148</v>
      </c>
      <c r="C91" s="155" t="s">
        <v>149</v>
      </c>
      <c r="D91" s="155"/>
      <c r="E91" s="155"/>
      <c r="F91" s="153" t="s">
        <v>150</v>
      </c>
      <c r="G91" s="183">
        <v>41.768970000000003</v>
      </c>
      <c r="H91" s="157">
        <v>1758.17</v>
      </c>
      <c r="I91" s="175">
        <v>971.82</v>
      </c>
      <c r="J91" s="175">
        <v>700.11</v>
      </c>
      <c r="K91" s="175">
        <v>49.37</v>
      </c>
      <c r="L91" s="157">
        <v>1602507.98</v>
      </c>
      <c r="M91" s="157">
        <v>1227498.4099999999</v>
      </c>
      <c r="N91" s="157">
        <v>343310.6</v>
      </c>
      <c r="O91" s="157">
        <v>62358.3</v>
      </c>
      <c r="BL91" s="152"/>
      <c r="BM91" s="158" t="s">
        <v>149</v>
      </c>
      <c r="BQ91" s="182"/>
      <c r="BR91" s="187"/>
    </row>
    <row r="92" spans="1:70" s="118" customFormat="1" ht="15" x14ac:dyDescent="0.25">
      <c r="A92" s="159"/>
      <c r="B92" s="176"/>
      <c r="C92" s="177" t="s">
        <v>151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8"/>
      <c r="BL92" s="152"/>
      <c r="BP92" s="158" t="s">
        <v>151</v>
      </c>
      <c r="BQ92" s="182"/>
      <c r="BR92" s="187"/>
    </row>
    <row r="93" spans="1:70" s="118" customFormat="1" ht="57" x14ac:dyDescent="0.25">
      <c r="A93" s="159"/>
      <c r="B93" s="160" t="s">
        <v>85</v>
      </c>
      <c r="C93" s="161" t="s">
        <v>86</v>
      </c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2"/>
      <c r="BL93" s="152"/>
      <c r="BN93" s="158" t="s">
        <v>86</v>
      </c>
      <c r="BQ93" s="182"/>
      <c r="BR93" s="187"/>
    </row>
    <row r="94" spans="1:70" s="118" customFormat="1" ht="15" x14ac:dyDescent="0.25">
      <c r="A94" s="159"/>
      <c r="B94" s="163" t="s">
        <v>81</v>
      </c>
      <c r="C94" s="161" t="s">
        <v>87</v>
      </c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2"/>
      <c r="BL94" s="152"/>
      <c r="BO94" s="158" t="s">
        <v>87</v>
      </c>
      <c r="BQ94" s="182"/>
      <c r="BR94" s="187"/>
    </row>
    <row r="95" spans="1:70" s="118" customFormat="1" ht="15" x14ac:dyDescent="0.25">
      <c r="A95" s="164"/>
      <c r="B95" s="165"/>
      <c r="C95" s="165"/>
      <c r="D95" s="165"/>
      <c r="E95" s="166" t="s">
        <v>152</v>
      </c>
      <c r="F95" s="167"/>
      <c r="G95" s="168"/>
      <c r="H95" s="133"/>
      <c r="I95" s="133"/>
      <c r="J95" s="133"/>
      <c r="K95" s="133"/>
      <c r="L95" s="169">
        <v>1315653.8400000001</v>
      </c>
      <c r="M95" s="170"/>
      <c r="N95" s="171"/>
      <c r="O95" s="172"/>
      <c r="BL95" s="152"/>
      <c r="BQ95" s="182"/>
      <c r="BR95" s="187"/>
    </row>
    <row r="96" spans="1:70" s="118" customFormat="1" ht="15" x14ac:dyDescent="0.25">
      <c r="A96" s="164"/>
      <c r="B96" s="165"/>
      <c r="C96" s="165"/>
      <c r="D96" s="165"/>
      <c r="E96" s="166" t="s">
        <v>153</v>
      </c>
      <c r="F96" s="167"/>
      <c r="G96" s="168"/>
      <c r="H96" s="133"/>
      <c r="I96" s="133"/>
      <c r="J96" s="133"/>
      <c r="K96" s="133"/>
      <c r="L96" s="169">
        <v>748116.89</v>
      </c>
      <c r="M96" s="170"/>
      <c r="N96" s="171"/>
      <c r="O96" s="172"/>
      <c r="BL96" s="152"/>
      <c r="BQ96" s="182"/>
      <c r="BR96" s="187"/>
    </row>
    <row r="97" spans="1:70" s="118" customFormat="1" ht="15" x14ac:dyDescent="0.25">
      <c r="A97" s="186" t="s">
        <v>154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BL97" s="152"/>
      <c r="BQ97" s="182"/>
      <c r="BR97" s="187" t="s">
        <v>154</v>
      </c>
    </row>
    <row r="98" spans="1:70" s="118" customFormat="1" ht="33.75" x14ac:dyDescent="0.25">
      <c r="A98" s="153" t="s">
        <v>155</v>
      </c>
      <c r="B98" s="154" t="s">
        <v>148</v>
      </c>
      <c r="C98" s="155" t="s">
        <v>149</v>
      </c>
      <c r="D98" s="155"/>
      <c r="E98" s="155"/>
      <c r="F98" s="153" t="s">
        <v>150</v>
      </c>
      <c r="G98" s="188">
        <v>12.101000000000001</v>
      </c>
      <c r="H98" s="157">
        <v>1758.17</v>
      </c>
      <c r="I98" s="175">
        <v>971.82</v>
      </c>
      <c r="J98" s="175">
        <v>700.11</v>
      </c>
      <c r="K98" s="175">
        <v>49.37</v>
      </c>
      <c r="L98" s="157">
        <v>464266.87</v>
      </c>
      <c r="M98" s="157">
        <v>355621.85</v>
      </c>
      <c r="N98" s="157">
        <v>99461.43</v>
      </c>
      <c r="O98" s="157">
        <v>18065.990000000002</v>
      </c>
      <c r="BL98" s="152"/>
      <c r="BM98" s="158" t="s">
        <v>149</v>
      </c>
      <c r="BQ98" s="182"/>
      <c r="BR98" s="187"/>
    </row>
    <row r="99" spans="1:70" s="118" customFormat="1" ht="15" x14ac:dyDescent="0.25">
      <c r="A99" s="159"/>
      <c r="B99" s="176"/>
      <c r="C99" s="177" t="s">
        <v>151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8"/>
      <c r="BL99" s="152"/>
      <c r="BP99" s="158" t="s">
        <v>151</v>
      </c>
      <c r="BQ99" s="182"/>
      <c r="BR99" s="187"/>
    </row>
    <row r="100" spans="1:70" s="118" customFormat="1" ht="57" x14ac:dyDescent="0.25">
      <c r="A100" s="159"/>
      <c r="B100" s="160" t="s">
        <v>85</v>
      </c>
      <c r="C100" s="161" t="s">
        <v>86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2"/>
      <c r="BL100" s="152"/>
      <c r="BN100" s="158" t="s">
        <v>86</v>
      </c>
      <c r="BQ100" s="182"/>
      <c r="BR100" s="187"/>
    </row>
    <row r="101" spans="1:70" s="118" customFormat="1" ht="15" x14ac:dyDescent="0.25">
      <c r="A101" s="159"/>
      <c r="B101" s="163" t="s">
        <v>81</v>
      </c>
      <c r="C101" s="161" t="s">
        <v>87</v>
      </c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2"/>
      <c r="BL101" s="152"/>
      <c r="BO101" s="158" t="s">
        <v>87</v>
      </c>
      <c r="BQ101" s="182"/>
      <c r="BR101" s="187"/>
    </row>
    <row r="102" spans="1:70" s="118" customFormat="1" ht="15" x14ac:dyDescent="0.25">
      <c r="A102" s="164"/>
      <c r="B102" s="165"/>
      <c r="C102" s="165"/>
      <c r="D102" s="165"/>
      <c r="E102" s="166" t="s">
        <v>156</v>
      </c>
      <c r="F102" s="167"/>
      <c r="G102" s="168"/>
      <c r="H102" s="133"/>
      <c r="I102" s="133"/>
      <c r="J102" s="133"/>
      <c r="K102" s="133"/>
      <c r="L102" s="169">
        <v>381161.6</v>
      </c>
      <c r="M102" s="170"/>
      <c r="N102" s="171"/>
      <c r="O102" s="172"/>
      <c r="BL102" s="152"/>
      <c r="BQ102" s="182"/>
      <c r="BR102" s="187"/>
    </row>
    <row r="103" spans="1:70" s="118" customFormat="1" ht="15" x14ac:dyDescent="0.25">
      <c r="A103" s="164"/>
      <c r="B103" s="165"/>
      <c r="C103" s="165"/>
      <c r="D103" s="165"/>
      <c r="E103" s="166" t="s">
        <v>157</v>
      </c>
      <c r="F103" s="167"/>
      <c r="G103" s="168"/>
      <c r="H103" s="133"/>
      <c r="I103" s="133"/>
      <c r="J103" s="133"/>
      <c r="K103" s="133"/>
      <c r="L103" s="169">
        <v>216738.95</v>
      </c>
      <c r="M103" s="170"/>
      <c r="N103" s="171"/>
      <c r="O103" s="172"/>
      <c r="BL103" s="152"/>
      <c r="BQ103" s="182"/>
      <c r="BR103" s="187"/>
    </row>
    <row r="104" spans="1:70" s="118" customFormat="1" ht="15" x14ac:dyDescent="0.25">
      <c r="A104" s="179" t="s">
        <v>158</v>
      </c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80">
        <v>4728446.13</v>
      </c>
      <c r="M104" s="181"/>
      <c r="N104" s="181"/>
      <c r="O104" s="181"/>
      <c r="BL104" s="152"/>
      <c r="BQ104" s="182" t="s">
        <v>158</v>
      </c>
      <c r="BR104" s="187"/>
    </row>
    <row r="105" spans="1:70" s="118" customFormat="1" ht="15" x14ac:dyDescent="0.25">
      <c r="A105" s="151" t="s">
        <v>159</v>
      </c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BL105" s="152" t="s">
        <v>159</v>
      </c>
      <c r="BQ105" s="182"/>
      <c r="BR105" s="187"/>
    </row>
    <row r="106" spans="1:70" s="118" customFormat="1" ht="15" x14ac:dyDescent="0.25">
      <c r="A106" s="186" t="s">
        <v>160</v>
      </c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BL106" s="152"/>
      <c r="BQ106" s="182"/>
      <c r="BR106" s="187" t="s">
        <v>160</v>
      </c>
    </row>
    <row r="107" spans="1:70" s="118" customFormat="1" ht="56.25" x14ac:dyDescent="0.25">
      <c r="A107" s="153" t="s">
        <v>161</v>
      </c>
      <c r="B107" s="154" t="s">
        <v>162</v>
      </c>
      <c r="C107" s="155" t="s">
        <v>163</v>
      </c>
      <c r="D107" s="155"/>
      <c r="E107" s="155"/>
      <c r="F107" s="153" t="s">
        <v>164</v>
      </c>
      <c r="G107" s="183">
        <v>3.4431799999999999</v>
      </c>
      <c r="H107" s="157">
        <v>389.43</v>
      </c>
      <c r="I107" s="175">
        <v>123.29</v>
      </c>
      <c r="J107" s="175">
        <v>11.41</v>
      </c>
      <c r="K107" s="175">
        <v>0.21</v>
      </c>
      <c r="L107" s="157">
        <v>21016.78</v>
      </c>
      <c r="M107" s="157">
        <v>12837.33</v>
      </c>
      <c r="N107" s="175">
        <v>461.14</v>
      </c>
      <c r="O107" s="175">
        <v>21.55</v>
      </c>
      <c r="BL107" s="152"/>
      <c r="BM107" s="158" t="s">
        <v>163</v>
      </c>
      <c r="BQ107" s="182"/>
      <c r="BR107" s="187"/>
    </row>
    <row r="108" spans="1:70" s="118" customFormat="1" ht="57" x14ac:dyDescent="0.25">
      <c r="A108" s="159"/>
      <c r="B108" s="160" t="s">
        <v>85</v>
      </c>
      <c r="C108" s="161" t="s">
        <v>86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2"/>
      <c r="BL108" s="152"/>
      <c r="BN108" s="158" t="s">
        <v>86</v>
      </c>
      <c r="BQ108" s="182"/>
      <c r="BR108" s="187"/>
    </row>
    <row r="109" spans="1:70" s="118" customFormat="1" ht="15" x14ac:dyDescent="0.25">
      <c r="A109" s="159"/>
      <c r="B109" s="163" t="s">
        <v>81</v>
      </c>
      <c r="C109" s="161" t="s">
        <v>87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2"/>
      <c r="BL109" s="152"/>
      <c r="BO109" s="158" t="s">
        <v>87</v>
      </c>
      <c r="BQ109" s="182"/>
      <c r="BR109" s="187"/>
    </row>
    <row r="110" spans="1:70" s="118" customFormat="1" ht="15" x14ac:dyDescent="0.25">
      <c r="A110" s="164"/>
      <c r="B110" s="165"/>
      <c r="C110" s="165"/>
      <c r="D110" s="165"/>
      <c r="E110" s="166" t="s">
        <v>165</v>
      </c>
      <c r="F110" s="167"/>
      <c r="G110" s="168"/>
      <c r="H110" s="133"/>
      <c r="I110" s="133"/>
      <c r="J110" s="133"/>
      <c r="K110" s="133"/>
      <c r="L110" s="169">
        <v>12087.35</v>
      </c>
      <c r="M110" s="170"/>
      <c r="N110" s="171"/>
      <c r="O110" s="172"/>
      <c r="BL110" s="152"/>
      <c r="BQ110" s="182"/>
      <c r="BR110" s="187"/>
    </row>
    <row r="111" spans="1:70" s="118" customFormat="1" ht="15" x14ac:dyDescent="0.25">
      <c r="A111" s="164"/>
      <c r="B111" s="165"/>
      <c r="C111" s="165"/>
      <c r="D111" s="165"/>
      <c r="E111" s="166" t="s">
        <v>166</v>
      </c>
      <c r="F111" s="167"/>
      <c r="G111" s="168"/>
      <c r="H111" s="133"/>
      <c r="I111" s="133"/>
      <c r="J111" s="133"/>
      <c r="K111" s="133"/>
      <c r="L111" s="169">
        <v>6558.03</v>
      </c>
      <c r="M111" s="170"/>
      <c r="N111" s="171"/>
      <c r="O111" s="172"/>
      <c r="BL111" s="152"/>
      <c r="BQ111" s="182"/>
      <c r="BR111" s="187"/>
    </row>
    <row r="112" spans="1:70" s="118" customFormat="1" ht="56.25" x14ac:dyDescent="0.25">
      <c r="A112" s="153" t="s">
        <v>167</v>
      </c>
      <c r="B112" s="154" t="s">
        <v>168</v>
      </c>
      <c r="C112" s="155" t="s">
        <v>169</v>
      </c>
      <c r="D112" s="155"/>
      <c r="E112" s="155"/>
      <c r="F112" s="153" t="s">
        <v>164</v>
      </c>
      <c r="G112" s="183">
        <v>3.4431799999999999</v>
      </c>
      <c r="H112" s="157">
        <v>1142.1500000000001</v>
      </c>
      <c r="I112" s="175">
        <v>151.52000000000001</v>
      </c>
      <c r="J112" s="175">
        <v>15.41</v>
      </c>
      <c r="K112" s="175">
        <v>0.41</v>
      </c>
      <c r="L112" s="157">
        <v>45949.02</v>
      </c>
      <c r="M112" s="157">
        <v>15776.95</v>
      </c>
      <c r="N112" s="175">
        <v>622.91999999999996</v>
      </c>
      <c r="O112" s="175">
        <v>43.11</v>
      </c>
      <c r="BL112" s="152"/>
      <c r="BM112" s="158" t="s">
        <v>169</v>
      </c>
      <c r="BQ112" s="182"/>
      <c r="BR112" s="187"/>
    </row>
    <row r="113" spans="1:70" s="118" customFormat="1" ht="15" x14ac:dyDescent="0.25">
      <c r="A113" s="159"/>
      <c r="B113" s="160"/>
      <c r="C113" s="161" t="s">
        <v>170</v>
      </c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2"/>
      <c r="BL113" s="152"/>
      <c r="BN113" s="158" t="s">
        <v>170</v>
      </c>
      <c r="BQ113" s="182"/>
      <c r="BR113" s="187"/>
    </row>
    <row r="114" spans="1:70" s="118" customFormat="1" ht="57" x14ac:dyDescent="0.25">
      <c r="A114" s="159"/>
      <c r="B114" s="160" t="s">
        <v>85</v>
      </c>
      <c r="C114" s="161" t="s">
        <v>86</v>
      </c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2"/>
      <c r="BL114" s="152"/>
      <c r="BN114" s="158" t="s">
        <v>86</v>
      </c>
      <c r="BQ114" s="182"/>
      <c r="BR114" s="187"/>
    </row>
    <row r="115" spans="1:70" s="118" customFormat="1" ht="15" x14ac:dyDescent="0.25">
      <c r="A115" s="159"/>
      <c r="B115" s="163" t="s">
        <v>81</v>
      </c>
      <c r="C115" s="161" t="s">
        <v>87</v>
      </c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2"/>
      <c r="BL115" s="152"/>
      <c r="BO115" s="158" t="s">
        <v>87</v>
      </c>
      <c r="BQ115" s="182"/>
      <c r="BR115" s="187"/>
    </row>
    <row r="116" spans="1:70" s="118" customFormat="1" ht="15" x14ac:dyDescent="0.25">
      <c r="A116" s="164"/>
      <c r="B116" s="165"/>
      <c r="C116" s="165"/>
      <c r="D116" s="165"/>
      <c r="E116" s="166" t="s">
        <v>171</v>
      </c>
      <c r="F116" s="167"/>
      <c r="G116" s="168"/>
      <c r="H116" s="133"/>
      <c r="I116" s="133"/>
      <c r="J116" s="133"/>
      <c r="K116" s="133"/>
      <c r="L116" s="169">
        <v>14870.86</v>
      </c>
      <c r="M116" s="170"/>
      <c r="N116" s="171"/>
      <c r="O116" s="172"/>
      <c r="BL116" s="152"/>
      <c r="BQ116" s="182"/>
      <c r="BR116" s="187"/>
    </row>
    <row r="117" spans="1:70" s="118" customFormat="1" ht="15" x14ac:dyDescent="0.25">
      <c r="A117" s="164"/>
      <c r="B117" s="165"/>
      <c r="C117" s="165"/>
      <c r="D117" s="165"/>
      <c r="E117" s="166" t="s">
        <v>172</v>
      </c>
      <c r="F117" s="167"/>
      <c r="G117" s="168"/>
      <c r="H117" s="133"/>
      <c r="I117" s="133"/>
      <c r="J117" s="133"/>
      <c r="K117" s="133"/>
      <c r="L117" s="169">
        <v>8068.23</v>
      </c>
      <c r="M117" s="170"/>
      <c r="N117" s="171"/>
      <c r="O117" s="172"/>
      <c r="BL117" s="152"/>
      <c r="BQ117" s="182"/>
      <c r="BR117" s="187"/>
    </row>
    <row r="118" spans="1:70" s="118" customFormat="1" ht="15" x14ac:dyDescent="0.25">
      <c r="A118" s="186" t="s">
        <v>173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BL118" s="152"/>
      <c r="BQ118" s="182"/>
      <c r="BR118" s="187" t="s">
        <v>173</v>
      </c>
    </row>
    <row r="119" spans="1:70" s="118" customFormat="1" ht="56.25" x14ac:dyDescent="0.25">
      <c r="A119" s="153" t="s">
        <v>174</v>
      </c>
      <c r="B119" s="154" t="s">
        <v>162</v>
      </c>
      <c r="C119" s="155" t="s">
        <v>163</v>
      </c>
      <c r="D119" s="155"/>
      <c r="E119" s="155"/>
      <c r="F119" s="153" t="s">
        <v>164</v>
      </c>
      <c r="G119" s="156">
        <v>0.27779900000000002</v>
      </c>
      <c r="H119" s="157">
        <v>389.5</v>
      </c>
      <c r="I119" s="175">
        <v>123.29</v>
      </c>
      <c r="J119" s="175">
        <v>11.41</v>
      </c>
      <c r="K119" s="175">
        <v>0.21</v>
      </c>
      <c r="L119" s="157">
        <v>1695.83</v>
      </c>
      <c r="M119" s="157">
        <v>1035.73</v>
      </c>
      <c r="N119" s="175">
        <v>37.21</v>
      </c>
      <c r="O119" s="175">
        <v>1.74</v>
      </c>
      <c r="BL119" s="152"/>
      <c r="BM119" s="158" t="s">
        <v>163</v>
      </c>
      <c r="BQ119" s="182"/>
      <c r="BR119" s="187"/>
    </row>
    <row r="120" spans="1:70" s="118" customFormat="1" ht="57" x14ac:dyDescent="0.25">
      <c r="A120" s="159"/>
      <c r="B120" s="160" t="s">
        <v>85</v>
      </c>
      <c r="C120" s="161" t="s">
        <v>86</v>
      </c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2"/>
      <c r="BL120" s="152"/>
      <c r="BN120" s="158" t="s">
        <v>86</v>
      </c>
      <c r="BQ120" s="182"/>
      <c r="BR120" s="187"/>
    </row>
    <row r="121" spans="1:70" s="118" customFormat="1" ht="15" x14ac:dyDescent="0.25">
      <c r="A121" s="159"/>
      <c r="B121" s="163" t="s">
        <v>81</v>
      </c>
      <c r="C121" s="161" t="s">
        <v>87</v>
      </c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2"/>
      <c r="BL121" s="152"/>
      <c r="BO121" s="158" t="s">
        <v>87</v>
      </c>
      <c r="BQ121" s="182"/>
      <c r="BR121" s="187"/>
    </row>
    <row r="122" spans="1:70" s="118" customFormat="1" ht="15" x14ac:dyDescent="0.25">
      <c r="A122" s="164"/>
      <c r="B122" s="165"/>
      <c r="C122" s="165"/>
      <c r="D122" s="165"/>
      <c r="E122" s="166" t="s">
        <v>175</v>
      </c>
      <c r="F122" s="167"/>
      <c r="G122" s="168"/>
      <c r="H122" s="133"/>
      <c r="I122" s="133"/>
      <c r="J122" s="133"/>
      <c r="K122" s="133"/>
      <c r="L122" s="189">
        <v>975.22</v>
      </c>
      <c r="M122" s="170"/>
      <c r="N122" s="171"/>
      <c r="O122" s="172"/>
      <c r="BL122" s="152"/>
      <c r="BQ122" s="182"/>
      <c r="BR122" s="187"/>
    </row>
    <row r="123" spans="1:70" s="118" customFormat="1" ht="15" x14ac:dyDescent="0.25">
      <c r="A123" s="164"/>
      <c r="B123" s="165"/>
      <c r="C123" s="165"/>
      <c r="D123" s="165"/>
      <c r="E123" s="166" t="s">
        <v>176</v>
      </c>
      <c r="F123" s="167"/>
      <c r="G123" s="168"/>
      <c r="H123" s="133"/>
      <c r="I123" s="133"/>
      <c r="J123" s="133"/>
      <c r="K123" s="133"/>
      <c r="L123" s="189">
        <v>529.11</v>
      </c>
      <c r="M123" s="170"/>
      <c r="N123" s="171"/>
      <c r="O123" s="172"/>
      <c r="BL123" s="152"/>
      <c r="BQ123" s="182"/>
      <c r="BR123" s="187"/>
    </row>
    <row r="124" spans="1:70" s="118" customFormat="1" ht="56.25" x14ac:dyDescent="0.25">
      <c r="A124" s="153" t="s">
        <v>177</v>
      </c>
      <c r="B124" s="154" t="s">
        <v>168</v>
      </c>
      <c r="C124" s="155" t="s">
        <v>169</v>
      </c>
      <c r="D124" s="155"/>
      <c r="E124" s="155"/>
      <c r="F124" s="153" t="s">
        <v>164</v>
      </c>
      <c r="G124" s="156">
        <v>0.27779900000000002</v>
      </c>
      <c r="H124" s="157">
        <v>1142.17</v>
      </c>
      <c r="I124" s="175">
        <v>151.52000000000001</v>
      </c>
      <c r="J124" s="175">
        <v>15.41</v>
      </c>
      <c r="K124" s="175">
        <v>0.41</v>
      </c>
      <c r="L124" s="157">
        <v>3707.26</v>
      </c>
      <c r="M124" s="157">
        <v>1272.9000000000001</v>
      </c>
      <c r="N124" s="175">
        <v>50.26</v>
      </c>
      <c r="O124" s="175">
        <v>3.48</v>
      </c>
      <c r="BL124" s="152"/>
      <c r="BM124" s="158" t="s">
        <v>169</v>
      </c>
      <c r="BQ124" s="182"/>
      <c r="BR124" s="187"/>
    </row>
    <row r="125" spans="1:70" s="118" customFormat="1" ht="15" x14ac:dyDescent="0.25">
      <c r="A125" s="159"/>
      <c r="B125" s="160"/>
      <c r="C125" s="161" t="s">
        <v>170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2"/>
      <c r="BL125" s="152"/>
      <c r="BN125" s="158" t="s">
        <v>170</v>
      </c>
      <c r="BQ125" s="182"/>
      <c r="BR125" s="187"/>
    </row>
    <row r="126" spans="1:70" s="118" customFormat="1" ht="57" x14ac:dyDescent="0.25">
      <c r="A126" s="159"/>
      <c r="B126" s="160" t="s">
        <v>85</v>
      </c>
      <c r="C126" s="161" t="s">
        <v>86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2"/>
      <c r="BL126" s="152"/>
      <c r="BN126" s="158" t="s">
        <v>86</v>
      </c>
      <c r="BQ126" s="182"/>
      <c r="BR126" s="187"/>
    </row>
    <row r="127" spans="1:70" s="118" customFormat="1" ht="15" x14ac:dyDescent="0.25">
      <c r="A127" s="159"/>
      <c r="B127" s="163" t="s">
        <v>81</v>
      </c>
      <c r="C127" s="161" t="s">
        <v>87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2"/>
      <c r="BL127" s="152"/>
      <c r="BO127" s="158" t="s">
        <v>87</v>
      </c>
      <c r="BQ127" s="182"/>
      <c r="BR127" s="187"/>
    </row>
    <row r="128" spans="1:70" s="118" customFormat="1" ht="15" x14ac:dyDescent="0.25">
      <c r="A128" s="164"/>
      <c r="B128" s="165"/>
      <c r="C128" s="165"/>
      <c r="D128" s="165"/>
      <c r="E128" s="166" t="s">
        <v>178</v>
      </c>
      <c r="F128" s="167"/>
      <c r="G128" s="168"/>
      <c r="H128" s="133"/>
      <c r="I128" s="133"/>
      <c r="J128" s="133"/>
      <c r="K128" s="133"/>
      <c r="L128" s="169">
        <v>1199.8</v>
      </c>
      <c r="M128" s="170"/>
      <c r="N128" s="171"/>
      <c r="O128" s="172"/>
      <c r="BL128" s="152"/>
      <c r="BQ128" s="182"/>
      <c r="BR128" s="187"/>
    </row>
    <row r="129" spans="1:70" s="118" customFormat="1" ht="15" x14ac:dyDescent="0.25">
      <c r="A129" s="164"/>
      <c r="B129" s="165"/>
      <c r="C129" s="165"/>
      <c r="D129" s="165"/>
      <c r="E129" s="166" t="s">
        <v>179</v>
      </c>
      <c r="F129" s="167"/>
      <c r="G129" s="168"/>
      <c r="H129" s="133"/>
      <c r="I129" s="133"/>
      <c r="J129" s="133"/>
      <c r="K129" s="133"/>
      <c r="L129" s="189">
        <v>650.95000000000005</v>
      </c>
      <c r="M129" s="170"/>
      <c r="N129" s="171"/>
      <c r="O129" s="172"/>
      <c r="BL129" s="152"/>
      <c r="BQ129" s="182"/>
      <c r="BR129" s="187"/>
    </row>
    <row r="130" spans="1:70" s="118" customFormat="1" ht="15" x14ac:dyDescent="0.25">
      <c r="A130" s="186" t="s">
        <v>180</v>
      </c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BL130" s="152"/>
      <c r="BQ130" s="182"/>
      <c r="BR130" s="187" t="s">
        <v>180</v>
      </c>
    </row>
    <row r="131" spans="1:70" s="118" customFormat="1" ht="56.25" x14ac:dyDescent="0.25">
      <c r="A131" s="153" t="s">
        <v>181</v>
      </c>
      <c r="B131" s="154" t="s">
        <v>162</v>
      </c>
      <c r="C131" s="155" t="s">
        <v>163</v>
      </c>
      <c r="D131" s="155"/>
      <c r="E131" s="155"/>
      <c r="F131" s="153" t="s">
        <v>164</v>
      </c>
      <c r="G131" s="156">
        <v>6.3962000000000005E-2</v>
      </c>
      <c r="H131" s="157">
        <v>389.42</v>
      </c>
      <c r="I131" s="175">
        <v>123.29</v>
      </c>
      <c r="J131" s="175">
        <v>11.41</v>
      </c>
      <c r="K131" s="175">
        <v>0.21</v>
      </c>
      <c r="L131" s="175">
        <v>390.41</v>
      </c>
      <c r="M131" s="175">
        <v>238.47</v>
      </c>
      <c r="N131" s="175">
        <v>8.57</v>
      </c>
      <c r="O131" s="175">
        <v>0.4</v>
      </c>
      <c r="BL131" s="152"/>
      <c r="BM131" s="158" t="s">
        <v>163</v>
      </c>
      <c r="BQ131" s="182"/>
      <c r="BR131" s="187"/>
    </row>
    <row r="132" spans="1:70" s="118" customFormat="1" ht="57" x14ac:dyDescent="0.25">
      <c r="A132" s="159"/>
      <c r="B132" s="160" t="s">
        <v>85</v>
      </c>
      <c r="C132" s="161" t="s">
        <v>86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2"/>
      <c r="BL132" s="152"/>
      <c r="BN132" s="158" t="s">
        <v>86</v>
      </c>
      <c r="BQ132" s="182"/>
      <c r="BR132" s="187"/>
    </row>
    <row r="133" spans="1:70" s="118" customFormat="1" ht="15" x14ac:dyDescent="0.25">
      <c r="A133" s="159"/>
      <c r="B133" s="163" t="s">
        <v>81</v>
      </c>
      <c r="C133" s="161" t="s">
        <v>87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2"/>
      <c r="BL133" s="152"/>
      <c r="BO133" s="158" t="s">
        <v>87</v>
      </c>
      <c r="BQ133" s="182"/>
      <c r="BR133" s="187"/>
    </row>
    <row r="134" spans="1:70" s="118" customFormat="1" ht="15" x14ac:dyDescent="0.25">
      <c r="A134" s="164"/>
      <c r="B134" s="165"/>
      <c r="C134" s="165"/>
      <c r="D134" s="165"/>
      <c r="E134" s="166" t="s">
        <v>182</v>
      </c>
      <c r="F134" s="167"/>
      <c r="G134" s="168"/>
      <c r="H134" s="133"/>
      <c r="I134" s="133"/>
      <c r="J134" s="133"/>
      <c r="K134" s="133"/>
      <c r="L134" s="189">
        <v>224.54</v>
      </c>
      <c r="M134" s="170"/>
      <c r="N134" s="171"/>
      <c r="O134" s="172"/>
      <c r="BL134" s="152"/>
      <c r="BQ134" s="182"/>
      <c r="BR134" s="187"/>
    </row>
    <row r="135" spans="1:70" s="118" customFormat="1" ht="15" x14ac:dyDescent="0.25">
      <c r="A135" s="164"/>
      <c r="B135" s="165"/>
      <c r="C135" s="165"/>
      <c r="D135" s="165"/>
      <c r="E135" s="166" t="s">
        <v>183</v>
      </c>
      <c r="F135" s="167"/>
      <c r="G135" s="168"/>
      <c r="H135" s="133"/>
      <c r="I135" s="133"/>
      <c r="J135" s="133"/>
      <c r="K135" s="133"/>
      <c r="L135" s="189">
        <v>121.82</v>
      </c>
      <c r="M135" s="170"/>
      <c r="N135" s="171"/>
      <c r="O135" s="172"/>
      <c r="BL135" s="152"/>
      <c r="BQ135" s="182"/>
      <c r="BR135" s="187"/>
    </row>
    <row r="136" spans="1:70" s="118" customFormat="1" ht="56.25" x14ac:dyDescent="0.25">
      <c r="A136" s="153" t="s">
        <v>184</v>
      </c>
      <c r="B136" s="154" t="s">
        <v>168</v>
      </c>
      <c r="C136" s="155" t="s">
        <v>169</v>
      </c>
      <c r="D136" s="155"/>
      <c r="E136" s="155"/>
      <c r="F136" s="153" t="s">
        <v>164</v>
      </c>
      <c r="G136" s="156">
        <v>6.3962000000000005E-2</v>
      </c>
      <c r="H136" s="157">
        <v>1142.1500000000001</v>
      </c>
      <c r="I136" s="175">
        <v>151.52000000000001</v>
      </c>
      <c r="J136" s="175">
        <v>15.41</v>
      </c>
      <c r="K136" s="175">
        <v>0.41</v>
      </c>
      <c r="L136" s="175">
        <v>853.57</v>
      </c>
      <c r="M136" s="175">
        <v>293.08</v>
      </c>
      <c r="N136" s="175">
        <v>11.57</v>
      </c>
      <c r="O136" s="175">
        <v>0.8</v>
      </c>
      <c r="BL136" s="152"/>
      <c r="BM136" s="158" t="s">
        <v>169</v>
      </c>
      <c r="BQ136" s="182"/>
      <c r="BR136" s="187"/>
    </row>
    <row r="137" spans="1:70" s="118" customFormat="1" ht="15" x14ac:dyDescent="0.25">
      <c r="A137" s="159"/>
      <c r="B137" s="160"/>
      <c r="C137" s="161" t="s">
        <v>170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2"/>
      <c r="BL137" s="152"/>
      <c r="BN137" s="158" t="s">
        <v>170</v>
      </c>
      <c r="BQ137" s="182"/>
      <c r="BR137" s="187"/>
    </row>
    <row r="138" spans="1:70" s="118" customFormat="1" ht="57" x14ac:dyDescent="0.25">
      <c r="A138" s="159"/>
      <c r="B138" s="160" t="s">
        <v>85</v>
      </c>
      <c r="C138" s="161" t="s">
        <v>86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2"/>
      <c r="BL138" s="152"/>
      <c r="BN138" s="158" t="s">
        <v>86</v>
      </c>
      <c r="BQ138" s="182"/>
      <c r="BR138" s="187"/>
    </row>
    <row r="139" spans="1:70" s="118" customFormat="1" ht="15" x14ac:dyDescent="0.25">
      <c r="A139" s="159"/>
      <c r="B139" s="163" t="s">
        <v>81</v>
      </c>
      <c r="C139" s="161" t="s">
        <v>87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2"/>
      <c r="BL139" s="152"/>
      <c r="BO139" s="158" t="s">
        <v>87</v>
      </c>
      <c r="BQ139" s="182"/>
      <c r="BR139" s="187"/>
    </row>
    <row r="140" spans="1:70" s="118" customFormat="1" ht="15" x14ac:dyDescent="0.25">
      <c r="A140" s="164"/>
      <c r="B140" s="165"/>
      <c r="C140" s="165"/>
      <c r="D140" s="165"/>
      <c r="E140" s="166" t="s">
        <v>185</v>
      </c>
      <c r="F140" s="167"/>
      <c r="G140" s="168"/>
      <c r="H140" s="133"/>
      <c r="I140" s="133"/>
      <c r="J140" s="133"/>
      <c r="K140" s="133"/>
      <c r="L140" s="189">
        <v>276.25</v>
      </c>
      <c r="M140" s="170"/>
      <c r="N140" s="171"/>
      <c r="O140" s="172"/>
      <c r="BL140" s="152"/>
      <c r="BQ140" s="182"/>
      <c r="BR140" s="187"/>
    </row>
    <row r="141" spans="1:70" s="118" customFormat="1" ht="15" x14ac:dyDescent="0.25">
      <c r="A141" s="164"/>
      <c r="B141" s="165"/>
      <c r="C141" s="165"/>
      <c r="D141" s="165"/>
      <c r="E141" s="166" t="s">
        <v>186</v>
      </c>
      <c r="F141" s="167"/>
      <c r="G141" s="168"/>
      <c r="H141" s="133"/>
      <c r="I141" s="133"/>
      <c r="J141" s="133"/>
      <c r="K141" s="133"/>
      <c r="L141" s="189">
        <v>149.88</v>
      </c>
      <c r="M141" s="170"/>
      <c r="N141" s="171"/>
      <c r="O141" s="172"/>
      <c r="BL141" s="152"/>
      <c r="BQ141" s="182"/>
      <c r="BR141" s="187"/>
    </row>
    <row r="142" spans="1:70" s="118" customFormat="1" ht="15" x14ac:dyDescent="0.25">
      <c r="A142" s="186" t="s">
        <v>187</v>
      </c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BL142" s="152"/>
      <c r="BQ142" s="182"/>
      <c r="BR142" s="187" t="s">
        <v>187</v>
      </c>
    </row>
    <row r="143" spans="1:70" s="118" customFormat="1" ht="56.25" x14ac:dyDescent="0.25">
      <c r="A143" s="153" t="s">
        <v>188</v>
      </c>
      <c r="B143" s="154" t="s">
        <v>162</v>
      </c>
      <c r="C143" s="155" t="s">
        <v>163</v>
      </c>
      <c r="D143" s="155"/>
      <c r="E143" s="155"/>
      <c r="F143" s="153" t="s">
        <v>164</v>
      </c>
      <c r="G143" s="156">
        <v>2.9711999999999999E-2</v>
      </c>
      <c r="H143" s="157">
        <v>389.42</v>
      </c>
      <c r="I143" s="175">
        <v>123.29</v>
      </c>
      <c r="J143" s="175">
        <v>11.41</v>
      </c>
      <c r="K143" s="175">
        <v>0.21</v>
      </c>
      <c r="L143" s="175">
        <v>181.36</v>
      </c>
      <c r="M143" s="175">
        <v>110.78</v>
      </c>
      <c r="N143" s="175">
        <v>3.98</v>
      </c>
      <c r="O143" s="175">
        <v>0.19</v>
      </c>
      <c r="BL143" s="152"/>
      <c r="BM143" s="158" t="s">
        <v>163</v>
      </c>
      <c r="BQ143" s="182"/>
      <c r="BR143" s="187"/>
    </row>
    <row r="144" spans="1:70" s="118" customFormat="1" ht="57" x14ac:dyDescent="0.25">
      <c r="A144" s="159"/>
      <c r="B144" s="160" t="s">
        <v>85</v>
      </c>
      <c r="C144" s="161" t="s">
        <v>86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2"/>
      <c r="BL144" s="152"/>
      <c r="BN144" s="158" t="s">
        <v>86</v>
      </c>
      <c r="BQ144" s="182"/>
      <c r="BR144" s="187"/>
    </row>
    <row r="145" spans="1:70" s="118" customFormat="1" ht="15" x14ac:dyDescent="0.25">
      <c r="A145" s="159"/>
      <c r="B145" s="163" t="s">
        <v>81</v>
      </c>
      <c r="C145" s="161" t="s">
        <v>87</v>
      </c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2"/>
      <c r="BL145" s="152"/>
      <c r="BO145" s="158" t="s">
        <v>87</v>
      </c>
      <c r="BQ145" s="182"/>
      <c r="BR145" s="187"/>
    </row>
    <row r="146" spans="1:70" s="118" customFormat="1" ht="15" x14ac:dyDescent="0.25">
      <c r="A146" s="164"/>
      <c r="B146" s="165"/>
      <c r="C146" s="165"/>
      <c r="D146" s="165"/>
      <c r="E146" s="166" t="s">
        <v>189</v>
      </c>
      <c r="F146" s="167"/>
      <c r="G146" s="168"/>
      <c r="H146" s="133"/>
      <c r="I146" s="133"/>
      <c r="J146" s="133"/>
      <c r="K146" s="133"/>
      <c r="L146" s="189">
        <v>104.31</v>
      </c>
      <c r="M146" s="170"/>
      <c r="N146" s="171"/>
      <c r="O146" s="172"/>
      <c r="BL146" s="152"/>
      <c r="BQ146" s="182"/>
      <c r="BR146" s="187"/>
    </row>
    <row r="147" spans="1:70" s="118" customFormat="1" ht="15" x14ac:dyDescent="0.25">
      <c r="A147" s="164"/>
      <c r="B147" s="165"/>
      <c r="C147" s="165"/>
      <c r="D147" s="165"/>
      <c r="E147" s="166" t="s">
        <v>190</v>
      </c>
      <c r="F147" s="167"/>
      <c r="G147" s="168"/>
      <c r="H147" s="133"/>
      <c r="I147" s="133"/>
      <c r="J147" s="133"/>
      <c r="K147" s="133"/>
      <c r="L147" s="189">
        <v>56.59</v>
      </c>
      <c r="M147" s="170"/>
      <c r="N147" s="171"/>
      <c r="O147" s="172"/>
      <c r="BL147" s="152"/>
      <c r="BQ147" s="182"/>
      <c r="BR147" s="187"/>
    </row>
    <row r="148" spans="1:70" s="118" customFormat="1" ht="56.25" x14ac:dyDescent="0.25">
      <c r="A148" s="153" t="s">
        <v>191</v>
      </c>
      <c r="B148" s="154" t="s">
        <v>168</v>
      </c>
      <c r="C148" s="155" t="s">
        <v>169</v>
      </c>
      <c r="D148" s="155"/>
      <c r="E148" s="155"/>
      <c r="F148" s="153" t="s">
        <v>164</v>
      </c>
      <c r="G148" s="156">
        <v>2.9711999999999999E-2</v>
      </c>
      <c r="H148" s="157">
        <v>1142.1500000000001</v>
      </c>
      <c r="I148" s="175">
        <v>151.52000000000001</v>
      </c>
      <c r="J148" s="175">
        <v>15.41</v>
      </c>
      <c r="K148" s="175">
        <v>0.41</v>
      </c>
      <c r="L148" s="175">
        <v>396.51</v>
      </c>
      <c r="M148" s="175">
        <v>136.13999999999999</v>
      </c>
      <c r="N148" s="175">
        <v>5.38</v>
      </c>
      <c r="O148" s="175">
        <v>0.37</v>
      </c>
      <c r="BL148" s="152"/>
      <c r="BM148" s="158" t="s">
        <v>169</v>
      </c>
      <c r="BQ148" s="182"/>
      <c r="BR148" s="187"/>
    </row>
    <row r="149" spans="1:70" s="118" customFormat="1" ht="15" x14ac:dyDescent="0.25">
      <c r="A149" s="159"/>
      <c r="B149" s="160"/>
      <c r="C149" s="161" t="s">
        <v>170</v>
      </c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2"/>
      <c r="BL149" s="152"/>
      <c r="BN149" s="158" t="s">
        <v>170</v>
      </c>
      <c r="BQ149" s="182"/>
      <c r="BR149" s="187"/>
    </row>
    <row r="150" spans="1:70" s="118" customFormat="1" ht="57" x14ac:dyDescent="0.25">
      <c r="A150" s="159"/>
      <c r="B150" s="160" t="s">
        <v>85</v>
      </c>
      <c r="C150" s="161" t="s">
        <v>86</v>
      </c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2"/>
      <c r="BL150" s="152"/>
      <c r="BN150" s="158" t="s">
        <v>86</v>
      </c>
      <c r="BQ150" s="182"/>
      <c r="BR150" s="187"/>
    </row>
    <row r="151" spans="1:70" s="118" customFormat="1" ht="15" x14ac:dyDescent="0.25">
      <c r="A151" s="159"/>
      <c r="B151" s="163" t="s">
        <v>81</v>
      </c>
      <c r="C151" s="161" t="s">
        <v>87</v>
      </c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2"/>
      <c r="BL151" s="152"/>
      <c r="BO151" s="158" t="s">
        <v>87</v>
      </c>
      <c r="BQ151" s="182"/>
      <c r="BR151" s="187"/>
    </row>
    <row r="152" spans="1:70" s="118" customFormat="1" ht="15" x14ac:dyDescent="0.25">
      <c r="A152" s="164"/>
      <c r="B152" s="165"/>
      <c r="C152" s="165"/>
      <c r="D152" s="165"/>
      <c r="E152" s="166" t="s">
        <v>192</v>
      </c>
      <c r="F152" s="167"/>
      <c r="G152" s="168"/>
      <c r="H152" s="133"/>
      <c r="I152" s="133"/>
      <c r="J152" s="133"/>
      <c r="K152" s="133"/>
      <c r="L152" s="189">
        <v>128.32</v>
      </c>
      <c r="M152" s="170"/>
      <c r="N152" s="171"/>
      <c r="O152" s="172"/>
      <c r="BL152" s="152"/>
      <c r="BQ152" s="182"/>
      <c r="BR152" s="187"/>
    </row>
    <row r="153" spans="1:70" s="118" customFormat="1" ht="15" x14ac:dyDescent="0.25">
      <c r="A153" s="164"/>
      <c r="B153" s="165"/>
      <c r="C153" s="165"/>
      <c r="D153" s="165"/>
      <c r="E153" s="166" t="s">
        <v>193</v>
      </c>
      <c r="F153" s="167"/>
      <c r="G153" s="168"/>
      <c r="H153" s="133"/>
      <c r="I153" s="133"/>
      <c r="J153" s="133"/>
      <c r="K153" s="133"/>
      <c r="L153" s="189">
        <v>69.62</v>
      </c>
      <c r="M153" s="170"/>
      <c r="N153" s="171"/>
      <c r="O153" s="172"/>
      <c r="BL153" s="152"/>
      <c r="BQ153" s="182"/>
      <c r="BR153" s="187"/>
    </row>
    <row r="154" spans="1:70" s="118" customFormat="1" ht="15" x14ac:dyDescent="0.25">
      <c r="A154" s="186" t="s">
        <v>194</v>
      </c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BL154" s="152"/>
      <c r="BQ154" s="182"/>
      <c r="BR154" s="187" t="s">
        <v>194</v>
      </c>
    </row>
    <row r="155" spans="1:70" s="118" customFormat="1" ht="56.25" x14ac:dyDescent="0.25">
      <c r="A155" s="153" t="s">
        <v>195</v>
      </c>
      <c r="B155" s="154" t="s">
        <v>162</v>
      </c>
      <c r="C155" s="155" t="s">
        <v>163</v>
      </c>
      <c r="D155" s="155"/>
      <c r="E155" s="155"/>
      <c r="F155" s="153" t="s">
        <v>164</v>
      </c>
      <c r="G155" s="156">
        <v>1.6587000000000001E-2</v>
      </c>
      <c r="H155" s="157">
        <v>389.42</v>
      </c>
      <c r="I155" s="175">
        <v>123.29</v>
      </c>
      <c r="J155" s="175">
        <v>11.41</v>
      </c>
      <c r="K155" s="175">
        <v>0.21</v>
      </c>
      <c r="L155" s="175">
        <v>101.24</v>
      </c>
      <c r="M155" s="175">
        <v>61.84</v>
      </c>
      <c r="N155" s="175">
        <v>2.2200000000000002</v>
      </c>
      <c r="O155" s="175">
        <v>0.1</v>
      </c>
      <c r="BL155" s="152"/>
      <c r="BM155" s="158" t="s">
        <v>163</v>
      </c>
      <c r="BQ155" s="182"/>
      <c r="BR155" s="187"/>
    </row>
    <row r="156" spans="1:70" s="118" customFormat="1" ht="57" x14ac:dyDescent="0.25">
      <c r="A156" s="159"/>
      <c r="B156" s="160" t="s">
        <v>85</v>
      </c>
      <c r="C156" s="161" t="s">
        <v>86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2"/>
      <c r="BL156" s="152"/>
      <c r="BN156" s="158" t="s">
        <v>86</v>
      </c>
      <c r="BQ156" s="182"/>
      <c r="BR156" s="187"/>
    </row>
    <row r="157" spans="1:70" s="118" customFormat="1" ht="15" x14ac:dyDescent="0.25">
      <c r="A157" s="159"/>
      <c r="B157" s="163" t="s">
        <v>81</v>
      </c>
      <c r="C157" s="161" t="s">
        <v>87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2"/>
      <c r="BL157" s="152"/>
      <c r="BO157" s="158" t="s">
        <v>87</v>
      </c>
      <c r="BQ157" s="182"/>
      <c r="BR157" s="187"/>
    </row>
    <row r="158" spans="1:70" s="118" customFormat="1" ht="15" x14ac:dyDescent="0.25">
      <c r="A158" s="164"/>
      <c r="B158" s="165"/>
      <c r="C158" s="165"/>
      <c r="D158" s="165"/>
      <c r="E158" s="166" t="s">
        <v>196</v>
      </c>
      <c r="F158" s="167"/>
      <c r="G158" s="168"/>
      <c r="H158" s="133"/>
      <c r="I158" s="133"/>
      <c r="J158" s="133"/>
      <c r="K158" s="133"/>
      <c r="L158" s="189">
        <v>58.22</v>
      </c>
      <c r="M158" s="170"/>
      <c r="N158" s="171"/>
      <c r="O158" s="172"/>
      <c r="BL158" s="152"/>
      <c r="BQ158" s="182"/>
      <c r="BR158" s="187"/>
    </row>
    <row r="159" spans="1:70" s="118" customFormat="1" ht="15" x14ac:dyDescent="0.25">
      <c r="A159" s="164"/>
      <c r="B159" s="165"/>
      <c r="C159" s="165"/>
      <c r="D159" s="165"/>
      <c r="E159" s="166" t="s">
        <v>197</v>
      </c>
      <c r="F159" s="167"/>
      <c r="G159" s="168"/>
      <c r="H159" s="133"/>
      <c r="I159" s="133"/>
      <c r="J159" s="133"/>
      <c r="K159" s="133"/>
      <c r="L159" s="189">
        <v>31.59</v>
      </c>
      <c r="M159" s="170"/>
      <c r="N159" s="171"/>
      <c r="O159" s="172"/>
      <c r="BL159" s="152"/>
      <c r="BQ159" s="182"/>
      <c r="BR159" s="187"/>
    </row>
    <row r="160" spans="1:70" s="118" customFormat="1" ht="56.25" x14ac:dyDescent="0.25">
      <c r="A160" s="153" t="s">
        <v>198</v>
      </c>
      <c r="B160" s="154" t="s">
        <v>168</v>
      </c>
      <c r="C160" s="155" t="s">
        <v>169</v>
      </c>
      <c r="D160" s="155"/>
      <c r="E160" s="155"/>
      <c r="F160" s="153" t="s">
        <v>164</v>
      </c>
      <c r="G160" s="156">
        <v>1.6587000000000001E-2</v>
      </c>
      <c r="H160" s="157">
        <v>1142.1500000000001</v>
      </c>
      <c r="I160" s="175">
        <v>151.52000000000001</v>
      </c>
      <c r="J160" s="175">
        <v>15.41</v>
      </c>
      <c r="K160" s="175">
        <v>0.41</v>
      </c>
      <c r="L160" s="175">
        <v>221.35</v>
      </c>
      <c r="M160" s="175">
        <v>76</v>
      </c>
      <c r="N160" s="175">
        <v>3</v>
      </c>
      <c r="O160" s="175">
        <v>0.21</v>
      </c>
      <c r="BL160" s="152"/>
      <c r="BM160" s="158" t="s">
        <v>169</v>
      </c>
      <c r="BQ160" s="182"/>
      <c r="BR160" s="187"/>
    </row>
    <row r="161" spans="1:70" s="118" customFormat="1" ht="15" x14ac:dyDescent="0.25">
      <c r="A161" s="159"/>
      <c r="B161" s="160"/>
      <c r="C161" s="161" t="s">
        <v>170</v>
      </c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2"/>
      <c r="BL161" s="152"/>
      <c r="BN161" s="158" t="s">
        <v>170</v>
      </c>
      <c r="BQ161" s="182"/>
      <c r="BR161" s="187"/>
    </row>
    <row r="162" spans="1:70" s="118" customFormat="1" ht="57" x14ac:dyDescent="0.25">
      <c r="A162" s="159"/>
      <c r="B162" s="160" t="s">
        <v>85</v>
      </c>
      <c r="C162" s="161" t="s">
        <v>86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2"/>
      <c r="BL162" s="152"/>
      <c r="BN162" s="158" t="s">
        <v>86</v>
      </c>
      <c r="BQ162" s="182"/>
      <c r="BR162" s="187"/>
    </row>
    <row r="163" spans="1:70" s="118" customFormat="1" ht="15" x14ac:dyDescent="0.25">
      <c r="A163" s="159"/>
      <c r="B163" s="163" t="s">
        <v>81</v>
      </c>
      <c r="C163" s="161" t="s">
        <v>87</v>
      </c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2"/>
      <c r="BL163" s="152"/>
      <c r="BO163" s="158" t="s">
        <v>87</v>
      </c>
      <c r="BQ163" s="182"/>
      <c r="BR163" s="187"/>
    </row>
    <row r="164" spans="1:70" s="118" customFormat="1" ht="15" x14ac:dyDescent="0.25">
      <c r="A164" s="164"/>
      <c r="B164" s="165"/>
      <c r="C164" s="165"/>
      <c r="D164" s="165"/>
      <c r="E164" s="166" t="s">
        <v>199</v>
      </c>
      <c r="F164" s="167"/>
      <c r="G164" s="168"/>
      <c r="H164" s="133"/>
      <c r="I164" s="133"/>
      <c r="J164" s="133"/>
      <c r="K164" s="133"/>
      <c r="L164" s="189">
        <v>71.64</v>
      </c>
      <c r="M164" s="170"/>
      <c r="N164" s="171"/>
      <c r="O164" s="172"/>
      <c r="BL164" s="152"/>
      <c r="BQ164" s="182"/>
      <c r="BR164" s="187"/>
    </row>
    <row r="165" spans="1:70" s="118" customFormat="1" ht="15" x14ac:dyDescent="0.25">
      <c r="A165" s="164"/>
      <c r="B165" s="165"/>
      <c r="C165" s="165"/>
      <c r="D165" s="165"/>
      <c r="E165" s="166" t="s">
        <v>200</v>
      </c>
      <c r="F165" s="167"/>
      <c r="G165" s="168"/>
      <c r="H165" s="133"/>
      <c r="I165" s="133"/>
      <c r="J165" s="133"/>
      <c r="K165" s="133"/>
      <c r="L165" s="189">
        <v>38.869999999999997</v>
      </c>
      <c r="M165" s="170"/>
      <c r="N165" s="171"/>
      <c r="O165" s="172"/>
      <c r="BL165" s="152"/>
      <c r="BQ165" s="182"/>
      <c r="BR165" s="187"/>
    </row>
    <row r="166" spans="1:70" s="118" customFormat="1" ht="15" x14ac:dyDescent="0.25">
      <c r="A166" s="186" t="s">
        <v>201</v>
      </c>
      <c r="B166" s="186"/>
      <c r="C166" s="186"/>
      <c r="D166" s="186"/>
      <c r="E166" s="186"/>
      <c r="F166" s="186"/>
      <c r="G166" s="186"/>
      <c r="H166" s="186"/>
      <c r="I166" s="186"/>
      <c r="J166" s="186"/>
      <c r="K166" s="186"/>
      <c r="L166" s="186"/>
      <c r="M166" s="186"/>
      <c r="N166" s="186"/>
      <c r="O166" s="186"/>
      <c r="BL166" s="152"/>
      <c r="BQ166" s="182"/>
      <c r="BR166" s="187" t="s">
        <v>201</v>
      </c>
    </row>
    <row r="167" spans="1:70" s="118" customFormat="1" ht="56.25" x14ac:dyDescent="0.25">
      <c r="A167" s="153" t="s">
        <v>202</v>
      </c>
      <c r="B167" s="154" t="s">
        <v>162</v>
      </c>
      <c r="C167" s="155" t="s">
        <v>163</v>
      </c>
      <c r="D167" s="155"/>
      <c r="E167" s="155"/>
      <c r="F167" s="153" t="s">
        <v>164</v>
      </c>
      <c r="G167" s="156">
        <v>2.5536E-2</v>
      </c>
      <c r="H167" s="157">
        <v>389.42</v>
      </c>
      <c r="I167" s="175">
        <v>123.29</v>
      </c>
      <c r="J167" s="175">
        <v>11.41</v>
      </c>
      <c r="K167" s="175">
        <v>0.21</v>
      </c>
      <c r="L167" s="175">
        <v>155.87</v>
      </c>
      <c r="M167" s="175">
        <v>95.21</v>
      </c>
      <c r="N167" s="175">
        <v>3.42</v>
      </c>
      <c r="O167" s="175">
        <v>0.16</v>
      </c>
      <c r="BL167" s="152"/>
      <c r="BM167" s="158" t="s">
        <v>163</v>
      </c>
      <c r="BQ167" s="182"/>
      <c r="BR167" s="187"/>
    </row>
    <row r="168" spans="1:70" s="118" customFormat="1" ht="57" x14ac:dyDescent="0.25">
      <c r="A168" s="159"/>
      <c r="B168" s="160" t="s">
        <v>85</v>
      </c>
      <c r="C168" s="161" t="s">
        <v>86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2"/>
      <c r="BL168" s="152"/>
      <c r="BN168" s="158" t="s">
        <v>86</v>
      </c>
      <c r="BQ168" s="182"/>
      <c r="BR168" s="187"/>
    </row>
    <row r="169" spans="1:70" s="118" customFormat="1" ht="15" x14ac:dyDescent="0.25">
      <c r="A169" s="159"/>
      <c r="B169" s="163" t="s">
        <v>81</v>
      </c>
      <c r="C169" s="161" t="s">
        <v>87</v>
      </c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2"/>
      <c r="BL169" s="152"/>
      <c r="BO169" s="158" t="s">
        <v>87</v>
      </c>
      <c r="BQ169" s="182"/>
      <c r="BR169" s="187"/>
    </row>
    <row r="170" spans="1:70" s="118" customFormat="1" ht="15" x14ac:dyDescent="0.25">
      <c r="A170" s="164"/>
      <c r="B170" s="165"/>
      <c r="C170" s="165"/>
      <c r="D170" s="165"/>
      <c r="E170" s="166" t="s">
        <v>203</v>
      </c>
      <c r="F170" s="167"/>
      <c r="G170" s="168"/>
      <c r="H170" s="133"/>
      <c r="I170" s="133"/>
      <c r="J170" s="133"/>
      <c r="K170" s="133"/>
      <c r="L170" s="189">
        <v>89.65</v>
      </c>
      <c r="M170" s="170"/>
      <c r="N170" s="171"/>
      <c r="O170" s="172"/>
      <c r="BL170" s="152"/>
      <c r="BQ170" s="182"/>
      <c r="BR170" s="187"/>
    </row>
    <row r="171" spans="1:70" s="118" customFormat="1" ht="15" x14ac:dyDescent="0.25">
      <c r="A171" s="164"/>
      <c r="B171" s="165"/>
      <c r="C171" s="165"/>
      <c r="D171" s="165"/>
      <c r="E171" s="166" t="s">
        <v>204</v>
      </c>
      <c r="F171" s="167"/>
      <c r="G171" s="168"/>
      <c r="H171" s="133"/>
      <c r="I171" s="133"/>
      <c r="J171" s="133"/>
      <c r="K171" s="133"/>
      <c r="L171" s="189">
        <v>48.64</v>
      </c>
      <c r="M171" s="170"/>
      <c r="N171" s="171"/>
      <c r="O171" s="172"/>
      <c r="BL171" s="152"/>
      <c r="BQ171" s="182"/>
      <c r="BR171" s="187"/>
    </row>
    <row r="172" spans="1:70" s="118" customFormat="1" ht="56.25" x14ac:dyDescent="0.25">
      <c r="A172" s="153" t="s">
        <v>205</v>
      </c>
      <c r="B172" s="154" t="s">
        <v>168</v>
      </c>
      <c r="C172" s="155" t="s">
        <v>169</v>
      </c>
      <c r="D172" s="155"/>
      <c r="E172" s="155"/>
      <c r="F172" s="153" t="s">
        <v>164</v>
      </c>
      <c r="G172" s="156">
        <v>2.5536E-2</v>
      </c>
      <c r="H172" s="157">
        <v>1142.1500000000001</v>
      </c>
      <c r="I172" s="175">
        <v>151.52000000000001</v>
      </c>
      <c r="J172" s="175">
        <v>15.41</v>
      </c>
      <c r="K172" s="175">
        <v>0.41</v>
      </c>
      <c r="L172" s="175">
        <v>340.78</v>
      </c>
      <c r="M172" s="175">
        <v>117.01</v>
      </c>
      <c r="N172" s="175">
        <v>4.62</v>
      </c>
      <c r="O172" s="175">
        <v>0.32</v>
      </c>
      <c r="BL172" s="152"/>
      <c r="BM172" s="158" t="s">
        <v>169</v>
      </c>
      <c r="BQ172" s="182"/>
      <c r="BR172" s="187"/>
    </row>
    <row r="173" spans="1:70" s="118" customFormat="1" ht="15" x14ac:dyDescent="0.25">
      <c r="A173" s="159"/>
      <c r="B173" s="160"/>
      <c r="C173" s="161" t="s">
        <v>170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2"/>
      <c r="BL173" s="152"/>
      <c r="BN173" s="158" t="s">
        <v>170</v>
      </c>
      <c r="BQ173" s="182"/>
      <c r="BR173" s="187"/>
    </row>
    <row r="174" spans="1:70" s="118" customFormat="1" ht="57" x14ac:dyDescent="0.25">
      <c r="A174" s="159"/>
      <c r="B174" s="160" t="s">
        <v>85</v>
      </c>
      <c r="C174" s="161" t="s">
        <v>86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2"/>
      <c r="BL174" s="152"/>
      <c r="BN174" s="158" t="s">
        <v>86</v>
      </c>
      <c r="BQ174" s="182"/>
      <c r="BR174" s="187"/>
    </row>
    <row r="175" spans="1:70" s="118" customFormat="1" ht="15" x14ac:dyDescent="0.25">
      <c r="A175" s="159"/>
      <c r="B175" s="163" t="s">
        <v>81</v>
      </c>
      <c r="C175" s="161" t="s">
        <v>87</v>
      </c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2"/>
      <c r="BL175" s="152"/>
      <c r="BO175" s="158" t="s">
        <v>87</v>
      </c>
      <c r="BQ175" s="182"/>
      <c r="BR175" s="187"/>
    </row>
    <row r="176" spans="1:70" s="118" customFormat="1" ht="15" x14ac:dyDescent="0.25">
      <c r="A176" s="164"/>
      <c r="B176" s="165"/>
      <c r="C176" s="165"/>
      <c r="D176" s="165"/>
      <c r="E176" s="166" t="s">
        <v>206</v>
      </c>
      <c r="F176" s="167"/>
      <c r="G176" s="168"/>
      <c r="H176" s="133"/>
      <c r="I176" s="133"/>
      <c r="J176" s="133"/>
      <c r="K176" s="133"/>
      <c r="L176" s="189">
        <v>110.29</v>
      </c>
      <c r="M176" s="170"/>
      <c r="N176" s="171"/>
      <c r="O176" s="172"/>
      <c r="BL176" s="152"/>
      <c r="BQ176" s="182"/>
      <c r="BR176" s="187"/>
    </row>
    <row r="177" spans="1:70" s="118" customFormat="1" ht="15" x14ac:dyDescent="0.25">
      <c r="A177" s="164"/>
      <c r="B177" s="165"/>
      <c r="C177" s="165"/>
      <c r="D177" s="165"/>
      <c r="E177" s="166" t="s">
        <v>207</v>
      </c>
      <c r="F177" s="167"/>
      <c r="G177" s="168"/>
      <c r="H177" s="133"/>
      <c r="I177" s="133"/>
      <c r="J177" s="133"/>
      <c r="K177" s="133"/>
      <c r="L177" s="189">
        <v>59.84</v>
      </c>
      <c r="M177" s="170"/>
      <c r="N177" s="171"/>
      <c r="O177" s="172"/>
      <c r="BL177" s="152"/>
      <c r="BQ177" s="182"/>
      <c r="BR177" s="187"/>
    </row>
    <row r="178" spans="1:70" s="118" customFormat="1" ht="15" x14ac:dyDescent="0.25">
      <c r="A178" s="186" t="s">
        <v>208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BL178" s="152"/>
      <c r="BQ178" s="182"/>
      <c r="BR178" s="187" t="s">
        <v>208</v>
      </c>
    </row>
    <row r="179" spans="1:70" s="118" customFormat="1" ht="56.25" x14ac:dyDescent="0.25">
      <c r="A179" s="153" t="s">
        <v>209</v>
      </c>
      <c r="B179" s="154" t="s">
        <v>162</v>
      </c>
      <c r="C179" s="155" t="s">
        <v>163</v>
      </c>
      <c r="D179" s="155"/>
      <c r="E179" s="155"/>
      <c r="F179" s="153" t="s">
        <v>164</v>
      </c>
      <c r="G179" s="156">
        <v>1.8377000000000001E-2</v>
      </c>
      <c r="H179" s="157">
        <v>389.42</v>
      </c>
      <c r="I179" s="175">
        <v>123.29</v>
      </c>
      <c r="J179" s="175">
        <v>11.41</v>
      </c>
      <c r="K179" s="175">
        <v>0.21</v>
      </c>
      <c r="L179" s="175">
        <v>112.17</v>
      </c>
      <c r="M179" s="175">
        <v>68.52</v>
      </c>
      <c r="N179" s="175">
        <v>2.46</v>
      </c>
      <c r="O179" s="175">
        <v>0.12</v>
      </c>
      <c r="BL179" s="152"/>
      <c r="BM179" s="158" t="s">
        <v>163</v>
      </c>
      <c r="BQ179" s="182"/>
      <c r="BR179" s="187"/>
    </row>
    <row r="180" spans="1:70" s="118" customFormat="1" ht="57" x14ac:dyDescent="0.25">
      <c r="A180" s="159"/>
      <c r="B180" s="160" t="s">
        <v>85</v>
      </c>
      <c r="C180" s="161" t="s">
        <v>86</v>
      </c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2"/>
      <c r="BL180" s="152"/>
      <c r="BN180" s="158" t="s">
        <v>86</v>
      </c>
      <c r="BQ180" s="182"/>
      <c r="BR180" s="187"/>
    </row>
    <row r="181" spans="1:70" s="118" customFormat="1" ht="15" x14ac:dyDescent="0.25">
      <c r="A181" s="159"/>
      <c r="B181" s="163" t="s">
        <v>81</v>
      </c>
      <c r="C181" s="161" t="s">
        <v>87</v>
      </c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2"/>
      <c r="BL181" s="152"/>
      <c r="BO181" s="158" t="s">
        <v>87</v>
      </c>
      <c r="BQ181" s="182"/>
      <c r="BR181" s="187"/>
    </row>
    <row r="182" spans="1:70" s="118" customFormat="1" ht="15" x14ac:dyDescent="0.25">
      <c r="A182" s="164"/>
      <c r="B182" s="165"/>
      <c r="C182" s="165"/>
      <c r="D182" s="165"/>
      <c r="E182" s="166" t="s">
        <v>210</v>
      </c>
      <c r="F182" s="167"/>
      <c r="G182" s="168"/>
      <c r="H182" s="133"/>
      <c r="I182" s="133"/>
      <c r="J182" s="133"/>
      <c r="K182" s="133"/>
      <c r="L182" s="189">
        <v>64.52</v>
      </c>
      <c r="M182" s="170"/>
      <c r="N182" s="171"/>
      <c r="O182" s="172"/>
      <c r="BL182" s="152"/>
      <c r="BQ182" s="182"/>
      <c r="BR182" s="187"/>
    </row>
    <row r="183" spans="1:70" s="118" customFormat="1" ht="15" x14ac:dyDescent="0.25">
      <c r="A183" s="164"/>
      <c r="B183" s="165"/>
      <c r="C183" s="165"/>
      <c r="D183" s="165"/>
      <c r="E183" s="166" t="s">
        <v>211</v>
      </c>
      <c r="F183" s="167"/>
      <c r="G183" s="168"/>
      <c r="H183" s="133"/>
      <c r="I183" s="133"/>
      <c r="J183" s="133"/>
      <c r="K183" s="133"/>
      <c r="L183" s="189">
        <v>35.01</v>
      </c>
      <c r="M183" s="170"/>
      <c r="N183" s="171"/>
      <c r="O183" s="172"/>
      <c r="BL183" s="152"/>
      <c r="BQ183" s="182"/>
      <c r="BR183" s="187"/>
    </row>
    <row r="184" spans="1:70" s="118" customFormat="1" ht="56.25" x14ac:dyDescent="0.25">
      <c r="A184" s="153" t="s">
        <v>212</v>
      </c>
      <c r="B184" s="154" t="s">
        <v>168</v>
      </c>
      <c r="C184" s="155" t="s">
        <v>169</v>
      </c>
      <c r="D184" s="155"/>
      <c r="E184" s="155"/>
      <c r="F184" s="153" t="s">
        <v>164</v>
      </c>
      <c r="G184" s="156">
        <v>1.8377000000000001E-2</v>
      </c>
      <c r="H184" s="157">
        <v>1142.1500000000001</v>
      </c>
      <c r="I184" s="175">
        <v>151.52000000000001</v>
      </c>
      <c r="J184" s="175">
        <v>15.41</v>
      </c>
      <c r="K184" s="175">
        <v>0.41</v>
      </c>
      <c r="L184" s="175">
        <v>245.23</v>
      </c>
      <c r="M184" s="175">
        <v>84.2</v>
      </c>
      <c r="N184" s="175">
        <v>3.32</v>
      </c>
      <c r="O184" s="175">
        <v>0.23</v>
      </c>
      <c r="BL184" s="152"/>
      <c r="BM184" s="158" t="s">
        <v>169</v>
      </c>
      <c r="BQ184" s="182"/>
      <c r="BR184" s="187"/>
    </row>
    <row r="185" spans="1:70" s="118" customFormat="1" ht="15" x14ac:dyDescent="0.25">
      <c r="A185" s="159"/>
      <c r="B185" s="160"/>
      <c r="C185" s="161" t="s">
        <v>170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2"/>
      <c r="BL185" s="152"/>
      <c r="BN185" s="158" t="s">
        <v>170</v>
      </c>
      <c r="BQ185" s="182"/>
      <c r="BR185" s="187"/>
    </row>
    <row r="186" spans="1:70" s="118" customFormat="1" ht="57" x14ac:dyDescent="0.25">
      <c r="A186" s="159"/>
      <c r="B186" s="160" t="s">
        <v>85</v>
      </c>
      <c r="C186" s="161" t="s">
        <v>86</v>
      </c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2"/>
      <c r="BL186" s="152"/>
      <c r="BN186" s="158" t="s">
        <v>86</v>
      </c>
      <c r="BQ186" s="182"/>
      <c r="BR186" s="187"/>
    </row>
    <row r="187" spans="1:70" s="118" customFormat="1" ht="15" x14ac:dyDescent="0.25">
      <c r="A187" s="159"/>
      <c r="B187" s="163" t="s">
        <v>81</v>
      </c>
      <c r="C187" s="161" t="s">
        <v>87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2"/>
      <c r="BL187" s="152"/>
      <c r="BO187" s="158" t="s">
        <v>87</v>
      </c>
      <c r="BQ187" s="182"/>
      <c r="BR187" s="187"/>
    </row>
    <row r="188" spans="1:70" s="118" customFormat="1" ht="15" x14ac:dyDescent="0.25">
      <c r="A188" s="164"/>
      <c r="B188" s="165"/>
      <c r="C188" s="165"/>
      <c r="D188" s="165"/>
      <c r="E188" s="166" t="s">
        <v>213</v>
      </c>
      <c r="F188" s="167"/>
      <c r="G188" s="168"/>
      <c r="H188" s="133"/>
      <c r="I188" s="133"/>
      <c r="J188" s="133"/>
      <c r="K188" s="133"/>
      <c r="L188" s="189">
        <v>79.36</v>
      </c>
      <c r="M188" s="170"/>
      <c r="N188" s="171"/>
      <c r="O188" s="172"/>
      <c r="BL188" s="152"/>
      <c r="BQ188" s="182"/>
      <c r="BR188" s="187"/>
    </row>
    <row r="189" spans="1:70" s="118" customFormat="1" ht="15" x14ac:dyDescent="0.25">
      <c r="A189" s="164"/>
      <c r="B189" s="165"/>
      <c r="C189" s="165"/>
      <c r="D189" s="165"/>
      <c r="E189" s="166" t="s">
        <v>214</v>
      </c>
      <c r="F189" s="167"/>
      <c r="G189" s="168"/>
      <c r="H189" s="133"/>
      <c r="I189" s="133"/>
      <c r="J189" s="133"/>
      <c r="K189" s="133"/>
      <c r="L189" s="189">
        <v>43.06</v>
      </c>
      <c r="M189" s="170"/>
      <c r="N189" s="171"/>
      <c r="O189" s="172"/>
      <c r="BL189" s="152"/>
      <c r="BQ189" s="182"/>
      <c r="BR189" s="187"/>
    </row>
    <row r="190" spans="1:70" s="118" customFormat="1" ht="15" x14ac:dyDescent="0.25">
      <c r="A190" s="186" t="s">
        <v>215</v>
      </c>
      <c r="B190" s="18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BL190" s="152"/>
      <c r="BQ190" s="182"/>
      <c r="BR190" s="187" t="s">
        <v>215</v>
      </c>
    </row>
    <row r="191" spans="1:70" s="118" customFormat="1" ht="56.25" x14ac:dyDescent="0.25">
      <c r="A191" s="153" t="s">
        <v>216</v>
      </c>
      <c r="B191" s="154" t="s">
        <v>162</v>
      </c>
      <c r="C191" s="155" t="s">
        <v>163</v>
      </c>
      <c r="D191" s="155"/>
      <c r="E191" s="155"/>
      <c r="F191" s="153" t="s">
        <v>164</v>
      </c>
      <c r="G191" s="183">
        <v>3.5560000000000001E-2</v>
      </c>
      <c r="H191" s="157">
        <v>389.42</v>
      </c>
      <c r="I191" s="175">
        <v>123.29</v>
      </c>
      <c r="J191" s="175">
        <v>11.41</v>
      </c>
      <c r="K191" s="175">
        <v>0.21</v>
      </c>
      <c r="L191" s="175">
        <v>217.05</v>
      </c>
      <c r="M191" s="175">
        <v>132.58000000000001</v>
      </c>
      <c r="N191" s="175">
        <v>4.76</v>
      </c>
      <c r="O191" s="175">
        <v>0.22</v>
      </c>
      <c r="BL191" s="152"/>
      <c r="BM191" s="158" t="s">
        <v>163</v>
      </c>
      <c r="BQ191" s="182"/>
      <c r="BR191" s="187"/>
    </row>
    <row r="192" spans="1:70" s="118" customFormat="1" ht="57" x14ac:dyDescent="0.25">
      <c r="A192" s="159"/>
      <c r="B192" s="160" t="s">
        <v>85</v>
      </c>
      <c r="C192" s="161" t="s">
        <v>86</v>
      </c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2"/>
      <c r="BL192" s="152"/>
      <c r="BN192" s="158" t="s">
        <v>86</v>
      </c>
      <c r="BQ192" s="182"/>
      <c r="BR192" s="187"/>
    </row>
    <row r="193" spans="1:70" s="118" customFormat="1" ht="15" x14ac:dyDescent="0.25">
      <c r="A193" s="159"/>
      <c r="B193" s="163" t="s">
        <v>81</v>
      </c>
      <c r="C193" s="161" t="s">
        <v>87</v>
      </c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2"/>
      <c r="BL193" s="152"/>
      <c r="BO193" s="158" t="s">
        <v>87</v>
      </c>
      <c r="BQ193" s="182"/>
      <c r="BR193" s="187"/>
    </row>
    <row r="194" spans="1:70" s="118" customFormat="1" ht="15" x14ac:dyDescent="0.25">
      <c r="A194" s="164"/>
      <c r="B194" s="165"/>
      <c r="C194" s="165"/>
      <c r="D194" s="165"/>
      <c r="E194" s="166" t="s">
        <v>217</v>
      </c>
      <c r="F194" s="167"/>
      <c r="G194" s="168"/>
      <c r="H194" s="133"/>
      <c r="I194" s="133"/>
      <c r="J194" s="133"/>
      <c r="K194" s="133"/>
      <c r="L194" s="189">
        <v>124.83</v>
      </c>
      <c r="M194" s="170"/>
      <c r="N194" s="171"/>
      <c r="O194" s="172"/>
      <c r="BL194" s="152"/>
      <c r="BQ194" s="182"/>
      <c r="BR194" s="187"/>
    </row>
    <row r="195" spans="1:70" s="118" customFormat="1" ht="15" x14ac:dyDescent="0.25">
      <c r="A195" s="164"/>
      <c r="B195" s="165"/>
      <c r="C195" s="165"/>
      <c r="D195" s="165"/>
      <c r="E195" s="166" t="s">
        <v>218</v>
      </c>
      <c r="F195" s="167"/>
      <c r="G195" s="168"/>
      <c r="H195" s="133"/>
      <c r="I195" s="133"/>
      <c r="J195" s="133"/>
      <c r="K195" s="133"/>
      <c r="L195" s="189">
        <v>67.73</v>
      </c>
      <c r="M195" s="170"/>
      <c r="N195" s="171"/>
      <c r="O195" s="172"/>
      <c r="BL195" s="152"/>
      <c r="BQ195" s="182"/>
      <c r="BR195" s="187"/>
    </row>
    <row r="196" spans="1:70" s="118" customFormat="1" ht="56.25" x14ac:dyDescent="0.25">
      <c r="A196" s="153" t="s">
        <v>219</v>
      </c>
      <c r="B196" s="154" t="s">
        <v>168</v>
      </c>
      <c r="C196" s="155" t="s">
        <v>169</v>
      </c>
      <c r="D196" s="155"/>
      <c r="E196" s="155"/>
      <c r="F196" s="153" t="s">
        <v>164</v>
      </c>
      <c r="G196" s="183">
        <v>3.5560000000000001E-2</v>
      </c>
      <c r="H196" s="157">
        <v>1142.1500000000001</v>
      </c>
      <c r="I196" s="175">
        <v>151.52000000000001</v>
      </c>
      <c r="J196" s="175">
        <v>15.41</v>
      </c>
      <c r="K196" s="175">
        <v>0.41</v>
      </c>
      <c r="L196" s="175">
        <v>474.54</v>
      </c>
      <c r="M196" s="175">
        <v>162.94</v>
      </c>
      <c r="N196" s="175">
        <v>6.43</v>
      </c>
      <c r="O196" s="175">
        <v>0.45</v>
      </c>
      <c r="BL196" s="152"/>
      <c r="BM196" s="158" t="s">
        <v>169</v>
      </c>
      <c r="BQ196" s="182"/>
      <c r="BR196" s="187"/>
    </row>
    <row r="197" spans="1:70" s="118" customFormat="1" ht="15" x14ac:dyDescent="0.25">
      <c r="A197" s="159"/>
      <c r="B197" s="160"/>
      <c r="C197" s="161" t="s">
        <v>170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2"/>
      <c r="BL197" s="152"/>
      <c r="BN197" s="158" t="s">
        <v>170</v>
      </c>
      <c r="BQ197" s="182"/>
      <c r="BR197" s="187"/>
    </row>
    <row r="198" spans="1:70" s="118" customFormat="1" ht="57" x14ac:dyDescent="0.25">
      <c r="A198" s="159"/>
      <c r="B198" s="160" t="s">
        <v>85</v>
      </c>
      <c r="C198" s="161" t="s">
        <v>86</v>
      </c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2"/>
      <c r="BL198" s="152"/>
      <c r="BN198" s="158" t="s">
        <v>86</v>
      </c>
      <c r="BQ198" s="182"/>
      <c r="BR198" s="187"/>
    </row>
    <row r="199" spans="1:70" s="118" customFormat="1" ht="15" x14ac:dyDescent="0.25">
      <c r="A199" s="159"/>
      <c r="B199" s="163" t="s">
        <v>81</v>
      </c>
      <c r="C199" s="161" t="s">
        <v>87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2"/>
      <c r="BL199" s="152"/>
      <c r="BO199" s="158" t="s">
        <v>87</v>
      </c>
      <c r="BQ199" s="182"/>
      <c r="BR199" s="187"/>
    </row>
    <row r="200" spans="1:70" s="118" customFormat="1" ht="15" x14ac:dyDescent="0.25">
      <c r="A200" s="164"/>
      <c r="B200" s="165"/>
      <c r="C200" s="165"/>
      <c r="D200" s="165"/>
      <c r="E200" s="166" t="s">
        <v>220</v>
      </c>
      <c r="F200" s="167"/>
      <c r="G200" s="168"/>
      <c r="H200" s="133"/>
      <c r="I200" s="133"/>
      <c r="J200" s="133"/>
      <c r="K200" s="133"/>
      <c r="L200" s="189">
        <v>153.59</v>
      </c>
      <c r="M200" s="170"/>
      <c r="N200" s="171"/>
      <c r="O200" s="172"/>
      <c r="BL200" s="152"/>
      <c r="BQ200" s="182"/>
      <c r="BR200" s="187"/>
    </row>
    <row r="201" spans="1:70" s="118" customFormat="1" ht="15" x14ac:dyDescent="0.25">
      <c r="A201" s="164"/>
      <c r="B201" s="165"/>
      <c r="C201" s="165"/>
      <c r="D201" s="165"/>
      <c r="E201" s="166" t="s">
        <v>221</v>
      </c>
      <c r="F201" s="167"/>
      <c r="G201" s="168"/>
      <c r="H201" s="133"/>
      <c r="I201" s="133"/>
      <c r="J201" s="133"/>
      <c r="K201" s="133"/>
      <c r="L201" s="189">
        <v>83.33</v>
      </c>
      <c r="M201" s="170"/>
      <c r="N201" s="171"/>
      <c r="O201" s="172"/>
      <c r="BL201" s="152"/>
      <c r="BQ201" s="182"/>
      <c r="BR201" s="187"/>
    </row>
    <row r="202" spans="1:70" s="118" customFormat="1" ht="15" x14ac:dyDescent="0.25">
      <c r="A202" s="186" t="s">
        <v>222</v>
      </c>
      <c r="B202" s="18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BL202" s="152"/>
      <c r="BQ202" s="182"/>
      <c r="BR202" s="187" t="s">
        <v>222</v>
      </c>
    </row>
    <row r="203" spans="1:70" s="118" customFormat="1" ht="56.25" x14ac:dyDescent="0.25">
      <c r="A203" s="153" t="s">
        <v>223</v>
      </c>
      <c r="B203" s="154" t="s">
        <v>162</v>
      </c>
      <c r="C203" s="155" t="s">
        <v>163</v>
      </c>
      <c r="D203" s="155"/>
      <c r="E203" s="155"/>
      <c r="F203" s="153" t="s">
        <v>164</v>
      </c>
      <c r="G203" s="156">
        <v>2.6133E-2</v>
      </c>
      <c r="H203" s="157">
        <v>389.42</v>
      </c>
      <c r="I203" s="175">
        <v>123.29</v>
      </c>
      <c r="J203" s="175">
        <v>11.41</v>
      </c>
      <c r="K203" s="175">
        <v>0.21</v>
      </c>
      <c r="L203" s="175">
        <v>159.51</v>
      </c>
      <c r="M203" s="175">
        <v>97.43</v>
      </c>
      <c r="N203" s="175">
        <v>3.5</v>
      </c>
      <c r="O203" s="175">
        <v>0.16</v>
      </c>
      <c r="BL203" s="152"/>
      <c r="BM203" s="158" t="s">
        <v>163</v>
      </c>
      <c r="BQ203" s="182"/>
      <c r="BR203" s="187"/>
    </row>
    <row r="204" spans="1:70" s="118" customFormat="1" ht="57" x14ac:dyDescent="0.25">
      <c r="A204" s="159"/>
      <c r="B204" s="160" t="s">
        <v>85</v>
      </c>
      <c r="C204" s="161" t="s">
        <v>86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2"/>
      <c r="BL204" s="152"/>
      <c r="BN204" s="158" t="s">
        <v>86</v>
      </c>
      <c r="BQ204" s="182"/>
      <c r="BR204" s="187"/>
    </row>
    <row r="205" spans="1:70" s="118" customFormat="1" ht="15" x14ac:dyDescent="0.25">
      <c r="A205" s="159"/>
      <c r="B205" s="163" t="s">
        <v>81</v>
      </c>
      <c r="C205" s="161" t="s">
        <v>87</v>
      </c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2"/>
      <c r="BL205" s="152"/>
      <c r="BO205" s="158" t="s">
        <v>87</v>
      </c>
      <c r="BQ205" s="182"/>
      <c r="BR205" s="187"/>
    </row>
    <row r="206" spans="1:70" s="118" customFormat="1" ht="15" x14ac:dyDescent="0.25">
      <c r="A206" s="164"/>
      <c r="B206" s="165"/>
      <c r="C206" s="165"/>
      <c r="D206" s="165"/>
      <c r="E206" s="166" t="s">
        <v>224</v>
      </c>
      <c r="F206" s="167"/>
      <c r="G206" s="168"/>
      <c r="H206" s="133"/>
      <c r="I206" s="133"/>
      <c r="J206" s="133"/>
      <c r="K206" s="133"/>
      <c r="L206" s="189">
        <v>91.73</v>
      </c>
      <c r="M206" s="170"/>
      <c r="N206" s="171"/>
      <c r="O206" s="172"/>
      <c r="BL206" s="152"/>
      <c r="BQ206" s="182"/>
      <c r="BR206" s="187"/>
    </row>
    <row r="207" spans="1:70" s="118" customFormat="1" ht="15" x14ac:dyDescent="0.25">
      <c r="A207" s="164"/>
      <c r="B207" s="165"/>
      <c r="C207" s="165"/>
      <c r="D207" s="165"/>
      <c r="E207" s="166" t="s">
        <v>225</v>
      </c>
      <c r="F207" s="167"/>
      <c r="G207" s="168"/>
      <c r="H207" s="133"/>
      <c r="I207" s="133"/>
      <c r="J207" s="133"/>
      <c r="K207" s="133"/>
      <c r="L207" s="189">
        <v>49.77</v>
      </c>
      <c r="M207" s="170"/>
      <c r="N207" s="171"/>
      <c r="O207" s="172"/>
      <c r="BL207" s="152"/>
      <c r="BQ207" s="182"/>
      <c r="BR207" s="187"/>
    </row>
    <row r="208" spans="1:70" s="118" customFormat="1" ht="56.25" x14ac:dyDescent="0.25">
      <c r="A208" s="153" t="s">
        <v>226</v>
      </c>
      <c r="B208" s="154" t="s">
        <v>168</v>
      </c>
      <c r="C208" s="155" t="s">
        <v>169</v>
      </c>
      <c r="D208" s="155"/>
      <c r="E208" s="155"/>
      <c r="F208" s="153" t="s">
        <v>164</v>
      </c>
      <c r="G208" s="156">
        <v>2.6133E-2</v>
      </c>
      <c r="H208" s="157">
        <v>1142.1500000000001</v>
      </c>
      <c r="I208" s="175">
        <v>151.52000000000001</v>
      </c>
      <c r="J208" s="175">
        <v>15.41</v>
      </c>
      <c r="K208" s="175">
        <v>0.41</v>
      </c>
      <c r="L208" s="175">
        <v>348.74</v>
      </c>
      <c r="M208" s="175">
        <v>119.74</v>
      </c>
      <c r="N208" s="175">
        <v>4.7300000000000004</v>
      </c>
      <c r="O208" s="175">
        <v>0.33</v>
      </c>
      <c r="BL208" s="152"/>
      <c r="BM208" s="158" t="s">
        <v>169</v>
      </c>
      <c r="BQ208" s="182"/>
      <c r="BR208" s="187"/>
    </row>
    <row r="209" spans="1:70" s="118" customFormat="1" ht="15" x14ac:dyDescent="0.25">
      <c r="A209" s="159"/>
      <c r="B209" s="160"/>
      <c r="C209" s="161" t="s">
        <v>170</v>
      </c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2"/>
      <c r="BL209" s="152"/>
      <c r="BN209" s="158" t="s">
        <v>170</v>
      </c>
      <c r="BQ209" s="182"/>
      <c r="BR209" s="187"/>
    </row>
    <row r="210" spans="1:70" s="118" customFormat="1" ht="57" x14ac:dyDescent="0.25">
      <c r="A210" s="159"/>
      <c r="B210" s="160" t="s">
        <v>85</v>
      </c>
      <c r="C210" s="161" t="s">
        <v>86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2"/>
      <c r="BL210" s="152"/>
      <c r="BN210" s="158" t="s">
        <v>86</v>
      </c>
      <c r="BQ210" s="182"/>
      <c r="BR210" s="187"/>
    </row>
    <row r="211" spans="1:70" s="118" customFormat="1" ht="15" x14ac:dyDescent="0.25">
      <c r="A211" s="159"/>
      <c r="B211" s="163" t="s">
        <v>81</v>
      </c>
      <c r="C211" s="161" t="s">
        <v>87</v>
      </c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2"/>
      <c r="BL211" s="152"/>
      <c r="BO211" s="158" t="s">
        <v>87</v>
      </c>
      <c r="BQ211" s="182"/>
      <c r="BR211" s="187"/>
    </row>
    <row r="212" spans="1:70" s="118" customFormat="1" ht="15" x14ac:dyDescent="0.25">
      <c r="A212" s="164"/>
      <c r="B212" s="165"/>
      <c r="C212" s="165"/>
      <c r="D212" s="165"/>
      <c r="E212" s="166" t="s">
        <v>227</v>
      </c>
      <c r="F212" s="167"/>
      <c r="G212" s="168"/>
      <c r="H212" s="133"/>
      <c r="I212" s="133"/>
      <c r="J212" s="133"/>
      <c r="K212" s="133"/>
      <c r="L212" s="189">
        <v>112.87</v>
      </c>
      <c r="M212" s="170"/>
      <c r="N212" s="171"/>
      <c r="O212" s="172"/>
      <c r="BL212" s="152"/>
      <c r="BQ212" s="182"/>
      <c r="BR212" s="187"/>
    </row>
    <row r="213" spans="1:70" s="118" customFormat="1" ht="15" x14ac:dyDescent="0.25">
      <c r="A213" s="164"/>
      <c r="B213" s="165"/>
      <c r="C213" s="165"/>
      <c r="D213" s="165"/>
      <c r="E213" s="166" t="s">
        <v>228</v>
      </c>
      <c r="F213" s="167"/>
      <c r="G213" s="168"/>
      <c r="H213" s="133"/>
      <c r="I213" s="133"/>
      <c r="J213" s="133"/>
      <c r="K213" s="133"/>
      <c r="L213" s="189">
        <v>61.24</v>
      </c>
      <c r="M213" s="170"/>
      <c r="N213" s="171"/>
      <c r="O213" s="172"/>
      <c r="BL213" s="152"/>
      <c r="BQ213" s="182"/>
      <c r="BR213" s="187"/>
    </row>
    <row r="214" spans="1:70" s="118" customFormat="1" ht="15" x14ac:dyDescent="0.25">
      <c r="A214" s="186" t="s">
        <v>229</v>
      </c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BL214" s="152"/>
      <c r="BQ214" s="182"/>
      <c r="BR214" s="187" t="s">
        <v>229</v>
      </c>
    </row>
    <row r="215" spans="1:70" s="118" customFormat="1" ht="56.25" x14ac:dyDescent="0.25">
      <c r="A215" s="153" t="s">
        <v>230</v>
      </c>
      <c r="B215" s="154" t="s">
        <v>162</v>
      </c>
      <c r="C215" s="155" t="s">
        <v>163</v>
      </c>
      <c r="D215" s="155"/>
      <c r="E215" s="155"/>
      <c r="F215" s="153" t="s">
        <v>164</v>
      </c>
      <c r="G215" s="156">
        <v>2.6908000000000001E-2</v>
      </c>
      <c r="H215" s="157">
        <v>389.42</v>
      </c>
      <c r="I215" s="175">
        <v>123.29</v>
      </c>
      <c r="J215" s="175">
        <v>11.41</v>
      </c>
      <c r="K215" s="175">
        <v>0.21</v>
      </c>
      <c r="L215" s="175">
        <v>164.24</v>
      </c>
      <c r="M215" s="175">
        <v>100.32</v>
      </c>
      <c r="N215" s="175">
        <v>3.6</v>
      </c>
      <c r="O215" s="175">
        <v>0.17</v>
      </c>
      <c r="BL215" s="152"/>
      <c r="BM215" s="158" t="s">
        <v>163</v>
      </c>
      <c r="BQ215" s="182"/>
      <c r="BR215" s="187"/>
    </row>
    <row r="216" spans="1:70" s="118" customFormat="1" ht="57" x14ac:dyDescent="0.25">
      <c r="A216" s="159"/>
      <c r="B216" s="160" t="s">
        <v>85</v>
      </c>
      <c r="C216" s="161" t="s">
        <v>86</v>
      </c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2"/>
      <c r="BL216" s="152"/>
      <c r="BN216" s="158" t="s">
        <v>86</v>
      </c>
      <c r="BQ216" s="182"/>
      <c r="BR216" s="187"/>
    </row>
    <row r="217" spans="1:70" s="118" customFormat="1" ht="15" x14ac:dyDescent="0.25">
      <c r="A217" s="159"/>
      <c r="B217" s="163" t="s">
        <v>81</v>
      </c>
      <c r="C217" s="161" t="s">
        <v>87</v>
      </c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2"/>
      <c r="BL217" s="152"/>
      <c r="BO217" s="158" t="s">
        <v>87</v>
      </c>
      <c r="BQ217" s="182"/>
      <c r="BR217" s="187"/>
    </row>
    <row r="218" spans="1:70" s="118" customFormat="1" ht="15" x14ac:dyDescent="0.25">
      <c r="A218" s="164"/>
      <c r="B218" s="165"/>
      <c r="C218" s="165"/>
      <c r="D218" s="165"/>
      <c r="E218" s="166" t="s">
        <v>231</v>
      </c>
      <c r="F218" s="167"/>
      <c r="G218" s="168"/>
      <c r="H218" s="133"/>
      <c r="I218" s="133"/>
      <c r="J218" s="133"/>
      <c r="K218" s="133"/>
      <c r="L218" s="189">
        <v>94.46</v>
      </c>
      <c r="M218" s="170"/>
      <c r="N218" s="171"/>
      <c r="O218" s="172"/>
      <c r="BL218" s="152"/>
      <c r="BQ218" s="182"/>
      <c r="BR218" s="187"/>
    </row>
    <row r="219" spans="1:70" s="118" customFormat="1" ht="15" x14ac:dyDescent="0.25">
      <c r="A219" s="164"/>
      <c r="B219" s="165"/>
      <c r="C219" s="165"/>
      <c r="D219" s="165"/>
      <c r="E219" s="166" t="s">
        <v>232</v>
      </c>
      <c r="F219" s="167"/>
      <c r="G219" s="168"/>
      <c r="H219" s="133"/>
      <c r="I219" s="133"/>
      <c r="J219" s="133"/>
      <c r="K219" s="133"/>
      <c r="L219" s="189">
        <v>51.25</v>
      </c>
      <c r="M219" s="170"/>
      <c r="N219" s="171"/>
      <c r="O219" s="172"/>
      <c r="BL219" s="152"/>
      <c r="BQ219" s="182"/>
      <c r="BR219" s="187"/>
    </row>
    <row r="220" spans="1:70" s="118" customFormat="1" ht="56.25" x14ac:dyDescent="0.25">
      <c r="A220" s="153" t="s">
        <v>233</v>
      </c>
      <c r="B220" s="154" t="s">
        <v>168</v>
      </c>
      <c r="C220" s="155" t="s">
        <v>169</v>
      </c>
      <c r="D220" s="155"/>
      <c r="E220" s="155"/>
      <c r="F220" s="153" t="s">
        <v>164</v>
      </c>
      <c r="G220" s="156">
        <v>2.6908000000000001E-2</v>
      </c>
      <c r="H220" s="157">
        <v>1142.1500000000001</v>
      </c>
      <c r="I220" s="175">
        <v>151.52000000000001</v>
      </c>
      <c r="J220" s="175">
        <v>15.41</v>
      </c>
      <c r="K220" s="175">
        <v>0.41</v>
      </c>
      <c r="L220" s="175">
        <v>359.08</v>
      </c>
      <c r="M220" s="175">
        <v>123.29</v>
      </c>
      <c r="N220" s="175">
        <v>4.87</v>
      </c>
      <c r="O220" s="175">
        <v>0.34</v>
      </c>
      <c r="BL220" s="152"/>
      <c r="BM220" s="158" t="s">
        <v>169</v>
      </c>
      <c r="BQ220" s="182"/>
      <c r="BR220" s="187"/>
    </row>
    <row r="221" spans="1:70" s="118" customFormat="1" ht="15" x14ac:dyDescent="0.25">
      <c r="A221" s="159"/>
      <c r="B221" s="160"/>
      <c r="C221" s="161" t="s">
        <v>170</v>
      </c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2"/>
      <c r="BL221" s="152"/>
      <c r="BN221" s="158" t="s">
        <v>170</v>
      </c>
      <c r="BQ221" s="182"/>
      <c r="BR221" s="187"/>
    </row>
    <row r="222" spans="1:70" s="118" customFormat="1" ht="57" x14ac:dyDescent="0.25">
      <c r="A222" s="159"/>
      <c r="B222" s="160" t="s">
        <v>85</v>
      </c>
      <c r="C222" s="161" t="s">
        <v>86</v>
      </c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2"/>
      <c r="BL222" s="152"/>
      <c r="BN222" s="158" t="s">
        <v>86</v>
      </c>
      <c r="BQ222" s="182"/>
      <c r="BR222" s="187"/>
    </row>
    <row r="223" spans="1:70" s="118" customFormat="1" ht="15" x14ac:dyDescent="0.25">
      <c r="A223" s="159"/>
      <c r="B223" s="163" t="s">
        <v>81</v>
      </c>
      <c r="C223" s="161" t="s">
        <v>87</v>
      </c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2"/>
      <c r="BL223" s="152"/>
      <c r="BO223" s="158" t="s">
        <v>87</v>
      </c>
      <c r="BQ223" s="182"/>
      <c r="BR223" s="187"/>
    </row>
    <row r="224" spans="1:70" s="118" customFormat="1" ht="15" x14ac:dyDescent="0.25">
      <c r="A224" s="164"/>
      <c r="B224" s="165"/>
      <c r="C224" s="165"/>
      <c r="D224" s="165"/>
      <c r="E224" s="166" t="s">
        <v>234</v>
      </c>
      <c r="F224" s="167"/>
      <c r="G224" s="168"/>
      <c r="H224" s="133"/>
      <c r="I224" s="133"/>
      <c r="J224" s="133"/>
      <c r="K224" s="133"/>
      <c r="L224" s="189">
        <v>116.21</v>
      </c>
      <c r="M224" s="170"/>
      <c r="N224" s="171"/>
      <c r="O224" s="172"/>
      <c r="BL224" s="152"/>
      <c r="BQ224" s="182"/>
      <c r="BR224" s="187"/>
    </row>
    <row r="225" spans="1:70" s="118" customFormat="1" ht="15" x14ac:dyDescent="0.25">
      <c r="A225" s="164"/>
      <c r="B225" s="165"/>
      <c r="C225" s="165"/>
      <c r="D225" s="165"/>
      <c r="E225" s="166" t="s">
        <v>235</v>
      </c>
      <c r="F225" s="167"/>
      <c r="G225" s="168"/>
      <c r="H225" s="133"/>
      <c r="I225" s="133"/>
      <c r="J225" s="133"/>
      <c r="K225" s="133"/>
      <c r="L225" s="189">
        <v>63.05</v>
      </c>
      <c r="M225" s="170"/>
      <c r="N225" s="171"/>
      <c r="O225" s="172"/>
      <c r="BL225" s="152"/>
      <c r="BQ225" s="182"/>
      <c r="BR225" s="187"/>
    </row>
    <row r="226" spans="1:70" s="118" customFormat="1" ht="15" x14ac:dyDescent="0.25">
      <c r="A226" s="186" t="s">
        <v>236</v>
      </c>
      <c r="B226" s="18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BL226" s="152"/>
      <c r="BQ226" s="182"/>
      <c r="BR226" s="187" t="s">
        <v>236</v>
      </c>
    </row>
    <row r="227" spans="1:70" s="118" customFormat="1" ht="56.25" x14ac:dyDescent="0.25">
      <c r="A227" s="153" t="s">
        <v>237</v>
      </c>
      <c r="B227" s="154" t="s">
        <v>162</v>
      </c>
      <c r="C227" s="155" t="s">
        <v>163</v>
      </c>
      <c r="D227" s="155"/>
      <c r="E227" s="155"/>
      <c r="F227" s="153" t="s">
        <v>164</v>
      </c>
      <c r="G227" s="156">
        <v>1.7361999999999999E-2</v>
      </c>
      <c r="H227" s="157">
        <v>389.42</v>
      </c>
      <c r="I227" s="175">
        <v>123.29</v>
      </c>
      <c r="J227" s="175">
        <v>11.41</v>
      </c>
      <c r="K227" s="175">
        <v>0.21</v>
      </c>
      <c r="L227" s="175">
        <v>105.98</v>
      </c>
      <c r="M227" s="175">
        <v>64.73</v>
      </c>
      <c r="N227" s="175">
        <v>2.33</v>
      </c>
      <c r="O227" s="175">
        <v>0.11</v>
      </c>
      <c r="BL227" s="152"/>
      <c r="BM227" s="158" t="s">
        <v>163</v>
      </c>
      <c r="BQ227" s="182"/>
      <c r="BR227" s="187"/>
    </row>
    <row r="228" spans="1:70" s="118" customFormat="1" ht="57" x14ac:dyDescent="0.25">
      <c r="A228" s="159"/>
      <c r="B228" s="160" t="s">
        <v>85</v>
      </c>
      <c r="C228" s="161" t="s">
        <v>86</v>
      </c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2"/>
      <c r="BL228" s="152"/>
      <c r="BN228" s="158" t="s">
        <v>86</v>
      </c>
      <c r="BQ228" s="182"/>
      <c r="BR228" s="187"/>
    </row>
    <row r="229" spans="1:70" s="118" customFormat="1" ht="15" x14ac:dyDescent="0.25">
      <c r="A229" s="159"/>
      <c r="B229" s="163" t="s">
        <v>81</v>
      </c>
      <c r="C229" s="161" t="s">
        <v>87</v>
      </c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2"/>
      <c r="BL229" s="152"/>
      <c r="BO229" s="158" t="s">
        <v>87</v>
      </c>
      <c r="BQ229" s="182"/>
      <c r="BR229" s="187"/>
    </row>
    <row r="230" spans="1:70" s="118" customFormat="1" ht="15" x14ac:dyDescent="0.25">
      <c r="A230" s="164"/>
      <c r="B230" s="165"/>
      <c r="C230" s="165"/>
      <c r="D230" s="165"/>
      <c r="E230" s="166" t="s">
        <v>238</v>
      </c>
      <c r="F230" s="167"/>
      <c r="G230" s="168"/>
      <c r="H230" s="133"/>
      <c r="I230" s="133"/>
      <c r="J230" s="133"/>
      <c r="K230" s="133"/>
      <c r="L230" s="189">
        <v>60.95</v>
      </c>
      <c r="M230" s="170"/>
      <c r="N230" s="171"/>
      <c r="O230" s="172"/>
      <c r="BL230" s="152"/>
      <c r="BQ230" s="182"/>
      <c r="BR230" s="187"/>
    </row>
    <row r="231" spans="1:70" s="118" customFormat="1" ht="15" x14ac:dyDescent="0.25">
      <c r="A231" s="164"/>
      <c r="B231" s="165"/>
      <c r="C231" s="165"/>
      <c r="D231" s="165"/>
      <c r="E231" s="166" t="s">
        <v>239</v>
      </c>
      <c r="F231" s="167"/>
      <c r="G231" s="168"/>
      <c r="H231" s="133"/>
      <c r="I231" s="133"/>
      <c r="J231" s="133"/>
      <c r="K231" s="133"/>
      <c r="L231" s="189">
        <v>33.07</v>
      </c>
      <c r="M231" s="170"/>
      <c r="N231" s="171"/>
      <c r="O231" s="172"/>
      <c r="BL231" s="152"/>
      <c r="BQ231" s="182"/>
      <c r="BR231" s="187"/>
    </row>
    <row r="232" spans="1:70" s="118" customFormat="1" ht="56.25" x14ac:dyDescent="0.25">
      <c r="A232" s="153" t="s">
        <v>240</v>
      </c>
      <c r="B232" s="154" t="s">
        <v>168</v>
      </c>
      <c r="C232" s="155" t="s">
        <v>169</v>
      </c>
      <c r="D232" s="155"/>
      <c r="E232" s="155"/>
      <c r="F232" s="153" t="s">
        <v>164</v>
      </c>
      <c r="G232" s="156">
        <v>1.7361999999999999E-2</v>
      </c>
      <c r="H232" s="157">
        <v>1142.1500000000001</v>
      </c>
      <c r="I232" s="175">
        <v>151.52000000000001</v>
      </c>
      <c r="J232" s="175">
        <v>15.41</v>
      </c>
      <c r="K232" s="175">
        <v>0.41</v>
      </c>
      <c r="L232" s="175">
        <v>231.69</v>
      </c>
      <c r="M232" s="175">
        <v>79.55</v>
      </c>
      <c r="N232" s="175">
        <v>3.14</v>
      </c>
      <c r="O232" s="175">
        <v>0.22</v>
      </c>
      <c r="BL232" s="152"/>
      <c r="BM232" s="158" t="s">
        <v>169</v>
      </c>
      <c r="BQ232" s="182"/>
      <c r="BR232" s="187"/>
    </row>
    <row r="233" spans="1:70" s="118" customFormat="1" ht="15" x14ac:dyDescent="0.25">
      <c r="A233" s="159"/>
      <c r="B233" s="160"/>
      <c r="C233" s="161" t="s">
        <v>170</v>
      </c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2"/>
      <c r="BL233" s="152"/>
      <c r="BN233" s="158" t="s">
        <v>170</v>
      </c>
      <c r="BQ233" s="182"/>
      <c r="BR233" s="187"/>
    </row>
    <row r="234" spans="1:70" s="118" customFormat="1" ht="57" x14ac:dyDescent="0.25">
      <c r="A234" s="159"/>
      <c r="B234" s="160" t="s">
        <v>85</v>
      </c>
      <c r="C234" s="161" t="s">
        <v>86</v>
      </c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2"/>
      <c r="BL234" s="152"/>
      <c r="BN234" s="158" t="s">
        <v>86</v>
      </c>
      <c r="BQ234" s="182"/>
      <c r="BR234" s="187"/>
    </row>
    <row r="235" spans="1:70" s="118" customFormat="1" ht="15" x14ac:dyDescent="0.25">
      <c r="A235" s="159"/>
      <c r="B235" s="163" t="s">
        <v>81</v>
      </c>
      <c r="C235" s="161" t="s">
        <v>87</v>
      </c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2"/>
      <c r="BL235" s="152"/>
      <c r="BO235" s="158" t="s">
        <v>87</v>
      </c>
      <c r="BQ235" s="182"/>
      <c r="BR235" s="187"/>
    </row>
    <row r="236" spans="1:70" s="118" customFormat="1" ht="15" x14ac:dyDescent="0.25">
      <c r="A236" s="164"/>
      <c r="B236" s="165"/>
      <c r="C236" s="165"/>
      <c r="D236" s="165"/>
      <c r="E236" s="166" t="s">
        <v>241</v>
      </c>
      <c r="F236" s="167"/>
      <c r="G236" s="168"/>
      <c r="H236" s="133"/>
      <c r="I236" s="133"/>
      <c r="J236" s="133"/>
      <c r="K236" s="133"/>
      <c r="L236" s="189">
        <v>74.98</v>
      </c>
      <c r="M236" s="170"/>
      <c r="N236" s="171"/>
      <c r="O236" s="172"/>
      <c r="BL236" s="152"/>
      <c r="BQ236" s="182"/>
      <c r="BR236" s="187"/>
    </row>
    <row r="237" spans="1:70" s="118" customFormat="1" ht="15" x14ac:dyDescent="0.25">
      <c r="A237" s="164"/>
      <c r="B237" s="165"/>
      <c r="C237" s="165"/>
      <c r="D237" s="165"/>
      <c r="E237" s="166" t="s">
        <v>242</v>
      </c>
      <c r="F237" s="167"/>
      <c r="G237" s="168"/>
      <c r="H237" s="133"/>
      <c r="I237" s="133"/>
      <c r="J237" s="133"/>
      <c r="K237" s="133"/>
      <c r="L237" s="189">
        <v>40.68</v>
      </c>
      <c r="M237" s="170"/>
      <c r="N237" s="171"/>
      <c r="O237" s="172"/>
      <c r="BL237" s="152"/>
      <c r="BQ237" s="182"/>
      <c r="BR237" s="187"/>
    </row>
    <row r="238" spans="1:70" s="118" customFormat="1" ht="15" x14ac:dyDescent="0.25">
      <c r="A238" s="186" t="s">
        <v>243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BL238" s="152"/>
      <c r="BQ238" s="182"/>
      <c r="BR238" s="187" t="s">
        <v>243</v>
      </c>
    </row>
    <row r="239" spans="1:70" s="118" customFormat="1" ht="56.25" x14ac:dyDescent="0.25">
      <c r="A239" s="153" t="s">
        <v>244</v>
      </c>
      <c r="B239" s="154" t="s">
        <v>162</v>
      </c>
      <c r="C239" s="155" t="s">
        <v>163</v>
      </c>
      <c r="D239" s="155"/>
      <c r="E239" s="155"/>
      <c r="F239" s="153" t="s">
        <v>164</v>
      </c>
      <c r="G239" s="156">
        <v>2.2851E-2</v>
      </c>
      <c r="H239" s="157">
        <v>389.42</v>
      </c>
      <c r="I239" s="175">
        <v>123.29</v>
      </c>
      <c r="J239" s="175">
        <v>11.41</v>
      </c>
      <c r="K239" s="175">
        <v>0.21</v>
      </c>
      <c r="L239" s="175">
        <v>139.47999999999999</v>
      </c>
      <c r="M239" s="175">
        <v>85.2</v>
      </c>
      <c r="N239" s="175">
        <v>3.06</v>
      </c>
      <c r="O239" s="175">
        <v>0.14000000000000001</v>
      </c>
      <c r="BL239" s="152"/>
      <c r="BM239" s="158" t="s">
        <v>163</v>
      </c>
      <c r="BQ239" s="182"/>
      <c r="BR239" s="187"/>
    </row>
    <row r="240" spans="1:70" s="118" customFormat="1" ht="57" x14ac:dyDescent="0.25">
      <c r="A240" s="159"/>
      <c r="B240" s="160" t="s">
        <v>85</v>
      </c>
      <c r="C240" s="161" t="s">
        <v>86</v>
      </c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2"/>
      <c r="BL240" s="152"/>
      <c r="BN240" s="158" t="s">
        <v>86</v>
      </c>
      <c r="BQ240" s="182"/>
      <c r="BR240" s="187"/>
    </row>
    <row r="241" spans="1:70" s="118" customFormat="1" ht="15" x14ac:dyDescent="0.25">
      <c r="A241" s="159"/>
      <c r="B241" s="163" t="s">
        <v>81</v>
      </c>
      <c r="C241" s="161" t="s">
        <v>87</v>
      </c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2"/>
      <c r="BL241" s="152"/>
      <c r="BO241" s="158" t="s">
        <v>87</v>
      </c>
      <c r="BQ241" s="182"/>
      <c r="BR241" s="187"/>
    </row>
    <row r="242" spans="1:70" s="118" customFormat="1" ht="15" x14ac:dyDescent="0.25">
      <c r="A242" s="164"/>
      <c r="B242" s="165"/>
      <c r="C242" s="165"/>
      <c r="D242" s="165"/>
      <c r="E242" s="166" t="s">
        <v>245</v>
      </c>
      <c r="F242" s="167"/>
      <c r="G242" s="168"/>
      <c r="H242" s="133"/>
      <c r="I242" s="133"/>
      <c r="J242" s="133"/>
      <c r="K242" s="133"/>
      <c r="L242" s="189">
        <v>80.22</v>
      </c>
      <c r="M242" s="170"/>
      <c r="N242" s="171"/>
      <c r="O242" s="172"/>
      <c r="BL242" s="152"/>
      <c r="BQ242" s="182"/>
      <c r="BR242" s="187"/>
    </row>
    <row r="243" spans="1:70" s="118" customFormat="1" ht="15" x14ac:dyDescent="0.25">
      <c r="A243" s="164"/>
      <c r="B243" s="165"/>
      <c r="C243" s="165"/>
      <c r="D243" s="165"/>
      <c r="E243" s="166" t="s">
        <v>246</v>
      </c>
      <c r="F243" s="167"/>
      <c r="G243" s="168"/>
      <c r="H243" s="133"/>
      <c r="I243" s="133"/>
      <c r="J243" s="133"/>
      <c r="K243" s="133"/>
      <c r="L243" s="189">
        <v>43.52</v>
      </c>
      <c r="M243" s="170"/>
      <c r="N243" s="171"/>
      <c r="O243" s="172"/>
      <c r="BL243" s="152"/>
      <c r="BQ243" s="182"/>
      <c r="BR243" s="187"/>
    </row>
    <row r="244" spans="1:70" s="118" customFormat="1" ht="56.25" x14ac:dyDescent="0.25">
      <c r="A244" s="153" t="s">
        <v>247</v>
      </c>
      <c r="B244" s="154" t="s">
        <v>168</v>
      </c>
      <c r="C244" s="155" t="s">
        <v>169</v>
      </c>
      <c r="D244" s="155"/>
      <c r="E244" s="155"/>
      <c r="F244" s="153" t="s">
        <v>164</v>
      </c>
      <c r="G244" s="156">
        <v>2.2851E-2</v>
      </c>
      <c r="H244" s="157">
        <v>1142.1500000000001</v>
      </c>
      <c r="I244" s="175">
        <v>151.52000000000001</v>
      </c>
      <c r="J244" s="175">
        <v>15.41</v>
      </c>
      <c r="K244" s="175">
        <v>0.41</v>
      </c>
      <c r="L244" s="175">
        <v>304.95</v>
      </c>
      <c r="M244" s="175">
        <v>104.71</v>
      </c>
      <c r="N244" s="175">
        <v>4.13</v>
      </c>
      <c r="O244" s="175">
        <v>0.28999999999999998</v>
      </c>
      <c r="BL244" s="152"/>
      <c r="BM244" s="158" t="s">
        <v>169</v>
      </c>
      <c r="BQ244" s="182"/>
      <c r="BR244" s="187"/>
    </row>
    <row r="245" spans="1:70" s="118" customFormat="1" ht="15" x14ac:dyDescent="0.25">
      <c r="A245" s="159"/>
      <c r="B245" s="160"/>
      <c r="C245" s="161" t="s">
        <v>170</v>
      </c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2"/>
      <c r="BL245" s="152"/>
      <c r="BN245" s="158" t="s">
        <v>170</v>
      </c>
      <c r="BQ245" s="182"/>
      <c r="BR245" s="187"/>
    </row>
    <row r="246" spans="1:70" s="118" customFormat="1" ht="57" x14ac:dyDescent="0.25">
      <c r="A246" s="159"/>
      <c r="B246" s="160" t="s">
        <v>85</v>
      </c>
      <c r="C246" s="161" t="s">
        <v>86</v>
      </c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2"/>
      <c r="BL246" s="152"/>
      <c r="BN246" s="158" t="s">
        <v>86</v>
      </c>
      <c r="BQ246" s="182"/>
      <c r="BR246" s="187"/>
    </row>
    <row r="247" spans="1:70" s="118" customFormat="1" ht="15" x14ac:dyDescent="0.25">
      <c r="A247" s="159"/>
      <c r="B247" s="163" t="s">
        <v>81</v>
      </c>
      <c r="C247" s="161" t="s">
        <v>87</v>
      </c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2"/>
      <c r="BL247" s="152"/>
      <c r="BO247" s="158" t="s">
        <v>87</v>
      </c>
      <c r="BQ247" s="182"/>
      <c r="BR247" s="187"/>
    </row>
    <row r="248" spans="1:70" s="118" customFormat="1" ht="15" x14ac:dyDescent="0.25">
      <c r="A248" s="164"/>
      <c r="B248" s="165"/>
      <c r="C248" s="165"/>
      <c r="D248" s="165"/>
      <c r="E248" s="166" t="s">
        <v>248</v>
      </c>
      <c r="F248" s="167"/>
      <c r="G248" s="168"/>
      <c r="H248" s="133"/>
      <c r="I248" s="133"/>
      <c r="J248" s="133"/>
      <c r="K248" s="133"/>
      <c r="L248" s="189">
        <v>98.7</v>
      </c>
      <c r="M248" s="170"/>
      <c r="N248" s="171"/>
      <c r="O248" s="172"/>
      <c r="BL248" s="152"/>
      <c r="BQ248" s="182"/>
      <c r="BR248" s="187"/>
    </row>
    <row r="249" spans="1:70" s="118" customFormat="1" ht="15" x14ac:dyDescent="0.25">
      <c r="A249" s="164"/>
      <c r="B249" s="165"/>
      <c r="C249" s="165"/>
      <c r="D249" s="165"/>
      <c r="E249" s="166" t="s">
        <v>249</v>
      </c>
      <c r="F249" s="167"/>
      <c r="G249" s="168"/>
      <c r="H249" s="133"/>
      <c r="I249" s="133"/>
      <c r="J249" s="133"/>
      <c r="K249" s="133"/>
      <c r="L249" s="189">
        <v>53.55</v>
      </c>
      <c r="M249" s="170"/>
      <c r="N249" s="171"/>
      <c r="O249" s="172"/>
      <c r="BL249" s="152"/>
      <c r="BQ249" s="182"/>
      <c r="BR249" s="187"/>
    </row>
    <row r="250" spans="1:70" s="118" customFormat="1" ht="15" x14ac:dyDescent="0.25">
      <c r="A250" s="186" t="s">
        <v>250</v>
      </c>
      <c r="B250" s="186"/>
      <c r="C250" s="186"/>
      <c r="D250" s="186"/>
      <c r="E250" s="186"/>
      <c r="F250" s="186"/>
      <c r="G250" s="186"/>
      <c r="H250" s="186"/>
      <c r="I250" s="186"/>
      <c r="J250" s="186"/>
      <c r="K250" s="186"/>
      <c r="L250" s="186"/>
      <c r="M250" s="186"/>
      <c r="N250" s="186"/>
      <c r="O250" s="186"/>
      <c r="BL250" s="152"/>
      <c r="BQ250" s="182"/>
      <c r="BR250" s="187" t="s">
        <v>250</v>
      </c>
    </row>
    <row r="251" spans="1:70" s="118" customFormat="1" ht="56.25" x14ac:dyDescent="0.25">
      <c r="A251" s="153" t="s">
        <v>251</v>
      </c>
      <c r="B251" s="154" t="s">
        <v>162</v>
      </c>
      <c r="C251" s="155" t="s">
        <v>163</v>
      </c>
      <c r="D251" s="155"/>
      <c r="E251" s="155"/>
      <c r="F251" s="153" t="s">
        <v>164</v>
      </c>
      <c r="G251" s="156">
        <v>1.8079000000000001E-2</v>
      </c>
      <c r="H251" s="157">
        <v>389.42</v>
      </c>
      <c r="I251" s="175">
        <v>123.29</v>
      </c>
      <c r="J251" s="175">
        <v>11.41</v>
      </c>
      <c r="K251" s="175">
        <v>0.21</v>
      </c>
      <c r="L251" s="175">
        <v>110.34</v>
      </c>
      <c r="M251" s="175">
        <v>67.400000000000006</v>
      </c>
      <c r="N251" s="175">
        <v>2.42</v>
      </c>
      <c r="O251" s="175">
        <v>0.11</v>
      </c>
      <c r="BL251" s="152"/>
      <c r="BM251" s="158" t="s">
        <v>163</v>
      </c>
      <c r="BQ251" s="182"/>
      <c r="BR251" s="187"/>
    </row>
    <row r="252" spans="1:70" s="118" customFormat="1" ht="57" x14ac:dyDescent="0.25">
      <c r="A252" s="159"/>
      <c r="B252" s="160" t="s">
        <v>85</v>
      </c>
      <c r="C252" s="161" t="s">
        <v>86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2"/>
      <c r="BL252" s="152"/>
      <c r="BN252" s="158" t="s">
        <v>86</v>
      </c>
      <c r="BQ252" s="182"/>
      <c r="BR252" s="187"/>
    </row>
    <row r="253" spans="1:70" s="118" customFormat="1" ht="15" x14ac:dyDescent="0.25">
      <c r="A253" s="159"/>
      <c r="B253" s="163" t="s">
        <v>81</v>
      </c>
      <c r="C253" s="161" t="s">
        <v>87</v>
      </c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2"/>
      <c r="BL253" s="152"/>
      <c r="BO253" s="158" t="s">
        <v>87</v>
      </c>
      <c r="BQ253" s="182"/>
      <c r="BR253" s="187"/>
    </row>
    <row r="254" spans="1:70" s="118" customFormat="1" ht="15" x14ac:dyDescent="0.25">
      <c r="A254" s="164"/>
      <c r="B254" s="165"/>
      <c r="C254" s="165"/>
      <c r="D254" s="165"/>
      <c r="E254" s="166" t="s">
        <v>252</v>
      </c>
      <c r="F254" s="167"/>
      <c r="G254" s="168"/>
      <c r="H254" s="133"/>
      <c r="I254" s="133"/>
      <c r="J254" s="133"/>
      <c r="K254" s="133"/>
      <c r="L254" s="189">
        <v>63.46</v>
      </c>
      <c r="M254" s="170"/>
      <c r="N254" s="171"/>
      <c r="O254" s="172"/>
      <c r="BL254" s="152"/>
      <c r="BQ254" s="182"/>
      <c r="BR254" s="187"/>
    </row>
    <row r="255" spans="1:70" s="118" customFormat="1" ht="15" x14ac:dyDescent="0.25">
      <c r="A255" s="164"/>
      <c r="B255" s="165"/>
      <c r="C255" s="165"/>
      <c r="D255" s="165"/>
      <c r="E255" s="166" t="s">
        <v>253</v>
      </c>
      <c r="F255" s="167"/>
      <c r="G255" s="168"/>
      <c r="H255" s="133"/>
      <c r="I255" s="133"/>
      <c r="J255" s="133"/>
      <c r="K255" s="133"/>
      <c r="L255" s="189">
        <v>34.43</v>
      </c>
      <c r="M255" s="170"/>
      <c r="N255" s="171"/>
      <c r="O255" s="172"/>
      <c r="BL255" s="152"/>
      <c r="BQ255" s="182"/>
      <c r="BR255" s="187"/>
    </row>
    <row r="256" spans="1:70" s="118" customFormat="1" ht="56.25" x14ac:dyDescent="0.25">
      <c r="A256" s="153" t="s">
        <v>254</v>
      </c>
      <c r="B256" s="154" t="s">
        <v>168</v>
      </c>
      <c r="C256" s="155" t="s">
        <v>169</v>
      </c>
      <c r="D256" s="155"/>
      <c r="E256" s="155"/>
      <c r="F256" s="153" t="s">
        <v>164</v>
      </c>
      <c r="G256" s="156">
        <v>1.8079000000000001E-2</v>
      </c>
      <c r="H256" s="157">
        <v>1142.1500000000001</v>
      </c>
      <c r="I256" s="175">
        <v>151.52000000000001</v>
      </c>
      <c r="J256" s="175">
        <v>15.41</v>
      </c>
      <c r="K256" s="175">
        <v>0.41</v>
      </c>
      <c r="L256" s="175">
        <v>241.26</v>
      </c>
      <c r="M256" s="175">
        <v>82.84</v>
      </c>
      <c r="N256" s="175">
        <v>3.27</v>
      </c>
      <c r="O256" s="175">
        <v>0.23</v>
      </c>
      <c r="BL256" s="152"/>
      <c r="BM256" s="158" t="s">
        <v>169</v>
      </c>
      <c r="BQ256" s="182"/>
      <c r="BR256" s="187"/>
    </row>
    <row r="257" spans="1:70" s="118" customFormat="1" ht="15" x14ac:dyDescent="0.25">
      <c r="A257" s="159"/>
      <c r="B257" s="160"/>
      <c r="C257" s="161" t="s">
        <v>170</v>
      </c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2"/>
      <c r="BL257" s="152"/>
      <c r="BN257" s="158" t="s">
        <v>170</v>
      </c>
      <c r="BQ257" s="182"/>
      <c r="BR257" s="187"/>
    </row>
    <row r="258" spans="1:70" s="118" customFormat="1" ht="57" x14ac:dyDescent="0.25">
      <c r="A258" s="159"/>
      <c r="B258" s="160" t="s">
        <v>85</v>
      </c>
      <c r="C258" s="161" t="s">
        <v>86</v>
      </c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2"/>
      <c r="BL258" s="152"/>
      <c r="BN258" s="158" t="s">
        <v>86</v>
      </c>
      <c r="BQ258" s="182"/>
      <c r="BR258" s="187"/>
    </row>
    <row r="259" spans="1:70" s="118" customFormat="1" ht="15" x14ac:dyDescent="0.25">
      <c r="A259" s="159"/>
      <c r="B259" s="163" t="s">
        <v>81</v>
      </c>
      <c r="C259" s="161" t="s">
        <v>87</v>
      </c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2"/>
      <c r="BL259" s="152"/>
      <c r="BO259" s="158" t="s">
        <v>87</v>
      </c>
      <c r="BQ259" s="182"/>
      <c r="BR259" s="187"/>
    </row>
    <row r="260" spans="1:70" s="118" customFormat="1" ht="15" x14ac:dyDescent="0.25">
      <c r="A260" s="164"/>
      <c r="B260" s="165"/>
      <c r="C260" s="165"/>
      <c r="D260" s="165"/>
      <c r="E260" s="166" t="s">
        <v>255</v>
      </c>
      <c r="F260" s="167"/>
      <c r="G260" s="168"/>
      <c r="H260" s="133"/>
      <c r="I260" s="133"/>
      <c r="J260" s="133"/>
      <c r="K260" s="133"/>
      <c r="L260" s="189">
        <v>78.09</v>
      </c>
      <c r="M260" s="170"/>
      <c r="N260" s="171"/>
      <c r="O260" s="172"/>
      <c r="BL260" s="152"/>
      <c r="BQ260" s="182"/>
      <c r="BR260" s="187"/>
    </row>
    <row r="261" spans="1:70" s="118" customFormat="1" ht="15" x14ac:dyDescent="0.25">
      <c r="A261" s="164"/>
      <c r="B261" s="165"/>
      <c r="C261" s="165"/>
      <c r="D261" s="165"/>
      <c r="E261" s="166" t="s">
        <v>256</v>
      </c>
      <c r="F261" s="167"/>
      <c r="G261" s="168"/>
      <c r="H261" s="133"/>
      <c r="I261" s="133"/>
      <c r="J261" s="133"/>
      <c r="K261" s="133"/>
      <c r="L261" s="189">
        <v>42.37</v>
      </c>
      <c r="M261" s="170"/>
      <c r="N261" s="171"/>
      <c r="O261" s="172"/>
      <c r="BL261" s="152"/>
      <c r="BQ261" s="182"/>
      <c r="BR261" s="187"/>
    </row>
    <row r="262" spans="1:70" s="118" customFormat="1" ht="15" x14ac:dyDescent="0.25">
      <c r="A262" s="186" t="s">
        <v>257</v>
      </c>
      <c r="B262" s="186"/>
      <c r="C262" s="186"/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BL262" s="152"/>
      <c r="BQ262" s="182"/>
      <c r="BR262" s="187" t="s">
        <v>257</v>
      </c>
    </row>
    <row r="263" spans="1:70" s="118" customFormat="1" ht="56.25" x14ac:dyDescent="0.25">
      <c r="A263" s="153" t="s">
        <v>258</v>
      </c>
      <c r="B263" s="154" t="s">
        <v>162</v>
      </c>
      <c r="C263" s="155" t="s">
        <v>163</v>
      </c>
      <c r="D263" s="155"/>
      <c r="E263" s="155"/>
      <c r="F263" s="153" t="s">
        <v>164</v>
      </c>
      <c r="G263" s="183">
        <v>3.32443</v>
      </c>
      <c r="H263" s="157">
        <v>389.42</v>
      </c>
      <c r="I263" s="175">
        <v>123.29</v>
      </c>
      <c r="J263" s="175">
        <v>11.41</v>
      </c>
      <c r="K263" s="175">
        <v>0.21</v>
      </c>
      <c r="L263" s="157">
        <v>20291.66</v>
      </c>
      <c r="M263" s="157">
        <v>12394.59</v>
      </c>
      <c r="N263" s="175">
        <v>445.24</v>
      </c>
      <c r="O263" s="175">
        <v>20.81</v>
      </c>
      <c r="BL263" s="152"/>
      <c r="BM263" s="158" t="s">
        <v>163</v>
      </c>
      <c r="BQ263" s="182"/>
      <c r="BR263" s="187"/>
    </row>
    <row r="264" spans="1:70" s="118" customFormat="1" ht="57" x14ac:dyDescent="0.25">
      <c r="A264" s="159"/>
      <c r="B264" s="160" t="s">
        <v>85</v>
      </c>
      <c r="C264" s="161" t="s">
        <v>86</v>
      </c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2"/>
      <c r="BL264" s="152"/>
      <c r="BN264" s="158" t="s">
        <v>86</v>
      </c>
      <c r="BQ264" s="182"/>
      <c r="BR264" s="187"/>
    </row>
    <row r="265" spans="1:70" s="118" customFormat="1" ht="15" x14ac:dyDescent="0.25">
      <c r="A265" s="159"/>
      <c r="B265" s="163" t="s">
        <v>81</v>
      </c>
      <c r="C265" s="161" t="s">
        <v>87</v>
      </c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2"/>
      <c r="BL265" s="152"/>
      <c r="BO265" s="158" t="s">
        <v>87</v>
      </c>
      <c r="BQ265" s="182"/>
      <c r="BR265" s="187"/>
    </row>
    <row r="266" spans="1:70" s="118" customFormat="1" ht="15" x14ac:dyDescent="0.25">
      <c r="A266" s="164"/>
      <c r="B266" s="165"/>
      <c r="C266" s="165"/>
      <c r="D266" s="165"/>
      <c r="E266" s="166" t="s">
        <v>259</v>
      </c>
      <c r="F266" s="167"/>
      <c r="G266" s="168"/>
      <c r="H266" s="133"/>
      <c r="I266" s="133"/>
      <c r="J266" s="133"/>
      <c r="K266" s="133"/>
      <c r="L266" s="169">
        <v>11670.48</v>
      </c>
      <c r="M266" s="170"/>
      <c r="N266" s="171"/>
      <c r="O266" s="172"/>
      <c r="BL266" s="152"/>
      <c r="BQ266" s="182"/>
      <c r="BR266" s="187"/>
    </row>
    <row r="267" spans="1:70" s="118" customFormat="1" ht="15" x14ac:dyDescent="0.25">
      <c r="A267" s="164"/>
      <c r="B267" s="165"/>
      <c r="C267" s="165"/>
      <c r="D267" s="165"/>
      <c r="E267" s="166" t="s">
        <v>260</v>
      </c>
      <c r="F267" s="167"/>
      <c r="G267" s="168"/>
      <c r="H267" s="133"/>
      <c r="I267" s="133"/>
      <c r="J267" s="133"/>
      <c r="K267" s="133"/>
      <c r="L267" s="169">
        <v>6331.85</v>
      </c>
      <c r="M267" s="170"/>
      <c r="N267" s="171"/>
      <c r="O267" s="172"/>
      <c r="BL267" s="152"/>
      <c r="BQ267" s="182"/>
      <c r="BR267" s="187"/>
    </row>
    <row r="268" spans="1:70" s="118" customFormat="1" ht="56.25" x14ac:dyDescent="0.25">
      <c r="A268" s="153" t="s">
        <v>261</v>
      </c>
      <c r="B268" s="154" t="s">
        <v>168</v>
      </c>
      <c r="C268" s="155" t="s">
        <v>169</v>
      </c>
      <c r="D268" s="155"/>
      <c r="E268" s="155"/>
      <c r="F268" s="153" t="s">
        <v>164</v>
      </c>
      <c r="G268" s="183">
        <v>3.32443</v>
      </c>
      <c r="H268" s="157">
        <v>1142.1500000000001</v>
      </c>
      <c r="I268" s="175">
        <v>151.52000000000001</v>
      </c>
      <c r="J268" s="175">
        <v>15.41</v>
      </c>
      <c r="K268" s="175">
        <v>0.41</v>
      </c>
      <c r="L268" s="157">
        <v>44364.3</v>
      </c>
      <c r="M268" s="157">
        <v>15232.82</v>
      </c>
      <c r="N268" s="175">
        <v>601.42999999999995</v>
      </c>
      <c r="O268" s="175">
        <v>41.62</v>
      </c>
      <c r="BL268" s="152"/>
      <c r="BM268" s="158" t="s">
        <v>169</v>
      </c>
      <c r="BQ268" s="182"/>
      <c r="BR268" s="187"/>
    </row>
    <row r="269" spans="1:70" s="118" customFormat="1" ht="15" x14ac:dyDescent="0.25">
      <c r="A269" s="159"/>
      <c r="B269" s="160"/>
      <c r="C269" s="161" t="s">
        <v>170</v>
      </c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2"/>
      <c r="BL269" s="152"/>
      <c r="BN269" s="158" t="s">
        <v>170</v>
      </c>
      <c r="BQ269" s="182"/>
      <c r="BR269" s="187"/>
    </row>
    <row r="270" spans="1:70" s="118" customFormat="1" ht="57" x14ac:dyDescent="0.25">
      <c r="A270" s="159"/>
      <c r="B270" s="160" t="s">
        <v>85</v>
      </c>
      <c r="C270" s="161" t="s">
        <v>86</v>
      </c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2"/>
      <c r="BL270" s="152"/>
      <c r="BN270" s="158" t="s">
        <v>86</v>
      </c>
      <c r="BQ270" s="182"/>
      <c r="BR270" s="187"/>
    </row>
    <row r="271" spans="1:70" s="118" customFormat="1" ht="15" x14ac:dyDescent="0.25">
      <c r="A271" s="159"/>
      <c r="B271" s="163" t="s">
        <v>81</v>
      </c>
      <c r="C271" s="161" t="s">
        <v>87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2"/>
      <c r="BL271" s="152"/>
      <c r="BO271" s="158" t="s">
        <v>87</v>
      </c>
      <c r="BQ271" s="182"/>
      <c r="BR271" s="187"/>
    </row>
    <row r="272" spans="1:70" s="118" customFormat="1" ht="15" x14ac:dyDescent="0.25">
      <c r="A272" s="164"/>
      <c r="B272" s="165"/>
      <c r="C272" s="165"/>
      <c r="D272" s="165"/>
      <c r="E272" s="166" t="s">
        <v>262</v>
      </c>
      <c r="F272" s="167"/>
      <c r="G272" s="168"/>
      <c r="H272" s="133"/>
      <c r="I272" s="133"/>
      <c r="J272" s="133"/>
      <c r="K272" s="133"/>
      <c r="L272" s="169">
        <v>14357.97</v>
      </c>
      <c r="M272" s="170"/>
      <c r="N272" s="171"/>
      <c r="O272" s="172"/>
      <c r="BL272" s="152"/>
      <c r="BQ272" s="182"/>
      <c r="BR272" s="187"/>
    </row>
    <row r="273" spans="1:70" s="118" customFormat="1" ht="15" x14ac:dyDescent="0.25">
      <c r="A273" s="164"/>
      <c r="B273" s="165"/>
      <c r="C273" s="165"/>
      <c r="D273" s="165"/>
      <c r="E273" s="166" t="s">
        <v>263</v>
      </c>
      <c r="F273" s="167"/>
      <c r="G273" s="168"/>
      <c r="H273" s="133"/>
      <c r="I273" s="133"/>
      <c r="J273" s="133"/>
      <c r="K273" s="133"/>
      <c r="L273" s="169">
        <v>7789.96</v>
      </c>
      <c r="M273" s="170"/>
      <c r="N273" s="171"/>
      <c r="O273" s="172"/>
      <c r="BL273" s="152"/>
      <c r="BQ273" s="182"/>
      <c r="BR273" s="187"/>
    </row>
    <row r="274" spans="1:70" s="118" customFormat="1" ht="15" x14ac:dyDescent="0.25">
      <c r="A274" s="186" t="s">
        <v>264</v>
      </c>
      <c r="B274" s="186"/>
      <c r="C274" s="186"/>
      <c r="D274" s="186"/>
      <c r="E274" s="186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BL274" s="152"/>
      <c r="BQ274" s="182"/>
      <c r="BR274" s="187" t="s">
        <v>264</v>
      </c>
    </row>
    <row r="275" spans="1:70" s="118" customFormat="1" ht="56.25" x14ac:dyDescent="0.25">
      <c r="A275" s="153" t="s">
        <v>265</v>
      </c>
      <c r="B275" s="154" t="s">
        <v>162</v>
      </c>
      <c r="C275" s="155" t="s">
        <v>163</v>
      </c>
      <c r="D275" s="155"/>
      <c r="E275" s="155"/>
      <c r="F275" s="153" t="s">
        <v>164</v>
      </c>
      <c r="G275" s="156">
        <v>0.27779500000000001</v>
      </c>
      <c r="H275" s="157">
        <v>389.42</v>
      </c>
      <c r="I275" s="175">
        <v>123.29</v>
      </c>
      <c r="J275" s="175">
        <v>11.41</v>
      </c>
      <c r="K275" s="175">
        <v>0.21</v>
      </c>
      <c r="L275" s="157">
        <v>1695.61</v>
      </c>
      <c r="M275" s="157">
        <v>1035.71</v>
      </c>
      <c r="N275" s="175">
        <v>37.21</v>
      </c>
      <c r="O275" s="175">
        <v>1.74</v>
      </c>
      <c r="BL275" s="152"/>
      <c r="BM275" s="158" t="s">
        <v>163</v>
      </c>
      <c r="BQ275" s="182"/>
      <c r="BR275" s="187"/>
    </row>
    <row r="276" spans="1:70" s="118" customFormat="1" ht="57" x14ac:dyDescent="0.25">
      <c r="A276" s="159"/>
      <c r="B276" s="160" t="s">
        <v>85</v>
      </c>
      <c r="C276" s="161" t="s">
        <v>86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2"/>
      <c r="BL276" s="152"/>
      <c r="BN276" s="158" t="s">
        <v>86</v>
      </c>
      <c r="BQ276" s="182"/>
      <c r="BR276" s="187"/>
    </row>
    <row r="277" spans="1:70" s="118" customFormat="1" ht="15" x14ac:dyDescent="0.25">
      <c r="A277" s="159"/>
      <c r="B277" s="163" t="s">
        <v>81</v>
      </c>
      <c r="C277" s="161" t="s">
        <v>87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2"/>
      <c r="BL277" s="152"/>
      <c r="BO277" s="158" t="s">
        <v>87</v>
      </c>
      <c r="BQ277" s="182"/>
      <c r="BR277" s="187"/>
    </row>
    <row r="278" spans="1:70" s="118" customFormat="1" ht="15" x14ac:dyDescent="0.25">
      <c r="A278" s="164"/>
      <c r="B278" s="165"/>
      <c r="C278" s="165"/>
      <c r="D278" s="165"/>
      <c r="E278" s="166" t="s">
        <v>266</v>
      </c>
      <c r="F278" s="167"/>
      <c r="G278" s="168"/>
      <c r="H278" s="133"/>
      <c r="I278" s="133"/>
      <c r="J278" s="133"/>
      <c r="K278" s="133"/>
      <c r="L278" s="189">
        <v>975.2</v>
      </c>
      <c r="M278" s="170"/>
      <c r="N278" s="171"/>
      <c r="O278" s="172"/>
      <c r="BL278" s="152"/>
      <c r="BQ278" s="182"/>
      <c r="BR278" s="187"/>
    </row>
    <row r="279" spans="1:70" s="118" customFormat="1" ht="15" x14ac:dyDescent="0.25">
      <c r="A279" s="164"/>
      <c r="B279" s="165"/>
      <c r="C279" s="165"/>
      <c r="D279" s="165"/>
      <c r="E279" s="166" t="s">
        <v>267</v>
      </c>
      <c r="F279" s="167"/>
      <c r="G279" s="168"/>
      <c r="H279" s="133"/>
      <c r="I279" s="133"/>
      <c r="J279" s="133"/>
      <c r="K279" s="133"/>
      <c r="L279" s="189">
        <v>529.1</v>
      </c>
      <c r="M279" s="170"/>
      <c r="N279" s="171"/>
      <c r="O279" s="172"/>
      <c r="BL279" s="152"/>
      <c r="BQ279" s="182"/>
      <c r="BR279" s="187"/>
    </row>
    <row r="280" spans="1:70" s="118" customFormat="1" ht="56.25" x14ac:dyDescent="0.25">
      <c r="A280" s="153" t="s">
        <v>268</v>
      </c>
      <c r="B280" s="154" t="s">
        <v>168</v>
      </c>
      <c r="C280" s="155" t="s">
        <v>169</v>
      </c>
      <c r="D280" s="155"/>
      <c r="E280" s="155"/>
      <c r="F280" s="153" t="s">
        <v>164</v>
      </c>
      <c r="G280" s="156">
        <v>0.27779500000000001</v>
      </c>
      <c r="H280" s="157">
        <v>1142.1500000000001</v>
      </c>
      <c r="I280" s="175">
        <v>151.52000000000001</v>
      </c>
      <c r="J280" s="175">
        <v>15.41</v>
      </c>
      <c r="K280" s="175">
        <v>0.41</v>
      </c>
      <c r="L280" s="157">
        <v>3707.16</v>
      </c>
      <c r="M280" s="157">
        <v>1272.8800000000001</v>
      </c>
      <c r="N280" s="175">
        <v>50.26</v>
      </c>
      <c r="O280" s="175">
        <v>3.48</v>
      </c>
      <c r="BL280" s="152"/>
      <c r="BM280" s="158" t="s">
        <v>169</v>
      </c>
      <c r="BQ280" s="182"/>
      <c r="BR280" s="187"/>
    </row>
    <row r="281" spans="1:70" s="118" customFormat="1" ht="15" x14ac:dyDescent="0.25">
      <c r="A281" s="159"/>
      <c r="B281" s="160"/>
      <c r="C281" s="161" t="s">
        <v>170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2"/>
      <c r="BL281" s="152"/>
      <c r="BN281" s="158" t="s">
        <v>170</v>
      </c>
      <c r="BQ281" s="182"/>
      <c r="BR281" s="187"/>
    </row>
    <row r="282" spans="1:70" s="118" customFormat="1" ht="57" x14ac:dyDescent="0.25">
      <c r="A282" s="159"/>
      <c r="B282" s="160" t="s">
        <v>85</v>
      </c>
      <c r="C282" s="161" t="s">
        <v>86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2"/>
      <c r="BL282" s="152"/>
      <c r="BN282" s="158" t="s">
        <v>86</v>
      </c>
      <c r="BQ282" s="182"/>
      <c r="BR282" s="187"/>
    </row>
    <row r="283" spans="1:70" s="118" customFormat="1" ht="15" x14ac:dyDescent="0.25">
      <c r="A283" s="159"/>
      <c r="B283" s="163" t="s">
        <v>81</v>
      </c>
      <c r="C283" s="161" t="s">
        <v>87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2"/>
      <c r="BL283" s="152"/>
      <c r="BO283" s="158" t="s">
        <v>87</v>
      </c>
      <c r="BQ283" s="182"/>
      <c r="BR283" s="187"/>
    </row>
    <row r="284" spans="1:70" s="118" customFormat="1" ht="15" x14ac:dyDescent="0.25">
      <c r="A284" s="164"/>
      <c r="B284" s="165"/>
      <c r="C284" s="165"/>
      <c r="D284" s="165"/>
      <c r="E284" s="166" t="s">
        <v>269</v>
      </c>
      <c r="F284" s="167"/>
      <c r="G284" s="168"/>
      <c r="H284" s="133"/>
      <c r="I284" s="133"/>
      <c r="J284" s="133"/>
      <c r="K284" s="133"/>
      <c r="L284" s="169">
        <v>1199.78</v>
      </c>
      <c r="M284" s="170"/>
      <c r="N284" s="171"/>
      <c r="O284" s="172"/>
      <c r="BL284" s="152"/>
      <c r="BQ284" s="182"/>
      <c r="BR284" s="187"/>
    </row>
    <row r="285" spans="1:70" s="118" customFormat="1" ht="15" x14ac:dyDescent="0.25">
      <c r="A285" s="164"/>
      <c r="B285" s="165"/>
      <c r="C285" s="165"/>
      <c r="D285" s="165"/>
      <c r="E285" s="166" t="s">
        <v>270</v>
      </c>
      <c r="F285" s="167"/>
      <c r="G285" s="168"/>
      <c r="H285" s="133"/>
      <c r="I285" s="133"/>
      <c r="J285" s="133"/>
      <c r="K285" s="133"/>
      <c r="L285" s="189">
        <v>650.94000000000005</v>
      </c>
      <c r="M285" s="170"/>
      <c r="N285" s="171"/>
      <c r="O285" s="172"/>
      <c r="BL285" s="152"/>
      <c r="BQ285" s="182"/>
      <c r="BR285" s="187"/>
    </row>
    <row r="286" spans="1:70" s="118" customFormat="1" ht="15" x14ac:dyDescent="0.25">
      <c r="A286" s="186" t="s">
        <v>271</v>
      </c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BL286" s="152"/>
      <c r="BQ286" s="182"/>
      <c r="BR286" s="187" t="s">
        <v>271</v>
      </c>
    </row>
    <row r="287" spans="1:70" s="118" customFormat="1" ht="56.25" x14ac:dyDescent="0.25">
      <c r="A287" s="153" t="s">
        <v>272</v>
      </c>
      <c r="B287" s="154" t="s">
        <v>162</v>
      </c>
      <c r="C287" s="155" t="s">
        <v>163</v>
      </c>
      <c r="D287" s="155"/>
      <c r="E287" s="155"/>
      <c r="F287" s="153" t="s">
        <v>164</v>
      </c>
      <c r="G287" s="156">
        <v>5.3341E-2</v>
      </c>
      <c r="H287" s="157">
        <v>389.42</v>
      </c>
      <c r="I287" s="175">
        <v>123.29</v>
      </c>
      <c r="J287" s="175">
        <v>11.41</v>
      </c>
      <c r="K287" s="175">
        <v>0.21</v>
      </c>
      <c r="L287" s="175">
        <v>325.58</v>
      </c>
      <c r="M287" s="175">
        <v>198.87</v>
      </c>
      <c r="N287" s="175">
        <v>7.14</v>
      </c>
      <c r="O287" s="175">
        <v>0.33</v>
      </c>
      <c r="BL287" s="152"/>
      <c r="BM287" s="158" t="s">
        <v>163</v>
      </c>
      <c r="BQ287" s="182"/>
      <c r="BR287" s="187"/>
    </row>
    <row r="288" spans="1:70" s="118" customFormat="1" ht="57" x14ac:dyDescent="0.25">
      <c r="A288" s="159"/>
      <c r="B288" s="160" t="s">
        <v>85</v>
      </c>
      <c r="C288" s="161" t="s">
        <v>86</v>
      </c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2"/>
      <c r="BL288" s="152"/>
      <c r="BN288" s="158" t="s">
        <v>86</v>
      </c>
      <c r="BQ288" s="182"/>
      <c r="BR288" s="187"/>
    </row>
    <row r="289" spans="1:70" s="118" customFormat="1" ht="15" x14ac:dyDescent="0.25">
      <c r="A289" s="159"/>
      <c r="B289" s="163" t="s">
        <v>81</v>
      </c>
      <c r="C289" s="161" t="s">
        <v>87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2"/>
      <c r="BL289" s="152"/>
      <c r="BO289" s="158" t="s">
        <v>87</v>
      </c>
      <c r="BQ289" s="182"/>
      <c r="BR289" s="187"/>
    </row>
    <row r="290" spans="1:70" s="118" customFormat="1" ht="15" x14ac:dyDescent="0.25">
      <c r="A290" s="164"/>
      <c r="B290" s="165"/>
      <c r="C290" s="165"/>
      <c r="D290" s="165"/>
      <c r="E290" s="166" t="s">
        <v>273</v>
      </c>
      <c r="F290" s="167"/>
      <c r="G290" s="168"/>
      <c r="H290" s="133"/>
      <c r="I290" s="133"/>
      <c r="J290" s="133"/>
      <c r="K290" s="133"/>
      <c r="L290" s="189">
        <v>187.25</v>
      </c>
      <c r="M290" s="170"/>
      <c r="N290" s="171"/>
      <c r="O290" s="172"/>
      <c r="BL290" s="152"/>
      <c r="BQ290" s="182"/>
      <c r="BR290" s="187"/>
    </row>
    <row r="291" spans="1:70" s="118" customFormat="1" ht="15" x14ac:dyDescent="0.25">
      <c r="A291" s="164"/>
      <c r="B291" s="165"/>
      <c r="C291" s="165"/>
      <c r="D291" s="165"/>
      <c r="E291" s="166" t="s">
        <v>274</v>
      </c>
      <c r="F291" s="167"/>
      <c r="G291" s="168"/>
      <c r="H291" s="133"/>
      <c r="I291" s="133"/>
      <c r="J291" s="133"/>
      <c r="K291" s="133"/>
      <c r="L291" s="189">
        <v>101.59</v>
      </c>
      <c r="M291" s="170"/>
      <c r="N291" s="171"/>
      <c r="O291" s="172"/>
      <c r="BL291" s="152"/>
      <c r="BQ291" s="182"/>
      <c r="BR291" s="187"/>
    </row>
    <row r="292" spans="1:70" s="118" customFormat="1" ht="56.25" x14ac:dyDescent="0.25">
      <c r="A292" s="153" t="s">
        <v>275</v>
      </c>
      <c r="B292" s="154" t="s">
        <v>168</v>
      </c>
      <c r="C292" s="155" t="s">
        <v>169</v>
      </c>
      <c r="D292" s="155"/>
      <c r="E292" s="155"/>
      <c r="F292" s="153" t="s">
        <v>164</v>
      </c>
      <c r="G292" s="156">
        <v>5.3341E-2</v>
      </c>
      <c r="H292" s="157">
        <v>1142.1500000000001</v>
      </c>
      <c r="I292" s="175">
        <v>151.52000000000001</v>
      </c>
      <c r="J292" s="175">
        <v>15.41</v>
      </c>
      <c r="K292" s="175">
        <v>0.41</v>
      </c>
      <c r="L292" s="175">
        <v>711.83</v>
      </c>
      <c r="M292" s="175">
        <v>244.41</v>
      </c>
      <c r="N292" s="175">
        <v>9.65</v>
      </c>
      <c r="O292" s="175">
        <v>0.67</v>
      </c>
      <c r="BL292" s="152"/>
      <c r="BM292" s="158" t="s">
        <v>169</v>
      </c>
      <c r="BQ292" s="182"/>
      <c r="BR292" s="187"/>
    </row>
    <row r="293" spans="1:70" s="118" customFormat="1" ht="15" x14ac:dyDescent="0.25">
      <c r="A293" s="159"/>
      <c r="B293" s="160"/>
      <c r="C293" s="161" t="s">
        <v>170</v>
      </c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2"/>
      <c r="BL293" s="152"/>
      <c r="BN293" s="158" t="s">
        <v>170</v>
      </c>
      <c r="BQ293" s="182"/>
      <c r="BR293" s="187"/>
    </row>
    <row r="294" spans="1:70" s="118" customFormat="1" ht="57" x14ac:dyDescent="0.25">
      <c r="A294" s="159"/>
      <c r="B294" s="160" t="s">
        <v>85</v>
      </c>
      <c r="C294" s="161" t="s">
        <v>86</v>
      </c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2"/>
      <c r="BL294" s="152"/>
      <c r="BN294" s="158" t="s">
        <v>86</v>
      </c>
      <c r="BQ294" s="182"/>
      <c r="BR294" s="187"/>
    </row>
    <row r="295" spans="1:70" s="118" customFormat="1" ht="15" x14ac:dyDescent="0.25">
      <c r="A295" s="159"/>
      <c r="B295" s="163" t="s">
        <v>81</v>
      </c>
      <c r="C295" s="161" t="s">
        <v>87</v>
      </c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2"/>
      <c r="BL295" s="152"/>
      <c r="BO295" s="158" t="s">
        <v>87</v>
      </c>
      <c r="BQ295" s="182"/>
      <c r="BR295" s="187"/>
    </row>
    <row r="296" spans="1:70" s="118" customFormat="1" ht="15" x14ac:dyDescent="0.25">
      <c r="A296" s="164"/>
      <c r="B296" s="165"/>
      <c r="C296" s="165"/>
      <c r="D296" s="165"/>
      <c r="E296" s="166" t="s">
        <v>276</v>
      </c>
      <c r="F296" s="167"/>
      <c r="G296" s="168"/>
      <c r="H296" s="133"/>
      <c r="I296" s="133"/>
      <c r="J296" s="133"/>
      <c r="K296" s="133"/>
      <c r="L296" s="189">
        <v>230.38</v>
      </c>
      <c r="M296" s="170"/>
      <c r="N296" s="171"/>
      <c r="O296" s="172"/>
      <c r="BL296" s="152"/>
      <c r="BQ296" s="182"/>
      <c r="BR296" s="187"/>
    </row>
    <row r="297" spans="1:70" s="118" customFormat="1" ht="15" x14ac:dyDescent="0.25">
      <c r="A297" s="164"/>
      <c r="B297" s="165"/>
      <c r="C297" s="165"/>
      <c r="D297" s="165"/>
      <c r="E297" s="166" t="s">
        <v>277</v>
      </c>
      <c r="F297" s="167"/>
      <c r="G297" s="168"/>
      <c r="H297" s="133"/>
      <c r="I297" s="133"/>
      <c r="J297" s="133"/>
      <c r="K297" s="133"/>
      <c r="L297" s="189">
        <v>124.99</v>
      </c>
      <c r="M297" s="170"/>
      <c r="N297" s="171"/>
      <c r="O297" s="172"/>
      <c r="BL297" s="152"/>
      <c r="BQ297" s="182"/>
      <c r="BR297" s="187"/>
    </row>
    <row r="298" spans="1:70" s="118" customFormat="1" ht="15" x14ac:dyDescent="0.25">
      <c r="A298" s="186" t="s">
        <v>278</v>
      </c>
      <c r="B298" s="186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BL298" s="152"/>
      <c r="BQ298" s="182"/>
      <c r="BR298" s="187" t="s">
        <v>278</v>
      </c>
    </row>
    <row r="299" spans="1:70" s="118" customFormat="1" ht="56.25" x14ac:dyDescent="0.25">
      <c r="A299" s="153" t="s">
        <v>279</v>
      </c>
      <c r="B299" s="154" t="s">
        <v>162</v>
      </c>
      <c r="C299" s="155" t="s">
        <v>163</v>
      </c>
      <c r="D299" s="155"/>
      <c r="E299" s="155"/>
      <c r="F299" s="153" t="s">
        <v>164</v>
      </c>
      <c r="G299" s="156">
        <v>3.6754000000000002E-2</v>
      </c>
      <c r="H299" s="157">
        <v>389.42</v>
      </c>
      <c r="I299" s="175">
        <v>123.29</v>
      </c>
      <c r="J299" s="175">
        <v>11.41</v>
      </c>
      <c r="K299" s="175">
        <v>0.21</v>
      </c>
      <c r="L299" s="175">
        <v>224.34</v>
      </c>
      <c r="M299" s="175">
        <v>137.03</v>
      </c>
      <c r="N299" s="175">
        <v>4.92</v>
      </c>
      <c r="O299" s="175">
        <v>0.23</v>
      </c>
      <c r="BL299" s="152"/>
      <c r="BM299" s="158" t="s">
        <v>163</v>
      </c>
      <c r="BQ299" s="182"/>
      <c r="BR299" s="187"/>
    </row>
    <row r="300" spans="1:70" s="118" customFormat="1" ht="57" x14ac:dyDescent="0.25">
      <c r="A300" s="159"/>
      <c r="B300" s="160" t="s">
        <v>85</v>
      </c>
      <c r="C300" s="161" t="s">
        <v>86</v>
      </c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2"/>
      <c r="BL300" s="152"/>
      <c r="BN300" s="158" t="s">
        <v>86</v>
      </c>
      <c r="BQ300" s="182"/>
      <c r="BR300" s="187"/>
    </row>
    <row r="301" spans="1:70" s="118" customFormat="1" ht="15" x14ac:dyDescent="0.25">
      <c r="A301" s="159"/>
      <c r="B301" s="163" t="s">
        <v>81</v>
      </c>
      <c r="C301" s="161" t="s">
        <v>87</v>
      </c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2"/>
      <c r="BL301" s="152"/>
      <c r="BO301" s="158" t="s">
        <v>87</v>
      </c>
      <c r="BQ301" s="182"/>
      <c r="BR301" s="187"/>
    </row>
    <row r="302" spans="1:70" s="118" customFormat="1" ht="15" x14ac:dyDescent="0.25">
      <c r="A302" s="164"/>
      <c r="B302" s="165"/>
      <c r="C302" s="165"/>
      <c r="D302" s="165"/>
      <c r="E302" s="166" t="s">
        <v>280</v>
      </c>
      <c r="F302" s="167"/>
      <c r="G302" s="168"/>
      <c r="H302" s="133"/>
      <c r="I302" s="133"/>
      <c r="J302" s="133"/>
      <c r="K302" s="133"/>
      <c r="L302" s="189">
        <v>129.02000000000001</v>
      </c>
      <c r="M302" s="170"/>
      <c r="N302" s="171"/>
      <c r="O302" s="172"/>
      <c r="BL302" s="152"/>
      <c r="BQ302" s="182"/>
      <c r="BR302" s="187"/>
    </row>
    <row r="303" spans="1:70" s="118" customFormat="1" ht="15" x14ac:dyDescent="0.25">
      <c r="A303" s="164"/>
      <c r="B303" s="165"/>
      <c r="C303" s="165"/>
      <c r="D303" s="165"/>
      <c r="E303" s="166" t="s">
        <v>281</v>
      </c>
      <c r="F303" s="167"/>
      <c r="G303" s="168"/>
      <c r="H303" s="133"/>
      <c r="I303" s="133"/>
      <c r="J303" s="133"/>
      <c r="K303" s="133"/>
      <c r="L303" s="189">
        <v>70</v>
      </c>
      <c r="M303" s="170"/>
      <c r="N303" s="171"/>
      <c r="O303" s="172"/>
      <c r="BL303" s="152"/>
      <c r="BQ303" s="182"/>
      <c r="BR303" s="187"/>
    </row>
    <row r="304" spans="1:70" s="118" customFormat="1" ht="56.25" x14ac:dyDescent="0.25">
      <c r="A304" s="153" t="s">
        <v>282</v>
      </c>
      <c r="B304" s="154" t="s">
        <v>168</v>
      </c>
      <c r="C304" s="155" t="s">
        <v>169</v>
      </c>
      <c r="D304" s="155"/>
      <c r="E304" s="155"/>
      <c r="F304" s="153" t="s">
        <v>164</v>
      </c>
      <c r="G304" s="156">
        <v>3.6754000000000002E-2</v>
      </c>
      <c r="H304" s="157">
        <v>1142.1500000000001</v>
      </c>
      <c r="I304" s="175">
        <v>151.52000000000001</v>
      </c>
      <c r="J304" s="175">
        <v>15.41</v>
      </c>
      <c r="K304" s="175">
        <v>0.41</v>
      </c>
      <c r="L304" s="175">
        <v>490.48</v>
      </c>
      <c r="M304" s="175">
        <v>168.41</v>
      </c>
      <c r="N304" s="175">
        <v>6.65</v>
      </c>
      <c r="O304" s="175">
        <v>0.46</v>
      </c>
      <c r="BL304" s="152"/>
      <c r="BM304" s="158" t="s">
        <v>169</v>
      </c>
      <c r="BQ304" s="182"/>
      <c r="BR304" s="187"/>
    </row>
    <row r="305" spans="1:70" s="118" customFormat="1" ht="15" x14ac:dyDescent="0.25">
      <c r="A305" s="159"/>
      <c r="B305" s="160"/>
      <c r="C305" s="161" t="s">
        <v>170</v>
      </c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2"/>
      <c r="BL305" s="152"/>
      <c r="BN305" s="158" t="s">
        <v>170</v>
      </c>
      <c r="BQ305" s="182"/>
      <c r="BR305" s="187"/>
    </row>
    <row r="306" spans="1:70" s="118" customFormat="1" ht="57" x14ac:dyDescent="0.25">
      <c r="A306" s="159"/>
      <c r="B306" s="160" t="s">
        <v>85</v>
      </c>
      <c r="C306" s="161" t="s">
        <v>86</v>
      </c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2"/>
      <c r="BL306" s="152"/>
      <c r="BN306" s="158" t="s">
        <v>86</v>
      </c>
      <c r="BQ306" s="182"/>
      <c r="BR306" s="187"/>
    </row>
    <row r="307" spans="1:70" s="118" customFormat="1" ht="15" x14ac:dyDescent="0.25">
      <c r="A307" s="159"/>
      <c r="B307" s="163" t="s">
        <v>81</v>
      </c>
      <c r="C307" s="161" t="s">
        <v>87</v>
      </c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2"/>
      <c r="BL307" s="152"/>
      <c r="BO307" s="158" t="s">
        <v>87</v>
      </c>
      <c r="BQ307" s="182"/>
      <c r="BR307" s="187"/>
    </row>
    <row r="308" spans="1:70" s="118" customFormat="1" ht="15" x14ac:dyDescent="0.25">
      <c r="A308" s="164"/>
      <c r="B308" s="165"/>
      <c r="C308" s="165"/>
      <c r="D308" s="165"/>
      <c r="E308" s="166" t="s">
        <v>283</v>
      </c>
      <c r="F308" s="167"/>
      <c r="G308" s="168"/>
      <c r="H308" s="133"/>
      <c r="I308" s="133"/>
      <c r="J308" s="133"/>
      <c r="K308" s="133"/>
      <c r="L308" s="189">
        <v>158.74</v>
      </c>
      <c r="M308" s="170"/>
      <c r="N308" s="171"/>
      <c r="O308" s="172"/>
      <c r="BL308" s="152"/>
      <c r="BQ308" s="182"/>
      <c r="BR308" s="187"/>
    </row>
    <row r="309" spans="1:70" s="118" customFormat="1" ht="15" x14ac:dyDescent="0.25">
      <c r="A309" s="164"/>
      <c r="B309" s="165"/>
      <c r="C309" s="165"/>
      <c r="D309" s="165"/>
      <c r="E309" s="166" t="s">
        <v>284</v>
      </c>
      <c r="F309" s="167"/>
      <c r="G309" s="168"/>
      <c r="H309" s="133"/>
      <c r="I309" s="133"/>
      <c r="J309" s="133"/>
      <c r="K309" s="133"/>
      <c r="L309" s="189">
        <v>86.12</v>
      </c>
      <c r="M309" s="170"/>
      <c r="N309" s="171"/>
      <c r="O309" s="172"/>
      <c r="BL309" s="152"/>
      <c r="BQ309" s="182"/>
      <c r="BR309" s="187"/>
    </row>
    <row r="310" spans="1:70" s="118" customFormat="1" ht="15" x14ac:dyDescent="0.25">
      <c r="A310" s="186" t="s">
        <v>285</v>
      </c>
      <c r="B310" s="18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BL310" s="152"/>
      <c r="BQ310" s="182"/>
      <c r="BR310" s="187" t="s">
        <v>285</v>
      </c>
    </row>
    <row r="311" spans="1:70" s="118" customFormat="1" ht="56.25" x14ac:dyDescent="0.25">
      <c r="A311" s="153" t="s">
        <v>286</v>
      </c>
      <c r="B311" s="154" t="s">
        <v>162</v>
      </c>
      <c r="C311" s="155" t="s">
        <v>163</v>
      </c>
      <c r="D311" s="155"/>
      <c r="E311" s="155"/>
      <c r="F311" s="153" t="s">
        <v>164</v>
      </c>
      <c r="G311" s="156">
        <v>5.2264999999999999E-2</v>
      </c>
      <c r="H311" s="157">
        <v>389.42</v>
      </c>
      <c r="I311" s="175">
        <v>123.29</v>
      </c>
      <c r="J311" s="175">
        <v>11.41</v>
      </c>
      <c r="K311" s="175">
        <v>0.21</v>
      </c>
      <c r="L311" s="175">
        <v>319.01</v>
      </c>
      <c r="M311" s="175">
        <v>194.86</v>
      </c>
      <c r="N311" s="175">
        <v>7</v>
      </c>
      <c r="O311" s="175">
        <v>0.33</v>
      </c>
      <c r="BL311" s="152"/>
      <c r="BM311" s="158" t="s">
        <v>163</v>
      </c>
      <c r="BQ311" s="182"/>
      <c r="BR311" s="187"/>
    </row>
    <row r="312" spans="1:70" s="118" customFormat="1" ht="57" x14ac:dyDescent="0.25">
      <c r="A312" s="159"/>
      <c r="B312" s="160" t="s">
        <v>85</v>
      </c>
      <c r="C312" s="161" t="s">
        <v>86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2"/>
      <c r="BL312" s="152"/>
      <c r="BN312" s="158" t="s">
        <v>86</v>
      </c>
      <c r="BQ312" s="182"/>
      <c r="BR312" s="187"/>
    </row>
    <row r="313" spans="1:70" s="118" customFormat="1" ht="15" x14ac:dyDescent="0.25">
      <c r="A313" s="159"/>
      <c r="B313" s="163" t="s">
        <v>81</v>
      </c>
      <c r="C313" s="161" t="s">
        <v>87</v>
      </c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2"/>
      <c r="BL313" s="152"/>
      <c r="BO313" s="158" t="s">
        <v>87</v>
      </c>
      <c r="BQ313" s="182"/>
      <c r="BR313" s="187"/>
    </row>
    <row r="314" spans="1:70" s="118" customFormat="1" ht="15" x14ac:dyDescent="0.25">
      <c r="A314" s="164"/>
      <c r="B314" s="165"/>
      <c r="C314" s="165"/>
      <c r="D314" s="165"/>
      <c r="E314" s="166" t="s">
        <v>287</v>
      </c>
      <c r="F314" s="167"/>
      <c r="G314" s="168"/>
      <c r="H314" s="133"/>
      <c r="I314" s="133"/>
      <c r="J314" s="133"/>
      <c r="K314" s="133"/>
      <c r="L314" s="189">
        <v>183.48</v>
      </c>
      <c r="M314" s="170"/>
      <c r="N314" s="171"/>
      <c r="O314" s="172"/>
      <c r="BL314" s="152"/>
      <c r="BQ314" s="182"/>
      <c r="BR314" s="187"/>
    </row>
    <row r="315" spans="1:70" s="118" customFormat="1" ht="15" x14ac:dyDescent="0.25">
      <c r="A315" s="164"/>
      <c r="B315" s="165"/>
      <c r="C315" s="165"/>
      <c r="D315" s="165"/>
      <c r="E315" s="166" t="s">
        <v>288</v>
      </c>
      <c r="F315" s="167"/>
      <c r="G315" s="168"/>
      <c r="H315" s="133"/>
      <c r="I315" s="133"/>
      <c r="J315" s="133"/>
      <c r="K315" s="133"/>
      <c r="L315" s="189">
        <v>99.55</v>
      </c>
      <c r="M315" s="170"/>
      <c r="N315" s="171"/>
      <c r="O315" s="172"/>
      <c r="BL315" s="152"/>
      <c r="BQ315" s="182"/>
      <c r="BR315" s="187"/>
    </row>
    <row r="316" spans="1:70" s="118" customFormat="1" ht="56.25" x14ac:dyDescent="0.25">
      <c r="A316" s="153" t="s">
        <v>289</v>
      </c>
      <c r="B316" s="154" t="s">
        <v>168</v>
      </c>
      <c r="C316" s="155" t="s">
        <v>169</v>
      </c>
      <c r="D316" s="155"/>
      <c r="E316" s="155"/>
      <c r="F316" s="153" t="s">
        <v>164</v>
      </c>
      <c r="G316" s="156">
        <v>5.2264999999999999E-2</v>
      </c>
      <c r="H316" s="157">
        <v>1142.1500000000001</v>
      </c>
      <c r="I316" s="175">
        <v>151.52000000000001</v>
      </c>
      <c r="J316" s="175">
        <v>15.41</v>
      </c>
      <c r="K316" s="175">
        <v>0.41</v>
      </c>
      <c r="L316" s="175">
        <v>697.47</v>
      </c>
      <c r="M316" s="175">
        <v>239.48</v>
      </c>
      <c r="N316" s="175">
        <v>9.4600000000000009</v>
      </c>
      <c r="O316" s="175">
        <v>0.65</v>
      </c>
      <c r="BL316" s="152"/>
      <c r="BM316" s="158" t="s">
        <v>169</v>
      </c>
      <c r="BQ316" s="182"/>
      <c r="BR316" s="187"/>
    </row>
    <row r="317" spans="1:70" s="118" customFormat="1" ht="15" x14ac:dyDescent="0.25">
      <c r="A317" s="159"/>
      <c r="B317" s="160"/>
      <c r="C317" s="161" t="s">
        <v>170</v>
      </c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2"/>
      <c r="BL317" s="152"/>
      <c r="BN317" s="158" t="s">
        <v>170</v>
      </c>
      <c r="BQ317" s="182"/>
      <c r="BR317" s="187"/>
    </row>
    <row r="318" spans="1:70" s="118" customFormat="1" ht="57" x14ac:dyDescent="0.25">
      <c r="A318" s="159"/>
      <c r="B318" s="160" t="s">
        <v>85</v>
      </c>
      <c r="C318" s="161" t="s">
        <v>86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2"/>
      <c r="BL318" s="152"/>
      <c r="BN318" s="158" t="s">
        <v>86</v>
      </c>
      <c r="BQ318" s="182"/>
      <c r="BR318" s="187"/>
    </row>
    <row r="319" spans="1:70" s="118" customFormat="1" ht="15" x14ac:dyDescent="0.25">
      <c r="A319" s="159"/>
      <c r="B319" s="163" t="s">
        <v>81</v>
      </c>
      <c r="C319" s="161" t="s">
        <v>87</v>
      </c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2"/>
      <c r="BL319" s="152"/>
      <c r="BO319" s="158" t="s">
        <v>87</v>
      </c>
      <c r="BQ319" s="182"/>
      <c r="BR319" s="187"/>
    </row>
    <row r="320" spans="1:70" s="118" customFormat="1" ht="15" x14ac:dyDescent="0.25">
      <c r="A320" s="164"/>
      <c r="B320" s="165"/>
      <c r="C320" s="165"/>
      <c r="D320" s="165"/>
      <c r="E320" s="166" t="s">
        <v>290</v>
      </c>
      <c r="F320" s="167"/>
      <c r="G320" s="168"/>
      <c r="H320" s="133"/>
      <c r="I320" s="133"/>
      <c r="J320" s="133"/>
      <c r="K320" s="133"/>
      <c r="L320" s="189">
        <v>225.72</v>
      </c>
      <c r="M320" s="170"/>
      <c r="N320" s="171"/>
      <c r="O320" s="172"/>
      <c r="BL320" s="152"/>
      <c r="BQ320" s="182"/>
      <c r="BR320" s="187"/>
    </row>
    <row r="321" spans="1:70" s="118" customFormat="1" ht="15" x14ac:dyDescent="0.25">
      <c r="A321" s="164"/>
      <c r="B321" s="165"/>
      <c r="C321" s="165"/>
      <c r="D321" s="165"/>
      <c r="E321" s="166" t="s">
        <v>291</v>
      </c>
      <c r="F321" s="167"/>
      <c r="G321" s="168"/>
      <c r="H321" s="133"/>
      <c r="I321" s="133"/>
      <c r="J321" s="133"/>
      <c r="K321" s="133"/>
      <c r="L321" s="189">
        <v>122.47</v>
      </c>
      <c r="M321" s="170"/>
      <c r="N321" s="171"/>
      <c r="O321" s="172"/>
      <c r="BL321" s="152"/>
      <c r="BQ321" s="182"/>
      <c r="BR321" s="187"/>
    </row>
    <row r="322" spans="1:70" s="118" customFormat="1" ht="15" x14ac:dyDescent="0.25">
      <c r="A322" s="186" t="s">
        <v>292</v>
      </c>
      <c r="B322" s="186"/>
      <c r="C322" s="186"/>
      <c r="D322" s="186"/>
      <c r="E322" s="186"/>
      <c r="F322" s="186"/>
      <c r="G322" s="186"/>
      <c r="H322" s="186"/>
      <c r="I322" s="186"/>
      <c r="J322" s="186"/>
      <c r="K322" s="186"/>
      <c r="L322" s="186"/>
      <c r="M322" s="186"/>
      <c r="N322" s="186"/>
      <c r="O322" s="186"/>
      <c r="BL322" s="152"/>
      <c r="BQ322" s="182"/>
      <c r="BR322" s="187" t="s">
        <v>292</v>
      </c>
    </row>
    <row r="323" spans="1:70" s="118" customFormat="1" ht="56.25" x14ac:dyDescent="0.25">
      <c r="A323" s="153" t="s">
        <v>293</v>
      </c>
      <c r="B323" s="154" t="s">
        <v>162</v>
      </c>
      <c r="C323" s="155" t="s">
        <v>163</v>
      </c>
      <c r="D323" s="155"/>
      <c r="E323" s="155"/>
      <c r="F323" s="153" t="s">
        <v>164</v>
      </c>
      <c r="G323" s="156">
        <v>4.7971E-2</v>
      </c>
      <c r="H323" s="157">
        <v>389.42</v>
      </c>
      <c r="I323" s="175">
        <v>123.29</v>
      </c>
      <c r="J323" s="175">
        <v>11.41</v>
      </c>
      <c r="K323" s="175">
        <v>0.21</v>
      </c>
      <c r="L323" s="175">
        <v>292.8</v>
      </c>
      <c r="M323" s="175">
        <v>178.85</v>
      </c>
      <c r="N323" s="175">
        <v>6.42</v>
      </c>
      <c r="O323" s="175">
        <v>0.3</v>
      </c>
      <c r="BL323" s="152"/>
      <c r="BM323" s="158" t="s">
        <v>163</v>
      </c>
      <c r="BQ323" s="182"/>
      <c r="BR323" s="187"/>
    </row>
    <row r="324" spans="1:70" s="118" customFormat="1" ht="57" x14ac:dyDescent="0.25">
      <c r="A324" s="159"/>
      <c r="B324" s="160" t="s">
        <v>85</v>
      </c>
      <c r="C324" s="161" t="s">
        <v>86</v>
      </c>
      <c r="D324" s="161"/>
      <c r="E324" s="161"/>
      <c r="F324" s="161"/>
      <c r="G324" s="161"/>
      <c r="H324" s="161"/>
      <c r="I324" s="161"/>
      <c r="J324" s="161"/>
      <c r="K324" s="161"/>
      <c r="L324" s="161"/>
      <c r="M324" s="161"/>
      <c r="N324" s="161"/>
      <c r="O324" s="162"/>
      <c r="BL324" s="152"/>
      <c r="BN324" s="158" t="s">
        <v>86</v>
      </c>
      <c r="BQ324" s="182"/>
      <c r="BR324" s="187"/>
    </row>
    <row r="325" spans="1:70" s="118" customFormat="1" ht="15" x14ac:dyDescent="0.25">
      <c r="A325" s="159"/>
      <c r="B325" s="163" t="s">
        <v>81</v>
      </c>
      <c r="C325" s="161" t="s">
        <v>87</v>
      </c>
      <c r="D325" s="161"/>
      <c r="E325" s="161"/>
      <c r="F325" s="161"/>
      <c r="G325" s="161"/>
      <c r="H325" s="161"/>
      <c r="I325" s="161"/>
      <c r="J325" s="161"/>
      <c r="K325" s="161"/>
      <c r="L325" s="161"/>
      <c r="M325" s="161"/>
      <c r="N325" s="161"/>
      <c r="O325" s="162"/>
      <c r="BL325" s="152"/>
      <c r="BO325" s="158" t="s">
        <v>87</v>
      </c>
      <c r="BQ325" s="182"/>
      <c r="BR325" s="187"/>
    </row>
    <row r="326" spans="1:70" s="118" customFormat="1" ht="15" x14ac:dyDescent="0.25">
      <c r="A326" s="164"/>
      <c r="B326" s="165"/>
      <c r="C326" s="165"/>
      <c r="D326" s="165"/>
      <c r="E326" s="166" t="s">
        <v>294</v>
      </c>
      <c r="F326" s="167"/>
      <c r="G326" s="168"/>
      <c r="H326" s="133"/>
      <c r="I326" s="133"/>
      <c r="J326" s="133"/>
      <c r="K326" s="133"/>
      <c r="L326" s="189">
        <v>168.4</v>
      </c>
      <c r="M326" s="170"/>
      <c r="N326" s="171"/>
      <c r="O326" s="172"/>
      <c r="BL326" s="152"/>
      <c r="BQ326" s="182"/>
      <c r="BR326" s="187"/>
    </row>
    <row r="327" spans="1:70" s="118" customFormat="1" ht="15" x14ac:dyDescent="0.25">
      <c r="A327" s="164"/>
      <c r="B327" s="165"/>
      <c r="C327" s="165"/>
      <c r="D327" s="165"/>
      <c r="E327" s="166" t="s">
        <v>295</v>
      </c>
      <c r="F327" s="167"/>
      <c r="G327" s="168"/>
      <c r="H327" s="133"/>
      <c r="I327" s="133"/>
      <c r="J327" s="133"/>
      <c r="K327" s="133"/>
      <c r="L327" s="189">
        <v>91.37</v>
      </c>
      <c r="M327" s="170"/>
      <c r="N327" s="171"/>
      <c r="O327" s="172"/>
      <c r="BL327" s="152"/>
      <c r="BQ327" s="182"/>
      <c r="BR327" s="187"/>
    </row>
    <row r="328" spans="1:70" s="118" customFormat="1" ht="56.25" x14ac:dyDescent="0.25">
      <c r="A328" s="153" t="s">
        <v>296</v>
      </c>
      <c r="B328" s="154" t="s">
        <v>168</v>
      </c>
      <c r="C328" s="155" t="s">
        <v>169</v>
      </c>
      <c r="D328" s="155"/>
      <c r="E328" s="155"/>
      <c r="F328" s="153" t="s">
        <v>164</v>
      </c>
      <c r="G328" s="156">
        <v>4.7971E-2</v>
      </c>
      <c r="H328" s="157">
        <v>1142.1500000000001</v>
      </c>
      <c r="I328" s="175">
        <v>151.52000000000001</v>
      </c>
      <c r="J328" s="175">
        <v>15.41</v>
      </c>
      <c r="K328" s="175">
        <v>0.41</v>
      </c>
      <c r="L328" s="175">
        <v>640.16999999999996</v>
      </c>
      <c r="M328" s="175">
        <v>219.81</v>
      </c>
      <c r="N328" s="175">
        <v>8.68</v>
      </c>
      <c r="O328" s="175">
        <v>0.6</v>
      </c>
      <c r="BL328" s="152"/>
      <c r="BM328" s="158" t="s">
        <v>169</v>
      </c>
      <c r="BQ328" s="182"/>
      <c r="BR328" s="187"/>
    </row>
    <row r="329" spans="1:70" s="118" customFormat="1" ht="15" x14ac:dyDescent="0.25">
      <c r="A329" s="159"/>
      <c r="B329" s="160"/>
      <c r="C329" s="161" t="s">
        <v>170</v>
      </c>
      <c r="D329" s="161"/>
      <c r="E329" s="161"/>
      <c r="F329" s="161"/>
      <c r="G329" s="161"/>
      <c r="H329" s="161"/>
      <c r="I329" s="161"/>
      <c r="J329" s="161"/>
      <c r="K329" s="161"/>
      <c r="L329" s="161"/>
      <c r="M329" s="161"/>
      <c r="N329" s="161"/>
      <c r="O329" s="162"/>
      <c r="BL329" s="152"/>
      <c r="BN329" s="158" t="s">
        <v>170</v>
      </c>
      <c r="BQ329" s="182"/>
      <c r="BR329" s="187"/>
    </row>
    <row r="330" spans="1:70" s="118" customFormat="1" ht="57" x14ac:dyDescent="0.25">
      <c r="A330" s="159"/>
      <c r="B330" s="160" t="s">
        <v>85</v>
      </c>
      <c r="C330" s="161" t="s">
        <v>86</v>
      </c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2"/>
      <c r="BL330" s="152"/>
      <c r="BN330" s="158" t="s">
        <v>86</v>
      </c>
      <c r="BQ330" s="182"/>
      <c r="BR330" s="187"/>
    </row>
    <row r="331" spans="1:70" s="118" customFormat="1" ht="15" x14ac:dyDescent="0.25">
      <c r="A331" s="159"/>
      <c r="B331" s="163" t="s">
        <v>81</v>
      </c>
      <c r="C331" s="161" t="s">
        <v>87</v>
      </c>
      <c r="D331" s="161"/>
      <c r="E331" s="161"/>
      <c r="F331" s="161"/>
      <c r="G331" s="161"/>
      <c r="H331" s="161"/>
      <c r="I331" s="161"/>
      <c r="J331" s="161"/>
      <c r="K331" s="161"/>
      <c r="L331" s="161"/>
      <c r="M331" s="161"/>
      <c r="N331" s="161"/>
      <c r="O331" s="162"/>
      <c r="BL331" s="152"/>
      <c r="BO331" s="158" t="s">
        <v>87</v>
      </c>
      <c r="BQ331" s="182"/>
      <c r="BR331" s="187"/>
    </row>
    <row r="332" spans="1:70" s="118" customFormat="1" ht="15" x14ac:dyDescent="0.25">
      <c r="A332" s="164"/>
      <c r="B332" s="165"/>
      <c r="C332" s="165"/>
      <c r="D332" s="165"/>
      <c r="E332" s="166" t="s">
        <v>297</v>
      </c>
      <c r="F332" s="167"/>
      <c r="G332" s="168"/>
      <c r="H332" s="133"/>
      <c r="I332" s="133"/>
      <c r="J332" s="133"/>
      <c r="K332" s="133"/>
      <c r="L332" s="189">
        <v>207.19</v>
      </c>
      <c r="M332" s="170"/>
      <c r="N332" s="171"/>
      <c r="O332" s="172"/>
      <c r="BL332" s="152"/>
      <c r="BQ332" s="182"/>
      <c r="BR332" s="187"/>
    </row>
    <row r="333" spans="1:70" s="118" customFormat="1" ht="15" x14ac:dyDescent="0.25">
      <c r="A333" s="164"/>
      <c r="B333" s="165"/>
      <c r="C333" s="165"/>
      <c r="D333" s="165"/>
      <c r="E333" s="166" t="s">
        <v>298</v>
      </c>
      <c r="F333" s="167"/>
      <c r="G333" s="168"/>
      <c r="H333" s="133"/>
      <c r="I333" s="133"/>
      <c r="J333" s="133"/>
      <c r="K333" s="133"/>
      <c r="L333" s="189">
        <v>112.41</v>
      </c>
      <c r="M333" s="170"/>
      <c r="N333" s="171"/>
      <c r="O333" s="172"/>
      <c r="BL333" s="152"/>
      <c r="BQ333" s="182"/>
      <c r="BR333" s="187"/>
    </row>
    <row r="334" spans="1:70" s="118" customFormat="1" ht="15" x14ac:dyDescent="0.25">
      <c r="A334" s="186" t="s">
        <v>299</v>
      </c>
      <c r="B334" s="186"/>
      <c r="C334" s="186"/>
      <c r="D334" s="186"/>
      <c r="E334" s="186"/>
      <c r="F334" s="186"/>
      <c r="G334" s="186"/>
      <c r="H334" s="186"/>
      <c r="I334" s="186"/>
      <c r="J334" s="186"/>
      <c r="K334" s="186"/>
      <c r="L334" s="186"/>
      <c r="M334" s="186"/>
      <c r="N334" s="186"/>
      <c r="O334" s="186"/>
      <c r="BL334" s="152"/>
      <c r="BQ334" s="182"/>
      <c r="BR334" s="187" t="s">
        <v>299</v>
      </c>
    </row>
    <row r="335" spans="1:70" s="118" customFormat="1" ht="56.25" x14ac:dyDescent="0.25">
      <c r="A335" s="153" t="s">
        <v>300</v>
      </c>
      <c r="B335" s="154" t="s">
        <v>162</v>
      </c>
      <c r="C335" s="155" t="s">
        <v>163</v>
      </c>
      <c r="D335" s="155"/>
      <c r="E335" s="155"/>
      <c r="F335" s="153" t="s">
        <v>164</v>
      </c>
      <c r="G335" s="156">
        <v>2.5536E-2</v>
      </c>
      <c r="H335" s="157">
        <v>389.42</v>
      </c>
      <c r="I335" s="175">
        <v>123.29</v>
      </c>
      <c r="J335" s="175">
        <v>11.41</v>
      </c>
      <c r="K335" s="175">
        <v>0.21</v>
      </c>
      <c r="L335" s="175">
        <v>155.87</v>
      </c>
      <c r="M335" s="175">
        <v>95.21</v>
      </c>
      <c r="N335" s="175">
        <v>3.42</v>
      </c>
      <c r="O335" s="175">
        <v>0.16</v>
      </c>
      <c r="BL335" s="152"/>
      <c r="BM335" s="158" t="s">
        <v>163</v>
      </c>
      <c r="BQ335" s="182"/>
      <c r="BR335" s="187"/>
    </row>
    <row r="336" spans="1:70" s="118" customFormat="1" ht="57" x14ac:dyDescent="0.25">
      <c r="A336" s="159"/>
      <c r="B336" s="160" t="s">
        <v>85</v>
      </c>
      <c r="C336" s="161" t="s">
        <v>86</v>
      </c>
      <c r="D336" s="161"/>
      <c r="E336" s="161"/>
      <c r="F336" s="161"/>
      <c r="G336" s="161"/>
      <c r="H336" s="161"/>
      <c r="I336" s="161"/>
      <c r="J336" s="161"/>
      <c r="K336" s="161"/>
      <c r="L336" s="161"/>
      <c r="M336" s="161"/>
      <c r="N336" s="161"/>
      <c r="O336" s="162"/>
      <c r="BL336" s="152"/>
      <c r="BN336" s="158" t="s">
        <v>86</v>
      </c>
      <c r="BQ336" s="182"/>
      <c r="BR336" s="187"/>
    </row>
    <row r="337" spans="1:70" s="118" customFormat="1" ht="15" x14ac:dyDescent="0.25">
      <c r="A337" s="159"/>
      <c r="B337" s="163" t="s">
        <v>81</v>
      </c>
      <c r="C337" s="161" t="s">
        <v>87</v>
      </c>
      <c r="D337" s="161"/>
      <c r="E337" s="161"/>
      <c r="F337" s="161"/>
      <c r="G337" s="161"/>
      <c r="H337" s="161"/>
      <c r="I337" s="161"/>
      <c r="J337" s="161"/>
      <c r="K337" s="161"/>
      <c r="L337" s="161"/>
      <c r="M337" s="161"/>
      <c r="N337" s="161"/>
      <c r="O337" s="162"/>
      <c r="BL337" s="152"/>
      <c r="BO337" s="158" t="s">
        <v>87</v>
      </c>
      <c r="BQ337" s="182"/>
      <c r="BR337" s="187"/>
    </row>
    <row r="338" spans="1:70" s="118" customFormat="1" ht="15" x14ac:dyDescent="0.25">
      <c r="A338" s="164"/>
      <c r="B338" s="165"/>
      <c r="C338" s="165"/>
      <c r="D338" s="165"/>
      <c r="E338" s="166" t="s">
        <v>203</v>
      </c>
      <c r="F338" s="167"/>
      <c r="G338" s="168"/>
      <c r="H338" s="133"/>
      <c r="I338" s="133"/>
      <c r="J338" s="133"/>
      <c r="K338" s="133"/>
      <c r="L338" s="189">
        <v>89.65</v>
      </c>
      <c r="M338" s="170"/>
      <c r="N338" s="171"/>
      <c r="O338" s="172"/>
      <c r="BL338" s="152"/>
      <c r="BQ338" s="182"/>
      <c r="BR338" s="187"/>
    </row>
    <row r="339" spans="1:70" s="118" customFormat="1" ht="15" x14ac:dyDescent="0.25">
      <c r="A339" s="164"/>
      <c r="B339" s="165"/>
      <c r="C339" s="165"/>
      <c r="D339" s="165"/>
      <c r="E339" s="166" t="s">
        <v>204</v>
      </c>
      <c r="F339" s="167"/>
      <c r="G339" s="168"/>
      <c r="H339" s="133"/>
      <c r="I339" s="133"/>
      <c r="J339" s="133"/>
      <c r="K339" s="133"/>
      <c r="L339" s="189">
        <v>48.64</v>
      </c>
      <c r="M339" s="170"/>
      <c r="N339" s="171"/>
      <c r="O339" s="172"/>
      <c r="BL339" s="152"/>
      <c r="BQ339" s="182"/>
      <c r="BR339" s="187"/>
    </row>
    <row r="340" spans="1:70" s="118" customFormat="1" ht="56.25" x14ac:dyDescent="0.25">
      <c r="A340" s="153" t="s">
        <v>301</v>
      </c>
      <c r="B340" s="154" t="s">
        <v>168</v>
      </c>
      <c r="C340" s="155" t="s">
        <v>169</v>
      </c>
      <c r="D340" s="155"/>
      <c r="E340" s="155"/>
      <c r="F340" s="153" t="s">
        <v>164</v>
      </c>
      <c r="G340" s="156">
        <v>2.5536E-2</v>
      </c>
      <c r="H340" s="157">
        <v>1142.1500000000001</v>
      </c>
      <c r="I340" s="175">
        <v>151.52000000000001</v>
      </c>
      <c r="J340" s="175">
        <v>15.41</v>
      </c>
      <c r="K340" s="175">
        <v>0.41</v>
      </c>
      <c r="L340" s="175">
        <v>340.78</v>
      </c>
      <c r="M340" s="175">
        <v>117.01</v>
      </c>
      <c r="N340" s="175">
        <v>4.62</v>
      </c>
      <c r="O340" s="175">
        <v>0.32</v>
      </c>
      <c r="BL340" s="152"/>
      <c r="BM340" s="158" t="s">
        <v>169</v>
      </c>
      <c r="BQ340" s="182"/>
      <c r="BR340" s="187"/>
    </row>
    <row r="341" spans="1:70" s="118" customFormat="1" ht="15" x14ac:dyDescent="0.25">
      <c r="A341" s="159"/>
      <c r="B341" s="160"/>
      <c r="C341" s="161" t="s">
        <v>170</v>
      </c>
      <c r="D341" s="161"/>
      <c r="E341" s="161"/>
      <c r="F341" s="161"/>
      <c r="G341" s="161"/>
      <c r="H341" s="161"/>
      <c r="I341" s="161"/>
      <c r="J341" s="161"/>
      <c r="K341" s="161"/>
      <c r="L341" s="161"/>
      <c r="M341" s="161"/>
      <c r="N341" s="161"/>
      <c r="O341" s="162"/>
      <c r="BL341" s="152"/>
      <c r="BN341" s="158" t="s">
        <v>170</v>
      </c>
      <c r="BQ341" s="182"/>
      <c r="BR341" s="187"/>
    </row>
    <row r="342" spans="1:70" s="118" customFormat="1" ht="57" x14ac:dyDescent="0.25">
      <c r="A342" s="159"/>
      <c r="B342" s="160" t="s">
        <v>85</v>
      </c>
      <c r="C342" s="161" t="s">
        <v>86</v>
      </c>
      <c r="D342" s="161"/>
      <c r="E342" s="161"/>
      <c r="F342" s="161"/>
      <c r="G342" s="161"/>
      <c r="H342" s="161"/>
      <c r="I342" s="161"/>
      <c r="J342" s="161"/>
      <c r="K342" s="161"/>
      <c r="L342" s="161"/>
      <c r="M342" s="161"/>
      <c r="N342" s="161"/>
      <c r="O342" s="162"/>
      <c r="BL342" s="152"/>
      <c r="BN342" s="158" t="s">
        <v>86</v>
      </c>
      <c r="BQ342" s="182"/>
      <c r="BR342" s="187"/>
    </row>
    <row r="343" spans="1:70" s="118" customFormat="1" ht="15" x14ac:dyDescent="0.25">
      <c r="A343" s="159"/>
      <c r="B343" s="163" t="s">
        <v>81</v>
      </c>
      <c r="C343" s="161" t="s">
        <v>87</v>
      </c>
      <c r="D343" s="161"/>
      <c r="E343" s="161"/>
      <c r="F343" s="161"/>
      <c r="G343" s="161"/>
      <c r="H343" s="161"/>
      <c r="I343" s="161"/>
      <c r="J343" s="161"/>
      <c r="K343" s="161"/>
      <c r="L343" s="161"/>
      <c r="M343" s="161"/>
      <c r="N343" s="161"/>
      <c r="O343" s="162"/>
      <c r="BL343" s="152"/>
      <c r="BO343" s="158" t="s">
        <v>87</v>
      </c>
      <c r="BQ343" s="182"/>
      <c r="BR343" s="187"/>
    </row>
    <row r="344" spans="1:70" s="118" customFormat="1" ht="15" x14ac:dyDescent="0.25">
      <c r="A344" s="164"/>
      <c r="B344" s="165"/>
      <c r="C344" s="165"/>
      <c r="D344" s="165"/>
      <c r="E344" s="166" t="s">
        <v>206</v>
      </c>
      <c r="F344" s="167"/>
      <c r="G344" s="168"/>
      <c r="H344" s="133"/>
      <c r="I344" s="133"/>
      <c r="J344" s="133"/>
      <c r="K344" s="133"/>
      <c r="L344" s="189">
        <v>110.29</v>
      </c>
      <c r="M344" s="170"/>
      <c r="N344" s="171"/>
      <c r="O344" s="172"/>
      <c r="BL344" s="152"/>
      <c r="BQ344" s="182"/>
      <c r="BR344" s="187"/>
    </row>
    <row r="345" spans="1:70" s="118" customFormat="1" ht="15" x14ac:dyDescent="0.25">
      <c r="A345" s="164"/>
      <c r="B345" s="165"/>
      <c r="C345" s="165"/>
      <c r="D345" s="165"/>
      <c r="E345" s="166" t="s">
        <v>207</v>
      </c>
      <c r="F345" s="167"/>
      <c r="G345" s="168"/>
      <c r="H345" s="133"/>
      <c r="I345" s="133"/>
      <c r="J345" s="133"/>
      <c r="K345" s="133"/>
      <c r="L345" s="189">
        <v>59.84</v>
      </c>
      <c r="M345" s="170"/>
      <c r="N345" s="171"/>
      <c r="O345" s="172"/>
      <c r="BL345" s="152"/>
      <c r="BQ345" s="182"/>
      <c r="BR345" s="187"/>
    </row>
    <row r="346" spans="1:70" s="118" customFormat="1" ht="15" x14ac:dyDescent="0.25">
      <c r="A346" s="186" t="s">
        <v>302</v>
      </c>
      <c r="B346" s="186"/>
      <c r="C346" s="186"/>
      <c r="D346" s="186"/>
      <c r="E346" s="186"/>
      <c r="F346" s="186"/>
      <c r="G346" s="186"/>
      <c r="H346" s="186"/>
      <c r="I346" s="186"/>
      <c r="J346" s="186"/>
      <c r="K346" s="186"/>
      <c r="L346" s="186"/>
      <c r="M346" s="186"/>
      <c r="N346" s="186"/>
      <c r="O346" s="186"/>
      <c r="BL346" s="152"/>
      <c r="BQ346" s="182"/>
      <c r="BR346" s="187" t="s">
        <v>302</v>
      </c>
    </row>
    <row r="347" spans="1:70" s="118" customFormat="1" ht="56.25" x14ac:dyDescent="0.25">
      <c r="A347" s="153" t="s">
        <v>303</v>
      </c>
      <c r="B347" s="154" t="s">
        <v>162</v>
      </c>
      <c r="C347" s="155" t="s">
        <v>163</v>
      </c>
      <c r="D347" s="155"/>
      <c r="E347" s="155"/>
      <c r="F347" s="153" t="s">
        <v>164</v>
      </c>
      <c r="G347" s="156">
        <v>2.3448E-2</v>
      </c>
      <c r="H347" s="157">
        <v>389.42</v>
      </c>
      <c r="I347" s="175">
        <v>123.29</v>
      </c>
      <c r="J347" s="175">
        <v>11.41</v>
      </c>
      <c r="K347" s="175">
        <v>0.21</v>
      </c>
      <c r="L347" s="175">
        <v>143.12</v>
      </c>
      <c r="M347" s="175">
        <v>87.42</v>
      </c>
      <c r="N347" s="175">
        <v>3.14</v>
      </c>
      <c r="O347" s="175">
        <v>0.15</v>
      </c>
      <c r="BL347" s="152"/>
      <c r="BM347" s="158" t="s">
        <v>163</v>
      </c>
      <c r="BQ347" s="182"/>
      <c r="BR347" s="187"/>
    </row>
    <row r="348" spans="1:70" s="118" customFormat="1" ht="57" x14ac:dyDescent="0.25">
      <c r="A348" s="159"/>
      <c r="B348" s="160" t="s">
        <v>85</v>
      </c>
      <c r="C348" s="161" t="s">
        <v>86</v>
      </c>
      <c r="D348" s="161"/>
      <c r="E348" s="161"/>
      <c r="F348" s="161"/>
      <c r="G348" s="161"/>
      <c r="H348" s="161"/>
      <c r="I348" s="161"/>
      <c r="J348" s="161"/>
      <c r="K348" s="161"/>
      <c r="L348" s="161"/>
      <c r="M348" s="161"/>
      <c r="N348" s="161"/>
      <c r="O348" s="162"/>
      <c r="BL348" s="152"/>
      <c r="BN348" s="158" t="s">
        <v>86</v>
      </c>
      <c r="BQ348" s="182"/>
      <c r="BR348" s="187"/>
    </row>
    <row r="349" spans="1:70" s="118" customFormat="1" ht="15" x14ac:dyDescent="0.25">
      <c r="A349" s="159"/>
      <c r="B349" s="163" t="s">
        <v>81</v>
      </c>
      <c r="C349" s="161" t="s">
        <v>87</v>
      </c>
      <c r="D349" s="161"/>
      <c r="E349" s="161"/>
      <c r="F349" s="161"/>
      <c r="G349" s="161"/>
      <c r="H349" s="161"/>
      <c r="I349" s="161"/>
      <c r="J349" s="161"/>
      <c r="K349" s="161"/>
      <c r="L349" s="161"/>
      <c r="M349" s="161"/>
      <c r="N349" s="161"/>
      <c r="O349" s="162"/>
      <c r="BL349" s="152"/>
      <c r="BO349" s="158" t="s">
        <v>87</v>
      </c>
      <c r="BQ349" s="182"/>
      <c r="BR349" s="187"/>
    </row>
    <row r="350" spans="1:70" s="118" customFormat="1" ht="15" x14ac:dyDescent="0.25">
      <c r="A350" s="164"/>
      <c r="B350" s="165"/>
      <c r="C350" s="165"/>
      <c r="D350" s="165"/>
      <c r="E350" s="166" t="s">
        <v>304</v>
      </c>
      <c r="F350" s="167"/>
      <c r="G350" s="168"/>
      <c r="H350" s="133"/>
      <c r="I350" s="133"/>
      <c r="J350" s="133"/>
      <c r="K350" s="133"/>
      <c r="L350" s="189">
        <v>82.32</v>
      </c>
      <c r="M350" s="170"/>
      <c r="N350" s="171"/>
      <c r="O350" s="172"/>
      <c r="BL350" s="152"/>
      <c r="BQ350" s="182"/>
      <c r="BR350" s="187"/>
    </row>
    <row r="351" spans="1:70" s="118" customFormat="1" ht="15" x14ac:dyDescent="0.25">
      <c r="A351" s="164"/>
      <c r="B351" s="165"/>
      <c r="C351" s="165"/>
      <c r="D351" s="165"/>
      <c r="E351" s="166" t="s">
        <v>305</v>
      </c>
      <c r="F351" s="167"/>
      <c r="G351" s="168"/>
      <c r="H351" s="133"/>
      <c r="I351" s="133"/>
      <c r="J351" s="133"/>
      <c r="K351" s="133"/>
      <c r="L351" s="189">
        <v>44.66</v>
      </c>
      <c r="M351" s="170"/>
      <c r="N351" s="171"/>
      <c r="O351" s="172"/>
      <c r="BL351" s="152"/>
      <c r="BQ351" s="182"/>
      <c r="BR351" s="187"/>
    </row>
    <row r="352" spans="1:70" s="118" customFormat="1" ht="56.25" x14ac:dyDescent="0.25">
      <c r="A352" s="153" t="s">
        <v>306</v>
      </c>
      <c r="B352" s="154" t="s">
        <v>168</v>
      </c>
      <c r="C352" s="155" t="s">
        <v>169</v>
      </c>
      <c r="D352" s="155"/>
      <c r="E352" s="155"/>
      <c r="F352" s="153" t="s">
        <v>164</v>
      </c>
      <c r="G352" s="156">
        <v>2.3448E-2</v>
      </c>
      <c r="H352" s="157">
        <v>1142.1500000000001</v>
      </c>
      <c r="I352" s="175">
        <v>151.52000000000001</v>
      </c>
      <c r="J352" s="175">
        <v>15.41</v>
      </c>
      <c r="K352" s="175">
        <v>0.41</v>
      </c>
      <c r="L352" s="175">
        <v>312.91000000000003</v>
      </c>
      <c r="M352" s="175">
        <v>107.44</v>
      </c>
      <c r="N352" s="175">
        <v>4.24</v>
      </c>
      <c r="O352" s="175">
        <v>0.28999999999999998</v>
      </c>
      <c r="BL352" s="152"/>
      <c r="BM352" s="158" t="s">
        <v>169</v>
      </c>
      <c r="BQ352" s="182"/>
      <c r="BR352" s="187"/>
    </row>
    <row r="353" spans="1:70" s="118" customFormat="1" ht="15" x14ac:dyDescent="0.25">
      <c r="A353" s="159"/>
      <c r="B353" s="160"/>
      <c r="C353" s="161" t="s">
        <v>170</v>
      </c>
      <c r="D353" s="161"/>
      <c r="E353" s="161"/>
      <c r="F353" s="161"/>
      <c r="G353" s="161"/>
      <c r="H353" s="161"/>
      <c r="I353" s="161"/>
      <c r="J353" s="161"/>
      <c r="K353" s="161"/>
      <c r="L353" s="161"/>
      <c r="M353" s="161"/>
      <c r="N353" s="161"/>
      <c r="O353" s="162"/>
      <c r="BL353" s="152"/>
      <c r="BN353" s="158" t="s">
        <v>170</v>
      </c>
      <c r="BQ353" s="182"/>
      <c r="BR353" s="187"/>
    </row>
    <row r="354" spans="1:70" s="118" customFormat="1" ht="57" x14ac:dyDescent="0.25">
      <c r="A354" s="159"/>
      <c r="B354" s="160" t="s">
        <v>85</v>
      </c>
      <c r="C354" s="161" t="s">
        <v>86</v>
      </c>
      <c r="D354" s="161"/>
      <c r="E354" s="161"/>
      <c r="F354" s="161"/>
      <c r="G354" s="161"/>
      <c r="H354" s="161"/>
      <c r="I354" s="161"/>
      <c r="J354" s="161"/>
      <c r="K354" s="161"/>
      <c r="L354" s="161"/>
      <c r="M354" s="161"/>
      <c r="N354" s="161"/>
      <c r="O354" s="162"/>
      <c r="BL354" s="152"/>
      <c r="BN354" s="158" t="s">
        <v>86</v>
      </c>
      <c r="BQ354" s="182"/>
      <c r="BR354" s="187"/>
    </row>
    <row r="355" spans="1:70" s="118" customFormat="1" ht="15" x14ac:dyDescent="0.25">
      <c r="A355" s="159"/>
      <c r="B355" s="163" t="s">
        <v>81</v>
      </c>
      <c r="C355" s="161" t="s">
        <v>87</v>
      </c>
      <c r="D355" s="161"/>
      <c r="E355" s="161"/>
      <c r="F355" s="161"/>
      <c r="G355" s="161"/>
      <c r="H355" s="161"/>
      <c r="I355" s="161"/>
      <c r="J355" s="161"/>
      <c r="K355" s="161"/>
      <c r="L355" s="161"/>
      <c r="M355" s="161"/>
      <c r="N355" s="161"/>
      <c r="O355" s="162"/>
      <c r="BL355" s="152"/>
      <c r="BO355" s="158" t="s">
        <v>87</v>
      </c>
      <c r="BQ355" s="182"/>
      <c r="BR355" s="187"/>
    </row>
    <row r="356" spans="1:70" s="118" customFormat="1" ht="15" x14ac:dyDescent="0.25">
      <c r="A356" s="164"/>
      <c r="B356" s="165"/>
      <c r="C356" s="165"/>
      <c r="D356" s="165"/>
      <c r="E356" s="166" t="s">
        <v>307</v>
      </c>
      <c r="F356" s="167"/>
      <c r="G356" s="168"/>
      <c r="H356" s="133"/>
      <c r="I356" s="133"/>
      <c r="J356" s="133"/>
      <c r="K356" s="133"/>
      <c r="L356" s="189">
        <v>101.27</v>
      </c>
      <c r="M356" s="170"/>
      <c r="N356" s="171"/>
      <c r="O356" s="172"/>
      <c r="BL356" s="152"/>
      <c r="BQ356" s="182"/>
      <c r="BR356" s="187"/>
    </row>
    <row r="357" spans="1:70" s="118" customFormat="1" ht="15" x14ac:dyDescent="0.25">
      <c r="A357" s="164"/>
      <c r="B357" s="165"/>
      <c r="C357" s="165"/>
      <c r="D357" s="165"/>
      <c r="E357" s="166" t="s">
        <v>308</v>
      </c>
      <c r="F357" s="167"/>
      <c r="G357" s="168"/>
      <c r="H357" s="133"/>
      <c r="I357" s="133"/>
      <c r="J357" s="133"/>
      <c r="K357" s="133"/>
      <c r="L357" s="189">
        <v>54.94</v>
      </c>
      <c r="M357" s="170"/>
      <c r="N357" s="171"/>
      <c r="O357" s="172"/>
      <c r="BL357" s="152"/>
      <c r="BQ357" s="182"/>
      <c r="BR357" s="187"/>
    </row>
    <row r="358" spans="1:70" s="118" customFormat="1" ht="15" x14ac:dyDescent="0.25">
      <c r="A358" s="186" t="s">
        <v>309</v>
      </c>
      <c r="B358" s="186"/>
      <c r="C358" s="186"/>
      <c r="D358" s="186"/>
      <c r="E358" s="186"/>
      <c r="F358" s="186"/>
      <c r="G358" s="186"/>
      <c r="H358" s="186"/>
      <c r="I358" s="186"/>
      <c r="J358" s="186"/>
      <c r="K358" s="186"/>
      <c r="L358" s="186"/>
      <c r="M358" s="186"/>
      <c r="N358" s="186"/>
      <c r="O358" s="186"/>
      <c r="BL358" s="152"/>
      <c r="BQ358" s="182"/>
      <c r="BR358" s="187" t="s">
        <v>309</v>
      </c>
    </row>
    <row r="359" spans="1:70" s="118" customFormat="1" ht="56.25" x14ac:dyDescent="0.25">
      <c r="A359" s="153" t="s">
        <v>310</v>
      </c>
      <c r="B359" s="154" t="s">
        <v>162</v>
      </c>
      <c r="C359" s="155" t="s">
        <v>163</v>
      </c>
      <c r="D359" s="155"/>
      <c r="E359" s="155"/>
      <c r="F359" s="153" t="s">
        <v>164</v>
      </c>
      <c r="G359" s="156">
        <v>2.0822E-2</v>
      </c>
      <c r="H359" s="157">
        <v>389.42</v>
      </c>
      <c r="I359" s="175">
        <v>123.29</v>
      </c>
      <c r="J359" s="175">
        <v>11.41</v>
      </c>
      <c r="K359" s="175">
        <v>0.21</v>
      </c>
      <c r="L359" s="175">
        <v>127.09</v>
      </c>
      <c r="M359" s="175">
        <v>77.63</v>
      </c>
      <c r="N359" s="175">
        <v>2.79</v>
      </c>
      <c r="O359" s="175">
        <v>0.13</v>
      </c>
      <c r="BL359" s="152"/>
      <c r="BM359" s="158" t="s">
        <v>163</v>
      </c>
      <c r="BQ359" s="182"/>
      <c r="BR359" s="187"/>
    </row>
    <row r="360" spans="1:70" s="118" customFormat="1" ht="57" x14ac:dyDescent="0.25">
      <c r="A360" s="159"/>
      <c r="B360" s="160" t="s">
        <v>85</v>
      </c>
      <c r="C360" s="161" t="s">
        <v>86</v>
      </c>
      <c r="D360" s="161"/>
      <c r="E360" s="161"/>
      <c r="F360" s="161"/>
      <c r="G360" s="161"/>
      <c r="H360" s="161"/>
      <c r="I360" s="161"/>
      <c r="J360" s="161"/>
      <c r="K360" s="161"/>
      <c r="L360" s="161"/>
      <c r="M360" s="161"/>
      <c r="N360" s="161"/>
      <c r="O360" s="162"/>
      <c r="BL360" s="152"/>
      <c r="BN360" s="158" t="s">
        <v>86</v>
      </c>
      <c r="BQ360" s="182"/>
      <c r="BR360" s="187"/>
    </row>
    <row r="361" spans="1:70" s="118" customFormat="1" ht="15" x14ac:dyDescent="0.25">
      <c r="A361" s="159"/>
      <c r="B361" s="163" t="s">
        <v>81</v>
      </c>
      <c r="C361" s="161" t="s">
        <v>87</v>
      </c>
      <c r="D361" s="161"/>
      <c r="E361" s="161"/>
      <c r="F361" s="161"/>
      <c r="G361" s="161"/>
      <c r="H361" s="161"/>
      <c r="I361" s="161"/>
      <c r="J361" s="161"/>
      <c r="K361" s="161"/>
      <c r="L361" s="161"/>
      <c r="M361" s="161"/>
      <c r="N361" s="161"/>
      <c r="O361" s="162"/>
      <c r="BL361" s="152"/>
      <c r="BO361" s="158" t="s">
        <v>87</v>
      </c>
      <c r="BQ361" s="182"/>
      <c r="BR361" s="187"/>
    </row>
    <row r="362" spans="1:70" s="118" customFormat="1" ht="15" x14ac:dyDescent="0.25">
      <c r="A362" s="164"/>
      <c r="B362" s="165"/>
      <c r="C362" s="165"/>
      <c r="D362" s="165"/>
      <c r="E362" s="166" t="s">
        <v>311</v>
      </c>
      <c r="F362" s="167"/>
      <c r="G362" s="168"/>
      <c r="H362" s="133"/>
      <c r="I362" s="133"/>
      <c r="J362" s="133"/>
      <c r="K362" s="133"/>
      <c r="L362" s="189">
        <v>73.09</v>
      </c>
      <c r="M362" s="170"/>
      <c r="N362" s="171"/>
      <c r="O362" s="172"/>
      <c r="BL362" s="152"/>
      <c r="BQ362" s="182"/>
      <c r="BR362" s="187"/>
    </row>
    <row r="363" spans="1:70" s="118" customFormat="1" ht="15" x14ac:dyDescent="0.25">
      <c r="A363" s="164"/>
      <c r="B363" s="165"/>
      <c r="C363" s="165"/>
      <c r="D363" s="165"/>
      <c r="E363" s="166" t="s">
        <v>312</v>
      </c>
      <c r="F363" s="167"/>
      <c r="G363" s="168"/>
      <c r="H363" s="133"/>
      <c r="I363" s="133"/>
      <c r="J363" s="133"/>
      <c r="K363" s="133"/>
      <c r="L363" s="189">
        <v>39.659999999999997</v>
      </c>
      <c r="M363" s="170"/>
      <c r="N363" s="171"/>
      <c r="O363" s="172"/>
      <c r="BL363" s="152"/>
      <c r="BQ363" s="182"/>
      <c r="BR363" s="187"/>
    </row>
    <row r="364" spans="1:70" s="118" customFormat="1" ht="56.25" x14ac:dyDescent="0.25">
      <c r="A364" s="153" t="s">
        <v>313</v>
      </c>
      <c r="B364" s="154" t="s">
        <v>168</v>
      </c>
      <c r="C364" s="155" t="s">
        <v>169</v>
      </c>
      <c r="D364" s="155"/>
      <c r="E364" s="155"/>
      <c r="F364" s="153" t="s">
        <v>164</v>
      </c>
      <c r="G364" s="156">
        <v>2.0822E-2</v>
      </c>
      <c r="H364" s="157">
        <v>1142.1500000000001</v>
      </c>
      <c r="I364" s="175">
        <v>151.52000000000001</v>
      </c>
      <c r="J364" s="175">
        <v>15.41</v>
      </c>
      <c r="K364" s="175">
        <v>0.41</v>
      </c>
      <c r="L364" s="175">
        <v>277.87</v>
      </c>
      <c r="M364" s="175">
        <v>95.41</v>
      </c>
      <c r="N364" s="175">
        <v>3.77</v>
      </c>
      <c r="O364" s="175">
        <v>0.26</v>
      </c>
      <c r="BL364" s="152"/>
      <c r="BM364" s="158" t="s">
        <v>169</v>
      </c>
      <c r="BQ364" s="182"/>
      <c r="BR364" s="187"/>
    </row>
    <row r="365" spans="1:70" s="118" customFormat="1" ht="15" x14ac:dyDescent="0.25">
      <c r="A365" s="159"/>
      <c r="B365" s="160"/>
      <c r="C365" s="161" t="s">
        <v>170</v>
      </c>
      <c r="D365" s="161"/>
      <c r="E365" s="161"/>
      <c r="F365" s="161"/>
      <c r="G365" s="161"/>
      <c r="H365" s="161"/>
      <c r="I365" s="161"/>
      <c r="J365" s="161"/>
      <c r="K365" s="161"/>
      <c r="L365" s="161"/>
      <c r="M365" s="161"/>
      <c r="N365" s="161"/>
      <c r="O365" s="162"/>
      <c r="BL365" s="152"/>
      <c r="BN365" s="158" t="s">
        <v>170</v>
      </c>
      <c r="BQ365" s="182"/>
      <c r="BR365" s="187"/>
    </row>
    <row r="366" spans="1:70" s="118" customFormat="1" ht="57" x14ac:dyDescent="0.25">
      <c r="A366" s="159"/>
      <c r="B366" s="160" t="s">
        <v>85</v>
      </c>
      <c r="C366" s="161" t="s">
        <v>86</v>
      </c>
      <c r="D366" s="161"/>
      <c r="E366" s="161"/>
      <c r="F366" s="161"/>
      <c r="G366" s="161"/>
      <c r="H366" s="161"/>
      <c r="I366" s="161"/>
      <c r="J366" s="161"/>
      <c r="K366" s="161"/>
      <c r="L366" s="161"/>
      <c r="M366" s="161"/>
      <c r="N366" s="161"/>
      <c r="O366" s="162"/>
      <c r="BL366" s="152"/>
      <c r="BN366" s="158" t="s">
        <v>86</v>
      </c>
      <c r="BQ366" s="182"/>
      <c r="BR366" s="187"/>
    </row>
    <row r="367" spans="1:70" s="118" customFormat="1" ht="15" x14ac:dyDescent="0.25">
      <c r="A367" s="159"/>
      <c r="B367" s="163" t="s">
        <v>81</v>
      </c>
      <c r="C367" s="161" t="s">
        <v>87</v>
      </c>
      <c r="D367" s="161"/>
      <c r="E367" s="161"/>
      <c r="F367" s="161"/>
      <c r="G367" s="161"/>
      <c r="H367" s="161"/>
      <c r="I367" s="161"/>
      <c r="J367" s="161"/>
      <c r="K367" s="161"/>
      <c r="L367" s="161"/>
      <c r="M367" s="161"/>
      <c r="N367" s="161"/>
      <c r="O367" s="162"/>
      <c r="BL367" s="152"/>
      <c r="BO367" s="158" t="s">
        <v>87</v>
      </c>
      <c r="BQ367" s="182"/>
      <c r="BR367" s="187"/>
    </row>
    <row r="368" spans="1:70" s="118" customFormat="1" ht="15" x14ac:dyDescent="0.25">
      <c r="A368" s="164"/>
      <c r="B368" s="165"/>
      <c r="C368" s="165"/>
      <c r="D368" s="165"/>
      <c r="E368" s="166" t="s">
        <v>314</v>
      </c>
      <c r="F368" s="167"/>
      <c r="G368" s="168"/>
      <c r="H368" s="133"/>
      <c r="I368" s="133"/>
      <c r="J368" s="133"/>
      <c r="K368" s="133"/>
      <c r="L368" s="189">
        <v>89.93</v>
      </c>
      <c r="M368" s="170"/>
      <c r="N368" s="171"/>
      <c r="O368" s="172"/>
      <c r="BL368" s="152"/>
      <c r="BQ368" s="182"/>
      <c r="BR368" s="187"/>
    </row>
    <row r="369" spans="1:70" s="118" customFormat="1" ht="15" x14ac:dyDescent="0.25">
      <c r="A369" s="164"/>
      <c r="B369" s="165"/>
      <c r="C369" s="165"/>
      <c r="D369" s="165"/>
      <c r="E369" s="166" t="s">
        <v>315</v>
      </c>
      <c r="F369" s="167"/>
      <c r="G369" s="168"/>
      <c r="H369" s="133"/>
      <c r="I369" s="133"/>
      <c r="J369" s="133"/>
      <c r="K369" s="133"/>
      <c r="L369" s="189">
        <v>48.79</v>
      </c>
      <c r="M369" s="170"/>
      <c r="N369" s="171"/>
      <c r="O369" s="172"/>
      <c r="BL369" s="152"/>
      <c r="BQ369" s="182"/>
      <c r="BR369" s="187"/>
    </row>
    <row r="370" spans="1:70" s="118" customFormat="1" ht="15" x14ac:dyDescent="0.25">
      <c r="A370" s="186" t="s">
        <v>316</v>
      </c>
      <c r="B370" s="186"/>
      <c r="C370" s="186"/>
      <c r="D370" s="186"/>
      <c r="E370" s="186"/>
      <c r="F370" s="186"/>
      <c r="G370" s="186"/>
      <c r="H370" s="186"/>
      <c r="I370" s="186"/>
      <c r="J370" s="186"/>
      <c r="K370" s="186"/>
      <c r="L370" s="186"/>
      <c r="M370" s="186"/>
      <c r="N370" s="186"/>
      <c r="O370" s="186"/>
      <c r="BL370" s="152"/>
      <c r="BQ370" s="182"/>
      <c r="BR370" s="187" t="s">
        <v>316</v>
      </c>
    </row>
    <row r="371" spans="1:70" s="118" customFormat="1" ht="56.25" x14ac:dyDescent="0.25">
      <c r="A371" s="153" t="s">
        <v>317</v>
      </c>
      <c r="B371" s="154" t="s">
        <v>162</v>
      </c>
      <c r="C371" s="155" t="s">
        <v>163</v>
      </c>
      <c r="D371" s="155"/>
      <c r="E371" s="155"/>
      <c r="F371" s="153" t="s">
        <v>164</v>
      </c>
      <c r="G371" s="156">
        <v>2.2373000000000001E-2</v>
      </c>
      <c r="H371" s="157">
        <v>389.42</v>
      </c>
      <c r="I371" s="175">
        <v>123.29</v>
      </c>
      <c r="J371" s="175">
        <v>11.41</v>
      </c>
      <c r="K371" s="175">
        <v>0.21</v>
      </c>
      <c r="L371" s="175">
        <v>136.56</v>
      </c>
      <c r="M371" s="175">
        <v>83.41</v>
      </c>
      <c r="N371" s="175">
        <v>3</v>
      </c>
      <c r="O371" s="175">
        <v>0.14000000000000001</v>
      </c>
      <c r="BL371" s="152"/>
      <c r="BM371" s="158" t="s">
        <v>163</v>
      </c>
      <c r="BQ371" s="182"/>
      <c r="BR371" s="187"/>
    </row>
    <row r="372" spans="1:70" s="118" customFormat="1" ht="57" x14ac:dyDescent="0.25">
      <c r="A372" s="159"/>
      <c r="B372" s="160" t="s">
        <v>85</v>
      </c>
      <c r="C372" s="161" t="s">
        <v>86</v>
      </c>
      <c r="D372" s="161"/>
      <c r="E372" s="161"/>
      <c r="F372" s="161"/>
      <c r="G372" s="161"/>
      <c r="H372" s="161"/>
      <c r="I372" s="161"/>
      <c r="J372" s="161"/>
      <c r="K372" s="161"/>
      <c r="L372" s="161"/>
      <c r="M372" s="161"/>
      <c r="N372" s="161"/>
      <c r="O372" s="162"/>
      <c r="BL372" s="152"/>
      <c r="BN372" s="158" t="s">
        <v>86</v>
      </c>
      <c r="BQ372" s="182"/>
      <c r="BR372" s="187"/>
    </row>
    <row r="373" spans="1:70" s="118" customFormat="1" ht="15" x14ac:dyDescent="0.25">
      <c r="A373" s="159"/>
      <c r="B373" s="163" t="s">
        <v>81</v>
      </c>
      <c r="C373" s="161" t="s">
        <v>87</v>
      </c>
      <c r="D373" s="161"/>
      <c r="E373" s="161"/>
      <c r="F373" s="161"/>
      <c r="G373" s="161"/>
      <c r="H373" s="161"/>
      <c r="I373" s="161"/>
      <c r="J373" s="161"/>
      <c r="K373" s="161"/>
      <c r="L373" s="161"/>
      <c r="M373" s="161"/>
      <c r="N373" s="161"/>
      <c r="O373" s="162"/>
      <c r="BL373" s="152"/>
      <c r="BO373" s="158" t="s">
        <v>87</v>
      </c>
      <c r="BQ373" s="182"/>
      <c r="BR373" s="187"/>
    </row>
    <row r="374" spans="1:70" s="118" customFormat="1" ht="15" x14ac:dyDescent="0.25">
      <c r="A374" s="164"/>
      <c r="B374" s="165"/>
      <c r="C374" s="165"/>
      <c r="D374" s="165"/>
      <c r="E374" s="166" t="s">
        <v>318</v>
      </c>
      <c r="F374" s="167"/>
      <c r="G374" s="168"/>
      <c r="H374" s="133"/>
      <c r="I374" s="133"/>
      <c r="J374" s="133"/>
      <c r="K374" s="133"/>
      <c r="L374" s="189">
        <v>78.540000000000006</v>
      </c>
      <c r="M374" s="170"/>
      <c r="N374" s="171"/>
      <c r="O374" s="172"/>
      <c r="BL374" s="152"/>
      <c r="BQ374" s="182"/>
      <c r="BR374" s="187"/>
    </row>
    <row r="375" spans="1:70" s="118" customFormat="1" ht="15" x14ac:dyDescent="0.25">
      <c r="A375" s="164"/>
      <c r="B375" s="165"/>
      <c r="C375" s="165"/>
      <c r="D375" s="165"/>
      <c r="E375" s="166" t="s">
        <v>319</v>
      </c>
      <c r="F375" s="167"/>
      <c r="G375" s="168"/>
      <c r="H375" s="133"/>
      <c r="I375" s="133"/>
      <c r="J375" s="133"/>
      <c r="K375" s="133"/>
      <c r="L375" s="189">
        <v>42.61</v>
      </c>
      <c r="M375" s="170"/>
      <c r="N375" s="171"/>
      <c r="O375" s="172"/>
      <c r="BL375" s="152"/>
      <c r="BQ375" s="182"/>
      <c r="BR375" s="187"/>
    </row>
    <row r="376" spans="1:70" s="118" customFormat="1" ht="56.25" x14ac:dyDescent="0.25">
      <c r="A376" s="153" t="s">
        <v>320</v>
      </c>
      <c r="B376" s="154" t="s">
        <v>168</v>
      </c>
      <c r="C376" s="155" t="s">
        <v>169</v>
      </c>
      <c r="D376" s="155"/>
      <c r="E376" s="155"/>
      <c r="F376" s="153" t="s">
        <v>164</v>
      </c>
      <c r="G376" s="156">
        <v>2.2373000000000001E-2</v>
      </c>
      <c r="H376" s="157">
        <v>1142.1500000000001</v>
      </c>
      <c r="I376" s="175">
        <v>151.52000000000001</v>
      </c>
      <c r="J376" s="175">
        <v>15.41</v>
      </c>
      <c r="K376" s="175">
        <v>0.41</v>
      </c>
      <c r="L376" s="175">
        <v>298.57</v>
      </c>
      <c r="M376" s="175">
        <v>102.52</v>
      </c>
      <c r="N376" s="175">
        <v>4.05</v>
      </c>
      <c r="O376" s="175">
        <v>0.28000000000000003</v>
      </c>
      <c r="BL376" s="152"/>
      <c r="BM376" s="158" t="s">
        <v>169</v>
      </c>
      <c r="BQ376" s="182"/>
      <c r="BR376" s="187"/>
    </row>
    <row r="377" spans="1:70" s="118" customFormat="1" ht="15" x14ac:dyDescent="0.25">
      <c r="A377" s="159"/>
      <c r="B377" s="160"/>
      <c r="C377" s="161" t="s">
        <v>170</v>
      </c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2"/>
      <c r="BL377" s="152"/>
      <c r="BN377" s="158" t="s">
        <v>170</v>
      </c>
      <c r="BQ377" s="182"/>
      <c r="BR377" s="187"/>
    </row>
    <row r="378" spans="1:70" s="118" customFormat="1" ht="57" x14ac:dyDescent="0.25">
      <c r="A378" s="159"/>
      <c r="B378" s="160" t="s">
        <v>85</v>
      </c>
      <c r="C378" s="161" t="s">
        <v>86</v>
      </c>
      <c r="D378" s="161"/>
      <c r="E378" s="161"/>
      <c r="F378" s="161"/>
      <c r="G378" s="161"/>
      <c r="H378" s="161"/>
      <c r="I378" s="161"/>
      <c r="J378" s="161"/>
      <c r="K378" s="161"/>
      <c r="L378" s="161"/>
      <c r="M378" s="161"/>
      <c r="N378" s="161"/>
      <c r="O378" s="162"/>
      <c r="BL378" s="152"/>
      <c r="BN378" s="158" t="s">
        <v>86</v>
      </c>
      <c r="BQ378" s="182"/>
      <c r="BR378" s="187"/>
    </row>
    <row r="379" spans="1:70" s="118" customFormat="1" ht="15" x14ac:dyDescent="0.25">
      <c r="A379" s="159"/>
      <c r="B379" s="163" t="s">
        <v>81</v>
      </c>
      <c r="C379" s="161" t="s">
        <v>87</v>
      </c>
      <c r="D379" s="161"/>
      <c r="E379" s="161"/>
      <c r="F379" s="161"/>
      <c r="G379" s="161"/>
      <c r="H379" s="161"/>
      <c r="I379" s="161"/>
      <c r="J379" s="161"/>
      <c r="K379" s="161"/>
      <c r="L379" s="161"/>
      <c r="M379" s="161"/>
      <c r="N379" s="161"/>
      <c r="O379" s="162"/>
      <c r="BL379" s="152"/>
      <c r="BO379" s="158" t="s">
        <v>87</v>
      </c>
      <c r="BQ379" s="182"/>
      <c r="BR379" s="187"/>
    </row>
    <row r="380" spans="1:70" s="118" customFormat="1" ht="15" x14ac:dyDescent="0.25">
      <c r="A380" s="164"/>
      <c r="B380" s="165"/>
      <c r="C380" s="165"/>
      <c r="D380" s="165"/>
      <c r="E380" s="166" t="s">
        <v>321</v>
      </c>
      <c r="F380" s="167"/>
      <c r="G380" s="168"/>
      <c r="H380" s="133"/>
      <c r="I380" s="133"/>
      <c r="J380" s="133"/>
      <c r="K380" s="133"/>
      <c r="L380" s="189">
        <v>96.63</v>
      </c>
      <c r="M380" s="170"/>
      <c r="N380" s="171"/>
      <c r="O380" s="172"/>
      <c r="BL380" s="152"/>
      <c r="BQ380" s="182"/>
      <c r="BR380" s="187"/>
    </row>
    <row r="381" spans="1:70" s="118" customFormat="1" ht="15" x14ac:dyDescent="0.25">
      <c r="A381" s="164"/>
      <c r="B381" s="165"/>
      <c r="C381" s="165"/>
      <c r="D381" s="165"/>
      <c r="E381" s="166" t="s">
        <v>322</v>
      </c>
      <c r="F381" s="167"/>
      <c r="G381" s="168"/>
      <c r="H381" s="133"/>
      <c r="I381" s="133"/>
      <c r="J381" s="133"/>
      <c r="K381" s="133"/>
      <c r="L381" s="189">
        <v>52.43</v>
      </c>
      <c r="M381" s="170"/>
      <c r="N381" s="171"/>
      <c r="O381" s="172"/>
      <c r="BL381" s="152"/>
      <c r="BQ381" s="182"/>
      <c r="BR381" s="187"/>
    </row>
    <row r="382" spans="1:70" s="118" customFormat="1" ht="15" x14ac:dyDescent="0.25">
      <c r="A382" s="186" t="s">
        <v>323</v>
      </c>
      <c r="B382" s="186"/>
      <c r="C382" s="186"/>
      <c r="D382" s="186"/>
      <c r="E382" s="186"/>
      <c r="F382" s="186"/>
      <c r="G382" s="186"/>
      <c r="H382" s="186"/>
      <c r="I382" s="186"/>
      <c r="J382" s="186"/>
      <c r="K382" s="186"/>
      <c r="L382" s="186"/>
      <c r="M382" s="186"/>
      <c r="N382" s="186"/>
      <c r="O382" s="186"/>
      <c r="BL382" s="152"/>
      <c r="BQ382" s="182"/>
      <c r="BR382" s="187" t="s">
        <v>323</v>
      </c>
    </row>
    <row r="383" spans="1:70" s="118" customFormat="1" ht="56.25" x14ac:dyDescent="0.25">
      <c r="A383" s="153" t="s">
        <v>324</v>
      </c>
      <c r="B383" s="154" t="s">
        <v>162</v>
      </c>
      <c r="C383" s="155" t="s">
        <v>163</v>
      </c>
      <c r="D383" s="155"/>
      <c r="E383" s="155"/>
      <c r="F383" s="153" t="s">
        <v>164</v>
      </c>
      <c r="G383" s="156">
        <v>2.9294000000000001E-2</v>
      </c>
      <c r="H383" s="157">
        <v>389.42</v>
      </c>
      <c r="I383" s="175">
        <v>123.29</v>
      </c>
      <c r="J383" s="175">
        <v>11.41</v>
      </c>
      <c r="K383" s="175">
        <v>0.21</v>
      </c>
      <c r="L383" s="175">
        <v>178.8</v>
      </c>
      <c r="M383" s="175">
        <v>109.22</v>
      </c>
      <c r="N383" s="175">
        <v>3.92</v>
      </c>
      <c r="O383" s="175">
        <v>0.18</v>
      </c>
      <c r="BL383" s="152"/>
      <c r="BM383" s="158" t="s">
        <v>163</v>
      </c>
      <c r="BQ383" s="182"/>
      <c r="BR383" s="187"/>
    </row>
    <row r="384" spans="1:70" s="118" customFormat="1" ht="57" x14ac:dyDescent="0.25">
      <c r="A384" s="159"/>
      <c r="B384" s="160" t="s">
        <v>85</v>
      </c>
      <c r="C384" s="161" t="s">
        <v>86</v>
      </c>
      <c r="D384" s="161"/>
      <c r="E384" s="161"/>
      <c r="F384" s="161"/>
      <c r="G384" s="161"/>
      <c r="H384" s="161"/>
      <c r="I384" s="161"/>
      <c r="J384" s="161"/>
      <c r="K384" s="161"/>
      <c r="L384" s="161"/>
      <c r="M384" s="161"/>
      <c r="N384" s="161"/>
      <c r="O384" s="162"/>
      <c r="BL384" s="152"/>
      <c r="BN384" s="158" t="s">
        <v>86</v>
      </c>
      <c r="BQ384" s="182"/>
      <c r="BR384" s="187"/>
    </row>
    <row r="385" spans="1:70" s="118" customFormat="1" ht="15" x14ac:dyDescent="0.25">
      <c r="A385" s="159"/>
      <c r="B385" s="163" t="s">
        <v>81</v>
      </c>
      <c r="C385" s="161" t="s">
        <v>87</v>
      </c>
      <c r="D385" s="161"/>
      <c r="E385" s="161"/>
      <c r="F385" s="161"/>
      <c r="G385" s="161"/>
      <c r="H385" s="161"/>
      <c r="I385" s="161"/>
      <c r="J385" s="161"/>
      <c r="K385" s="161"/>
      <c r="L385" s="161"/>
      <c r="M385" s="161"/>
      <c r="N385" s="161"/>
      <c r="O385" s="162"/>
      <c r="BL385" s="152"/>
      <c r="BO385" s="158" t="s">
        <v>87</v>
      </c>
      <c r="BQ385" s="182"/>
      <c r="BR385" s="187"/>
    </row>
    <row r="386" spans="1:70" s="118" customFormat="1" ht="15" x14ac:dyDescent="0.25">
      <c r="A386" s="164"/>
      <c r="B386" s="165"/>
      <c r="C386" s="165"/>
      <c r="D386" s="165"/>
      <c r="E386" s="166" t="s">
        <v>325</v>
      </c>
      <c r="F386" s="167"/>
      <c r="G386" s="168"/>
      <c r="H386" s="133"/>
      <c r="I386" s="133"/>
      <c r="J386" s="133"/>
      <c r="K386" s="133"/>
      <c r="L386" s="189">
        <v>102.84</v>
      </c>
      <c r="M386" s="170"/>
      <c r="N386" s="171"/>
      <c r="O386" s="172"/>
      <c r="BL386" s="152"/>
      <c r="BQ386" s="182"/>
      <c r="BR386" s="187"/>
    </row>
    <row r="387" spans="1:70" s="118" customFormat="1" ht="15" x14ac:dyDescent="0.25">
      <c r="A387" s="164"/>
      <c r="B387" s="165"/>
      <c r="C387" s="165"/>
      <c r="D387" s="165"/>
      <c r="E387" s="166" t="s">
        <v>326</v>
      </c>
      <c r="F387" s="167"/>
      <c r="G387" s="168"/>
      <c r="H387" s="133"/>
      <c r="I387" s="133"/>
      <c r="J387" s="133"/>
      <c r="K387" s="133"/>
      <c r="L387" s="189">
        <v>55.79</v>
      </c>
      <c r="M387" s="170"/>
      <c r="N387" s="171"/>
      <c r="O387" s="172"/>
      <c r="BL387" s="152"/>
      <c r="BQ387" s="182"/>
      <c r="BR387" s="187"/>
    </row>
    <row r="388" spans="1:70" s="118" customFormat="1" ht="56.25" x14ac:dyDescent="0.25">
      <c r="A388" s="153" t="s">
        <v>327</v>
      </c>
      <c r="B388" s="154" t="s">
        <v>168</v>
      </c>
      <c r="C388" s="155" t="s">
        <v>169</v>
      </c>
      <c r="D388" s="155"/>
      <c r="E388" s="155"/>
      <c r="F388" s="153" t="s">
        <v>164</v>
      </c>
      <c r="G388" s="156">
        <v>2.9294000000000001E-2</v>
      </c>
      <c r="H388" s="157">
        <v>1142.1500000000001</v>
      </c>
      <c r="I388" s="175">
        <v>151.52000000000001</v>
      </c>
      <c r="J388" s="175">
        <v>15.41</v>
      </c>
      <c r="K388" s="175">
        <v>0.41</v>
      </c>
      <c r="L388" s="175">
        <v>390.93</v>
      </c>
      <c r="M388" s="175">
        <v>134.22999999999999</v>
      </c>
      <c r="N388" s="175">
        <v>5.3</v>
      </c>
      <c r="O388" s="175">
        <v>0.37</v>
      </c>
      <c r="BL388" s="152"/>
      <c r="BM388" s="158" t="s">
        <v>169</v>
      </c>
      <c r="BQ388" s="182"/>
      <c r="BR388" s="187"/>
    </row>
    <row r="389" spans="1:70" s="118" customFormat="1" ht="15" x14ac:dyDescent="0.25">
      <c r="A389" s="159"/>
      <c r="B389" s="160"/>
      <c r="C389" s="161" t="s">
        <v>170</v>
      </c>
      <c r="D389" s="161"/>
      <c r="E389" s="161"/>
      <c r="F389" s="161"/>
      <c r="G389" s="161"/>
      <c r="H389" s="161"/>
      <c r="I389" s="161"/>
      <c r="J389" s="161"/>
      <c r="K389" s="161"/>
      <c r="L389" s="161"/>
      <c r="M389" s="161"/>
      <c r="N389" s="161"/>
      <c r="O389" s="162"/>
      <c r="BL389" s="152"/>
      <c r="BN389" s="158" t="s">
        <v>170</v>
      </c>
      <c r="BQ389" s="182"/>
      <c r="BR389" s="187"/>
    </row>
    <row r="390" spans="1:70" s="118" customFormat="1" ht="57" x14ac:dyDescent="0.25">
      <c r="A390" s="159"/>
      <c r="B390" s="160" t="s">
        <v>85</v>
      </c>
      <c r="C390" s="161" t="s">
        <v>86</v>
      </c>
      <c r="D390" s="161"/>
      <c r="E390" s="161"/>
      <c r="F390" s="161"/>
      <c r="G390" s="161"/>
      <c r="H390" s="161"/>
      <c r="I390" s="161"/>
      <c r="J390" s="161"/>
      <c r="K390" s="161"/>
      <c r="L390" s="161"/>
      <c r="M390" s="161"/>
      <c r="N390" s="161"/>
      <c r="O390" s="162"/>
      <c r="BL390" s="152"/>
      <c r="BN390" s="158" t="s">
        <v>86</v>
      </c>
      <c r="BQ390" s="182"/>
      <c r="BR390" s="187"/>
    </row>
    <row r="391" spans="1:70" s="118" customFormat="1" ht="15" x14ac:dyDescent="0.25">
      <c r="A391" s="159"/>
      <c r="B391" s="163" t="s">
        <v>81</v>
      </c>
      <c r="C391" s="161" t="s">
        <v>87</v>
      </c>
      <c r="D391" s="161"/>
      <c r="E391" s="161"/>
      <c r="F391" s="161"/>
      <c r="G391" s="161"/>
      <c r="H391" s="161"/>
      <c r="I391" s="161"/>
      <c r="J391" s="161"/>
      <c r="K391" s="161"/>
      <c r="L391" s="161"/>
      <c r="M391" s="161"/>
      <c r="N391" s="161"/>
      <c r="O391" s="162"/>
      <c r="BL391" s="152"/>
      <c r="BO391" s="158" t="s">
        <v>87</v>
      </c>
      <c r="BQ391" s="182"/>
      <c r="BR391" s="187"/>
    </row>
    <row r="392" spans="1:70" s="118" customFormat="1" ht="15" x14ac:dyDescent="0.25">
      <c r="A392" s="164"/>
      <c r="B392" s="165"/>
      <c r="C392" s="165"/>
      <c r="D392" s="165"/>
      <c r="E392" s="166" t="s">
        <v>328</v>
      </c>
      <c r="F392" s="167"/>
      <c r="G392" s="168"/>
      <c r="H392" s="133"/>
      <c r="I392" s="133"/>
      <c r="J392" s="133"/>
      <c r="K392" s="133"/>
      <c r="L392" s="189">
        <v>126.52</v>
      </c>
      <c r="M392" s="170"/>
      <c r="N392" s="171"/>
      <c r="O392" s="172"/>
      <c r="BL392" s="152"/>
      <c r="BQ392" s="182"/>
      <c r="BR392" s="187"/>
    </row>
    <row r="393" spans="1:70" s="118" customFormat="1" ht="15" x14ac:dyDescent="0.25">
      <c r="A393" s="164"/>
      <c r="B393" s="165"/>
      <c r="C393" s="165"/>
      <c r="D393" s="165"/>
      <c r="E393" s="166" t="s">
        <v>329</v>
      </c>
      <c r="F393" s="167"/>
      <c r="G393" s="168"/>
      <c r="H393" s="133"/>
      <c r="I393" s="133"/>
      <c r="J393" s="133"/>
      <c r="K393" s="133"/>
      <c r="L393" s="189">
        <v>68.650000000000006</v>
      </c>
      <c r="M393" s="170"/>
      <c r="N393" s="171"/>
      <c r="O393" s="172"/>
      <c r="BL393" s="152"/>
      <c r="BQ393" s="182"/>
      <c r="BR393" s="187"/>
    </row>
    <row r="394" spans="1:70" s="118" customFormat="1" ht="15" x14ac:dyDescent="0.25">
      <c r="A394" s="186" t="s">
        <v>330</v>
      </c>
      <c r="B394" s="186"/>
      <c r="C394" s="186"/>
      <c r="D394" s="186"/>
      <c r="E394" s="186"/>
      <c r="F394" s="186"/>
      <c r="G394" s="186"/>
      <c r="H394" s="186"/>
      <c r="I394" s="186"/>
      <c r="J394" s="186"/>
      <c r="K394" s="186"/>
      <c r="L394" s="186"/>
      <c r="M394" s="186"/>
      <c r="N394" s="186"/>
      <c r="O394" s="186"/>
      <c r="BL394" s="152"/>
      <c r="BQ394" s="182"/>
      <c r="BR394" s="187" t="s">
        <v>330</v>
      </c>
    </row>
    <row r="395" spans="1:70" s="118" customFormat="1" ht="56.25" x14ac:dyDescent="0.25">
      <c r="A395" s="153" t="s">
        <v>331</v>
      </c>
      <c r="B395" s="154" t="s">
        <v>162</v>
      </c>
      <c r="C395" s="155" t="s">
        <v>163</v>
      </c>
      <c r="D395" s="155"/>
      <c r="E395" s="155"/>
      <c r="F395" s="153" t="s">
        <v>164</v>
      </c>
      <c r="G395" s="156">
        <v>1.9788749999999999</v>
      </c>
      <c r="H395" s="157">
        <v>389.42</v>
      </c>
      <c r="I395" s="175">
        <v>123.29</v>
      </c>
      <c r="J395" s="175">
        <v>11.41</v>
      </c>
      <c r="K395" s="175">
        <v>0.21</v>
      </c>
      <c r="L395" s="157">
        <v>12078.66</v>
      </c>
      <c r="M395" s="157">
        <v>7377.91</v>
      </c>
      <c r="N395" s="175">
        <v>265.02999999999997</v>
      </c>
      <c r="O395" s="175">
        <v>12.39</v>
      </c>
      <c r="BL395" s="152"/>
      <c r="BM395" s="158" t="s">
        <v>163</v>
      </c>
      <c r="BQ395" s="182"/>
      <c r="BR395" s="187"/>
    </row>
    <row r="396" spans="1:70" s="118" customFormat="1" ht="57" x14ac:dyDescent="0.25">
      <c r="A396" s="159"/>
      <c r="B396" s="160" t="s">
        <v>85</v>
      </c>
      <c r="C396" s="161" t="s">
        <v>86</v>
      </c>
      <c r="D396" s="161"/>
      <c r="E396" s="161"/>
      <c r="F396" s="161"/>
      <c r="G396" s="161"/>
      <c r="H396" s="161"/>
      <c r="I396" s="161"/>
      <c r="J396" s="161"/>
      <c r="K396" s="161"/>
      <c r="L396" s="161"/>
      <c r="M396" s="161"/>
      <c r="N396" s="161"/>
      <c r="O396" s="162"/>
      <c r="BL396" s="152"/>
      <c r="BN396" s="158" t="s">
        <v>86</v>
      </c>
      <c r="BQ396" s="182"/>
      <c r="BR396" s="187"/>
    </row>
    <row r="397" spans="1:70" s="118" customFormat="1" ht="15" x14ac:dyDescent="0.25">
      <c r="A397" s="159"/>
      <c r="B397" s="163" t="s">
        <v>81</v>
      </c>
      <c r="C397" s="161" t="s">
        <v>87</v>
      </c>
      <c r="D397" s="161"/>
      <c r="E397" s="161"/>
      <c r="F397" s="161"/>
      <c r="G397" s="161"/>
      <c r="H397" s="161"/>
      <c r="I397" s="161"/>
      <c r="J397" s="161"/>
      <c r="K397" s="161"/>
      <c r="L397" s="161"/>
      <c r="M397" s="161"/>
      <c r="N397" s="161"/>
      <c r="O397" s="162"/>
      <c r="BL397" s="152"/>
      <c r="BO397" s="158" t="s">
        <v>87</v>
      </c>
      <c r="BQ397" s="182"/>
      <c r="BR397" s="187"/>
    </row>
    <row r="398" spans="1:70" s="118" customFormat="1" ht="15" x14ac:dyDescent="0.25">
      <c r="A398" s="164"/>
      <c r="B398" s="165"/>
      <c r="C398" s="165"/>
      <c r="D398" s="165"/>
      <c r="E398" s="166" t="s">
        <v>332</v>
      </c>
      <c r="F398" s="167"/>
      <c r="G398" s="168"/>
      <c r="H398" s="133"/>
      <c r="I398" s="133"/>
      <c r="J398" s="133"/>
      <c r="K398" s="133"/>
      <c r="L398" s="169">
        <v>6946.88</v>
      </c>
      <c r="M398" s="170"/>
      <c r="N398" s="171"/>
      <c r="O398" s="172"/>
      <c r="BL398" s="152"/>
      <c r="BQ398" s="182"/>
      <c r="BR398" s="187"/>
    </row>
    <row r="399" spans="1:70" s="118" customFormat="1" ht="15" x14ac:dyDescent="0.25">
      <c r="A399" s="164"/>
      <c r="B399" s="165"/>
      <c r="C399" s="165"/>
      <c r="D399" s="165"/>
      <c r="E399" s="166" t="s">
        <v>333</v>
      </c>
      <c r="F399" s="167"/>
      <c r="G399" s="168"/>
      <c r="H399" s="133"/>
      <c r="I399" s="133"/>
      <c r="J399" s="133"/>
      <c r="K399" s="133"/>
      <c r="L399" s="169">
        <v>3769.05</v>
      </c>
      <c r="M399" s="170"/>
      <c r="N399" s="171"/>
      <c r="O399" s="172"/>
      <c r="BL399" s="152"/>
      <c r="BQ399" s="182"/>
      <c r="BR399" s="187"/>
    </row>
    <row r="400" spans="1:70" s="118" customFormat="1" ht="56.25" x14ac:dyDescent="0.25">
      <c r="A400" s="153" t="s">
        <v>334</v>
      </c>
      <c r="B400" s="154" t="s">
        <v>168</v>
      </c>
      <c r="C400" s="155" t="s">
        <v>169</v>
      </c>
      <c r="D400" s="155"/>
      <c r="E400" s="155"/>
      <c r="F400" s="153" t="s">
        <v>164</v>
      </c>
      <c r="G400" s="156">
        <v>1.9788749999999999</v>
      </c>
      <c r="H400" s="157">
        <v>1142.1500000000001</v>
      </c>
      <c r="I400" s="175">
        <v>151.52000000000001</v>
      </c>
      <c r="J400" s="175">
        <v>15.41</v>
      </c>
      <c r="K400" s="175">
        <v>0.41</v>
      </c>
      <c r="L400" s="157">
        <v>26407.96</v>
      </c>
      <c r="M400" s="157">
        <v>9067.3700000000008</v>
      </c>
      <c r="N400" s="175">
        <v>358.01</v>
      </c>
      <c r="O400" s="175">
        <v>24.77</v>
      </c>
      <c r="BL400" s="152"/>
      <c r="BM400" s="158" t="s">
        <v>169</v>
      </c>
      <c r="BQ400" s="182"/>
      <c r="BR400" s="187"/>
    </row>
    <row r="401" spans="1:70" s="118" customFormat="1" ht="15" x14ac:dyDescent="0.25">
      <c r="A401" s="159"/>
      <c r="B401" s="160"/>
      <c r="C401" s="161" t="s">
        <v>170</v>
      </c>
      <c r="D401" s="161"/>
      <c r="E401" s="161"/>
      <c r="F401" s="161"/>
      <c r="G401" s="161"/>
      <c r="H401" s="161"/>
      <c r="I401" s="161"/>
      <c r="J401" s="161"/>
      <c r="K401" s="161"/>
      <c r="L401" s="161"/>
      <c r="M401" s="161"/>
      <c r="N401" s="161"/>
      <c r="O401" s="162"/>
      <c r="BL401" s="152"/>
      <c r="BN401" s="158" t="s">
        <v>170</v>
      </c>
      <c r="BQ401" s="182"/>
      <c r="BR401" s="187"/>
    </row>
    <row r="402" spans="1:70" s="118" customFormat="1" ht="57" x14ac:dyDescent="0.25">
      <c r="A402" s="159"/>
      <c r="B402" s="160" t="s">
        <v>85</v>
      </c>
      <c r="C402" s="161" t="s">
        <v>86</v>
      </c>
      <c r="D402" s="161"/>
      <c r="E402" s="161"/>
      <c r="F402" s="161"/>
      <c r="G402" s="161"/>
      <c r="H402" s="161"/>
      <c r="I402" s="161"/>
      <c r="J402" s="161"/>
      <c r="K402" s="161"/>
      <c r="L402" s="161"/>
      <c r="M402" s="161"/>
      <c r="N402" s="161"/>
      <c r="O402" s="162"/>
      <c r="BL402" s="152"/>
      <c r="BN402" s="158" t="s">
        <v>86</v>
      </c>
      <c r="BQ402" s="182"/>
      <c r="BR402" s="187"/>
    </row>
    <row r="403" spans="1:70" s="118" customFormat="1" ht="15" x14ac:dyDescent="0.25">
      <c r="A403" s="159"/>
      <c r="B403" s="163" t="s">
        <v>81</v>
      </c>
      <c r="C403" s="161" t="s">
        <v>87</v>
      </c>
      <c r="D403" s="161"/>
      <c r="E403" s="161"/>
      <c r="F403" s="161"/>
      <c r="G403" s="161"/>
      <c r="H403" s="161"/>
      <c r="I403" s="161"/>
      <c r="J403" s="161"/>
      <c r="K403" s="161"/>
      <c r="L403" s="161"/>
      <c r="M403" s="161"/>
      <c r="N403" s="161"/>
      <c r="O403" s="162"/>
      <c r="BL403" s="152"/>
      <c r="BO403" s="158" t="s">
        <v>87</v>
      </c>
      <c r="BQ403" s="182"/>
      <c r="BR403" s="187"/>
    </row>
    <row r="404" spans="1:70" s="118" customFormat="1" ht="15" x14ac:dyDescent="0.25">
      <c r="A404" s="164"/>
      <c r="B404" s="165"/>
      <c r="C404" s="165"/>
      <c r="D404" s="165"/>
      <c r="E404" s="166" t="s">
        <v>335</v>
      </c>
      <c r="F404" s="167"/>
      <c r="G404" s="168"/>
      <c r="H404" s="133"/>
      <c r="I404" s="133"/>
      <c r="J404" s="133"/>
      <c r="K404" s="133"/>
      <c r="L404" s="169">
        <v>8546.61</v>
      </c>
      <c r="M404" s="170"/>
      <c r="N404" s="171"/>
      <c r="O404" s="172"/>
      <c r="BL404" s="152"/>
      <c r="BQ404" s="182"/>
      <c r="BR404" s="187"/>
    </row>
    <row r="405" spans="1:70" s="118" customFormat="1" ht="15" x14ac:dyDescent="0.25">
      <c r="A405" s="164"/>
      <c r="B405" s="165"/>
      <c r="C405" s="165"/>
      <c r="D405" s="165"/>
      <c r="E405" s="166" t="s">
        <v>336</v>
      </c>
      <c r="F405" s="167"/>
      <c r="G405" s="168"/>
      <c r="H405" s="133"/>
      <c r="I405" s="133"/>
      <c r="J405" s="133"/>
      <c r="K405" s="133"/>
      <c r="L405" s="169">
        <v>4636.99</v>
      </c>
      <c r="M405" s="170"/>
      <c r="N405" s="171"/>
      <c r="O405" s="172"/>
      <c r="BL405" s="152"/>
      <c r="BQ405" s="182"/>
      <c r="BR405" s="187"/>
    </row>
    <row r="406" spans="1:70" s="118" customFormat="1" ht="15" x14ac:dyDescent="0.25">
      <c r="A406" s="186" t="s">
        <v>337</v>
      </c>
      <c r="B406" s="186"/>
      <c r="C406" s="186"/>
      <c r="D406" s="186"/>
      <c r="E406" s="186"/>
      <c r="F406" s="186"/>
      <c r="G406" s="186"/>
      <c r="H406" s="186"/>
      <c r="I406" s="186"/>
      <c r="J406" s="186"/>
      <c r="K406" s="186"/>
      <c r="L406" s="186"/>
      <c r="M406" s="186"/>
      <c r="N406" s="186"/>
      <c r="O406" s="186"/>
      <c r="BL406" s="152"/>
      <c r="BQ406" s="182"/>
      <c r="BR406" s="187" t="s">
        <v>337</v>
      </c>
    </row>
    <row r="407" spans="1:70" s="118" customFormat="1" ht="56.25" x14ac:dyDescent="0.25">
      <c r="A407" s="153" t="s">
        <v>338</v>
      </c>
      <c r="B407" s="154" t="s">
        <v>162</v>
      </c>
      <c r="C407" s="155" t="s">
        <v>163</v>
      </c>
      <c r="D407" s="155"/>
      <c r="E407" s="155"/>
      <c r="F407" s="153" t="s">
        <v>164</v>
      </c>
      <c r="G407" s="156">
        <v>6.7016999999999993E-2</v>
      </c>
      <c r="H407" s="157">
        <v>389.42</v>
      </c>
      <c r="I407" s="175">
        <v>123.29</v>
      </c>
      <c r="J407" s="175">
        <v>11.41</v>
      </c>
      <c r="K407" s="175">
        <v>0.21</v>
      </c>
      <c r="L407" s="175">
        <v>409.06</v>
      </c>
      <c r="M407" s="175">
        <v>249.86</v>
      </c>
      <c r="N407" s="175">
        <v>8.98</v>
      </c>
      <c r="O407" s="175">
        <v>0.42</v>
      </c>
      <c r="BL407" s="152"/>
      <c r="BM407" s="158" t="s">
        <v>163</v>
      </c>
      <c r="BQ407" s="182"/>
      <c r="BR407" s="187"/>
    </row>
    <row r="408" spans="1:70" s="118" customFormat="1" ht="57" x14ac:dyDescent="0.25">
      <c r="A408" s="159"/>
      <c r="B408" s="160" t="s">
        <v>85</v>
      </c>
      <c r="C408" s="161" t="s">
        <v>86</v>
      </c>
      <c r="D408" s="161"/>
      <c r="E408" s="161"/>
      <c r="F408" s="161"/>
      <c r="G408" s="161"/>
      <c r="H408" s="161"/>
      <c r="I408" s="161"/>
      <c r="J408" s="161"/>
      <c r="K408" s="161"/>
      <c r="L408" s="161"/>
      <c r="M408" s="161"/>
      <c r="N408" s="161"/>
      <c r="O408" s="162"/>
      <c r="BL408" s="152"/>
      <c r="BN408" s="158" t="s">
        <v>86</v>
      </c>
      <c r="BQ408" s="182"/>
      <c r="BR408" s="187"/>
    </row>
    <row r="409" spans="1:70" s="118" customFormat="1" ht="15" x14ac:dyDescent="0.25">
      <c r="A409" s="159"/>
      <c r="B409" s="163" t="s">
        <v>81</v>
      </c>
      <c r="C409" s="161" t="s">
        <v>87</v>
      </c>
      <c r="D409" s="161"/>
      <c r="E409" s="161"/>
      <c r="F409" s="161"/>
      <c r="G409" s="161"/>
      <c r="H409" s="161"/>
      <c r="I409" s="161"/>
      <c r="J409" s="161"/>
      <c r="K409" s="161"/>
      <c r="L409" s="161"/>
      <c r="M409" s="161"/>
      <c r="N409" s="161"/>
      <c r="O409" s="162"/>
      <c r="BL409" s="152"/>
      <c r="BO409" s="158" t="s">
        <v>87</v>
      </c>
      <c r="BQ409" s="182"/>
      <c r="BR409" s="187"/>
    </row>
    <row r="410" spans="1:70" s="118" customFormat="1" ht="15" x14ac:dyDescent="0.25">
      <c r="A410" s="164"/>
      <c r="B410" s="165"/>
      <c r="C410" s="165"/>
      <c r="D410" s="165"/>
      <c r="E410" s="166" t="s">
        <v>339</v>
      </c>
      <c r="F410" s="167"/>
      <c r="G410" s="168"/>
      <c r="H410" s="133"/>
      <c r="I410" s="133"/>
      <c r="J410" s="133"/>
      <c r="K410" s="133"/>
      <c r="L410" s="189">
        <v>235.26</v>
      </c>
      <c r="M410" s="170"/>
      <c r="N410" s="171"/>
      <c r="O410" s="172"/>
      <c r="BL410" s="152"/>
      <c r="BQ410" s="182"/>
      <c r="BR410" s="187"/>
    </row>
    <row r="411" spans="1:70" s="118" customFormat="1" ht="15" x14ac:dyDescent="0.25">
      <c r="A411" s="164"/>
      <c r="B411" s="165"/>
      <c r="C411" s="165"/>
      <c r="D411" s="165"/>
      <c r="E411" s="166" t="s">
        <v>340</v>
      </c>
      <c r="F411" s="167"/>
      <c r="G411" s="168"/>
      <c r="H411" s="133"/>
      <c r="I411" s="133"/>
      <c r="J411" s="133"/>
      <c r="K411" s="133"/>
      <c r="L411" s="189">
        <v>127.64</v>
      </c>
      <c r="M411" s="170"/>
      <c r="N411" s="171"/>
      <c r="O411" s="172"/>
      <c r="BL411" s="152"/>
      <c r="BQ411" s="182"/>
      <c r="BR411" s="187"/>
    </row>
    <row r="412" spans="1:70" s="118" customFormat="1" ht="56.25" x14ac:dyDescent="0.25">
      <c r="A412" s="153" t="s">
        <v>341</v>
      </c>
      <c r="B412" s="154" t="s">
        <v>168</v>
      </c>
      <c r="C412" s="155" t="s">
        <v>169</v>
      </c>
      <c r="D412" s="155"/>
      <c r="E412" s="155"/>
      <c r="F412" s="153" t="s">
        <v>164</v>
      </c>
      <c r="G412" s="156">
        <v>6.7016999999999993E-2</v>
      </c>
      <c r="H412" s="157">
        <v>1142.1500000000001</v>
      </c>
      <c r="I412" s="175">
        <v>151.52000000000001</v>
      </c>
      <c r="J412" s="175">
        <v>15.41</v>
      </c>
      <c r="K412" s="175">
        <v>0.41</v>
      </c>
      <c r="L412" s="175">
        <v>894.34</v>
      </c>
      <c r="M412" s="175">
        <v>307.08</v>
      </c>
      <c r="N412" s="175">
        <v>12.12</v>
      </c>
      <c r="O412" s="175">
        <v>0.84</v>
      </c>
      <c r="BL412" s="152"/>
      <c r="BM412" s="158" t="s">
        <v>169</v>
      </c>
      <c r="BQ412" s="182"/>
      <c r="BR412" s="187"/>
    </row>
    <row r="413" spans="1:70" s="118" customFormat="1" ht="15" x14ac:dyDescent="0.25">
      <c r="A413" s="159"/>
      <c r="B413" s="160"/>
      <c r="C413" s="161" t="s">
        <v>170</v>
      </c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2"/>
      <c r="BL413" s="152"/>
      <c r="BN413" s="158" t="s">
        <v>170</v>
      </c>
      <c r="BQ413" s="182"/>
      <c r="BR413" s="187"/>
    </row>
    <row r="414" spans="1:70" s="118" customFormat="1" ht="57" x14ac:dyDescent="0.25">
      <c r="A414" s="159"/>
      <c r="B414" s="160" t="s">
        <v>85</v>
      </c>
      <c r="C414" s="161" t="s">
        <v>86</v>
      </c>
      <c r="D414" s="161"/>
      <c r="E414" s="161"/>
      <c r="F414" s="161"/>
      <c r="G414" s="161"/>
      <c r="H414" s="161"/>
      <c r="I414" s="161"/>
      <c r="J414" s="161"/>
      <c r="K414" s="161"/>
      <c r="L414" s="161"/>
      <c r="M414" s="161"/>
      <c r="N414" s="161"/>
      <c r="O414" s="162"/>
      <c r="BL414" s="152"/>
      <c r="BN414" s="158" t="s">
        <v>86</v>
      </c>
      <c r="BQ414" s="182"/>
      <c r="BR414" s="187"/>
    </row>
    <row r="415" spans="1:70" s="118" customFormat="1" ht="15" x14ac:dyDescent="0.25">
      <c r="A415" s="159"/>
      <c r="B415" s="163" t="s">
        <v>81</v>
      </c>
      <c r="C415" s="161" t="s">
        <v>87</v>
      </c>
      <c r="D415" s="161"/>
      <c r="E415" s="161"/>
      <c r="F415" s="161"/>
      <c r="G415" s="161"/>
      <c r="H415" s="161"/>
      <c r="I415" s="161"/>
      <c r="J415" s="161"/>
      <c r="K415" s="161"/>
      <c r="L415" s="161"/>
      <c r="M415" s="161"/>
      <c r="N415" s="161"/>
      <c r="O415" s="162"/>
      <c r="BL415" s="152"/>
      <c r="BO415" s="158" t="s">
        <v>87</v>
      </c>
      <c r="BQ415" s="182"/>
      <c r="BR415" s="187"/>
    </row>
    <row r="416" spans="1:70" s="118" customFormat="1" ht="15" x14ac:dyDescent="0.25">
      <c r="A416" s="164"/>
      <c r="B416" s="165"/>
      <c r="C416" s="165"/>
      <c r="D416" s="165"/>
      <c r="E416" s="166" t="s">
        <v>342</v>
      </c>
      <c r="F416" s="167"/>
      <c r="G416" s="168"/>
      <c r="H416" s="133"/>
      <c r="I416" s="133"/>
      <c r="J416" s="133"/>
      <c r="K416" s="133"/>
      <c r="L416" s="189">
        <v>289.44</v>
      </c>
      <c r="M416" s="170"/>
      <c r="N416" s="171"/>
      <c r="O416" s="172"/>
      <c r="BL416" s="152"/>
      <c r="BQ416" s="182"/>
      <c r="BR416" s="187"/>
    </row>
    <row r="417" spans="1:70" s="118" customFormat="1" ht="15" x14ac:dyDescent="0.25">
      <c r="A417" s="164"/>
      <c r="B417" s="165"/>
      <c r="C417" s="165"/>
      <c r="D417" s="165"/>
      <c r="E417" s="166" t="s">
        <v>343</v>
      </c>
      <c r="F417" s="167"/>
      <c r="G417" s="168"/>
      <c r="H417" s="133"/>
      <c r="I417" s="133"/>
      <c r="J417" s="133"/>
      <c r="K417" s="133"/>
      <c r="L417" s="189">
        <v>157.04</v>
      </c>
      <c r="M417" s="170"/>
      <c r="N417" s="171"/>
      <c r="O417" s="172"/>
      <c r="BL417" s="152"/>
      <c r="BQ417" s="182"/>
      <c r="BR417" s="187"/>
    </row>
    <row r="418" spans="1:70" s="118" customFormat="1" ht="15" x14ac:dyDescent="0.25">
      <c r="A418" s="186" t="s">
        <v>344</v>
      </c>
      <c r="B418" s="186"/>
      <c r="C418" s="186"/>
      <c r="D418" s="186"/>
      <c r="E418" s="186"/>
      <c r="F418" s="186"/>
      <c r="G418" s="186"/>
      <c r="H418" s="186"/>
      <c r="I418" s="186"/>
      <c r="J418" s="186"/>
      <c r="K418" s="186"/>
      <c r="L418" s="186"/>
      <c r="M418" s="186"/>
      <c r="N418" s="186"/>
      <c r="O418" s="186"/>
      <c r="BL418" s="152"/>
      <c r="BQ418" s="182"/>
      <c r="BR418" s="187" t="s">
        <v>344</v>
      </c>
    </row>
    <row r="419" spans="1:70" s="118" customFormat="1" ht="56.25" x14ac:dyDescent="0.25">
      <c r="A419" s="153" t="s">
        <v>345</v>
      </c>
      <c r="B419" s="154" t="s">
        <v>162</v>
      </c>
      <c r="C419" s="155" t="s">
        <v>163</v>
      </c>
      <c r="D419" s="155"/>
      <c r="E419" s="155"/>
      <c r="F419" s="153" t="s">
        <v>164</v>
      </c>
      <c r="G419" s="156">
        <v>5.4060000000000002E-3</v>
      </c>
      <c r="H419" s="157">
        <v>389.42</v>
      </c>
      <c r="I419" s="175">
        <v>123.29</v>
      </c>
      <c r="J419" s="175">
        <v>11.41</v>
      </c>
      <c r="K419" s="175">
        <v>0.21</v>
      </c>
      <c r="L419" s="175">
        <v>33</v>
      </c>
      <c r="M419" s="175">
        <v>20.16</v>
      </c>
      <c r="N419" s="175">
        <v>0.72</v>
      </c>
      <c r="O419" s="175">
        <v>0.03</v>
      </c>
      <c r="BL419" s="152"/>
      <c r="BM419" s="158" t="s">
        <v>163</v>
      </c>
      <c r="BQ419" s="182"/>
      <c r="BR419" s="187"/>
    </row>
    <row r="420" spans="1:70" s="118" customFormat="1" ht="57" x14ac:dyDescent="0.25">
      <c r="A420" s="159"/>
      <c r="B420" s="160" t="s">
        <v>85</v>
      </c>
      <c r="C420" s="161" t="s">
        <v>86</v>
      </c>
      <c r="D420" s="161"/>
      <c r="E420" s="161"/>
      <c r="F420" s="161"/>
      <c r="G420" s="161"/>
      <c r="H420" s="161"/>
      <c r="I420" s="161"/>
      <c r="J420" s="161"/>
      <c r="K420" s="161"/>
      <c r="L420" s="161"/>
      <c r="M420" s="161"/>
      <c r="N420" s="161"/>
      <c r="O420" s="162"/>
      <c r="BL420" s="152"/>
      <c r="BN420" s="158" t="s">
        <v>86</v>
      </c>
      <c r="BQ420" s="182"/>
      <c r="BR420" s="187"/>
    </row>
    <row r="421" spans="1:70" s="118" customFormat="1" ht="15" x14ac:dyDescent="0.25">
      <c r="A421" s="159"/>
      <c r="B421" s="163" t="s">
        <v>81</v>
      </c>
      <c r="C421" s="161" t="s">
        <v>87</v>
      </c>
      <c r="D421" s="161"/>
      <c r="E421" s="161"/>
      <c r="F421" s="161"/>
      <c r="G421" s="161"/>
      <c r="H421" s="161"/>
      <c r="I421" s="161"/>
      <c r="J421" s="161"/>
      <c r="K421" s="161"/>
      <c r="L421" s="161"/>
      <c r="M421" s="161"/>
      <c r="N421" s="161"/>
      <c r="O421" s="162"/>
      <c r="BL421" s="152"/>
      <c r="BO421" s="158" t="s">
        <v>87</v>
      </c>
      <c r="BQ421" s="182"/>
      <c r="BR421" s="187"/>
    </row>
    <row r="422" spans="1:70" s="118" customFormat="1" ht="15" x14ac:dyDescent="0.25">
      <c r="A422" s="164"/>
      <c r="B422" s="165"/>
      <c r="C422" s="165"/>
      <c r="D422" s="165"/>
      <c r="E422" s="166" t="s">
        <v>346</v>
      </c>
      <c r="F422" s="167"/>
      <c r="G422" s="168"/>
      <c r="H422" s="133"/>
      <c r="I422" s="133"/>
      <c r="J422" s="133"/>
      <c r="K422" s="133"/>
      <c r="L422" s="189">
        <v>18.98</v>
      </c>
      <c r="M422" s="170"/>
      <c r="N422" s="171"/>
      <c r="O422" s="172"/>
      <c r="BL422" s="152"/>
      <c r="BQ422" s="182"/>
      <c r="BR422" s="187"/>
    </row>
    <row r="423" spans="1:70" s="118" customFormat="1" ht="15" x14ac:dyDescent="0.25">
      <c r="A423" s="164"/>
      <c r="B423" s="165"/>
      <c r="C423" s="165"/>
      <c r="D423" s="165"/>
      <c r="E423" s="166" t="s">
        <v>347</v>
      </c>
      <c r="F423" s="167"/>
      <c r="G423" s="168"/>
      <c r="H423" s="133"/>
      <c r="I423" s="133"/>
      <c r="J423" s="133"/>
      <c r="K423" s="133"/>
      <c r="L423" s="189">
        <v>10.3</v>
      </c>
      <c r="M423" s="170"/>
      <c r="N423" s="171"/>
      <c r="O423" s="172"/>
      <c r="BL423" s="152"/>
      <c r="BQ423" s="182"/>
      <c r="BR423" s="187"/>
    </row>
    <row r="424" spans="1:70" s="118" customFormat="1" ht="56.25" x14ac:dyDescent="0.25">
      <c r="A424" s="153" t="s">
        <v>348</v>
      </c>
      <c r="B424" s="154" t="s">
        <v>168</v>
      </c>
      <c r="C424" s="155" t="s">
        <v>169</v>
      </c>
      <c r="D424" s="155"/>
      <c r="E424" s="155"/>
      <c r="F424" s="153" t="s">
        <v>164</v>
      </c>
      <c r="G424" s="156">
        <v>5.4060000000000002E-3</v>
      </c>
      <c r="H424" s="157">
        <v>1142.1500000000001</v>
      </c>
      <c r="I424" s="175">
        <v>151.52000000000001</v>
      </c>
      <c r="J424" s="175">
        <v>15.41</v>
      </c>
      <c r="K424" s="175">
        <v>0.41</v>
      </c>
      <c r="L424" s="175">
        <v>72.14</v>
      </c>
      <c r="M424" s="175">
        <v>24.77</v>
      </c>
      <c r="N424" s="175">
        <v>0.98</v>
      </c>
      <c r="O424" s="175">
        <v>7.0000000000000007E-2</v>
      </c>
      <c r="BL424" s="152"/>
      <c r="BM424" s="158" t="s">
        <v>169</v>
      </c>
      <c r="BQ424" s="182"/>
      <c r="BR424" s="187"/>
    </row>
    <row r="425" spans="1:70" s="118" customFormat="1" ht="15" x14ac:dyDescent="0.25">
      <c r="A425" s="159"/>
      <c r="B425" s="160"/>
      <c r="C425" s="161" t="s">
        <v>170</v>
      </c>
      <c r="D425" s="161"/>
      <c r="E425" s="161"/>
      <c r="F425" s="161"/>
      <c r="G425" s="161"/>
      <c r="H425" s="161"/>
      <c r="I425" s="161"/>
      <c r="J425" s="161"/>
      <c r="K425" s="161"/>
      <c r="L425" s="161"/>
      <c r="M425" s="161"/>
      <c r="N425" s="161"/>
      <c r="O425" s="162"/>
      <c r="BL425" s="152"/>
      <c r="BN425" s="158" t="s">
        <v>170</v>
      </c>
      <c r="BQ425" s="182"/>
      <c r="BR425" s="187"/>
    </row>
    <row r="426" spans="1:70" s="118" customFormat="1" ht="57" x14ac:dyDescent="0.25">
      <c r="A426" s="159"/>
      <c r="B426" s="160" t="s">
        <v>85</v>
      </c>
      <c r="C426" s="161" t="s">
        <v>86</v>
      </c>
      <c r="D426" s="161"/>
      <c r="E426" s="161"/>
      <c r="F426" s="161"/>
      <c r="G426" s="161"/>
      <c r="H426" s="161"/>
      <c r="I426" s="161"/>
      <c r="J426" s="161"/>
      <c r="K426" s="161"/>
      <c r="L426" s="161"/>
      <c r="M426" s="161"/>
      <c r="N426" s="161"/>
      <c r="O426" s="162"/>
      <c r="BL426" s="152"/>
      <c r="BN426" s="158" t="s">
        <v>86</v>
      </c>
      <c r="BQ426" s="182"/>
      <c r="BR426" s="187"/>
    </row>
    <row r="427" spans="1:70" s="118" customFormat="1" ht="15" x14ac:dyDescent="0.25">
      <c r="A427" s="159"/>
      <c r="B427" s="163" t="s">
        <v>81</v>
      </c>
      <c r="C427" s="161" t="s">
        <v>87</v>
      </c>
      <c r="D427" s="161"/>
      <c r="E427" s="161"/>
      <c r="F427" s="161"/>
      <c r="G427" s="161"/>
      <c r="H427" s="161"/>
      <c r="I427" s="161"/>
      <c r="J427" s="161"/>
      <c r="K427" s="161"/>
      <c r="L427" s="161"/>
      <c r="M427" s="161"/>
      <c r="N427" s="161"/>
      <c r="O427" s="162"/>
      <c r="BL427" s="152"/>
      <c r="BO427" s="158" t="s">
        <v>87</v>
      </c>
      <c r="BQ427" s="182"/>
      <c r="BR427" s="187"/>
    </row>
    <row r="428" spans="1:70" s="118" customFormat="1" ht="15" x14ac:dyDescent="0.25">
      <c r="A428" s="164"/>
      <c r="B428" s="165"/>
      <c r="C428" s="165"/>
      <c r="D428" s="165"/>
      <c r="E428" s="166" t="s">
        <v>349</v>
      </c>
      <c r="F428" s="167"/>
      <c r="G428" s="168"/>
      <c r="H428" s="133"/>
      <c r="I428" s="133"/>
      <c r="J428" s="133"/>
      <c r="K428" s="133"/>
      <c r="L428" s="189">
        <v>23.35</v>
      </c>
      <c r="M428" s="170"/>
      <c r="N428" s="171"/>
      <c r="O428" s="172"/>
      <c r="BL428" s="152"/>
      <c r="BQ428" s="182"/>
      <c r="BR428" s="187"/>
    </row>
    <row r="429" spans="1:70" s="118" customFormat="1" ht="15" x14ac:dyDescent="0.25">
      <c r="A429" s="164"/>
      <c r="B429" s="165"/>
      <c r="C429" s="165"/>
      <c r="D429" s="165"/>
      <c r="E429" s="166" t="s">
        <v>350</v>
      </c>
      <c r="F429" s="167"/>
      <c r="G429" s="168"/>
      <c r="H429" s="133"/>
      <c r="I429" s="133"/>
      <c r="J429" s="133"/>
      <c r="K429" s="133"/>
      <c r="L429" s="189">
        <v>12.67</v>
      </c>
      <c r="M429" s="170"/>
      <c r="N429" s="171"/>
      <c r="O429" s="172"/>
      <c r="BL429" s="152"/>
      <c r="BQ429" s="182"/>
      <c r="BR429" s="187"/>
    </row>
    <row r="430" spans="1:70" s="118" customFormat="1" ht="56.25" x14ac:dyDescent="0.25">
      <c r="A430" s="153" t="s">
        <v>351</v>
      </c>
      <c r="B430" s="154" t="s">
        <v>162</v>
      </c>
      <c r="C430" s="155" t="s">
        <v>163</v>
      </c>
      <c r="D430" s="155"/>
      <c r="E430" s="155"/>
      <c r="F430" s="153" t="s">
        <v>164</v>
      </c>
      <c r="G430" s="156">
        <v>0.27779900000000002</v>
      </c>
      <c r="H430" s="157">
        <v>389.42</v>
      </c>
      <c r="I430" s="175">
        <v>123.29</v>
      </c>
      <c r="J430" s="175">
        <v>11.41</v>
      </c>
      <c r="K430" s="175">
        <v>0.21</v>
      </c>
      <c r="L430" s="157">
        <v>1695.64</v>
      </c>
      <c r="M430" s="157">
        <v>1035.73</v>
      </c>
      <c r="N430" s="175">
        <v>37.21</v>
      </c>
      <c r="O430" s="175">
        <v>1.74</v>
      </c>
      <c r="BL430" s="152"/>
      <c r="BM430" s="158" t="s">
        <v>163</v>
      </c>
      <c r="BQ430" s="182"/>
      <c r="BR430" s="187"/>
    </row>
    <row r="431" spans="1:70" s="118" customFormat="1" ht="57" x14ac:dyDescent="0.25">
      <c r="A431" s="159"/>
      <c r="B431" s="160" t="s">
        <v>85</v>
      </c>
      <c r="C431" s="161" t="s">
        <v>86</v>
      </c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2"/>
      <c r="BL431" s="152"/>
      <c r="BN431" s="158" t="s">
        <v>86</v>
      </c>
      <c r="BQ431" s="182"/>
      <c r="BR431" s="187"/>
    </row>
    <row r="432" spans="1:70" s="118" customFormat="1" ht="15" x14ac:dyDescent="0.25">
      <c r="A432" s="159"/>
      <c r="B432" s="163" t="s">
        <v>81</v>
      </c>
      <c r="C432" s="161" t="s">
        <v>87</v>
      </c>
      <c r="D432" s="161"/>
      <c r="E432" s="161"/>
      <c r="F432" s="161"/>
      <c r="G432" s="161"/>
      <c r="H432" s="161"/>
      <c r="I432" s="161"/>
      <c r="J432" s="161"/>
      <c r="K432" s="161"/>
      <c r="L432" s="161"/>
      <c r="M432" s="161"/>
      <c r="N432" s="161"/>
      <c r="O432" s="162"/>
      <c r="BL432" s="152"/>
      <c r="BO432" s="158" t="s">
        <v>87</v>
      </c>
      <c r="BQ432" s="182"/>
      <c r="BR432" s="187"/>
    </row>
    <row r="433" spans="1:70" s="118" customFormat="1" ht="15" x14ac:dyDescent="0.25">
      <c r="A433" s="164"/>
      <c r="B433" s="165"/>
      <c r="C433" s="165"/>
      <c r="D433" s="165"/>
      <c r="E433" s="166" t="s">
        <v>175</v>
      </c>
      <c r="F433" s="167"/>
      <c r="G433" s="168"/>
      <c r="H433" s="133"/>
      <c r="I433" s="133"/>
      <c r="J433" s="133"/>
      <c r="K433" s="133"/>
      <c r="L433" s="189">
        <v>975.22</v>
      </c>
      <c r="M433" s="170"/>
      <c r="N433" s="171"/>
      <c r="O433" s="172"/>
      <c r="BL433" s="152"/>
      <c r="BQ433" s="182"/>
      <c r="BR433" s="187"/>
    </row>
    <row r="434" spans="1:70" s="118" customFormat="1" ht="15" x14ac:dyDescent="0.25">
      <c r="A434" s="164"/>
      <c r="B434" s="165"/>
      <c r="C434" s="165"/>
      <c r="D434" s="165"/>
      <c r="E434" s="166" t="s">
        <v>176</v>
      </c>
      <c r="F434" s="167"/>
      <c r="G434" s="168"/>
      <c r="H434" s="133"/>
      <c r="I434" s="133"/>
      <c r="J434" s="133"/>
      <c r="K434" s="133"/>
      <c r="L434" s="189">
        <v>529.11</v>
      </c>
      <c r="M434" s="170"/>
      <c r="N434" s="171"/>
      <c r="O434" s="172"/>
      <c r="BL434" s="152"/>
      <c r="BQ434" s="182"/>
      <c r="BR434" s="187"/>
    </row>
    <row r="435" spans="1:70" s="118" customFormat="1" ht="15" x14ac:dyDescent="0.25">
      <c r="A435" s="186" t="s">
        <v>352</v>
      </c>
      <c r="B435" s="186"/>
      <c r="C435" s="186"/>
      <c r="D435" s="186"/>
      <c r="E435" s="186"/>
      <c r="F435" s="186"/>
      <c r="G435" s="186"/>
      <c r="H435" s="186"/>
      <c r="I435" s="186"/>
      <c r="J435" s="186"/>
      <c r="K435" s="186"/>
      <c r="L435" s="186"/>
      <c r="M435" s="186"/>
      <c r="N435" s="186"/>
      <c r="O435" s="186"/>
      <c r="BL435" s="152"/>
      <c r="BQ435" s="182"/>
      <c r="BR435" s="187" t="s">
        <v>352</v>
      </c>
    </row>
    <row r="436" spans="1:70" s="118" customFormat="1" ht="56.25" x14ac:dyDescent="0.25">
      <c r="A436" s="153" t="s">
        <v>353</v>
      </c>
      <c r="B436" s="154" t="s">
        <v>162</v>
      </c>
      <c r="C436" s="155" t="s">
        <v>163</v>
      </c>
      <c r="D436" s="155"/>
      <c r="E436" s="155"/>
      <c r="F436" s="153" t="s">
        <v>164</v>
      </c>
      <c r="G436" s="156">
        <v>1.6253E-2</v>
      </c>
      <c r="H436" s="157">
        <v>389.42</v>
      </c>
      <c r="I436" s="175">
        <v>123.29</v>
      </c>
      <c r="J436" s="175">
        <v>11.41</v>
      </c>
      <c r="K436" s="175">
        <v>0.21</v>
      </c>
      <c r="L436" s="175">
        <v>99.21</v>
      </c>
      <c r="M436" s="175">
        <v>60.6</v>
      </c>
      <c r="N436" s="175">
        <v>2.1800000000000002</v>
      </c>
      <c r="O436" s="175">
        <v>0.1</v>
      </c>
      <c r="BL436" s="152"/>
      <c r="BM436" s="158" t="s">
        <v>163</v>
      </c>
      <c r="BQ436" s="182"/>
      <c r="BR436" s="187"/>
    </row>
    <row r="437" spans="1:70" s="118" customFormat="1" ht="57" x14ac:dyDescent="0.25">
      <c r="A437" s="159"/>
      <c r="B437" s="160" t="s">
        <v>85</v>
      </c>
      <c r="C437" s="161" t="s">
        <v>86</v>
      </c>
      <c r="D437" s="161"/>
      <c r="E437" s="161"/>
      <c r="F437" s="161"/>
      <c r="G437" s="161"/>
      <c r="H437" s="161"/>
      <c r="I437" s="161"/>
      <c r="J437" s="161"/>
      <c r="K437" s="161"/>
      <c r="L437" s="161"/>
      <c r="M437" s="161"/>
      <c r="N437" s="161"/>
      <c r="O437" s="162"/>
      <c r="BL437" s="152"/>
      <c r="BN437" s="158" t="s">
        <v>86</v>
      </c>
      <c r="BQ437" s="182"/>
      <c r="BR437" s="187"/>
    </row>
    <row r="438" spans="1:70" s="118" customFormat="1" ht="15" x14ac:dyDescent="0.25">
      <c r="A438" s="159"/>
      <c r="B438" s="163" t="s">
        <v>81</v>
      </c>
      <c r="C438" s="161" t="s">
        <v>87</v>
      </c>
      <c r="D438" s="161"/>
      <c r="E438" s="161"/>
      <c r="F438" s="161"/>
      <c r="G438" s="161"/>
      <c r="H438" s="161"/>
      <c r="I438" s="161"/>
      <c r="J438" s="161"/>
      <c r="K438" s="161"/>
      <c r="L438" s="161"/>
      <c r="M438" s="161"/>
      <c r="N438" s="161"/>
      <c r="O438" s="162"/>
      <c r="BL438" s="152"/>
      <c r="BO438" s="158" t="s">
        <v>87</v>
      </c>
      <c r="BQ438" s="182"/>
      <c r="BR438" s="187"/>
    </row>
    <row r="439" spans="1:70" s="118" customFormat="1" ht="15" x14ac:dyDescent="0.25">
      <c r="A439" s="164"/>
      <c r="B439" s="165"/>
      <c r="C439" s="165"/>
      <c r="D439" s="165"/>
      <c r="E439" s="166" t="s">
        <v>354</v>
      </c>
      <c r="F439" s="167"/>
      <c r="G439" s="168"/>
      <c r="H439" s="133"/>
      <c r="I439" s="133"/>
      <c r="J439" s="133"/>
      <c r="K439" s="133"/>
      <c r="L439" s="189">
        <v>57.06</v>
      </c>
      <c r="M439" s="170"/>
      <c r="N439" s="171"/>
      <c r="O439" s="172"/>
      <c r="BL439" s="152"/>
      <c r="BQ439" s="182"/>
      <c r="BR439" s="187"/>
    </row>
    <row r="440" spans="1:70" s="118" customFormat="1" ht="15" x14ac:dyDescent="0.25">
      <c r="A440" s="164"/>
      <c r="B440" s="165"/>
      <c r="C440" s="165"/>
      <c r="D440" s="165"/>
      <c r="E440" s="166" t="s">
        <v>355</v>
      </c>
      <c r="F440" s="167"/>
      <c r="G440" s="168"/>
      <c r="H440" s="133"/>
      <c r="I440" s="133"/>
      <c r="J440" s="133"/>
      <c r="K440" s="133"/>
      <c r="L440" s="189">
        <v>30.96</v>
      </c>
      <c r="M440" s="170"/>
      <c r="N440" s="171"/>
      <c r="O440" s="172"/>
      <c r="BL440" s="152"/>
      <c r="BQ440" s="182"/>
      <c r="BR440" s="187"/>
    </row>
    <row r="441" spans="1:70" s="118" customFormat="1" ht="56.25" x14ac:dyDescent="0.25">
      <c r="A441" s="153" t="s">
        <v>356</v>
      </c>
      <c r="B441" s="154" t="s">
        <v>168</v>
      </c>
      <c r="C441" s="155" t="s">
        <v>169</v>
      </c>
      <c r="D441" s="155"/>
      <c r="E441" s="155"/>
      <c r="F441" s="153" t="s">
        <v>164</v>
      </c>
      <c r="G441" s="156">
        <v>1.6253E-2</v>
      </c>
      <c r="H441" s="157">
        <v>1142.1500000000001</v>
      </c>
      <c r="I441" s="175">
        <v>151.52000000000001</v>
      </c>
      <c r="J441" s="175">
        <v>15.41</v>
      </c>
      <c r="K441" s="175">
        <v>0.41</v>
      </c>
      <c r="L441" s="175">
        <v>216.89</v>
      </c>
      <c r="M441" s="175">
        <v>74.47</v>
      </c>
      <c r="N441" s="175">
        <v>2.94</v>
      </c>
      <c r="O441" s="175">
        <v>0.2</v>
      </c>
      <c r="BL441" s="152"/>
      <c r="BM441" s="158" t="s">
        <v>169</v>
      </c>
      <c r="BQ441" s="182"/>
      <c r="BR441" s="187"/>
    </row>
    <row r="442" spans="1:70" s="118" customFormat="1" ht="15" x14ac:dyDescent="0.25">
      <c r="A442" s="159"/>
      <c r="B442" s="160"/>
      <c r="C442" s="161" t="s">
        <v>170</v>
      </c>
      <c r="D442" s="161"/>
      <c r="E442" s="161"/>
      <c r="F442" s="161"/>
      <c r="G442" s="161"/>
      <c r="H442" s="161"/>
      <c r="I442" s="161"/>
      <c r="J442" s="161"/>
      <c r="K442" s="161"/>
      <c r="L442" s="161"/>
      <c r="M442" s="161"/>
      <c r="N442" s="161"/>
      <c r="O442" s="162"/>
      <c r="BL442" s="152"/>
      <c r="BN442" s="158" t="s">
        <v>170</v>
      </c>
      <c r="BQ442" s="182"/>
      <c r="BR442" s="187"/>
    </row>
    <row r="443" spans="1:70" s="118" customFormat="1" ht="57" x14ac:dyDescent="0.25">
      <c r="A443" s="159"/>
      <c r="B443" s="160" t="s">
        <v>85</v>
      </c>
      <c r="C443" s="161" t="s">
        <v>86</v>
      </c>
      <c r="D443" s="161"/>
      <c r="E443" s="161"/>
      <c r="F443" s="161"/>
      <c r="G443" s="161"/>
      <c r="H443" s="161"/>
      <c r="I443" s="161"/>
      <c r="J443" s="161"/>
      <c r="K443" s="161"/>
      <c r="L443" s="161"/>
      <c r="M443" s="161"/>
      <c r="N443" s="161"/>
      <c r="O443" s="162"/>
      <c r="BL443" s="152"/>
      <c r="BN443" s="158" t="s">
        <v>86</v>
      </c>
      <c r="BQ443" s="182"/>
      <c r="BR443" s="187"/>
    </row>
    <row r="444" spans="1:70" s="118" customFormat="1" ht="15" x14ac:dyDescent="0.25">
      <c r="A444" s="159"/>
      <c r="B444" s="163" t="s">
        <v>81</v>
      </c>
      <c r="C444" s="161" t="s">
        <v>87</v>
      </c>
      <c r="D444" s="161"/>
      <c r="E444" s="161"/>
      <c r="F444" s="161"/>
      <c r="G444" s="161"/>
      <c r="H444" s="161"/>
      <c r="I444" s="161"/>
      <c r="J444" s="161"/>
      <c r="K444" s="161"/>
      <c r="L444" s="161"/>
      <c r="M444" s="161"/>
      <c r="N444" s="161"/>
      <c r="O444" s="162"/>
      <c r="BL444" s="152"/>
      <c r="BO444" s="158" t="s">
        <v>87</v>
      </c>
      <c r="BQ444" s="182"/>
      <c r="BR444" s="187"/>
    </row>
    <row r="445" spans="1:70" s="118" customFormat="1" ht="15" x14ac:dyDescent="0.25">
      <c r="A445" s="164"/>
      <c r="B445" s="165"/>
      <c r="C445" s="165"/>
      <c r="D445" s="165"/>
      <c r="E445" s="166" t="s">
        <v>357</v>
      </c>
      <c r="F445" s="167"/>
      <c r="G445" s="168"/>
      <c r="H445" s="133"/>
      <c r="I445" s="133"/>
      <c r="J445" s="133"/>
      <c r="K445" s="133"/>
      <c r="L445" s="189">
        <v>70.19</v>
      </c>
      <c r="M445" s="170"/>
      <c r="N445" s="171"/>
      <c r="O445" s="172"/>
      <c r="BL445" s="152"/>
      <c r="BQ445" s="182"/>
      <c r="BR445" s="187"/>
    </row>
    <row r="446" spans="1:70" s="118" customFormat="1" ht="15" x14ac:dyDescent="0.25">
      <c r="A446" s="164"/>
      <c r="B446" s="165"/>
      <c r="C446" s="165"/>
      <c r="D446" s="165"/>
      <c r="E446" s="166" t="s">
        <v>358</v>
      </c>
      <c r="F446" s="167"/>
      <c r="G446" s="168"/>
      <c r="H446" s="133"/>
      <c r="I446" s="133"/>
      <c r="J446" s="133"/>
      <c r="K446" s="133"/>
      <c r="L446" s="189">
        <v>38.08</v>
      </c>
      <c r="M446" s="170"/>
      <c r="N446" s="171"/>
      <c r="O446" s="172"/>
      <c r="BL446" s="152"/>
      <c r="BQ446" s="182"/>
      <c r="BR446" s="187"/>
    </row>
    <row r="447" spans="1:70" s="118" customFormat="1" ht="15" x14ac:dyDescent="0.25">
      <c r="A447" s="186" t="s">
        <v>359</v>
      </c>
      <c r="B447" s="186"/>
      <c r="C447" s="186"/>
      <c r="D447" s="186"/>
      <c r="E447" s="186"/>
      <c r="F447" s="186"/>
      <c r="G447" s="186"/>
      <c r="H447" s="186"/>
      <c r="I447" s="186"/>
      <c r="J447" s="186"/>
      <c r="K447" s="186"/>
      <c r="L447" s="186"/>
      <c r="M447" s="186"/>
      <c r="N447" s="186"/>
      <c r="O447" s="186"/>
      <c r="BL447" s="152"/>
      <c r="BQ447" s="182"/>
      <c r="BR447" s="187" t="s">
        <v>359</v>
      </c>
    </row>
    <row r="448" spans="1:70" s="118" customFormat="1" ht="56.25" x14ac:dyDescent="0.25">
      <c r="A448" s="153" t="s">
        <v>360</v>
      </c>
      <c r="B448" s="154" t="s">
        <v>162</v>
      </c>
      <c r="C448" s="155" t="s">
        <v>163</v>
      </c>
      <c r="D448" s="155"/>
      <c r="E448" s="155"/>
      <c r="F448" s="153" t="s">
        <v>164</v>
      </c>
      <c r="G448" s="156">
        <v>1.4569E-2</v>
      </c>
      <c r="H448" s="157">
        <v>389.42</v>
      </c>
      <c r="I448" s="175">
        <v>123.29</v>
      </c>
      <c r="J448" s="175">
        <v>11.41</v>
      </c>
      <c r="K448" s="175">
        <v>0.21</v>
      </c>
      <c r="L448" s="175">
        <v>88.93</v>
      </c>
      <c r="M448" s="175">
        <v>54.32</v>
      </c>
      <c r="N448" s="175">
        <v>1.95</v>
      </c>
      <c r="O448" s="175">
        <v>0.09</v>
      </c>
      <c r="BL448" s="152"/>
      <c r="BM448" s="158" t="s">
        <v>163</v>
      </c>
      <c r="BQ448" s="182"/>
      <c r="BR448" s="187"/>
    </row>
    <row r="449" spans="1:70" s="118" customFormat="1" ht="57" x14ac:dyDescent="0.25">
      <c r="A449" s="159"/>
      <c r="B449" s="160" t="s">
        <v>85</v>
      </c>
      <c r="C449" s="161" t="s">
        <v>86</v>
      </c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2"/>
      <c r="BL449" s="152"/>
      <c r="BN449" s="158" t="s">
        <v>86</v>
      </c>
      <c r="BQ449" s="182"/>
      <c r="BR449" s="187"/>
    </row>
    <row r="450" spans="1:70" s="118" customFormat="1" ht="15" x14ac:dyDescent="0.25">
      <c r="A450" s="159"/>
      <c r="B450" s="163" t="s">
        <v>81</v>
      </c>
      <c r="C450" s="161" t="s">
        <v>87</v>
      </c>
      <c r="D450" s="161"/>
      <c r="E450" s="161"/>
      <c r="F450" s="161"/>
      <c r="G450" s="161"/>
      <c r="H450" s="161"/>
      <c r="I450" s="161"/>
      <c r="J450" s="161"/>
      <c r="K450" s="161"/>
      <c r="L450" s="161"/>
      <c r="M450" s="161"/>
      <c r="N450" s="161"/>
      <c r="O450" s="162"/>
      <c r="BL450" s="152"/>
      <c r="BO450" s="158" t="s">
        <v>87</v>
      </c>
      <c r="BQ450" s="182"/>
      <c r="BR450" s="187"/>
    </row>
    <row r="451" spans="1:70" s="118" customFormat="1" ht="15" x14ac:dyDescent="0.25">
      <c r="A451" s="164"/>
      <c r="B451" s="165"/>
      <c r="C451" s="165"/>
      <c r="D451" s="165"/>
      <c r="E451" s="166" t="s">
        <v>361</v>
      </c>
      <c r="F451" s="167"/>
      <c r="G451" s="168"/>
      <c r="H451" s="133"/>
      <c r="I451" s="133"/>
      <c r="J451" s="133"/>
      <c r="K451" s="133"/>
      <c r="L451" s="189">
        <v>51.15</v>
      </c>
      <c r="M451" s="170"/>
      <c r="N451" s="171"/>
      <c r="O451" s="172"/>
      <c r="BL451" s="152"/>
      <c r="BQ451" s="182"/>
      <c r="BR451" s="187"/>
    </row>
    <row r="452" spans="1:70" s="118" customFormat="1" ht="15" x14ac:dyDescent="0.25">
      <c r="A452" s="164"/>
      <c r="B452" s="165"/>
      <c r="C452" s="165"/>
      <c r="D452" s="165"/>
      <c r="E452" s="166" t="s">
        <v>362</v>
      </c>
      <c r="F452" s="167"/>
      <c r="G452" s="168"/>
      <c r="H452" s="133"/>
      <c r="I452" s="133"/>
      <c r="J452" s="133"/>
      <c r="K452" s="133"/>
      <c r="L452" s="189">
        <v>27.75</v>
      </c>
      <c r="M452" s="170"/>
      <c r="N452" s="171"/>
      <c r="O452" s="172"/>
      <c r="BL452" s="152"/>
      <c r="BQ452" s="182"/>
      <c r="BR452" s="187"/>
    </row>
    <row r="453" spans="1:70" s="118" customFormat="1" ht="56.25" x14ac:dyDescent="0.25">
      <c r="A453" s="153" t="s">
        <v>363</v>
      </c>
      <c r="B453" s="154" t="s">
        <v>168</v>
      </c>
      <c r="C453" s="155" t="s">
        <v>169</v>
      </c>
      <c r="D453" s="155"/>
      <c r="E453" s="155"/>
      <c r="F453" s="153" t="s">
        <v>164</v>
      </c>
      <c r="G453" s="156">
        <v>1.4569E-2</v>
      </c>
      <c r="H453" s="157">
        <v>1142.1500000000001</v>
      </c>
      <c r="I453" s="175">
        <v>151.52000000000001</v>
      </c>
      <c r="J453" s="175">
        <v>15.41</v>
      </c>
      <c r="K453" s="175">
        <v>0.41</v>
      </c>
      <c r="L453" s="175">
        <v>194.43</v>
      </c>
      <c r="M453" s="175">
        <v>66.760000000000005</v>
      </c>
      <c r="N453" s="175">
        <v>2.64</v>
      </c>
      <c r="O453" s="175">
        <v>0.18</v>
      </c>
      <c r="BL453" s="152"/>
      <c r="BM453" s="158" t="s">
        <v>169</v>
      </c>
      <c r="BQ453" s="182"/>
      <c r="BR453" s="187"/>
    </row>
    <row r="454" spans="1:70" s="118" customFormat="1" ht="15" x14ac:dyDescent="0.25">
      <c r="A454" s="159"/>
      <c r="B454" s="160"/>
      <c r="C454" s="161" t="s">
        <v>170</v>
      </c>
      <c r="D454" s="161"/>
      <c r="E454" s="161"/>
      <c r="F454" s="161"/>
      <c r="G454" s="161"/>
      <c r="H454" s="161"/>
      <c r="I454" s="161"/>
      <c r="J454" s="161"/>
      <c r="K454" s="161"/>
      <c r="L454" s="161"/>
      <c r="M454" s="161"/>
      <c r="N454" s="161"/>
      <c r="O454" s="162"/>
      <c r="BL454" s="152"/>
      <c r="BN454" s="158" t="s">
        <v>170</v>
      </c>
      <c r="BQ454" s="182"/>
      <c r="BR454" s="187"/>
    </row>
    <row r="455" spans="1:70" s="118" customFormat="1" ht="57" x14ac:dyDescent="0.25">
      <c r="A455" s="159"/>
      <c r="B455" s="160" t="s">
        <v>85</v>
      </c>
      <c r="C455" s="161" t="s">
        <v>86</v>
      </c>
      <c r="D455" s="161"/>
      <c r="E455" s="161"/>
      <c r="F455" s="161"/>
      <c r="G455" s="161"/>
      <c r="H455" s="161"/>
      <c r="I455" s="161"/>
      <c r="J455" s="161"/>
      <c r="K455" s="161"/>
      <c r="L455" s="161"/>
      <c r="M455" s="161"/>
      <c r="N455" s="161"/>
      <c r="O455" s="162"/>
      <c r="BL455" s="152"/>
      <c r="BN455" s="158" t="s">
        <v>86</v>
      </c>
      <c r="BQ455" s="182"/>
      <c r="BR455" s="187"/>
    </row>
    <row r="456" spans="1:70" s="118" customFormat="1" ht="15" x14ac:dyDescent="0.25">
      <c r="A456" s="159"/>
      <c r="B456" s="163" t="s">
        <v>81</v>
      </c>
      <c r="C456" s="161" t="s">
        <v>87</v>
      </c>
      <c r="D456" s="161"/>
      <c r="E456" s="161"/>
      <c r="F456" s="161"/>
      <c r="G456" s="161"/>
      <c r="H456" s="161"/>
      <c r="I456" s="161"/>
      <c r="J456" s="161"/>
      <c r="K456" s="161"/>
      <c r="L456" s="161"/>
      <c r="M456" s="161"/>
      <c r="N456" s="161"/>
      <c r="O456" s="162"/>
      <c r="BL456" s="152"/>
      <c r="BO456" s="158" t="s">
        <v>87</v>
      </c>
      <c r="BQ456" s="182"/>
      <c r="BR456" s="187"/>
    </row>
    <row r="457" spans="1:70" s="118" customFormat="1" ht="15" x14ac:dyDescent="0.25">
      <c r="A457" s="164"/>
      <c r="B457" s="165"/>
      <c r="C457" s="165"/>
      <c r="D457" s="165"/>
      <c r="E457" s="166" t="s">
        <v>364</v>
      </c>
      <c r="F457" s="167"/>
      <c r="G457" s="168"/>
      <c r="H457" s="133"/>
      <c r="I457" s="133"/>
      <c r="J457" s="133"/>
      <c r="K457" s="133"/>
      <c r="L457" s="189">
        <v>62.92</v>
      </c>
      <c r="M457" s="170"/>
      <c r="N457" s="171"/>
      <c r="O457" s="172"/>
      <c r="BL457" s="152"/>
      <c r="BQ457" s="182"/>
      <c r="BR457" s="187"/>
    </row>
    <row r="458" spans="1:70" s="118" customFormat="1" ht="15" x14ac:dyDescent="0.25">
      <c r="A458" s="164"/>
      <c r="B458" s="165"/>
      <c r="C458" s="165"/>
      <c r="D458" s="165"/>
      <c r="E458" s="166" t="s">
        <v>365</v>
      </c>
      <c r="F458" s="167"/>
      <c r="G458" s="168"/>
      <c r="H458" s="133"/>
      <c r="I458" s="133"/>
      <c r="J458" s="133"/>
      <c r="K458" s="133"/>
      <c r="L458" s="189">
        <v>34.14</v>
      </c>
      <c r="M458" s="170"/>
      <c r="N458" s="171"/>
      <c r="O458" s="172"/>
      <c r="BL458" s="152"/>
      <c r="BQ458" s="182"/>
      <c r="BR458" s="187"/>
    </row>
    <row r="459" spans="1:70" s="118" customFormat="1" ht="15" x14ac:dyDescent="0.25">
      <c r="A459" s="186" t="s">
        <v>366</v>
      </c>
      <c r="B459" s="186"/>
      <c r="C459" s="186"/>
      <c r="D459" s="186"/>
      <c r="E459" s="186"/>
      <c r="F459" s="186"/>
      <c r="G459" s="186"/>
      <c r="H459" s="186"/>
      <c r="I459" s="186"/>
      <c r="J459" s="186"/>
      <c r="K459" s="186"/>
      <c r="L459" s="186"/>
      <c r="M459" s="186"/>
      <c r="N459" s="186"/>
      <c r="O459" s="186"/>
      <c r="BL459" s="152"/>
      <c r="BQ459" s="182"/>
      <c r="BR459" s="187" t="s">
        <v>366</v>
      </c>
    </row>
    <row r="460" spans="1:70" s="118" customFormat="1" ht="56.25" x14ac:dyDescent="0.25">
      <c r="A460" s="153" t="s">
        <v>367</v>
      </c>
      <c r="B460" s="154" t="s">
        <v>162</v>
      </c>
      <c r="C460" s="155" t="s">
        <v>163</v>
      </c>
      <c r="D460" s="155"/>
      <c r="E460" s="155"/>
      <c r="F460" s="153" t="s">
        <v>164</v>
      </c>
      <c r="G460" s="156">
        <v>1.2422000000000001E-2</v>
      </c>
      <c r="H460" s="157">
        <v>389.42</v>
      </c>
      <c r="I460" s="175">
        <v>123.29</v>
      </c>
      <c r="J460" s="175">
        <v>11.41</v>
      </c>
      <c r="K460" s="175">
        <v>0.21</v>
      </c>
      <c r="L460" s="175">
        <v>75.81</v>
      </c>
      <c r="M460" s="175">
        <v>46.31</v>
      </c>
      <c r="N460" s="175">
        <v>1.66</v>
      </c>
      <c r="O460" s="175">
        <v>0.08</v>
      </c>
      <c r="BL460" s="152"/>
      <c r="BM460" s="158" t="s">
        <v>163</v>
      </c>
      <c r="BQ460" s="182"/>
      <c r="BR460" s="187"/>
    </row>
    <row r="461" spans="1:70" s="118" customFormat="1" ht="57" x14ac:dyDescent="0.25">
      <c r="A461" s="159"/>
      <c r="B461" s="160" t="s">
        <v>85</v>
      </c>
      <c r="C461" s="161" t="s">
        <v>86</v>
      </c>
      <c r="D461" s="161"/>
      <c r="E461" s="161"/>
      <c r="F461" s="161"/>
      <c r="G461" s="161"/>
      <c r="H461" s="161"/>
      <c r="I461" s="161"/>
      <c r="J461" s="161"/>
      <c r="K461" s="161"/>
      <c r="L461" s="161"/>
      <c r="M461" s="161"/>
      <c r="N461" s="161"/>
      <c r="O461" s="162"/>
      <c r="BL461" s="152"/>
      <c r="BN461" s="158" t="s">
        <v>86</v>
      </c>
      <c r="BQ461" s="182"/>
      <c r="BR461" s="187"/>
    </row>
    <row r="462" spans="1:70" s="118" customFormat="1" ht="15" x14ac:dyDescent="0.25">
      <c r="A462" s="159"/>
      <c r="B462" s="163" t="s">
        <v>81</v>
      </c>
      <c r="C462" s="161" t="s">
        <v>87</v>
      </c>
      <c r="D462" s="161"/>
      <c r="E462" s="161"/>
      <c r="F462" s="161"/>
      <c r="G462" s="161"/>
      <c r="H462" s="161"/>
      <c r="I462" s="161"/>
      <c r="J462" s="161"/>
      <c r="K462" s="161"/>
      <c r="L462" s="161"/>
      <c r="M462" s="161"/>
      <c r="N462" s="161"/>
      <c r="O462" s="162"/>
      <c r="BL462" s="152"/>
      <c r="BO462" s="158" t="s">
        <v>87</v>
      </c>
      <c r="BQ462" s="182"/>
      <c r="BR462" s="187"/>
    </row>
    <row r="463" spans="1:70" s="118" customFormat="1" ht="15" x14ac:dyDescent="0.25">
      <c r="A463" s="164"/>
      <c r="B463" s="165"/>
      <c r="C463" s="165"/>
      <c r="D463" s="165"/>
      <c r="E463" s="166" t="s">
        <v>368</v>
      </c>
      <c r="F463" s="167"/>
      <c r="G463" s="168"/>
      <c r="H463" s="133"/>
      <c r="I463" s="133"/>
      <c r="J463" s="133"/>
      <c r="K463" s="133"/>
      <c r="L463" s="189">
        <v>43.61</v>
      </c>
      <c r="M463" s="170"/>
      <c r="N463" s="171"/>
      <c r="O463" s="172"/>
      <c r="BL463" s="152"/>
      <c r="BQ463" s="182"/>
      <c r="BR463" s="187"/>
    </row>
    <row r="464" spans="1:70" s="118" customFormat="1" ht="15" x14ac:dyDescent="0.25">
      <c r="A464" s="164"/>
      <c r="B464" s="165"/>
      <c r="C464" s="165"/>
      <c r="D464" s="165"/>
      <c r="E464" s="166" t="s">
        <v>369</v>
      </c>
      <c r="F464" s="167"/>
      <c r="G464" s="168"/>
      <c r="H464" s="133"/>
      <c r="I464" s="133"/>
      <c r="J464" s="133"/>
      <c r="K464" s="133"/>
      <c r="L464" s="189">
        <v>23.66</v>
      </c>
      <c r="M464" s="170"/>
      <c r="N464" s="171"/>
      <c r="O464" s="172"/>
      <c r="BL464" s="152"/>
      <c r="BQ464" s="182"/>
      <c r="BR464" s="187"/>
    </row>
    <row r="465" spans="1:70" s="118" customFormat="1" ht="56.25" x14ac:dyDescent="0.25">
      <c r="A465" s="153" t="s">
        <v>370</v>
      </c>
      <c r="B465" s="154" t="s">
        <v>168</v>
      </c>
      <c r="C465" s="155" t="s">
        <v>169</v>
      </c>
      <c r="D465" s="155"/>
      <c r="E465" s="155"/>
      <c r="F465" s="153" t="s">
        <v>164</v>
      </c>
      <c r="G465" s="156">
        <v>1.2422000000000001E-2</v>
      </c>
      <c r="H465" s="157">
        <v>1142.1500000000001</v>
      </c>
      <c r="I465" s="175">
        <v>151.52000000000001</v>
      </c>
      <c r="J465" s="175">
        <v>15.41</v>
      </c>
      <c r="K465" s="175">
        <v>0.41</v>
      </c>
      <c r="L465" s="175">
        <v>165.77</v>
      </c>
      <c r="M465" s="175">
        <v>56.92</v>
      </c>
      <c r="N465" s="175">
        <v>2.25</v>
      </c>
      <c r="O465" s="175">
        <v>0.16</v>
      </c>
      <c r="BL465" s="152"/>
      <c r="BM465" s="158" t="s">
        <v>169</v>
      </c>
      <c r="BQ465" s="182"/>
      <c r="BR465" s="187"/>
    </row>
    <row r="466" spans="1:70" s="118" customFormat="1" ht="15" x14ac:dyDescent="0.25">
      <c r="A466" s="159"/>
      <c r="B466" s="160"/>
      <c r="C466" s="161" t="s">
        <v>170</v>
      </c>
      <c r="D466" s="161"/>
      <c r="E466" s="161"/>
      <c r="F466" s="161"/>
      <c r="G466" s="161"/>
      <c r="H466" s="161"/>
      <c r="I466" s="161"/>
      <c r="J466" s="161"/>
      <c r="K466" s="161"/>
      <c r="L466" s="161"/>
      <c r="M466" s="161"/>
      <c r="N466" s="161"/>
      <c r="O466" s="162"/>
      <c r="BL466" s="152"/>
      <c r="BN466" s="158" t="s">
        <v>170</v>
      </c>
      <c r="BQ466" s="182"/>
      <c r="BR466" s="187"/>
    </row>
    <row r="467" spans="1:70" s="118" customFormat="1" ht="57" x14ac:dyDescent="0.25">
      <c r="A467" s="159"/>
      <c r="B467" s="160" t="s">
        <v>85</v>
      </c>
      <c r="C467" s="161" t="s">
        <v>86</v>
      </c>
      <c r="D467" s="161"/>
      <c r="E467" s="161"/>
      <c r="F467" s="161"/>
      <c r="G467" s="161"/>
      <c r="H467" s="161"/>
      <c r="I467" s="161"/>
      <c r="J467" s="161"/>
      <c r="K467" s="161"/>
      <c r="L467" s="161"/>
      <c r="M467" s="161"/>
      <c r="N467" s="161"/>
      <c r="O467" s="162"/>
      <c r="BL467" s="152"/>
      <c r="BN467" s="158" t="s">
        <v>86</v>
      </c>
      <c r="BQ467" s="182"/>
      <c r="BR467" s="187"/>
    </row>
    <row r="468" spans="1:70" s="118" customFormat="1" ht="15" x14ac:dyDescent="0.25">
      <c r="A468" s="159"/>
      <c r="B468" s="163" t="s">
        <v>81</v>
      </c>
      <c r="C468" s="161" t="s">
        <v>87</v>
      </c>
      <c r="D468" s="161"/>
      <c r="E468" s="161"/>
      <c r="F468" s="161"/>
      <c r="G468" s="161"/>
      <c r="H468" s="161"/>
      <c r="I468" s="161"/>
      <c r="J468" s="161"/>
      <c r="K468" s="161"/>
      <c r="L468" s="161"/>
      <c r="M468" s="161"/>
      <c r="N468" s="161"/>
      <c r="O468" s="162"/>
      <c r="BL468" s="152"/>
      <c r="BO468" s="158" t="s">
        <v>87</v>
      </c>
      <c r="BQ468" s="182"/>
      <c r="BR468" s="187"/>
    </row>
    <row r="469" spans="1:70" s="118" customFormat="1" ht="15" x14ac:dyDescent="0.25">
      <c r="A469" s="164"/>
      <c r="B469" s="165"/>
      <c r="C469" s="165"/>
      <c r="D469" s="165"/>
      <c r="E469" s="166" t="s">
        <v>371</v>
      </c>
      <c r="F469" s="167"/>
      <c r="G469" s="168"/>
      <c r="H469" s="133"/>
      <c r="I469" s="133"/>
      <c r="J469" s="133"/>
      <c r="K469" s="133"/>
      <c r="L469" s="189">
        <v>53.66</v>
      </c>
      <c r="M469" s="170"/>
      <c r="N469" s="171"/>
      <c r="O469" s="172"/>
      <c r="BL469" s="152"/>
      <c r="BQ469" s="182"/>
      <c r="BR469" s="187"/>
    </row>
    <row r="470" spans="1:70" s="118" customFormat="1" ht="15" x14ac:dyDescent="0.25">
      <c r="A470" s="164"/>
      <c r="B470" s="165"/>
      <c r="C470" s="165"/>
      <c r="D470" s="165"/>
      <c r="E470" s="166" t="s">
        <v>372</v>
      </c>
      <c r="F470" s="167"/>
      <c r="G470" s="168"/>
      <c r="H470" s="133"/>
      <c r="I470" s="133"/>
      <c r="J470" s="133"/>
      <c r="K470" s="133"/>
      <c r="L470" s="189">
        <v>29.11</v>
      </c>
      <c r="M470" s="170"/>
      <c r="N470" s="171"/>
      <c r="O470" s="172"/>
      <c r="BL470" s="152"/>
      <c r="BQ470" s="182"/>
      <c r="BR470" s="187"/>
    </row>
    <row r="471" spans="1:70" s="118" customFormat="1" ht="15" x14ac:dyDescent="0.25">
      <c r="A471" s="186" t="s">
        <v>373</v>
      </c>
      <c r="B471" s="186"/>
      <c r="C471" s="186"/>
      <c r="D471" s="186"/>
      <c r="E471" s="186"/>
      <c r="F471" s="186"/>
      <c r="G471" s="186"/>
      <c r="H471" s="186"/>
      <c r="I471" s="186"/>
      <c r="J471" s="186"/>
      <c r="K471" s="186"/>
      <c r="L471" s="186"/>
      <c r="M471" s="186"/>
      <c r="N471" s="186"/>
      <c r="O471" s="186"/>
      <c r="BL471" s="152"/>
      <c r="BQ471" s="182"/>
      <c r="BR471" s="187" t="s">
        <v>373</v>
      </c>
    </row>
    <row r="472" spans="1:70" s="118" customFormat="1" ht="56.25" x14ac:dyDescent="0.25">
      <c r="A472" s="153" t="s">
        <v>374</v>
      </c>
      <c r="B472" s="154" t="s">
        <v>162</v>
      </c>
      <c r="C472" s="155" t="s">
        <v>163</v>
      </c>
      <c r="D472" s="155"/>
      <c r="E472" s="155"/>
      <c r="F472" s="153" t="s">
        <v>164</v>
      </c>
      <c r="G472" s="156">
        <v>1.0274999999999999E-2</v>
      </c>
      <c r="H472" s="157">
        <v>389.42</v>
      </c>
      <c r="I472" s="175">
        <v>123.29</v>
      </c>
      <c r="J472" s="175">
        <v>11.41</v>
      </c>
      <c r="K472" s="175">
        <v>0.21</v>
      </c>
      <c r="L472" s="175">
        <v>62.72</v>
      </c>
      <c r="M472" s="175">
        <v>38.31</v>
      </c>
      <c r="N472" s="175">
        <v>1.38</v>
      </c>
      <c r="O472" s="175">
        <v>0.06</v>
      </c>
      <c r="BL472" s="152"/>
      <c r="BM472" s="158" t="s">
        <v>163</v>
      </c>
      <c r="BQ472" s="182"/>
      <c r="BR472" s="187"/>
    </row>
    <row r="473" spans="1:70" s="118" customFormat="1" ht="57" x14ac:dyDescent="0.25">
      <c r="A473" s="159"/>
      <c r="B473" s="160" t="s">
        <v>85</v>
      </c>
      <c r="C473" s="161" t="s">
        <v>86</v>
      </c>
      <c r="D473" s="161"/>
      <c r="E473" s="161"/>
      <c r="F473" s="161"/>
      <c r="G473" s="161"/>
      <c r="H473" s="161"/>
      <c r="I473" s="161"/>
      <c r="J473" s="161"/>
      <c r="K473" s="161"/>
      <c r="L473" s="161"/>
      <c r="M473" s="161"/>
      <c r="N473" s="161"/>
      <c r="O473" s="162"/>
      <c r="BL473" s="152"/>
      <c r="BN473" s="158" t="s">
        <v>86</v>
      </c>
      <c r="BQ473" s="182"/>
      <c r="BR473" s="187"/>
    </row>
    <row r="474" spans="1:70" s="118" customFormat="1" ht="15" x14ac:dyDescent="0.25">
      <c r="A474" s="159"/>
      <c r="B474" s="163" t="s">
        <v>81</v>
      </c>
      <c r="C474" s="161" t="s">
        <v>87</v>
      </c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O474" s="162"/>
      <c r="BL474" s="152"/>
      <c r="BO474" s="158" t="s">
        <v>87</v>
      </c>
      <c r="BQ474" s="182"/>
      <c r="BR474" s="187"/>
    </row>
    <row r="475" spans="1:70" s="118" customFormat="1" ht="15" x14ac:dyDescent="0.25">
      <c r="A475" s="164"/>
      <c r="B475" s="165"/>
      <c r="C475" s="165"/>
      <c r="D475" s="165"/>
      <c r="E475" s="166" t="s">
        <v>375</v>
      </c>
      <c r="F475" s="167"/>
      <c r="G475" s="168"/>
      <c r="H475" s="133"/>
      <c r="I475" s="133"/>
      <c r="J475" s="133"/>
      <c r="K475" s="133"/>
      <c r="L475" s="189">
        <v>36.07</v>
      </c>
      <c r="M475" s="170"/>
      <c r="N475" s="171"/>
      <c r="O475" s="172"/>
      <c r="BL475" s="152"/>
      <c r="BQ475" s="182"/>
      <c r="BR475" s="187"/>
    </row>
    <row r="476" spans="1:70" s="118" customFormat="1" ht="15" x14ac:dyDescent="0.25">
      <c r="A476" s="164"/>
      <c r="B476" s="165"/>
      <c r="C476" s="165"/>
      <c r="D476" s="165"/>
      <c r="E476" s="166" t="s">
        <v>376</v>
      </c>
      <c r="F476" s="167"/>
      <c r="G476" s="168"/>
      <c r="H476" s="133"/>
      <c r="I476" s="133"/>
      <c r="J476" s="133"/>
      <c r="K476" s="133"/>
      <c r="L476" s="189">
        <v>19.57</v>
      </c>
      <c r="M476" s="170"/>
      <c r="N476" s="171"/>
      <c r="O476" s="172"/>
      <c r="BL476" s="152"/>
      <c r="BQ476" s="182"/>
      <c r="BR476" s="187"/>
    </row>
    <row r="477" spans="1:70" s="118" customFormat="1" ht="56.25" x14ac:dyDescent="0.25">
      <c r="A477" s="153" t="s">
        <v>377</v>
      </c>
      <c r="B477" s="154" t="s">
        <v>168</v>
      </c>
      <c r="C477" s="155" t="s">
        <v>169</v>
      </c>
      <c r="D477" s="155"/>
      <c r="E477" s="155"/>
      <c r="F477" s="153" t="s">
        <v>164</v>
      </c>
      <c r="G477" s="156">
        <v>1.0274999999999999E-2</v>
      </c>
      <c r="H477" s="157">
        <v>1142.1500000000001</v>
      </c>
      <c r="I477" s="175">
        <v>151.52000000000001</v>
      </c>
      <c r="J477" s="175">
        <v>15.41</v>
      </c>
      <c r="K477" s="175">
        <v>0.41</v>
      </c>
      <c r="L477" s="175">
        <v>137.12</v>
      </c>
      <c r="M477" s="175">
        <v>47.08</v>
      </c>
      <c r="N477" s="175">
        <v>1.86</v>
      </c>
      <c r="O477" s="175">
        <v>0.13</v>
      </c>
      <c r="BL477" s="152"/>
      <c r="BM477" s="158" t="s">
        <v>169</v>
      </c>
      <c r="BQ477" s="182"/>
      <c r="BR477" s="187"/>
    </row>
    <row r="478" spans="1:70" s="118" customFormat="1" ht="15" x14ac:dyDescent="0.25">
      <c r="A478" s="159"/>
      <c r="B478" s="160"/>
      <c r="C478" s="161" t="s">
        <v>170</v>
      </c>
      <c r="D478" s="161"/>
      <c r="E478" s="161"/>
      <c r="F478" s="161"/>
      <c r="G478" s="161"/>
      <c r="H478" s="161"/>
      <c r="I478" s="161"/>
      <c r="J478" s="161"/>
      <c r="K478" s="161"/>
      <c r="L478" s="161"/>
      <c r="M478" s="161"/>
      <c r="N478" s="161"/>
      <c r="O478" s="162"/>
      <c r="BL478" s="152"/>
      <c r="BN478" s="158" t="s">
        <v>170</v>
      </c>
      <c r="BQ478" s="182"/>
      <c r="BR478" s="187"/>
    </row>
    <row r="479" spans="1:70" s="118" customFormat="1" ht="57" x14ac:dyDescent="0.25">
      <c r="A479" s="159"/>
      <c r="B479" s="160" t="s">
        <v>85</v>
      </c>
      <c r="C479" s="161" t="s">
        <v>86</v>
      </c>
      <c r="D479" s="161"/>
      <c r="E479" s="161"/>
      <c r="F479" s="161"/>
      <c r="G479" s="161"/>
      <c r="H479" s="161"/>
      <c r="I479" s="161"/>
      <c r="J479" s="161"/>
      <c r="K479" s="161"/>
      <c r="L479" s="161"/>
      <c r="M479" s="161"/>
      <c r="N479" s="161"/>
      <c r="O479" s="162"/>
      <c r="BL479" s="152"/>
      <c r="BN479" s="158" t="s">
        <v>86</v>
      </c>
      <c r="BQ479" s="182"/>
      <c r="BR479" s="187"/>
    </row>
    <row r="480" spans="1:70" s="118" customFormat="1" ht="15" x14ac:dyDescent="0.25">
      <c r="A480" s="159"/>
      <c r="B480" s="163" t="s">
        <v>81</v>
      </c>
      <c r="C480" s="161" t="s">
        <v>87</v>
      </c>
      <c r="D480" s="161"/>
      <c r="E480" s="161"/>
      <c r="F480" s="161"/>
      <c r="G480" s="161"/>
      <c r="H480" s="161"/>
      <c r="I480" s="161"/>
      <c r="J480" s="161"/>
      <c r="K480" s="161"/>
      <c r="L480" s="161"/>
      <c r="M480" s="161"/>
      <c r="N480" s="161"/>
      <c r="O480" s="162"/>
      <c r="BL480" s="152"/>
      <c r="BO480" s="158" t="s">
        <v>87</v>
      </c>
      <c r="BQ480" s="182"/>
      <c r="BR480" s="187"/>
    </row>
    <row r="481" spans="1:70" s="118" customFormat="1" ht="15" x14ac:dyDescent="0.25">
      <c r="A481" s="164"/>
      <c r="B481" s="165"/>
      <c r="C481" s="165"/>
      <c r="D481" s="165"/>
      <c r="E481" s="166" t="s">
        <v>378</v>
      </c>
      <c r="F481" s="167"/>
      <c r="G481" s="168"/>
      <c r="H481" s="133"/>
      <c r="I481" s="133"/>
      <c r="J481" s="133"/>
      <c r="K481" s="133"/>
      <c r="L481" s="189">
        <v>44.38</v>
      </c>
      <c r="M481" s="170"/>
      <c r="N481" s="171"/>
      <c r="O481" s="172"/>
      <c r="BL481" s="152"/>
      <c r="BQ481" s="182"/>
      <c r="BR481" s="187"/>
    </row>
    <row r="482" spans="1:70" s="118" customFormat="1" ht="15" x14ac:dyDescent="0.25">
      <c r="A482" s="164"/>
      <c r="B482" s="165"/>
      <c r="C482" s="165"/>
      <c r="D482" s="165"/>
      <c r="E482" s="166" t="s">
        <v>379</v>
      </c>
      <c r="F482" s="167"/>
      <c r="G482" s="168"/>
      <c r="H482" s="133"/>
      <c r="I482" s="133"/>
      <c r="J482" s="133"/>
      <c r="K482" s="133"/>
      <c r="L482" s="189">
        <v>24.08</v>
      </c>
      <c r="M482" s="170"/>
      <c r="N482" s="171"/>
      <c r="O482" s="172"/>
      <c r="BL482" s="152"/>
      <c r="BQ482" s="182"/>
      <c r="BR482" s="187"/>
    </row>
    <row r="483" spans="1:70" s="118" customFormat="1" ht="15" x14ac:dyDescent="0.25">
      <c r="A483" s="186" t="s">
        <v>380</v>
      </c>
      <c r="B483" s="186"/>
      <c r="C483" s="186"/>
      <c r="D483" s="186"/>
      <c r="E483" s="186"/>
      <c r="F483" s="186"/>
      <c r="G483" s="186"/>
      <c r="H483" s="186"/>
      <c r="I483" s="186"/>
      <c r="J483" s="186"/>
      <c r="K483" s="186"/>
      <c r="L483" s="186"/>
      <c r="M483" s="186"/>
      <c r="N483" s="186"/>
      <c r="O483" s="186"/>
      <c r="BL483" s="152"/>
      <c r="BQ483" s="182"/>
      <c r="BR483" s="187" t="s">
        <v>380</v>
      </c>
    </row>
    <row r="484" spans="1:70" s="118" customFormat="1" ht="56.25" x14ac:dyDescent="0.25">
      <c r="A484" s="153" t="s">
        <v>381</v>
      </c>
      <c r="B484" s="154" t="s">
        <v>162</v>
      </c>
      <c r="C484" s="155" t="s">
        <v>163</v>
      </c>
      <c r="D484" s="155"/>
      <c r="E484" s="155"/>
      <c r="F484" s="153" t="s">
        <v>164</v>
      </c>
      <c r="G484" s="156">
        <v>0.18943399999999999</v>
      </c>
      <c r="H484" s="157">
        <v>389.42</v>
      </c>
      <c r="I484" s="175">
        <v>123.29</v>
      </c>
      <c r="J484" s="175">
        <v>11.41</v>
      </c>
      <c r="K484" s="175">
        <v>0.21</v>
      </c>
      <c r="L484" s="157">
        <v>1156.26</v>
      </c>
      <c r="M484" s="175">
        <v>706.27</v>
      </c>
      <c r="N484" s="175">
        <v>25.37</v>
      </c>
      <c r="O484" s="175">
        <v>1.19</v>
      </c>
      <c r="BL484" s="152"/>
      <c r="BM484" s="158" t="s">
        <v>163</v>
      </c>
      <c r="BQ484" s="182"/>
      <c r="BR484" s="187"/>
    </row>
    <row r="485" spans="1:70" s="118" customFormat="1" ht="57" x14ac:dyDescent="0.25">
      <c r="A485" s="159"/>
      <c r="B485" s="160" t="s">
        <v>85</v>
      </c>
      <c r="C485" s="161" t="s">
        <v>86</v>
      </c>
      <c r="D485" s="161"/>
      <c r="E485" s="161"/>
      <c r="F485" s="161"/>
      <c r="G485" s="161"/>
      <c r="H485" s="161"/>
      <c r="I485" s="161"/>
      <c r="J485" s="161"/>
      <c r="K485" s="161"/>
      <c r="L485" s="161"/>
      <c r="M485" s="161"/>
      <c r="N485" s="161"/>
      <c r="O485" s="162"/>
      <c r="BL485" s="152"/>
      <c r="BN485" s="158" t="s">
        <v>86</v>
      </c>
      <c r="BQ485" s="182"/>
      <c r="BR485" s="187"/>
    </row>
    <row r="486" spans="1:70" s="118" customFormat="1" ht="15" x14ac:dyDescent="0.25">
      <c r="A486" s="159"/>
      <c r="B486" s="163" t="s">
        <v>81</v>
      </c>
      <c r="C486" s="161" t="s">
        <v>87</v>
      </c>
      <c r="D486" s="161"/>
      <c r="E486" s="161"/>
      <c r="F486" s="161"/>
      <c r="G486" s="161"/>
      <c r="H486" s="161"/>
      <c r="I486" s="161"/>
      <c r="J486" s="161"/>
      <c r="K486" s="161"/>
      <c r="L486" s="161"/>
      <c r="M486" s="161"/>
      <c r="N486" s="161"/>
      <c r="O486" s="162"/>
      <c r="BL486" s="152"/>
      <c r="BO486" s="158" t="s">
        <v>87</v>
      </c>
      <c r="BQ486" s="182"/>
      <c r="BR486" s="187"/>
    </row>
    <row r="487" spans="1:70" s="118" customFormat="1" ht="15" x14ac:dyDescent="0.25">
      <c r="A487" s="164"/>
      <c r="B487" s="165"/>
      <c r="C487" s="165"/>
      <c r="D487" s="165"/>
      <c r="E487" s="166" t="s">
        <v>382</v>
      </c>
      <c r="F487" s="167"/>
      <c r="G487" s="168"/>
      <c r="H487" s="133"/>
      <c r="I487" s="133"/>
      <c r="J487" s="133"/>
      <c r="K487" s="133"/>
      <c r="L487" s="189">
        <v>665.01</v>
      </c>
      <c r="M487" s="170"/>
      <c r="N487" s="171"/>
      <c r="O487" s="172"/>
      <c r="BL487" s="152"/>
      <c r="BQ487" s="182"/>
      <c r="BR487" s="187"/>
    </row>
    <row r="488" spans="1:70" s="118" customFormat="1" ht="15" x14ac:dyDescent="0.25">
      <c r="A488" s="164"/>
      <c r="B488" s="165"/>
      <c r="C488" s="165"/>
      <c r="D488" s="165"/>
      <c r="E488" s="166" t="s">
        <v>383</v>
      </c>
      <c r="F488" s="167"/>
      <c r="G488" s="168"/>
      <c r="H488" s="133"/>
      <c r="I488" s="133"/>
      <c r="J488" s="133"/>
      <c r="K488" s="133"/>
      <c r="L488" s="189">
        <v>360.8</v>
      </c>
      <c r="M488" s="170"/>
      <c r="N488" s="171"/>
      <c r="O488" s="172"/>
      <c r="BL488" s="152"/>
      <c r="BQ488" s="182"/>
      <c r="BR488" s="187"/>
    </row>
    <row r="489" spans="1:70" s="118" customFormat="1" ht="56.25" x14ac:dyDescent="0.25">
      <c r="A489" s="153" t="s">
        <v>384</v>
      </c>
      <c r="B489" s="154" t="s">
        <v>168</v>
      </c>
      <c r="C489" s="155" t="s">
        <v>169</v>
      </c>
      <c r="D489" s="155"/>
      <c r="E489" s="155"/>
      <c r="F489" s="153" t="s">
        <v>164</v>
      </c>
      <c r="G489" s="156">
        <v>0.18943399999999999</v>
      </c>
      <c r="H489" s="157">
        <v>1142.1500000000001</v>
      </c>
      <c r="I489" s="175">
        <v>151.52000000000001</v>
      </c>
      <c r="J489" s="175">
        <v>15.41</v>
      </c>
      <c r="K489" s="175">
        <v>0.41</v>
      </c>
      <c r="L489" s="157">
        <v>2527.98</v>
      </c>
      <c r="M489" s="175">
        <v>868</v>
      </c>
      <c r="N489" s="175">
        <v>34.270000000000003</v>
      </c>
      <c r="O489" s="175">
        <v>2.37</v>
      </c>
      <c r="BL489" s="152"/>
      <c r="BM489" s="158" t="s">
        <v>169</v>
      </c>
      <c r="BQ489" s="182"/>
      <c r="BR489" s="187"/>
    </row>
    <row r="490" spans="1:70" s="118" customFormat="1" ht="15" x14ac:dyDescent="0.25">
      <c r="A490" s="159"/>
      <c r="B490" s="160"/>
      <c r="C490" s="161" t="s">
        <v>170</v>
      </c>
      <c r="D490" s="161"/>
      <c r="E490" s="161"/>
      <c r="F490" s="161"/>
      <c r="G490" s="161"/>
      <c r="H490" s="161"/>
      <c r="I490" s="161"/>
      <c r="J490" s="161"/>
      <c r="K490" s="161"/>
      <c r="L490" s="161"/>
      <c r="M490" s="161"/>
      <c r="N490" s="161"/>
      <c r="O490" s="162"/>
      <c r="BL490" s="152"/>
      <c r="BN490" s="158" t="s">
        <v>170</v>
      </c>
      <c r="BQ490" s="182"/>
      <c r="BR490" s="187"/>
    </row>
    <row r="491" spans="1:70" s="118" customFormat="1" ht="57" x14ac:dyDescent="0.25">
      <c r="A491" s="159"/>
      <c r="B491" s="160" t="s">
        <v>85</v>
      </c>
      <c r="C491" s="161" t="s">
        <v>86</v>
      </c>
      <c r="D491" s="161"/>
      <c r="E491" s="161"/>
      <c r="F491" s="161"/>
      <c r="G491" s="161"/>
      <c r="H491" s="161"/>
      <c r="I491" s="161"/>
      <c r="J491" s="161"/>
      <c r="K491" s="161"/>
      <c r="L491" s="161"/>
      <c r="M491" s="161"/>
      <c r="N491" s="161"/>
      <c r="O491" s="162"/>
      <c r="BL491" s="152"/>
      <c r="BN491" s="158" t="s">
        <v>86</v>
      </c>
      <c r="BQ491" s="182"/>
      <c r="BR491" s="187"/>
    </row>
    <row r="492" spans="1:70" s="118" customFormat="1" ht="15" x14ac:dyDescent="0.25">
      <c r="A492" s="159"/>
      <c r="B492" s="163" t="s">
        <v>81</v>
      </c>
      <c r="C492" s="161" t="s">
        <v>87</v>
      </c>
      <c r="D492" s="161"/>
      <c r="E492" s="161"/>
      <c r="F492" s="161"/>
      <c r="G492" s="161"/>
      <c r="H492" s="161"/>
      <c r="I492" s="161"/>
      <c r="J492" s="161"/>
      <c r="K492" s="161"/>
      <c r="L492" s="161"/>
      <c r="M492" s="161"/>
      <c r="N492" s="161"/>
      <c r="O492" s="162"/>
      <c r="BL492" s="152"/>
      <c r="BO492" s="158" t="s">
        <v>87</v>
      </c>
      <c r="BQ492" s="182"/>
      <c r="BR492" s="187"/>
    </row>
    <row r="493" spans="1:70" s="118" customFormat="1" ht="15" x14ac:dyDescent="0.25">
      <c r="A493" s="164"/>
      <c r="B493" s="165"/>
      <c r="C493" s="165"/>
      <c r="D493" s="165"/>
      <c r="E493" s="166" t="s">
        <v>385</v>
      </c>
      <c r="F493" s="167"/>
      <c r="G493" s="168"/>
      <c r="H493" s="133"/>
      <c r="I493" s="133"/>
      <c r="J493" s="133"/>
      <c r="K493" s="133"/>
      <c r="L493" s="189">
        <v>818.15</v>
      </c>
      <c r="M493" s="170"/>
      <c r="N493" s="171"/>
      <c r="O493" s="172"/>
      <c r="BL493" s="152"/>
      <c r="BQ493" s="182"/>
      <c r="BR493" s="187"/>
    </row>
    <row r="494" spans="1:70" s="118" customFormat="1" ht="15" x14ac:dyDescent="0.25">
      <c r="A494" s="164"/>
      <c r="B494" s="165"/>
      <c r="C494" s="165"/>
      <c r="D494" s="165"/>
      <c r="E494" s="166" t="s">
        <v>386</v>
      </c>
      <c r="F494" s="167"/>
      <c r="G494" s="168"/>
      <c r="H494" s="133"/>
      <c r="I494" s="133"/>
      <c r="J494" s="133"/>
      <c r="K494" s="133"/>
      <c r="L494" s="189">
        <v>443.89</v>
      </c>
      <c r="M494" s="170"/>
      <c r="N494" s="171"/>
      <c r="O494" s="172"/>
      <c r="BL494" s="152"/>
      <c r="BQ494" s="182"/>
      <c r="BR494" s="187"/>
    </row>
    <row r="495" spans="1:70" s="118" customFormat="1" ht="15" x14ac:dyDescent="0.25">
      <c r="A495" s="186" t="s">
        <v>387</v>
      </c>
      <c r="B495" s="186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6"/>
      <c r="N495" s="186"/>
      <c r="O495" s="186"/>
      <c r="BL495" s="152"/>
      <c r="BQ495" s="182"/>
      <c r="BR495" s="187" t="s">
        <v>387</v>
      </c>
    </row>
    <row r="496" spans="1:70" s="118" customFormat="1" ht="56.25" x14ac:dyDescent="0.25">
      <c r="A496" s="153" t="s">
        <v>388</v>
      </c>
      <c r="B496" s="154" t="s">
        <v>162</v>
      </c>
      <c r="C496" s="155" t="s">
        <v>163</v>
      </c>
      <c r="D496" s="155"/>
      <c r="E496" s="155"/>
      <c r="F496" s="153" t="s">
        <v>164</v>
      </c>
      <c r="G496" s="156">
        <v>1.3065999999999999E-2</v>
      </c>
      <c r="H496" s="157">
        <v>389.42</v>
      </c>
      <c r="I496" s="175">
        <v>123.29</v>
      </c>
      <c r="J496" s="175">
        <v>11.41</v>
      </c>
      <c r="K496" s="175">
        <v>0.21</v>
      </c>
      <c r="L496" s="175">
        <v>79.75</v>
      </c>
      <c r="M496" s="175">
        <v>48.71</v>
      </c>
      <c r="N496" s="175">
        <v>1.75</v>
      </c>
      <c r="O496" s="175">
        <v>0.08</v>
      </c>
      <c r="BL496" s="152"/>
      <c r="BM496" s="158" t="s">
        <v>163</v>
      </c>
      <c r="BQ496" s="182"/>
      <c r="BR496" s="187"/>
    </row>
    <row r="497" spans="1:72" s="118" customFormat="1" ht="57" x14ac:dyDescent="0.25">
      <c r="A497" s="159"/>
      <c r="B497" s="160" t="s">
        <v>85</v>
      </c>
      <c r="C497" s="161" t="s">
        <v>86</v>
      </c>
      <c r="D497" s="161"/>
      <c r="E497" s="161"/>
      <c r="F497" s="161"/>
      <c r="G497" s="161"/>
      <c r="H497" s="161"/>
      <c r="I497" s="161"/>
      <c r="J497" s="161"/>
      <c r="K497" s="161"/>
      <c r="L497" s="161"/>
      <c r="M497" s="161"/>
      <c r="N497" s="161"/>
      <c r="O497" s="162"/>
      <c r="BL497" s="152"/>
      <c r="BN497" s="158" t="s">
        <v>86</v>
      </c>
      <c r="BQ497" s="182"/>
      <c r="BR497" s="187"/>
    </row>
    <row r="498" spans="1:72" s="118" customFormat="1" ht="15" x14ac:dyDescent="0.25">
      <c r="A498" s="159"/>
      <c r="B498" s="163" t="s">
        <v>81</v>
      </c>
      <c r="C498" s="161" t="s">
        <v>87</v>
      </c>
      <c r="D498" s="161"/>
      <c r="E498" s="161"/>
      <c r="F498" s="161"/>
      <c r="G498" s="161"/>
      <c r="H498" s="161"/>
      <c r="I498" s="161"/>
      <c r="J498" s="161"/>
      <c r="K498" s="161"/>
      <c r="L498" s="161"/>
      <c r="M498" s="161"/>
      <c r="N498" s="161"/>
      <c r="O498" s="162"/>
      <c r="BL498" s="152"/>
      <c r="BO498" s="158" t="s">
        <v>87</v>
      </c>
      <c r="BQ498" s="182"/>
      <c r="BR498" s="187"/>
    </row>
    <row r="499" spans="1:72" s="118" customFormat="1" ht="15" x14ac:dyDescent="0.25">
      <c r="A499" s="164"/>
      <c r="B499" s="165"/>
      <c r="C499" s="165"/>
      <c r="D499" s="165"/>
      <c r="E499" s="166" t="s">
        <v>389</v>
      </c>
      <c r="F499" s="167"/>
      <c r="G499" s="168"/>
      <c r="H499" s="133"/>
      <c r="I499" s="133"/>
      <c r="J499" s="133"/>
      <c r="K499" s="133"/>
      <c r="L499" s="189">
        <v>45.86</v>
      </c>
      <c r="M499" s="170"/>
      <c r="N499" s="171"/>
      <c r="O499" s="172"/>
      <c r="BL499" s="152"/>
      <c r="BQ499" s="182"/>
      <c r="BR499" s="187"/>
    </row>
    <row r="500" spans="1:72" s="118" customFormat="1" ht="15" x14ac:dyDescent="0.25">
      <c r="A500" s="164"/>
      <c r="B500" s="165"/>
      <c r="C500" s="165"/>
      <c r="D500" s="165"/>
      <c r="E500" s="166" t="s">
        <v>390</v>
      </c>
      <c r="F500" s="167"/>
      <c r="G500" s="168"/>
      <c r="H500" s="133"/>
      <c r="I500" s="133"/>
      <c r="J500" s="133"/>
      <c r="K500" s="133"/>
      <c r="L500" s="189">
        <v>24.88</v>
      </c>
      <c r="M500" s="170"/>
      <c r="N500" s="171"/>
      <c r="O500" s="172"/>
      <c r="BL500" s="152"/>
      <c r="BQ500" s="182"/>
      <c r="BR500" s="187"/>
    </row>
    <row r="501" spans="1:72" s="118" customFormat="1" ht="56.25" x14ac:dyDescent="0.25">
      <c r="A501" s="153" t="s">
        <v>391</v>
      </c>
      <c r="B501" s="154" t="s">
        <v>168</v>
      </c>
      <c r="C501" s="155" t="s">
        <v>169</v>
      </c>
      <c r="D501" s="155"/>
      <c r="E501" s="155"/>
      <c r="F501" s="153" t="s">
        <v>164</v>
      </c>
      <c r="G501" s="156">
        <v>1.3065999999999999E-2</v>
      </c>
      <c r="H501" s="157">
        <v>1142.1500000000001</v>
      </c>
      <c r="I501" s="175">
        <v>151.52000000000001</v>
      </c>
      <c r="J501" s="175">
        <v>15.41</v>
      </c>
      <c r="K501" s="175">
        <v>0.41</v>
      </c>
      <c r="L501" s="175">
        <v>174.36</v>
      </c>
      <c r="M501" s="175">
        <v>59.87</v>
      </c>
      <c r="N501" s="175">
        <v>2.36</v>
      </c>
      <c r="O501" s="175">
        <v>0.16</v>
      </c>
      <c r="BL501" s="152"/>
      <c r="BM501" s="158" t="s">
        <v>169</v>
      </c>
      <c r="BQ501" s="182"/>
      <c r="BR501" s="187"/>
    </row>
    <row r="502" spans="1:72" s="118" customFormat="1" ht="15" x14ac:dyDescent="0.25">
      <c r="A502" s="159"/>
      <c r="B502" s="160"/>
      <c r="C502" s="161" t="s">
        <v>170</v>
      </c>
      <c r="D502" s="161"/>
      <c r="E502" s="161"/>
      <c r="F502" s="161"/>
      <c r="G502" s="161"/>
      <c r="H502" s="161"/>
      <c r="I502" s="161"/>
      <c r="J502" s="161"/>
      <c r="K502" s="161"/>
      <c r="L502" s="161"/>
      <c r="M502" s="161"/>
      <c r="N502" s="161"/>
      <c r="O502" s="162"/>
      <c r="BL502" s="152"/>
      <c r="BN502" s="158" t="s">
        <v>170</v>
      </c>
      <c r="BQ502" s="182"/>
      <c r="BR502" s="187"/>
    </row>
    <row r="503" spans="1:72" s="118" customFormat="1" ht="57" x14ac:dyDescent="0.25">
      <c r="A503" s="159"/>
      <c r="B503" s="160" t="s">
        <v>85</v>
      </c>
      <c r="C503" s="161" t="s">
        <v>86</v>
      </c>
      <c r="D503" s="161"/>
      <c r="E503" s="161"/>
      <c r="F503" s="161"/>
      <c r="G503" s="161"/>
      <c r="H503" s="161"/>
      <c r="I503" s="161"/>
      <c r="J503" s="161"/>
      <c r="K503" s="161"/>
      <c r="L503" s="161"/>
      <c r="M503" s="161"/>
      <c r="N503" s="161"/>
      <c r="O503" s="162"/>
      <c r="BL503" s="152"/>
      <c r="BN503" s="158" t="s">
        <v>86</v>
      </c>
      <c r="BQ503" s="182"/>
      <c r="BR503" s="187"/>
    </row>
    <row r="504" spans="1:72" s="118" customFormat="1" ht="15" x14ac:dyDescent="0.25">
      <c r="A504" s="159"/>
      <c r="B504" s="163" t="s">
        <v>81</v>
      </c>
      <c r="C504" s="161" t="s">
        <v>87</v>
      </c>
      <c r="D504" s="161"/>
      <c r="E504" s="161"/>
      <c r="F504" s="161"/>
      <c r="G504" s="161"/>
      <c r="H504" s="161"/>
      <c r="I504" s="161"/>
      <c r="J504" s="161"/>
      <c r="K504" s="161"/>
      <c r="L504" s="161"/>
      <c r="M504" s="161"/>
      <c r="N504" s="161"/>
      <c r="O504" s="162"/>
      <c r="BL504" s="152"/>
      <c r="BO504" s="158" t="s">
        <v>87</v>
      </c>
      <c r="BQ504" s="182"/>
      <c r="BR504" s="187"/>
    </row>
    <row r="505" spans="1:72" s="118" customFormat="1" ht="15" x14ac:dyDescent="0.25">
      <c r="A505" s="164"/>
      <c r="B505" s="165"/>
      <c r="C505" s="165"/>
      <c r="D505" s="165"/>
      <c r="E505" s="166" t="s">
        <v>392</v>
      </c>
      <c r="F505" s="167"/>
      <c r="G505" s="168"/>
      <c r="H505" s="133"/>
      <c r="I505" s="133"/>
      <c r="J505" s="133"/>
      <c r="K505" s="133"/>
      <c r="L505" s="189">
        <v>56.43</v>
      </c>
      <c r="M505" s="170"/>
      <c r="N505" s="171"/>
      <c r="O505" s="172"/>
      <c r="BL505" s="152"/>
      <c r="BQ505" s="182"/>
      <c r="BR505" s="187"/>
    </row>
    <row r="506" spans="1:72" s="118" customFormat="1" ht="15" x14ac:dyDescent="0.25">
      <c r="A506" s="164"/>
      <c r="B506" s="165"/>
      <c r="C506" s="165"/>
      <c r="D506" s="165"/>
      <c r="E506" s="166" t="s">
        <v>393</v>
      </c>
      <c r="F506" s="167"/>
      <c r="G506" s="168"/>
      <c r="H506" s="133"/>
      <c r="I506" s="133"/>
      <c r="J506" s="133"/>
      <c r="K506" s="133"/>
      <c r="L506" s="189">
        <v>30.62</v>
      </c>
      <c r="M506" s="170"/>
      <c r="N506" s="171"/>
      <c r="O506" s="172"/>
      <c r="BL506" s="152"/>
      <c r="BQ506" s="182"/>
      <c r="BR506" s="187"/>
    </row>
    <row r="507" spans="1:72" s="118" customFormat="1" ht="15" x14ac:dyDescent="0.25">
      <c r="A507" s="179" t="s">
        <v>394</v>
      </c>
      <c r="B507" s="179"/>
      <c r="C507" s="179"/>
      <c r="D507" s="179"/>
      <c r="E507" s="179"/>
      <c r="F507" s="179"/>
      <c r="G507" s="179"/>
      <c r="H507" s="179"/>
      <c r="I507" s="179"/>
      <c r="J507" s="179"/>
      <c r="K507" s="179"/>
      <c r="L507" s="180">
        <v>326134.43</v>
      </c>
      <c r="M507" s="181"/>
      <c r="N507" s="181"/>
      <c r="O507" s="181"/>
      <c r="BL507" s="152"/>
      <c r="BQ507" s="182" t="s">
        <v>394</v>
      </c>
      <c r="BR507" s="187"/>
    </row>
    <row r="508" spans="1:72" s="118" customFormat="1" ht="15" x14ac:dyDescent="0.25">
      <c r="A508" s="179" t="s">
        <v>395</v>
      </c>
      <c r="B508" s="179"/>
      <c r="C508" s="179"/>
      <c r="D508" s="179"/>
      <c r="E508" s="179"/>
      <c r="F508" s="179"/>
      <c r="G508" s="179"/>
      <c r="H508" s="179"/>
      <c r="I508" s="179"/>
      <c r="J508" s="179"/>
      <c r="K508" s="179"/>
      <c r="L508" s="180">
        <v>38084813.140000001</v>
      </c>
      <c r="M508" s="180">
        <v>6264003.1500000004</v>
      </c>
      <c r="N508" s="180">
        <v>1921437.36</v>
      </c>
      <c r="O508" s="180">
        <v>516785.6</v>
      </c>
      <c r="BS508" s="182" t="s">
        <v>395</v>
      </c>
    </row>
    <row r="509" spans="1:72" s="118" customFormat="1" ht="15" x14ac:dyDescent="0.25">
      <c r="A509" s="179" t="s">
        <v>396</v>
      </c>
      <c r="B509" s="179"/>
      <c r="C509" s="179"/>
      <c r="D509" s="179"/>
      <c r="E509" s="179"/>
      <c r="F509" s="179"/>
      <c r="G509" s="179"/>
      <c r="H509" s="179"/>
      <c r="I509" s="179"/>
      <c r="J509" s="179"/>
      <c r="K509" s="179"/>
      <c r="L509" s="180">
        <v>6467552.9800000004</v>
      </c>
      <c r="M509" s="181"/>
      <c r="N509" s="181"/>
      <c r="O509" s="181"/>
      <c r="BS509" s="182" t="s">
        <v>396</v>
      </c>
    </row>
    <row r="510" spans="1:72" s="118" customFormat="1" ht="15" x14ac:dyDescent="0.25">
      <c r="A510" s="190" t="s">
        <v>397</v>
      </c>
      <c r="B510" s="190"/>
      <c r="C510" s="190"/>
      <c r="D510" s="190"/>
      <c r="E510" s="190"/>
      <c r="F510" s="190"/>
      <c r="G510" s="190"/>
      <c r="H510" s="190"/>
      <c r="I510" s="190"/>
      <c r="J510" s="190"/>
      <c r="K510" s="190"/>
      <c r="L510" s="174"/>
      <c r="M510" s="174"/>
      <c r="N510" s="174"/>
      <c r="O510" s="174"/>
      <c r="BS510" s="182"/>
      <c r="BT510" s="158" t="s">
        <v>397</v>
      </c>
    </row>
    <row r="511" spans="1:72" s="118" customFormat="1" ht="15" x14ac:dyDescent="0.25">
      <c r="A511" s="190" t="s">
        <v>398</v>
      </c>
      <c r="B511" s="190"/>
      <c r="C511" s="190"/>
      <c r="D511" s="190"/>
      <c r="E511" s="190"/>
      <c r="F511" s="190"/>
      <c r="G511" s="190"/>
      <c r="H511" s="190"/>
      <c r="I511" s="190"/>
      <c r="J511" s="190"/>
      <c r="K511" s="190"/>
      <c r="L511" s="157">
        <v>984838.14</v>
      </c>
      <c r="M511" s="174"/>
      <c r="N511" s="174"/>
      <c r="O511" s="174"/>
      <c r="BS511" s="182"/>
      <c r="BT511" s="158" t="s">
        <v>398</v>
      </c>
    </row>
    <row r="512" spans="1:72" s="118" customFormat="1" ht="15" x14ac:dyDescent="0.25">
      <c r="A512" s="190" t="s">
        <v>399</v>
      </c>
      <c r="B512" s="190"/>
      <c r="C512" s="190"/>
      <c r="D512" s="190"/>
      <c r="E512" s="190"/>
      <c r="F512" s="190"/>
      <c r="G512" s="190"/>
      <c r="H512" s="190"/>
      <c r="I512" s="190"/>
      <c r="J512" s="190"/>
      <c r="K512" s="190"/>
      <c r="L512" s="157">
        <v>3254976.68</v>
      </c>
      <c r="M512" s="174"/>
      <c r="N512" s="174"/>
      <c r="O512" s="174"/>
      <c r="BS512" s="182"/>
      <c r="BT512" s="158" t="s">
        <v>399</v>
      </c>
    </row>
    <row r="513" spans="1:72" s="118" customFormat="1" ht="15" x14ac:dyDescent="0.25">
      <c r="A513" s="190" t="s">
        <v>400</v>
      </c>
      <c r="B513" s="190"/>
      <c r="C513" s="190"/>
      <c r="D513" s="190"/>
      <c r="E513" s="190"/>
      <c r="F513" s="190"/>
      <c r="G513" s="190"/>
      <c r="H513" s="190"/>
      <c r="I513" s="190"/>
      <c r="J513" s="190"/>
      <c r="K513" s="190"/>
      <c r="L513" s="157">
        <v>81175.320000000007</v>
      </c>
      <c r="M513" s="174"/>
      <c r="N513" s="174"/>
      <c r="O513" s="174"/>
      <c r="BS513" s="182"/>
      <c r="BT513" s="158" t="s">
        <v>400</v>
      </c>
    </row>
    <row r="514" spans="1:72" s="118" customFormat="1" ht="15" x14ac:dyDescent="0.25">
      <c r="A514" s="190" t="s">
        <v>401</v>
      </c>
      <c r="B514" s="190"/>
      <c r="C514" s="190"/>
      <c r="D514" s="190"/>
      <c r="E514" s="190"/>
      <c r="F514" s="190"/>
      <c r="G514" s="190"/>
      <c r="H514" s="190"/>
      <c r="I514" s="190"/>
      <c r="J514" s="190"/>
      <c r="K514" s="190"/>
      <c r="L514" s="157">
        <v>1696815.44</v>
      </c>
      <c r="M514" s="174"/>
      <c r="N514" s="174"/>
      <c r="O514" s="174"/>
      <c r="BS514" s="182"/>
      <c r="BT514" s="158" t="s">
        <v>401</v>
      </c>
    </row>
    <row r="515" spans="1:72" s="118" customFormat="1" ht="15" x14ac:dyDescent="0.25">
      <c r="A515" s="190" t="s">
        <v>402</v>
      </c>
      <c r="B515" s="190"/>
      <c r="C515" s="190"/>
      <c r="D515" s="190"/>
      <c r="E515" s="190"/>
      <c r="F515" s="190"/>
      <c r="G515" s="190"/>
      <c r="H515" s="190"/>
      <c r="I515" s="190"/>
      <c r="J515" s="190"/>
      <c r="K515" s="190"/>
      <c r="L515" s="157">
        <v>449747.4</v>
      </c>
      <c r="M515" s="174"/>
      <c r="N515" s="174"/>
      <c r="O515" s="174"/>
      <c r="BS515" s="182"/>
      <c r="BT515" s="158" t="s">
        <v>402</v>
      </c>
    </row>
    <row r="516" spans="1:72" s="118" customFormat="1" ht="15" x14ac:dyDescent="0.25">
      <c r="A516" s="179" t="s">
        <v>403</v>
      </c>
      <c r="B516" s="179"/>
      <c r="C516" s="179"/>
      <c r="D516" s="179"/>
      <c r="E516" s="179"/>
      <c r="F516" s="179"/>
      <c r="G516" s="179"/>
      <c r="H516" s="179"/>
      <c r="I516" s="179"/>
      <c r="J516" s="179"/>
      <c r="K516" s="179"/>
      <c r="L516" s="180">
        <v>3928923.59</v>
      </c>
      <c r="M516" s="181"/>
      <c r="N516" s="181"/>
      <c r="O516" s="181"/>
      <c r="BS516" s="182" t="s">
        <v>403</v>
      </c>
    </row>
    <row r="517" spans="1:72" s="118" customFormat="1" ht="15" x14ac:dyDescent="0.25">
      <c r="A517" s="190" t="s">
        <v>397</v>
      </c>
      <c r="B517" s="190"/>
      <c r="C517" s="190"/>
      <c r="D517" s="190"/>
      <c r="E517" s="190"/>
      <c r="F517" s="190"/>
      <c r="G517" s="190"/>
      <c r="H517" s="190"/>
      <c r="I517" s="190"/>
      <c r="J517" s="190"/>
      <c r="K517" s="190"/>
      <c r="L517" s="174"/>
      <c r="M517" s="174"/>
      <c r="N517" s="174"/>
      <c r="O517" s="174"/>
      <c r="BS517" s="182"/>
      <c r="BT517" s="158" t="s">
        <v>397</v>
      </c>
    </row>
    <row r="518" spans="1:72" s="118" customFormat="1" ht="15" x14ac:dyDescent="0.25">
      <c r="A518" s="190" t="s">
        <v>404</v>
      </c>
      <c r="B518" s="190"/>
      <c r="C518" s="190"/>
      <c r="D518" s="190"/>
      <c r="E518" s="190"/>
      <c r="F518" s="190"/>
      <c r="G518" s="190"/>
      <c r="H518" s="190"/>
      <c r="I518" s="190"/>
      <c r="J518" s="190"/>
      <c r="K518" s="190"/>
      <c r="L518" s="157">
        <v>492419.07</v>
      </c>
      <c r="M518" s="174"/>
      <c r="N518" s="174"/>
      <c r="O518" s="174"/>
      <c r="BS518" s="182"/>
      <c r="BT518" s="158" t="s">
        <v>404</v>
      </c>
    </row>
    <row r="519" spans="1:72" s="118" customFormat="1" ht="15" x14ac:dyDescent="0.25">
      <c r="A519" s="190" t="s">
        <v>405</v>
      </c>
      <c r="B519" s="190"/>
      <c r="C519" s="190"/>
      <c r="D519" s="190"/>
      <c r="E519" s="190"/>
      <c r="F519" s="190"/>
      <c r="G519" s="190"/>
      <c r="H519" s="190"/>
      <c r="I519" s="190"/>
      <c r="J519" s="190"/>
      <c r="K519" s="190"/>
      <c r="L519" s="157">
        <v>44041.93</v>
      </c>
      <c r="M519" s="174"/>
      <c r="N519" s="174"/>
      <c r="O519" s="174"/>
      <c r="BS519" s="182"/>
      <c r="BT519" s="158" t="s">
        <v>405</v>
      </c>
    </row>
    <row r="520" spans="1:72" s="118" customFormat="1" ht="15" x14ac:dyDescent="0.25">
      <c r="A520" s="190" t="s">
        <v>406</v>
      </c>
      <c r="B520" s="190"/>
      <c r="C520" s="190"/>
      <c r="D520" s="190"/>
      <c r="E520" s="190"/>
      <c r="F520" s="190"/>
      <c r="G520" s="190"/>
      <c r="H520" s="190"/>
      <c r="I520" s="190"/>
      <c r="J520" s="190"/>
      <c r="K520" s="190"/>
      <c r="L520" s="157">
        <v>964855.84</v>
      </c>
      <c r="M520" s="174"/>
      <c r="N520" s="174"/>
      <c r="O520" s="174"/>
      <c r="BS520" s="182"/>
      <c r="BT520" s="158" t="s">
        <v>406</v>
      </c>
    </row>
    <row r="521" spans="1:72" s="118" customFormat="1" ht="15" x14ac:dyDescent="0.25">
      <c r="A521" s="190" t="s">
        <v>407</v>
      </c>
      <c r="B521" s="190"/>
      <c r="C521" s="190"/>
      <c r="D521" s="190"/>
      <c r="E521" s="190"/>
      <c r="F521" s="190"/>
      <c r="G521" s="190"/>
      <c r="H521" s="190"/>
      <c r="I521" s="190"/>
      <c r="J521" s="190"/>
      <c r="K521" s="190"/>
      <c r="L521" s="157">
        <v>257622.3</v>
      </c>
      <c r="M521" s="174"/>
      <c r="N521" s="174"/>
      <c r="O521" s="174"/>
      <c r="BS521" s="182"/>
      <c r="BT521" s="158" t="s">
        <v>407</v>
      </c>
    </row>
    <row r="522" spans="1:72" s="118" customFormat="1" ht="15" x14ac:dyDescent="0.25">
      <c r="A522" s="190" t="s">
        <v>408</v>
      </c>
      <c r="B522" s="190"/>
      <c r="C522" s="190"/>
      <c r="D522" s="190"/>
      <c r="E522" s="190"/>
      <c r="F522" s="190"/>
      <c r="G522" s="190"/>
      <c r="H522" s="190"/>
      <c r="I522" s="190"/>
      <c r="J522" s="190"/>
      <c r="K522" s="190"/>
      <c r="L522" s="157">
        <v>2169984.4500000002</v>
      </c>
      <c r="M522" s="174"/>
      <c r="N522" s="174"/>
      <c r="O522" s="174"/>
      <c r="BS522" s="182"/>
      <c r="BT522" s="158" t="s">
        <v>408</v>
      </c>
    </row>
    <row r="523" spans="1:72" s="118" customFormat="1" ht="15" x14ac:dyDescent="0.25">
      <c r="A523" s="179" t="s">
        <v>409</v>
      </c>
      <c r="B523" s="179"/>
      <c r="C523" s="179"/>
      <c r="D523" s="179"/>
      <c r="E523" s="179"/>
      <c r="F523" s="179"/>
      <c r="G523" s="179"/>
      <c r="H523" s="179"/>
      <c r="I523" s="179"/>
      <c r="J523" s="179"/>
      <c r="K523" s="179"/>
      <c r="L523" s="181"/>
      <c r="M523" s="181"/>
      <c r="N523" s="181"/>
      <c r="O523" s="181"/>
      <c r="BS523" s="182" t="s">
        <v>409</v>
      </c>
    </row>
    <row r="524" spans="1:72" s="118" customFormat="1" ht="15" x14ac:dyDescent="0.25">
      <c r="A524" s="190" t="s">
        <v>410</v>
      </c>
      <c r="B524" s="190"/>
      <c r="C524" s="190"/>
      <c r="D524" s="190"/>
      <c r="E524" s="190"/>
      <c r="F524" s="190"/>
      <c r="G524" s="190"/>
      <c r="H524" s="190"/>
      <c r="I524" s="190"/>
      <c r="J524" s="190"/>
      <c r="K524" s="190"/>
      <c r="L524" s="174"/>
      <c r="M524" s="174"/>
      <c r="N524" s="174"/>
      <c r="O524" s="174"/>
      <c r="BS524" s="182"/>
      <c r="BT524" s="158" t="s">
        <v>410</v>
      </c>
    </row>
    <row r="525" spans="1:72" s="118" customFormat="1" ht="15" x14ac:dyDescent="0.25">
      <c r="A525" s="190" t="s">
        <v>411</v>
      </c>
      <c r="B525" s="190"/>
      <c r="C525" s="190"/>
      <c r="D525" s="190"/>
      <c r="E525" s="190"/>
      <c r="F525" s="190"/>
      <c r="G525" s="190"/>
      <c r="H525" s="190"/>
      <c r="I525" s="190"/>
      <c r="J525" s="190"/>
      <c r="K525" s="190"/>
      <c r="L525" s="174"/>
      <c r="M525" s="174"/>
      <c r="N525" s="174"/>
      <c r="O525" s="174"/>
      <c r="BS525" s="182"/>
      <c r="BT525" s="158" t="s">
        <v>411</v>
      </c>
    </row>
    <row r="526" spans="1:72" s="118" customFormat="1" ht="15" x14ac:dyDescent="0.25">
      <c r="A526" s="190" t="s">
        <v>412</v>
      </c>
      <c r="B526" s="190"/>
      <c r="C526" s="190"/>
      <c r="D526" s="190"/>
      <c r="E526" s="190"/>
      <c r="F526" s="190"/>
      <c r="G526" s="190"/>
      <c r="H526" s="190"/>
      <c r="I526" s="190"/>
      <c r="J526" s="190"/>
      <c r="K526" s="190"/>
      <c r="L526" s="157">
        <v>28495393.91</v>
      </c>
      <c r="M526" s="157">
        <v>3123520.99</v>
      </c>
      <c r="N526" s="157">
        <v>1175940.3400000001</v>
      </c>
      <c r="O526" s="157">
        <v>376453.93</v>
      </c>
      <c r="BS526" s="182"/>
      <c r="BT526" s="158" t="s">
        <v>412</v>
      </c>
    </row>
    <row r="527" spans="1:72" s="118" customFormat="1" ht="15" x14ac:dyDescent="0.25">
      <c r="A527" s="190" t="s">
        <v>413</v>
      </c>
      <c r="B527" s="190"/>
      <c r="C527" s="190"/>
      <c r="D527" s="190"/>
      <c r="E527" s="190"/>
      <c r="F527" s="190"/>
      <c r="G527" s="190"/>
      <c r="H527" s="190"/>
      <c r="I527" s="190"/>
      <c r="J527" s="190"/>
      <c r="K527" s="190"/>
      <c r="L527" s="157">
        <v>3254976.68</v>
      </c>
      <c r="M527" s="174"/>
      <c r="N527" s="174"/>
      <c r="O527" s="174"/>
      <c r="BS527" s="182"/>
      <c r="BT527" s="158" t="s">
        <v>413</v>
      </c>
    </row>
    <row r="528" spans="1:72" s="118" customFormat="1" ht="15" x14ac:dyDescent="0.25">
      <c r="A528" s="190" t="s">
        <v>414</v>
      </c>
      <c r="B528" s="190"/>
      <c r="C528" s="190"/>
      <c r="D528" s="190"/>
      <c r="E528" s="190"/>
      <c r="F528" s="190"/>
      <c r="G528" s="190"/>
      <c r="H528" s="190"/>
      <c r="I528" s="190"/>
      <c r="J528" s="190"/>
      <c r="K528" s="190"/>
      <c r="L528" s="157">
        <v>2169984.4500000002</v>
      </c>
      <c r="M528" s="174"/>
      <c r="N528" s="174"/>
      <c r="O528" s="174"/>
      <c r="BS528" s="182"/>
      <c r="BT528" s="158" t="s">
        <v>414</v>
      </c>
    </row>
    <row r="529" spans="1:72" s="118" customFormat="1" ht="15" x14ac:dyDescent="0.25">
      <c r="A529" s="190" t="s">
        <v>415</v>
      </c>
      <c r="B529" s="190"/>
      <c r="C529" s="190"/>
      <c r="D529" s="190"/>
      <c r="E529" s="190"/>
      <c r="F529" s="190"/>
      <c r="G529" s="190"/>
      <c r="H529" s="190"/>
      <c r="I529" s="190"/>
      <c r="J529" s="190"/>
      <c r="K529" s="190"/>
      <c r="L529" s="157">
        <v>33920355.039999999</v>
      </c>
      <c r="M529" s="174"/>
      <c r="N529" s="174"/>
      <c r="O529" s="174"/>
      <c r="BS529" s="182"/>
      <c r="BT529" s="158" t="s">
        <v>415</v>
      </c>
    </row>
    <row r="530" spans="1:72" s="118" customFormat="1" ht="23.25" x14ac:dyDescent="0.25">
      <c r="A530" s="190" t="s">
        <v>416</v>
      </c>
      <c r="B530" s="190"/>
      <c r="C530" s="190"/>
      <c r="D530" s="190"/>
      <c r="E530" s="190"/>
      <c r="F530" s="190"/>
      <c r="G530" s="190"/>
      <c r="H530" s="190"/>
      <c r="I530" s="190"/>
      <c r="J530" s="190"/>
      <c r="K530" s="190"/>
      <c r="L530" s="174"/>
      <c r="M530" s="174"/>
      <c r="N530" s="174"/>
      <c r="O530" s="174"/>
      <c r="BS530" s="182"/>
      <c r="BT530" s="158" t="s">
        <v>416</v>
      </c>
    </row>
    <row r="531" spans="1:72" s="118" customFormat="1" ht="15" x14ac:dyDescent="0.25">
      <c r="A531" s="190" t="s">
        <v>417</v>
      </c>
      <c r="B531" s="190"/>
      <c r="C531" s="190"/>
      <c r="D531" s="190"/>
      <c r="E531" s="190"/>
      <c r="F531" s="190"/>
      <c r="G531" s="190"/>
      <c r="H531" s="190"/>
      <c r="I531" s="190"/>
      <c r="J531" s="190"/>
      <c r="K531" s="190"/>
      <c r="L531" s="157">
        <v>5979950.0599999996</v>
      </c>
      <c r="M531" s="157">
        <v>436647.96</v>
      </c>
      <c r="N531" s="157">
        <v>24459.54</v>
      </c>
      <c r="O531" s="174"/>
      <c r="BS531" s="182"/>
      <c r="BT531" s="158" t="s">
        <v>417</v>
      </c>
    </row>
    <row r="532" spans="1:72" s="118" customFormat="1" ht="15" x14ac:dyDescent="0.25">
      <c r="A532" s="190" t="s">
        <v>418</v>
      </c>
      <c r="B532" s="190"/>
      <c r="C532" s="190"/>
      <c r="D532" s="190"/>
      <c r="E532" s="190"/>
      <c r="F532" s="190"/>
      <c r="G532" s="190"/>
      <c r="H532" s="190"/>
      <c r="I532" s="190"/>
      <c r="J532" s="190"/>
      <c r="K532" s="190"/>
      <c r="L532" s="157">
        <v>449747.4</v>
      </c>
      <c r="M532" s="174"/>
      <c r="N532" s="174"/>
      <c r="O532" s="174"/>
      <c r="BS532" s="182"/>
      <c r="BT532" s="158" t="s">
        <v>418</v>
      </c>
    </row>
    <row r="533" spans="1:72" s="118" customFormat="1" ht="15" x14ac:dyDescent="0.25">
      <c r="A533" s="190" t="s">
        <v>419</v>
      </c>
      <c r="B533" s="190"/>
      <c r="C533" s="190"/>
      <c r="D533" s="190"/>
      <c r="E533" s="190"/>
      <c r="F533" s="190"/>
      <c r="G533" s="190"/>
      <c r="H533" s="190"/>
      <c r="I533" s="190"/>
      <c r="J533" s="190"/>
      <c r="K533" s="190"/>
      <c r="L533" s="157">
        <v>257622.3</v>
      </c>
      <c r="M533" s="174"/>
      <c r="N533" s="174"/>
      <c r="O533" s="174"/>
      <c r="BS533" s="182"/>
      <c r="BT533" s="158" t="s">
        <v>419</v>
      </c>
    </row>
    <row r="534" spans="1:72" s="118" customFormat="1" ht="15" x14ac:dyDescent="0.25">
      <c r="A534" s="190" t="s">
        <v>415</v>
      </c>
      <c r="B534" s="190"/>
      <c r="C534" s="190"/>
      <c r="D534" s="190"/>
      <c r="E534" s="190"/>
      <c r="F534" s="190"/>
      <c r="G534" s="190"/>
      <c r="H534" s="190"/>
      <c r="I534" s="190"/>
      <c r="J534" s="190"/>
      <c r="K534" s="190"/>
      <c r="L534" s="157">
        <v>6687319.7599999998</v>
      </c>
      <c r="M534" s="174"/>
      <c r="N534" s="174"/>
      <c r="O534" s="174"/>
      <c r="BS534" s="182"/>
      <c r="BT534" s="158" t="s">
        <v>415</v>
      </c>
    </row>
    <row r="535" spans="1:72" s="118" customFormat="1" ht="15" x14ac:dyDescent="0.25">
      <c r="A535" s="190" t="s">
        <v>420</v>
      </c>
      <c r="B535" s="190"/>
      <c r="C535" s="190"/>
      <c r="D535" s="190"/>
      <c r="E535" s="190"/>
      <c r="F535" s="190"/>
      <c r="G535" s="190"/>
      <c r="H535" s="190"/>
      <c r="I535" s="190"/>
      <c r="J535" s="190"/>
      <c r="K535" s="190"/>
      <c r="L535" s="174"/>
      <c r="M535" s="174"/>
      <c r="N535" s="174"/>
      <c r="O535" s="174"/>
      <c r="BS535" s="182"/>
      <c r="BT535" s="158" t="s">
        <v>420</v>
      </c>
    </row>
    <row r="536" spans="1:72" s="118" customFormat="1" ht="15" x14ac:dyDescent="0.25">
      <c r="A536" s="190" t="s">
        <v>421</v>
      </c>
      <c r="B536" s="190"/>
      <c r="C536" s="190"/>
      <c r="D536" s="190"/>
      <c r="E536" s="190"/>
      <c r="F536" s="190"/>
      <c r="G536" s="190"/>
      <c r="H536" s="190"/>
      <c r="I536" s="190"/>
      <c r="J536" s="190"/>
      <c r="K536" s="190"/>
      <c r="L536" s="157">
        <v>2066774.85</v>
      </c>
      <c r="M536" s="157">
        <v>1583120.26</v>
      </c>
      <c r="N536" s="157">
        <v>442772.03</v>
      </c>
      <c r="O536" s="157">
        <v>80424.289999999994</v>
      </c>
      <c r="BS536" s="182"/>
      <c r="BT536" s="158" t="s">
        <v>421</v>
      </c>
    </row>
    <row r="537" spans="1:72" s="118" customFormat="1" ht="15" x14ac:dyDescent="0.25">
      <c r="A537" s="190" t="s">
        <v>422</v>
      </c>
      <c r="B537" s="190"/>
      <c r="C537" s="190"/>
      <c r="D537" s="190"/>
      <c r="E537" s="190"/>
      <c r="F537" s="190"/>
      <c r="G537" s="190"/>
      <c r="H537" s="190"/>
      <c r="I537" s="190"/>
      <c r="J537" s="190"/>
      <c r="K537" s="190"/>
      <c r="L537" s="157">
        <v>1696815.44</v>
      </c>
      <c r="M537" s="174"/>
      <c r="N537" s="174"/>
      <c r="O537" s="174"/>
      <c r="BS537" s="182"/>
      <c r="BT537" s="158" t="s">
        <v>422</v>
      </c>
    </row>
    <row r="538" spans="1:72" s="118" customFormat="1" ht="15" x14ac:dyDescent="0.25">
      <c r="A538" s="190" t="s">
        <v>423</v>
      </c>
      <c r="B538" s="190"/>
      <c r="C538" s="190"/>
      <c r="D538" s="190"/>
      <c r="E538" s="190"/>
      <c r="F538" s="190"/>
      <c r="G538" s="190"/>
      <c r="H538" s="190"/>
      <c r="I538" s="190"/>
      <c r="J538" s="190"/>
      <c r="K538" s="190"/>
      <c r="L538" s="157">
        <v>964855.84</v>
      </c>
      <c r="M538" s="174"/>
      <c r="N538" s="174"/>
      <c r="O538" s="174"/>
      <c r="BS538" s="182"/>
      <c r="BT538" s="158" t="s">
        <v>423</v>
      </c>
    </row>
    <row r="539" spans="1:72" s="118" customFormat="1" ht="15" x14ac:dyDescent="0.25">
      <c r="A539" s="190" t="s">
        <v>415</v>
      </c>
      <c r="B539" s="190"/>
      <c r="C539" s="190"/>
      <c r="D539" s="190"/>
      <c r="E539" s="190"/>
      <c r="F539" s="190"/>
      <c r="G539" s="190"/>
      <c r="H539" s="190"/>
      <c r="I539" s="190"/>
      <c r="J539" s="190"/>
      <c r="K539" s="190"/>
      <c r="L539" s="157">
        <v>4728446.13</v>
      </c>
      <c r="M539" s="174"/>
      <c r="N539" s="174"/>
      <c r="O539" s="174"/>
      <c r="BS539" s="182"/>
      <c r="BT539" s="158" t="s">
        <v>415</v>
      </c>
    </row>
    <row r="540" spans="1:72" s="118" customFormat="1" ht="15" x14ac:dyDescent="0.25">
      <c r="A540" s="190" t="s">
        <v>424</v>
      </c>
      <c r="B540" s="190"/>
      <c r="C540" s="190"/>
      <c r="D540" s="190"/>
      <c r="E540" s="190"/>
      <c r="F540" s="190"/>
      <c r="G540" s="190"/>
      <c r="H540" s="190"/>
      <c r="I540" s="190"/>
      <c r="J540" s="190"/>
      <c r="K540" s="190"/>
      <c r="L540" s="174"/>
      <c r="M540" s="174"/>
      <c r="N540" s="174"/>
      <c r="O540" s="174"/>
      <c r="BS540" s="182"/>
      <c r="BT540" s="158" t="s">
        <v>424</v>
      </c>
    </row>
    <row r="541" spans="1:72" s="118" customFormat="1" ht="15" x14ac:dyDescent="0.25">
      <c r="A541" s="190" t="s">
        <v>425</v>
      </c>
      <c r="B541" s="190"/>
      <c r="C541" s="190"/>
      <c r="D541" s="190"/>
      <c r="E541" s="190"/>
      <c r="F541" s="190"/>
      <c r="G541" s="190"/>
      <c r="H541" s="190"/>
      <c r="I541" s="190"/>
      <c r="J541" s="190"/>
      <c r="K541" s="190"/>
      <c r="L541" s="157">
        <v>200917.18</v>
      </c>
      <c r="M541" s="157">
        <v>86162.61</v>
      </c>
      <c r="N541" s="157">
        <v>3262.28</v>
      </c>
      <c r="O541" s="175">
        <v>194.11</v>
      </c>
      <c r="BS541" s="182"/>
      <c r="BT541" s="158" t="s">
        <v>425</v>
      </c>
    </row>
    <row r="542" spans="1:72" s="118" customFormat="1" ht="15" x14ac:dyDescent="0.25">
      <c r="A542" s="190" t="s">
        <v>426</v>
      </c>
      <c r="B542" s="190"/>
      <c r="C542" s="190"/>
      <c r="D542" s="190"/>
      <c r="E542" s="190"/>
      <c r="F542" s="190"/>
      <c r="G542" s="190"/>
      <c r="H542" s="190"/>
      <c r="I542" s="190"/>
      <c r="J542" s="190"/>
      <c r="K542" s="190"/>
      <c r="L542" s="157">
        <v>81175.320000000007</v>
      </c>
      <c r="M542" s="174"/>
      <c r="N542" s="174"/>
      <c r="O542" s="174"/>
      <c r="BS542" s="182"/>
      <c r="BT542" s="158" t="s">
        <v>426</v>
      </c>
    </row>
    <row r="543" spans="1:72" s="118" customFormat="1" ht="15" x14ac:dyDescent="0.25">
      <c r="A543" s="190" t="s">
        <v>427</v>
      </c>
      <c r="B543" s="190"/>
      <c r="C543" s="190"/>
      <c r="D543" s="190"/>
      <c r="E543" s="190"/>
      <c r="F543" s="190"/>
      <c r="G543" s="190"/>
      <c r="H543" s="190"/>
      <c r="I543" s="190"/>
      <c r="J543" s="190"/>
      <c r="K543" s="190"/>
      <c r="L543" s="157">
        <v>44041.93</v>
      </c>
      <c r="M543" s="174"/>
      <c r="N543" s="174"/>
      <c r="O543" s="174"/>
      <c r="BS543" s="182"/>
      <c r="BT543" s="158" t="s">
        <v>427</v>
      </c>
    </row>
    <row r="544" spans="1:72" s="118" customFormat="1" ht="15" x14ac:dyDescent="0.25">
      <c r="A544" s="190" t="s">
        <v>415</v>
      </c>
      <c r="B544" s="190"/>
      <c r="C544" s="190"/>
      <c r="D544" s="190"/>
      <c r="E544" s="190"/>
      <c r="F544" s="190"/>
      <c r="G544" s="190"/>
      <c r="H544" s="190"/>
      <c r="I544" s="190"/>
      <c r="J544" s="190"/>
      <c r="K544" s="190"/>
      <c r="L544" s="157">
        <v>326134.43</v>
      </c>
      <c r="M544" s="174"/>
      <c r="N544" s="174"/>
      <c r="O544" s="174"/>
      <c r="BS544" s="182"/>
      <c r="BT544" s="158" t="s">
        <v>415</v>
      </c>
    </row>
    <row r="545" spans="1:72" s="118" customFormat="1" ht="15" x14ac:dyDescent="0.25">
      <c r="A545" s="190" t="s">
        <v>428</v>
      </c>
      <c r="B545" s="190"/>
      <c r="C545" s="190"/>
      <c r="D545" s="190"/>
      <c r="E545" s="190"/>
      <c r="F545" s="190"/>
      <c r="G545" s="190"/>
      <c r="H545" s="190"/>
      <c r="I545" s="190"/>
      <c r="J545" s="190"/>
      <c r="K545" s="190"/>
      <c r="L545" s="157">
        <v>45662255.359999999</v>
      </c>
      <c r="M545" s="174"/>
      <c r="N545" s="174"/>
      <c r="O545" s="174"/>
      <c r="BS545" s="182"/>
      <c r="BT545" s="158" t="s">
        <v>428</v>
      </c>
    </row>
    <row r="546" spans="1:72" s="118" customFormat="1" ht="15" x14ac:dyDescent="0.25">
      <c r="A546" s="190" t="s">
        <v>429</v>
      </c>
      <c r="B546" s="190"/>
      <c r="C546" s="190"/>
      <c r="D546" s="190"/>
      <c r="E546" s="190"/>
      <c r="F546" s="190"/>
      <c r="G546" s="190"/>
      <c r="H546" s="190"/>
      <c r="I546" s="190"/>
      <c r="J546" s="190"/>
      <c r="K546" s="190"/>
      <c r="L546" s="174"/>
      <c r="M546" s="174"/>
      <c r="N546" s="174"/>
      <c r="O546" s="174"/>
      <c r="BS546" s="182"/>
      <c r="BT546" s="158" t="s">
        <v>429</v>
      </c>
    </row>
    <row r="547" spans="1:72" s="118" customFormat="1" ht="15" x14ac:dyDescent="0.25">
      <c r="A547" s="190" t="s">
        <v>430</v>
      </c>
      <c r="B547" s="190"/>
      <c r="C547" s="190"/>
      <c r="D547" s="190"/>
      <c r="E547" s="190"/>
      <c r="F547" s="190"/>
      <c r="G547" s="190"/>
      <c r="H547" s="190"/>
      <c r="I547" s="190"/>
      <c r="J547" s="190"/>
      <c r="K547" s="190"/>
      <c r="L547" s="174"/>
      <c r="M547" s="174"/>
      <c r="N547" s="174"/>
      <c r="O547" s="174"/>
      <c r="BS547" s="182"/>
      <c r="BT547" s="158" t="s">
        <v>430</v>
      </c>
    </row>
    <row r="548" spans="1:72" s="118" customFormat="1" ht="15" x14ac:dyDescent="0.25">
      <c r="A548" s="190" t="s">
        <v>431</v>
      </c>
      <c r="B548" s="190"/>
      <c r="C548" s="190"/>
      <c r="D548" s="190"/>
      <c r="E548" s="190"/>
      <c r="F548" s="190"/>
      <c r="G548" s="190"/>
      <c r="H548" s="190"/>
      <c r="I548" s="190"/>
      <c r="J548" s="190"/>
      <c r="K548" s="190"/>
      <c r="L548" s="157">
        <v>1341777.1399999999</v>
      </c>
      <c r="M548" s="157">
        <v>1034551.33</v>
      </c>
      <c r="N548" s="157">
        <v>275003.17</v>
      </c>
      <c r="O548" s="157">
        <v>59713.27</v>
      </c>
      <c r="BS548" s="182"/>
      <c r="BT548" s="158" t="s">
        <v>431</v>
      </c>
    </row>
    <row r="549" spans="1:72" s="118" customFormat="1" ht="15" x14ac:dyDescent="0.25">
      <c r="A549" s="190" t="s">
        <v>432</v>
      </c>
      <c r="B549" s="190"/>
      <c r="C549" s="190"/>
      <c r="D549" s="190"/>
      <c r="E549" s="190"/>
      <c r="F549" s="190"/>
      <c r="G549" s="190"/>
      <c r="H549" s="190"/>
      <c r="I549" s="190"/>
      <c r="J549" s="190"/>
      <c r="K549" s="190"/>
      <c r="L549" s="157">
        <v>984838.14</v>
      </c>
      <c r="M549" s="174"/>
      <c r="N549" s="174"/>
      <c r="O549" s="174"/>
      <c r="BS549" s="182"/>
      <c r="BT549" s="158" t="s">
        <v>432</v>
      </c>
    </row>
    <row r="550" spans="1:72" s="118" customFormat="1" ht="15" x14ac:dyDescent="0.25">
      <c r="A550" s="190" t="s">
        <v>433</v>
      </c>
      <c r="B550" s="190"/>
      <c r="C550" s="190"/>
      <c r="D550" s="190"/>
      <c r="E550" s="190"/>
      <c r="F550" s="190"/>
      <c r="G550" s="190"/>
      <c r="H550" s="190"/>
      <c r="I550" s="190"/>
      <c r="J550" s="190"/>
      <c r="K550" s="190"/>
      <c r="L550" s="157">
        <v>492419.07</v>
      </c>
      <c r="M550" s="174"/>
      <c r="N550" s="174"/>
      <c r="O550" s="174"/>
      <c r="BS550" s="182"/>
      <c r="BT550" s="158" t="s">
        <v>433</v>
      </c>
    </row>
    <row r="551" spans="1:72" s="118" customFormat="1" ht="15" x14ac:dyDescent="0.25">
      <c r="A551" s="190" t="s">
        <v>415</v>
      </c>
      <c r="B551" s="190"/>
      <c r="C551" s="190"/>
      <c r="D551" s="190"/>
      <c r="E551" s="190"/>
      <c r="F551" s="190"/>
      <c r="G551" s="190"/>
      <c r="H551" s="190"/>
      <c r="I551" s="190"/>
      <c r="J551" s="190"/>
      <c r="K551" s="190"/>
      <c r="L551" s="157">
        <v>2819034.35</v>
      </c>
      <c r="M551" s="174"/>
      <c r="N551" s="174"/>
      <c r="O551" s="174"/>
      <c r="BS551" s="182"/>
      <c r="BT551" s="158" t="s">
        <v>415</v>
      </c>
    </row>
    <row r="552" spans="1:72" s="118" customFormat="1" ht="15" x14ac:dyDescent="0.25">
      <c r="A552" s="190" t="s">
        <v>428</v>
      </c>
      <c r="B552" s="190"/>
      <c r="C552" s="190"/>
      <c r="D552" s="190"/>
      <c r="E552" s="190"/>
      <c r="F552" s="190"/>
      <c r="G552" s="190"/>
      <c r="H552" s="190"/>
      <c r="I552" s="190"/>
      <c r="J552" s="190"/>
      <c r="K552" s="190"/>
      <c r="L552" s="157">
        <v>2819034.35</v>
      </c>
      <c r="M552" s="174"/>
      <c r="N552" s="174"/>
      <c r="O552" s="174"/>
      <c r="BS552" s="182"/>
      <c r="BT552" s="158" t="s">
        <v>428</v>
      </c>
    </row>
    <row r="553" spans="1:72" s="118" customFormat="1" ht="15" x14ac:dyDescent="0.25">
      <c r="A553" s="190" t="s">
        <v>434</v>
      </c>
      <c r="B553" s="190"/>
      <c r="C553" s="190"/>
      <c r="D553" s="190"/>
      <c r="E553" s="190"/>
      <c r="F553" s="190"/>
      <c r="G553" s="190"/>
      <c r="H553" s="190"/>
      <c r="I553" s="190"/>
      <c r="J553" s="190"/>
      <c r="K553" s="190"/>
      <c r="L553" s="157">
        <v>48481289.710000001</v>
      </c>
      <c r="M553" s="174"/>
      <c r="N553" s="174"/>
      <c r="O553" s="174"/>
      <c r="BS553" s="182"/>
      <c r="BT553" s="158" t="s">
        <v>434</v>
      </c>
    </row>
    <row r="554" spans="1:72" s="118" customFormat="1" ht="15" x14ac:dyDescent="0.25">
      <c r="A554" s="190" t="s">
        <v>435</v>
      </c>
      <c r="B554" s="190"/>
      <c r="C554" s="190"/>
      <c r="D554" s="190"/>
      <c r="E554" s="190"/>
      <c r="F554" s="190"/>
      <c r="G554" s="190"/>
      <c r="H554" s="190"/>
      <c r="I554" s="190"/>
      <c r="J554" s="190"/>
      <c r="K554" s="190"/>
      <c r="L554" s="174"/>
      <c r="M554" s="174"/>
      <c r="N554" s="174"/>
      <c r="O554" s="174"/>
      <c r="BS554" s="182"/>
      <c r="BT554" s="158" t="s">
        <v>435</v>
      </c>
    </row>
    <row r="555" spans="1:72" s="118" customFormat="1" ht="15" x14ac:dyDescent="0.25">
      <c r="A555" s="190" t="s">
        <v>436</v>
      </c>
      <c r="B555" s="190"/>
      <c r="C555" s="190"/>
      <c r="D555" s="190"/>
      <c r="E555" s="190"/>
      <c r="F555" s="190"/>
      <c r="G555" s="190"/>
      <c r="H555" s="190"/>
      <c r="I555" s="190"/>
      <c r="J555" s="190"/>
      <c r="K555" s="190"/>
      <c r="L555" s="157">
        <v>6264003.1500000004</v>
      </c>
      <c r="M555" s="174"/>
      <c r="N555" s="174"/>
      <c r="O555" s="174"/>
      <c r="BS555" s="182"/>
      <c r="BT555" s="158" t="s">
        <v>436</v>
      </c>
    </row>
    <row r="556" spans="1:72" s="118" customFormat="1" ht="15" x14ac:dyDescent="0.25">
      <c r="A556" s="190" t="s">
        <v>437</v>
      </c>
      <c r="B556" s="190"/>
      <c r="C556" s="190"/>
      <c r="D556" s="190"/>
      <c r="E556" s="190"/>
      <c r="F556" s="190"/>
      <c r="G556" s="190"/>
      <c r="H556" s="190"/>
      <c r="I556" s="190"/>
      <c r="J556" s="190"/>
      <c r="K556" s="190"/>
      <c r="L556" s="157">
        <v>29899372.629999999</v>
      </c>
      <c r="M556" s="174"/>
      <c r="N556" s="174"/>
      <c r="O556" s="174"/>
      <c r="BS556" s="182"/>
      <c r="BT556" s="158" t="s">
        <v>437</v>
      </c>
    </row>
    <row r="557" spans="1:72" s="118" customFormat="1" ht="15" x14ac:dyDescent="0.25">
      <c r="A557" s="190" t="s">
        <v>438</v>
      </c>
      <c r="B557" s="190"/>
      <c r="C557" s="190"/>
      <c r="D557" s="190"/>
      <c r="E557" s="190"/>
      <c r="F557" s="190"/>
      <c r="G557" s="190"/>
      <c r="H557" s="190"/>
      <c r="I557" s="190"/>
      <c r="J557" s="190"/>
      <c r="K557" s="190"/>
      <c r="L557" s="157">
        <v>1921437.36</v>
      </c>
      <c r="M557" s="174"/>
      <c r="N557" s="174"/>
      <c r="O557" s="174"/>
      <c r="BS557" s="182"/>
      <c r="BT557" s="158" t="s">
        <v>438</v>
      </c>
    </row>
    <row r="558" spans="1:72" s="118" customFormat="1" ht="15" x14ac:dyDescent="0.25">
      <c r="A558" s="190" t="s">
        <v>439</v>
      </c>
      <c r="B558" s="190"/>
      <c r="C558" s="190"/>
      <c r="D558" s="190"/>
      <c r="E558" s="190"/>
      <c r="F558" s="190"/>
      <c r="G558" s="190"/>
      <c r="H558" s="190"/>
      <c r="I558" s="190"/>
      <c r="J558" s="190"/>
      <c r="K558" s="190"/>
      <c r="L558" s="157">
        <v>516785.6</v>
      </c>
      <c r="M558" s="174"/>
      <c r="N558" s="174"/>
      <c r="O558" s="174"/>
      <c r="BS558" s="182"/>
      <c r="BT558" s="158" t="s">
        <v>439</v>
      </c>
    </row>
    <row r="559" spans="1:72" s="118" customFormat="1" ht="15" x14ac:dyDescent="0.25">
      <c r="A559" s="190" t="s">
        <v>440</v>
      </c>
      <c r="B559" s="190"/>
      <c r="C559" s="190"/>
      <c r="D559" s="190"/>
      <c r="E559" s="190"/>
      <c r="F559" s="190"/>
      <c r="G559" s="190"/>
      <c r="H559" s="190"/>
      <c r="I559" s="190"/>
      <c r="J559" s="190"/>
      <c r="K559" s="190"/>
      <c r="L559" s="157">
        <v>6467552.9800000004</v>
      </c>
      <c r="M559" s="174"/>
      <c r="N559" s="174"/>
      <c r="O559" s="174"/>
      <c r="BS559" s="182"/>
      <c r="BT559" s="158" t="s">
        <v>440</v>
      </c>
    </row>
    <row r="560" spans="1:72" s="118" customFormat="1" ht="15" x14ac:dyDescent="0.25">
      <c r="A560" s="190" t="s">
        <v>441</v>
      </c>
      <c r="B560" s="190"/>
      <c r="C560" s="190"/>
      <c r="D560" s="190"/>
      <c r="E560" s="190"/>
      <c r="F560" s="190"/>
      <c r="G560" s="190"/>
      <c r="H560" s="190"/>
      <c r="I560" s="190"/>
      <c r="J560" s="190"/>
      <c r="K560" s="190"/>
      <c r="L560" s="157">
        <v>3928923.59</v>
      </c>
      <c r="M560" s="174"/>
      <c r="N560" s="174"/>
      <c r="O560" s="174"/>
      <c r="BS560" s="182"/>
      <c r="BT560" s="158" t="s">
        <v>441</v>
      </c>
    </row>
    <row r="561" spans="1:74" s="118" customFormat="1" ht="15" x14ac:dyDescent="0.25">
      <c r="A561" s="190" t="s">
        <v>442</v>
      </c>
      <c r="B561" s="190"/>
      <c r="C561" s="190"/>
      <c r="D561" s="190"/>
      <c r="E561" s="190"/>
      <c r="F561" s="190"/>
      <c r="G561" s="190"/>
      <c r="H561" s="190"/>
      <c r="I561" s="190"/>
      <c r="J561" s="190"/>
      <c r="K561" s="190"/>
      <c r="L561" s="157">
        <v>-29899372.629999999</v>
      </c>
      <c r="M561" s="174"/>
      <c r="N561" s="174"/>
      <c r="O561" s="174"/>
      <c r="BS561" s="182"/>
      <c r="BT561" s="158" t="s">
        <v>442</v>
      </c>
    </row>
    <row r="562" spans="1:74" s="118" customFormat="1" ht="15" x14ac:dyDescent="0.25">
      <c r="A562" s="179" t="s">
        <v>443</v>
      </c>
      <c r="B562" s="179"/>
      <c r="C562" s="179"/>
      <c r="D562" s="179"/>
      <c r="E562" s="179"/>
      <c r="F562" s="179"/>
      <c r="G562" s="179"/>
      <c r="H562" s="179"/>
      <c r="I562" s="179"/>
      <c r="J562" s="179"/>
      <c r="K562" s="179"/>
      <c r="L562" s="180">
        <v>18581917.079999998</v>
      </c>
      <c r="M562" s="181"/>
      <c r="N562" s="181"/>
      <c r="O562" s="181"/>
      <c r="BS562" s="182"/>
      <c r="BU562" s="182" t="s">
        <v>443</v>
      </c>
    </row>
    <row r="563" spans="1:74" s="118" customFormat="1" ht="26.25" customHeight="1" x14ac:dyDescent="0.25">
      <c r="A563" s="198" t="s">
        <v>620</v>
      </c>
      <c r="B563" s="190"/>
      <c r="C563" s="190"/>
      <c r="D563" s="190"/>
      <c r="E563" s="190"/>
      <c r="F563" s="190"/>
      <c r="G563" s="190"/>
      <c r="H563" s="190"/>
      <c r="I563" s="190"/>
      <c r="J563" s="190"/>
      <c r="K563" s="190"/>
      <c r="L563" s="157">
        <v>4706390.79</v>
      </c>
      <c r="M563" s="174"/>
      <c r="N563" s="174"/>
      <c r="O563" s="174"/>
      <c r="BS563" s="182"/>
      <c r="BT563" s="158" t="s">
        <v>444</v>
      </c>
      <c r="BU563" s="182"/>
    </row>
    <row r="564" spans="1:74" s="118" customFormat="1" ht="15" x14ac:dyDescent="0.25">
      <c r="A564" s="190" t="s">
        <v>445</v>
      </c>
      <c r="B564" s="190"/>
      <c r="C564" s="190"/>
      <c r="D564" s="190"/>
      <c r="E564" s="190"/>
      <c r="F564" s="190"/>
      <c r="G564" s="190"/>
      <c r="H564" s="190"/>
      <c r="I564" s="190"/>
      <c r="J564" s="190"/>
      <c r="K564" s="190"/>
      <c r="L564" s="157">
        <v>29899372.629999999</v>
      </c>
      <c r="M564" s="174"/>
      <c r="N564" s="174"/>
      <c r="O564" s="174"/>
      <c r="BS564" s="182"/>
      <c r="BT564" s="158" t="s">
        <v>445</v>
      </c>
      <c r="BU564" s="182"/>
    </row>
    <row r="565" spans="1:74" s="118" customFormat="1" ht="15" x14ac:dyDescent="0.25">
      <c r="A565" s="190" t="s">
        <v>446</v>
      </c>
      <c r="B565" s="190"/>
      <c r="C565" s="190"/>
      <c r="D565" s="190"/>
      <c r="E565" s="190"/>
      <c r="F565" s="190"/>
      <c r="G565" s="190"/>
      <c r="H565" s="190"/>
      <c r="I565" s="190"/>
      <c r="J565" s="190"/>
      <c r="K565" s="190"/>
      <c r="L565" s="157">
        <v>-29577966.829999998</v>
      </c>
      <c r="M565" s="174"/>
      <c r="N565" s="174"/>
      <c r="O565" s="174"/>
      <c r="BS565" s="182"/>
      <c r="BT565" s="158" t="s">
        <v>446</v>
      </c>
      <c r="BU565" s="182"/>
    </row>
    <row r="566" spans="1:74" s="118" customFormat="1" ht="15" x14ac:dyDescent="0.25">
      <c r="A566" s="179" t="s">
        <v>447</v>
      </c>
      <c r="B566" s="179"/>
      <c r="C566" s="179"/>
      <c r="D566" s="179"/>
      <c r="E566" s="179"/>
      <c r="F566" s="179"/>
      <c r="G566" s="179"/>
      <c r="H566" s="179"/>
      <c r="I566" s="179"/>
      <c r="J566" s="179"/>
      <c r="K566" s="179"/>
      <c r="L566" s="180">
        <v>23609713.670000002</v>
      </c>
      <c r="M566" s="181"/>
      <c r="N566" s="181"/>
      <c r="O566" s="174"/>
      <c r="BS566" s="182"/>
      <c r="BU566" s="182"/>
      <c r="BV566" s="182" t="s">
        <v>447</v>
      </c>
    </row>
    <row r="567" spans="1:74" s="118" customFormat="1" ht="15" x14ac:dyDescent="0.25">
      <c r="A567" s="179" t="s">
        <v>448</v>
      </c>
      <c r="B567" s="179"/>
      <c r="C567" s="179"/>
      <c r="D567" s="179"/>
      <c r="E567" s="179"/>
      <c r="F567" s="179"/>
      <c r="G567" s="179"/>
      <c r="H567" s="179"/>
      <c r="I567" s="179"/>
      <c r="J567" s="179"/>
      <c r="K567" s="179"/>
      <c r="L567" s="181"/>
      <c r="M567" s="181"/>
      <c r="N567" s="181"/>
      <c r="O567" s="181"/>
      <c r="BS567" s="182" t="s">
        <v>448</v>
      </c>
      <c r="BU567" s="182"/>
      <c r="BV567" s="182"/>
    </row>
    <row r="568" spans="1:74" s="118" customFormat="1" ht="15" hidden="1" outlineLevel="1" x14ac:dyDescent="0.25">
      <c r="A568" s="190" t="s">
        <v>449</v>
      </c>
      <c r="B568" s="190"/>
      <c r="C568" s="190"/>
      <c r="D568" s="190"/>
      <c r="E568" s="190"/>
      <c r="F568" s="190"/>
      <c r="G568" s="190"/>
      <c r="H568" s="190"/>
      <c r="I568" s="190"/>
      <c r="J568" s="190"/>
      <c r="K568" s="190"/>
      <c r="L568" s="174"/>
      <c r="M568" s="174"/>
      <c r="N568" s="174"/>
      <c r="O568" s="174"/>
      <c r="BS568" s="182"/>
      <c r="BT568" s="158" t="s">
        <v>449</v>
      </c>
      <c r="BU568" s="182"/>
      <c r="BV568" s="182"/>
    </row>
    <row r="569" spans="1:74" s="118" customFormat="1" ht="15" hidden="1" outlineLevel="1" x14ac:dyDescent="0.25">
      <c r="A569" s="190" t="s">
        <v>450</v>
      </c>
      <c r="B569" s="190"/>
      <c r="C569" s="190"/>
      <c r="D569" s="190"/>
      <c r="E569" s="190"/>
      <c r="F569" s="190"/>
      <c r="G569" s="190"/>
      <c r="H569" s="190"/>
      <c r="I569" s="190"/>
      <c r="J569" s="190"/>
      <c r="K569" s="190"/>
      <c r="L569" s="157">
        <v>11986.77</v>
      </c>
      <c r="M569" s="174"/>
      <c r="N569" s="174"/>
      <c r="O569" s="174"/>
      <c r="BS569" s="182"/>
      <c r="BT569" s="158" t="s">
        <v>450</v>
      </c>
      <c r="BU569" s="182"/>
      <c r="BV569" s="182"/>
    </row>
    <row r="570" spans="1:74" s="118" customFormat="1" ht="15" hidden="1" outlineLevel="1" x14ac:dyDescent="0.25">
      <c r="A570" s="190" t="s">
        <v>451</v>
      </c>
      <c r="B570" s="190"/>
      <c r="C570" s="190"/>
      <c r="D570" s="190"/>
      <c r="E570" s="190"/>
      <c r="F570" s="190"/>
      <c r="G570" s="190"/>
      <c r="H570" s="190"/>
      <c r="I570" s="190"/>
      <c r="J570" s="190"/>
      <c r="K570" s="190"/>
      <c r="L570" s="157">
        <v>105483.58</v>
      </c>
      <c r="M570" s="174"/>
      <c r="N570" s="174"/>
      <c r="O570" s="174"/>
      <c r="BS570" s="182"/>
      <c r="BT570" s="158" t="s">
        <v>451</v>
      </c>
      <c r="BU570" s="182"/>
      <c r="BV570" s="182"/>
    </row>
    <row r="571" spans="1:74" s="118" customFormat="1" ht="15" hidden="1" outlineLevel="1" x14ac:dyDescent="0.25">
      <c r="A571" s="190" t="s">
        <v>452</v>
      </c>
      <c r="B571" s="190"/>
      <c r="C571" s="190"/>
      <c r="D571" s="190"/>
      <c r="E571" s="190"/>
      <c r="F571" s="190"/>
      <c r="G571" s="190"/>
      <c r="H571" s="190"/>
      <c r="I571" s="190"/>
      <c r="J571" s="190"/>
      <c r="K571" s="190"/>
      <c r="L571" s="157">
        <v>446503.66</v>
      </c>
      <c r="M571" s="174"/>
      <c r="N571" s="174"/>
      <c r="O571" s="174"/>
      <c r="BS571" s="182"/>
      <c r="BT571" s="158" t="s">
        <v>452</v>
      </c>
      <c r="BU571" s="182"/>
      <c r="BV571" s="182"/>
    </row>
    <row r="572" spans="1:74" s="118" customFormat="1" ht="15" hidden="1" outlineLevel="1" x14ac:dyDescent="0.25">
      <c r="A572" s="190" t="s">
        <v>453</v>
      </c>
      <c r="B572" s="190"/>
      <c r="C572" s="190"/>
      <c r="D572" s="190"/>
      <c r="E572" s="190"/>
      <c r="F572" s="190"/>
      <c r="G572" s="190"/>
      <c r="H572" s="190"/>
      <c r="I572" s="190"/>
      <c r="J572" s="190"/>
      <c r="K572" s="190"/>
      <c r="L572" s="174"/>
      <c r="M572" s="174"/>
      <c r="N572" s="174"/>
      <c r="O572" s="174"/>
      <c r="BS572" s="182"/>
      <c r="BT572" s="158" t="s">
        <v>453</v>
      </c>
      <c r="BU572" s="182"/>
      <c r="BV572" s="182"/>
    </row>
    <row r="573" spans="1:74" s="118" customFormat="1" ht="15" hidden="1" outlineLevel="1" x14ac:dyDescent="0.25">
      <c r="A573" s="190" t="s">
        <v>450</v>
      </c>
      <c r="B573" s="190"/>
      <c r="C573" s="190"/>
      <c r="D573" s="190"/>
      <c r="E573" s="190"/>
      <c r="F573" s="190"/>
      <c r="G573" s="190"/>
      <c r="H573" s="190"/>
      <c r="I573" s="190"/>
      <c r="J573" s="190"/>
      <c r="K573" s="190"/>
      <c r="L573" s="157">
        <v>11986.77</v>
      </c>
      <c r="M573" s="174"/>
      <c r="N573" s="174"/>
      <c r="O573" s="174"/>
      <c r="BS573" s="182"/>
      <c r="BT573" s="158" t="s">
        <v>450</v>
      </c>
      <c r="BU573" s="182"/>
      <c r="BV573" s="182"/>
    </row>
    <row r="574" spans="1:74" s="118" customFormat="1" ht="15" hidden="1" outlineLevel="1" x14ac:dyDescent="0.25">
      <c r="A574" s="190" t="s">
        <v>451</v>
      </c>
      <c r="B574" s="190"/>
      <c r="C574" s="190"/>
      <c r="D574" s="190"/>
      <c r="E574" s="190"/>
      <c r="F574" s="190"/>
      <c r="G574" s="190"/>
      <c r="H574" s="190"/>
      <c r="I574" s="190"/>
      <c r="J574" s="190"/>
      <c r="K574" s="190"/>
      <c r="L574" s="157">
        <v>105483.58</v>
      </c>
      <c r="M574" s="174"/>
      <c r="N574" s="174"/>
      <c r="O574" s="174"/>
      <c r="BS574" s="182"/>
      <c r="BT574" s="158" t="s">
        <v>451</v>
      </c>
      <c r="BU574" s="182"/>
      <c r="BV574" s="182"/>
    </row>
    <row r="575" spans="1:74" s="118" customFormat="1" ht="15" hidden="1" outlineLevel="1" x14ac:dyDescent="0.25">
      <c r="A575" s="190" t="s">
        <v>454</v>
      </c>
      <c r="B575" s="190"/>
      <c r="C575" s="190"/>
      <c r="D575" s="190"/>
      <c r="E575" s="190"/>
      <c r="F575" s="190"/>
      <c r="G575" s="190"/>
      <c r="H575" s="190"/>
      <c r="I575" s="190"/>
      <c r="J575" s="190"/>
      <c r="K575" s="190"/>
      <c r="L575" s="157">
        <v>4225277.74</v>
      </c>
      <c r="M575" s="174"/>
      <c r="N575" s="174"/>
      <c r="O575" s="174"/>
      <c r="BS575" s="182"/>
      <c r="BT575" s="158" t="s">
        <v>454</v>
      </c>
      <c r="BU575" s="182"/>
      <c r="BV575" s="182"/>
    </row>
    <row r="576" spans="1:74" s="118" customFormat="1" ht="15" hidden="1" outlineLevel="1" x14ac:dyDescent="0.25">
      <c r="A576" s="190" t="s">
        <v>455</v>
      </c>
      <c r="B576" s="190"/>
      <c r="C576" s="190"/>
      <c r="D576" s="190"/>
      <c r="E576" s="190"/>
      <c r="F576" s="190"/>
      <c r="G576" s="190"/>
      <c r="H576" s="190"/>
      <c r="I576" s="190"/>
      <c r="J576" s="190"/>
      <c r="K576" s="190"/>
      <c r="L576" s="174"/>
      <c r="M576" s="174"/>
      <c r="N576" s="174"/>
      <c r="O576" s="174"/>
      <c r="BS576" s="182"/>
      <c r="BT576" s="158" t="s">
        <v>455</v>
      </c>
      <c r="BU576" s="182"/>
      <c r="BV576" s="182"/>
    </row>
    <row r="577" spans="1:74" s="118" customFormat="1" ht="15" hidden="1" outlineLevel="1" x14ac:dyDescent="0.25">
      <c r="A577" s="190" t="s">
        <v>450</v>
      </c>
      <c r="B577" s="190"/>
      <c r="C577" s="190"/>
      <c r="D577" s="190"/>
      <c r="E577" s="190"/>
      <c r="F577" s="190"/>
      <c r="G577" s="190"/>
      <c r="H577" s="190"/>
      <c r="I577" s="190"/>
      <c r="J577" s="190"/>
      <c r="K577" s="190"/>
      <c r="L577" s="157">
        <v>11986.77</v>
      </c>
      <c r="M577" s="174"/>
      <c r="N577" s="174"/>
      <c r="O577" s="174"/>
      <c r="BS577" s="182"/>
      <c r="BT577" s="158" t="s">
        <v>450</v>
      </c>
      <c r="BU577" s="182"/>
      <c r="BV577" s="182"/>
    </row>
    <row r="578" spans="1:74" s="118" customFormat="1" ht="15" hidden="1" outlineLevel="1" x14ac:dyDescent="0.25">
      <c r="A578" s="190" t="s">
        <v>451</v>
      </c>
      <c r="B578" s="190"/>
      <c r="C578" s="190"/>
      <c r="D578" s="190"/>
      <c r="E578" s="190"/>
      <c r="F578" s="190"/>
      <c r="G578" s="190"/>
      <c r="H578" s="190"/>
      <c r="I578" s="190"/>
      <c r="J578" s="190"/>
      <c r="K578" s="190"/>
      <c r="L578" s="157">
        <v>105483.58</v>
      </c>
      <c r="M578" s="174"/>
      <c r="N578" s="174"/>
      <c r="O578" s="174"/>
      <c r="BS578" s="182"/>
      <c r="BT578" s="158" t="s">
        <v>451</v>
      </c>
      <c r="BU578" s="182"/>
      <c r="BV578" s="182"/>
    </row>
    <row r="579" spans="1:74" s="118" customFormat="1" ht="15" hidden="1" outlineLevel="1" x14ac:dyDescent="0.25">
      <c r="A579" s="190" t="s">
        <v>456</v>
      </c>
      <c r="B579" s="190"/>
      <c r="C579" s="190"/>
      <c r="D579" s="190"/>
      <c r="E579" s="190"/>
      <c r="F579" s="190"/>
      <c r="G579" s="190"/>
      <c r="H579" s="190"/>
      <c r="I579" s="190"/>
      <c r="J579" s="190"/>
      <c r="K579" s="190"/>
      <c r="L579" s="157">
        <v>2933508.74</v>
      </c>
      <c r="M579" s="174"/>
      <c r="N579" s="174"/>
      <c r="O579" s="174"/>
      <c r="BS579" s="182"/>
      <c r="BT579" s="158" t="s">
        <v>456</v>
      </c>
      <c r="BU579" s="182"/>
      <c r="BV579" s="182"/>
    </row>
    <row r="580" spans="1:74" s="118" customFormat="1" ht="15" hidden="1" outlineLevel="1" x14ac:dyDescent="0.25">
      <c r="A580" s="190" t="s">
        <v>457</v>
      </c>
      <c r="B580" s="190"/>
      <c r="C580" s="190"/>
      <c r="D580" s="190"/>
      <c r="E580" s="190"/>
      <c r="F580" s="190"/>
      <c r="G580" s="190"/>
      <c r="H580" s="190"/>
      <c r="I580" s="190"/>
      <c r="J580" s="190"/>
      <c r="K580" s="190"/>
      <c r="L580" s="174"/>
      <c r="M580" s="174"/>
      <c r="N580" s="174"/>
      <c r="O580" s="174"/>
      <c r="BS580" s="182"/>
      <c r="BT580" s="158" t="s">
        <v>457</v>
      </c>
      <c r="BU580" s="182"/>
      <c r="BV580" s="182"/>
    </row>
    <row r="581" spans="1:74" s="118" customFormat="1" ht="15" hidden="1" outlineLevel="1" x14ac:dyDescent="0.25">
      <c r="A581" s="190" t="s">
        <v>450</v>
      </c>
      <c r="B581" s="190"/>
      <c r="C581" s="190"/>
      <c r="D581" s="190"/>
      <c r="E581" s="190"/>
      <c r="F581" s="190"/>
      <c r="G581" s="190"/>
      <c r="H581" s="190"/>
      <c r="I581" s="190"/>
      <c r="J581" s="190"/>
      <c r="K581" s="190"/>
      <c r="L581" s="157">
        <v>28461.8</v>
      </c>
      <c r="M581" s="174"/>
      <c r="N581" s="174"/>
      <c r="O581" s="174"/>
      <c r="BS581" s="182"/>
      <c r="BT581" s="158" t="s">
        <v>450</v>
      </c>
      <c r="BU581" s="182"/>
      <c r="BV581" s="182"/>
    </row>
    <row r="582" spans="1:74" s="118" customFormat="1" ht="15" hidden="1" outlineLevel="1" x14ac:dyDescent="0.25">
      <c r="A582" s="190" t="s">
        <v>451</v>
      </c>
      <c r="B582" s="190"/>
      <c r="C582" s="190"/>
      <c r="D582" s="190"/>
      <c r="E582" s="190"/>
      <c r="F582" s="190"/>
      <c r="G582" s="190"/>
      <c r="H582" s="190"/>
      <c r="I582" s="190"/>
      <c r="J582" s="190"/>
      <c r="K582" s="190"/>
      <c r="L582" s="157">
        <v>250463.84</v>
      </c>
      <c r="M582" s="174"/>
      <c r="N582" s="174"/>
      <c r="O582" s="174"/>
      <c r="BS582" s="182"/>
      <c r="BT582" s="158" t="s">
        <v>451</v>
      </c>
      <c r="BU582" s="182"/>
      <c r="BV582" s="182"/>
    </row>
    <row r="583" spans="1:74" s="118" customFormat="1" ht="15" hidden="1" outlineLevel="1" x14ac:dyDescent="0.25">
      <c r="A583" s="190" t="s">
        <v>458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157">
        <v>6493999.2199999997</v>
      </c>
      <c r="M583" s="174"/>
      <c r="N583" s="174"/>
      <c r="O583" s="174"/>
      <c r="BS583" s="182"/>
      <c r="BT583" s="158" t="s">
        <v>458</v>
      </c>
      <c r="BU583" s="182"/>
      <c r="BV583" s="182"/>
    </row>
    <row r="584" spans="1:74" s="118" customFormat="1" ht="15" hidden="1" outlineLevel="1" x14ac:dyDescent="0.25">
      <c r="A584" s="190" t="s">
        <v>459</v>
      </c>
      <c r="B584" s="190"/>
      <c r="C584" s="190"/>
      <c r="D584" s="190"/>
      <c r="E584" s="190"/>
      <c r="F584" s="190"/>
      <c r="G584" s="190"/>
      <c r="H584" s="190"/>
      <c r="I584" s="190"/>
      <c r="J584" s="190"/>
      <c r="K584" s="190"/>
      <c r="L584" s="174"/>
      <c r="M584" s="174"/>
      <c r="N584" s="174"/>
      <c r="O584" s="174"/>
      <c r="BS584" s="182"/>
      <c r="BT584" s="158" t="s">
        <v>459</v>
      </c>
      <c r="BU584" s="182"/>
      <c r="BV584" s="182"/>
    </row>
    <row r="585" spans="1:74" s="118" customFormat="1" ht="15" hidden="1" outlineLevel="1" x14ac:dyDescent="0.25">
      <c r="A585" s="190" t="s">
        <v>450</v>
      </c>
      <c r="B585" s="190"/>
      <c r="C585" s="190"/>
      <c r="D585" s="190"/>
      <c r="E585" s="190"/>
      <c r="F585" s="190"/>
      <c r="G585" s="190"/>
      <c r="H585" s="190"/>
      <c r="I585" s="190"/>
      <c r="J585" s="190"/>
      <c r="K585" s="190"/>
      <c r="L585" s="157">
        <v>28461.8</v>
      </c>
      <c r="M585" s="174"/>
      <c r="N585" s="174"/>
      <c r="O585" s="174"/>
      <c r="BS585" s="182"/>
      <c r="BT585" s="158" t="s">
        <v>450</v>
      </c>
      <c r="BU585" s="182"/>
      <c r="BV585" s="182"/>
    </row>
    <row r="586" spans="1:74" s="118" customFormat="1" ht="15" hidden="1" outlineLevel="1" x14ac:dyDescent="0.25">
      <c r="A586" s="190" t="s">
        <v>451</v>
      </c>
      <c r="B586" s="190"/>
      <c r="C586" s="190"/>
      <c r="D586" s="190"/>
      <c r="E586" s="190"/>
      <c r="F586" s="190"/>
      <c r="G586" s="190"/>
      <c r="H586" s="190"/>
      <c r="I586" s="190"/>
      <c r="J586" s="190"/>
      <c r="K586" s="190"/>
      <c r="L586" s="157">
        <v>250463.84</v>
      </c>
      <c r="M586" s="174"/>
      <c r="N586" s="174"/>
      <c r="O586" s="174"/>
      <c r="BS586" s="182"/>
      <c r="BT586" s="158" t="s">
        <v>451</v>
      </c>
      <c r="BU586" s="182"/>
      <c r="BV586" s="182"/>
    </row>
    <row r="587" spans="1:74" s="118" customFormat="1" ht="15" hidden="1" outlineLevel="1" x14ac:dyDescent="0.25">
      <c r="A587" s="190" t="s">
        <v>460</v>
      </c>
      <c r="B587" s="190"/>
      <c r="C587" s="190"/>
      <c r="D587" s="190"/>
      <c r="E587" s="190"/>
      <c r="F587" s="190"/>
      <c r="G587" s="190"/>
      <c r="H587" s="190"/>
      <c r="I587" s="190"/>
      <c r="J587" s="190"/>
      <c r="K587" s="190"/>
      <c r="L587" s="157">
        <v>3121788.82</v>
      </c>
      <c r="M587" s="174"/>
      <c r="N587" s="174"/>
      <c r="O587" s="174"/>
      <c r="BS587" s="182"/>
      <c r="BT587" s="158" t="s">
        <v>460</v>
      </c>
      <c r="BU587" s="182"/>
      <c r="BV587" s="182"/>
    </row>
    <row r="588" spans="1:74" s="118" customFormat="1" ht="15" hidden="1" outlineLevel="1" x14ac:dyDescent="0.25">
      <c r="A588" s="190" t="s">
        <v>461</v>
      </c>
      <c r="B588" s="190"/>
      <c r="C588" s="190"/>
      <c r="D588" s="190"/>
      <c r="E588" s="190"/>
      <c r="F588" s="190"/>
      <c r="G588" s="190"/>
      <c r="H588" s="190"/>
      <c r="I588" s="190"/>
      <c r="J588" s="190"/>
      <c r="K588" s="190"/>
      <c r="L588" s="174"/>
      <c r="M588" s="174"/>
      <c r="N588" s="174"/>
      <c r="O588" s="174"/>
      <c r="BS588" s="182"/>
      <c r="BT588" s="158" t="s">
        <v>461</v>
      </c>
      <c r="BU588" s="182"/>
      <c r="BV588" s="182"/>
    </row>
    <row r="589" spans="1:74" s="118" customFormat="1" ht="15" hidden="1" outlineLevel="1" x14ac:dyDescent="0.25">
      <c r="A589" s="190" t="s">
        <v>450</v>
      </c>
      <c r="B589" s="190"/>
      <c r="C589" s="190"/>
      <c r="D589" s="190"/>
      <c r="E589" s="190"/>
      <c r="F589" s="190"/>
      <c r="G589" s="190"/>
      <c r="H589" s="190"/>
      <c r="I589" s="190"/>
      <c r="J589" s="190"/>
      <c r="K589" s="190"/>
      <c r="L589" s="157">
        <v>28461.8</v>
      </c>
      <c r="M589" s="174"/>
      <c r="N589" s="174"/>
      <c r="O589" s="174"/>
      <c r="BS589" s="182"/>
      <c r="BT589" s="158" t="s">
        <v>450</v>
      </c>
      <c r="BU589" s="182"/>
      <c r="BV589" s="182"/>
    </row>
    <row r="590" spans="1:74" s="118" customFormat="1" ht="15" hidden="1" outlineLevel="1" x14ac:dyDescent="0.25">
      <c r="A590" s="190" t="s">
        <v>451</v>
      </c>
      <c r="B590" s="190"/>
      <c r="C590" s="190"/>
      <c r="D590" s="190"/>
      <c r="E590" s="190"/>
      <c r="F590" s="190"/>
      <c r="G590" s="190"/>
      <c r="H590" s="190"/>
      <c r="I590" s="190"/>
      <c r="J590" s="190"/>
      <c r="K590" s="190"/>
      <c r="L590" s="157">
        <v>250463.84</v>
      </c>
      <c r="M590" s="174"/>
      <c r="N590" s="174"/>
      <c r="O590" s="174"/>
      <c r="BS590" s="182"/>
      <c r="BT590" s="158" t="s">
        <v>451</v>
      </c>
      <c r="BU590" s="182"/>
      <c r="BV590" s="182"/>
    </row>
    <row r="591" spans="1:74" s="118" customFormat="1" ht="15" hidden="1" outlineLevel="1" x14ac:dyDescent="0.25">
      <c r="A591" s="190" t="s">
        <v>462</v>
      </c>
      <c r="B591" s="190"/>
      <c r="C591" s="190"/>
      <c r="D591" s="190"/>
      <c r="E591" s="190"/>
      <c r="F591" s="190"/>
      <c r="G591" s="190"/>
      <c r="H591" s="190"/>
      <c r="I591" s="190"/>
      <c r="J591" s="190"/>
      <c r="K591" s="190"/>
      <c r="L591" s="157">
        <v>6838046.0899999999</v>
      </c>
      <c r="M591" s="174"/>
      <c r="N591" s="174"/>
      <c r="O591" s="174"/>
      <c r="BS591" s="182"/>
      <c r="BT591" s="158" t="s">
        <v>462</v>
      </c>
      <c r="BU591" s="182"/>
      <c r="BV591" s="182"/>
    </row>
    <row r="592" spans="1:74" s="118" customFormat="1" ht="15" hidden="1" outlineLevel="1" x14ac:dyDescent="0.25">
      <c r="A592" s="190" t="s">
        <v>463</v>
      </c>
      <c r="B592" s="190"/>
      <c r="C592" s="190"/>
      <c r="D592" s="190"/>
      <c r="E592" s="190"/>
      <c r="F592" s="190"/>
      <c r="G592" s="190"/>
      <c r="H592" s="190"/>
      <c r="I592" s="190"/>
      <c r="J592" s="190"/>
      <c r="K592" s="190"/>
      <c r="L592" s="174"/>
      <c r="M592" s="174"/>
      <c r="N592" s="174"/>
      <c r="O592" s="174"/>
      <c r="BS592" s="182"/>
      <c r="BT592" s="158" t="s">
        <v>463</v>
      </c>
      <c r="BU592" s="182"/>
      <c r="BV592" s="182"/>
    </row>
    <row r="593" spans="1:74" s="118" customFormat="1" ht="15" hidden="1" outlineLevel="1" x14ac:dyDescent="0.25">
      <c r="A593" s="190" t="s">
        <v>450</v>
      </c>
      <c r="B593" s="190"/>
      <c r="C593" s="190"/>
      <c r="D593" s="190"/>
      <c r="E593" s="190"/>
      <c r="F593" s="190"/>
      <c r="G593" s="190"/>
      <c r="H593" s="190"/>
      <c r="I593" s="190"/>
      <c r="J593" s="190"/>
      <c r="K593" s="190"/>
      <c r="L593" s="175">
        <v>133.4</v>
      </c>
      <c r="M593" s="174"/>
      <c r="N593" s="174"/>
      <c r="O593" s="174"/>
      <c r="BS593" s="182"/>
      <c r="BT593" s="158" t="s">
        <v>450</v>
      </c>
      <c r="BU593" s="182"/>
      <c r="BV593" s="182"/>
    </row>
    <row r="594" spans="1:74" s="118" customFormat="1" ht="15" hidden="1" outlineLevel="1" x14ac:dyDescent="0.25">
      <c r="A594" s="190" t="s">
        <v>451</v>
      </c>
      <c r="B594" s="190"/>
      <c r="C594" s="190"/>
      <c r="D594" s="190"/>
      <c r="E594" s="190"/>
      <c r="F594" s="190"/>
      <c r="G594" s="190"/>
      <c r="H594" s="190"/>
      <c r="I594" s="190"/>
      <c r="J594" s="190"/>
      <c r="K594" s="190"/>
      <c r="L594" s="157">
        <v>1173.92</v>
      </c>
      <c r="M594" s="174"/>
      <c r="N594" s="174"/>
      <c r="O594" s="174"/>
      <c r="BS594" s="182"/>
      <c r="BT594" s="158" t="s">
        <v>451</v>
      </c>
      <c r="BU594" s="182"/>
      <c r="BV594" s="182"/>
    </row>
    <row r="595" spans="1:74" s="118" customFormat="1" ht="15" hidden="1" outlineLevel="1" x14ac:dyDescent="0.25">
      <c r="A595" s="190" t="s">
        <v>464</v>
      </c>
      <c r="B595" s="190"/>
      <c r="C595" s="190"/>
      <c r="D595" s="190"/>
      <c r="E595" s="190"/>
      <c r="F595" s="190"/>
      <c r="G595" s="190"/>
      <c r="H595" s="190"/>
      <c r="I595" s="190"/>
      <c r="J595" s="190"/>
      <c r="K595" s="190"/>
      <c r="L595" s="157">
        <v>1533139.52</v>
      </c>
      <c r="M595" s="174"/>
      <c r="N595" s="174"/>
      <c r="O595" s="174"/>
      <c r="BS595" s="182"/>
      <c r="BT595" s="158" t="s">
        <v>464</v>
      </c>
      <c r="BU595" s="182"/>
      <c r="BV595" s="182"/>
    </row>
    <row r="596" spans="1:74" s="118" customFormat="1" ht="15" hidden="1" outlineLevel="1" x14ac:dyDescent="0.25">
      <c r="A596" s="190" t="s">
        <v>465</v>
      </c>
      <c r="B596" s="190"/>
      <c r="C596" s="190"/>
      <c r="D596" s="190"/>
      <c r="E596" s="190"/>
      <c r="F596" s="190"/>
      <c r="G596" s="190"/>
      <c r="H596" s="190"/>
      <c r="I596" s="190"/>
      <c r="J596" s="190"/>
      <c r="K596" s="190"/>
      <c r="L596" s="174"/>
      <c r="M596" s="174"/>
      <c r="N596" s="174"/>
      <c r="O596" s="174"/>
      <c r="BS596" s="182"/>
      <c r="BT596" s="158" t="s">
        <v>465</v>
      </c>
      <c r="BU596" s="182"/>
      <c r="BV596" s="182"/>
    </row>
    <row r="597" spans="1:74" s="118" customFormat="1" ht="15" hidden="1" outlineLevel="1" x14ac:dyDescent="0.25">
      <c r="A597" s="190" t="s">
        <v>450</v>
      </c>
      <c r="B597" s="190"/>
      <c r="C597" s="190"/>
      <c r="D597" s="190"/>
      <c r="E597" s="190"/>
      <c r="F597" s="190"/>
      <c r="G597" s="190"/>
      <c r="H597" s="190"/>
      <c r="I597" s="190"/>
      <c r="J597" s="190"/>
      <c r="K597" s="190"/>
      <c r="L597" s="175">
        <v>346.8</v>
      </c>
      <c r="M597" s="174"/>
      <c r="N597" s="174"/>
      <c r="O597" s="174"/>
      <c r="BS597" s="182"/>
      <c r="BT597" s="158" t="s">
        <v>450</v>
      </c>
      <c r="BU597" s="182"/>
      <c r="BV597" s="182"/>
    </row>
    <row r="598" spans="1:74" s="118" customFormat="1" ht="15" hidden="1" outlineLevel="1" x14ac:dyDescent="0.25">
      <c r="A598" s="190" t="s">
        <v>451</v>
      </c>
      <c r="B598" s="190"/>
      <c r="C598" s="190"/>
      <c r="D598" s="190"/>
      <c r="E598" s="190"/>
      <c r="F598" s="190"/>
      <c r="G598" s="190"/>
      <c r="H598" s="190"/>
      <c r="I598" s="190"/>
      <c r="J598" s="190"/>
      <c r="K598" s="190"/>
      <c r="L598" s="157">
        <v>3051.84</v>
      </c>
      <c r="M598" s="174"/>
      <c r="N598" s="174"/>
      <c r="O598" s="174"/>
      <c r="BS598" s="182"/>
      <c r="BT598" s="158" t="s">
        <v>451</v>
      </c>
      <c r="BU598" s="182"/>
      <c r="BV598" s="182"/>
    </row>
    <row r="599" spans="1:74" s="118" customFormat="1" ht="15" hidden="1" outlineLevel="1" x14ac:dyDescent="0.25">
      <c r="A599" s="190" t="s">
        <v>466</v>
      </c>
      <c r="B599" s="190"/>
      <c r="C599" s="190"/>
      <c r="D599" s="190"/>
      <c r="E599" s="190"/>
      <c r="F599" s="190"/>
      <c r="G599" s="190"/>
      <c r="H599" s="190"/>
      <c r="I599" s="190"/>
      <c r="J599" s="190"/>
      <c r="K599" s="190"/>
      <c r="L599" s="157">
        <v>3985703.04</v>
      </c>
      <c r="M599" s="174"/>
      <c r="N599" s="174"/>
      <c r="O599" s="174"/>
      <c r="BS599" s="182"/>
      <c r="BT599" s="158" t="s">
        <v>466</v>
      </c>
      <c r="BU599" s="182"/>
      <c r="BV599" s="182"/>
    </row>
    <row r="600" spans="1:74" s="118" customFormat="1" ht="15" collapsed="1" x14ac:dyDescent="0.25">
      <c r="A600" s="190" t="s">
        <v>434</v>
      </c>
      <c r="B600" s="190"/>
      <c r="C600" s="190"/>
      <c r="D600" s="190"/>
      <c r="E600" s="190"/>
      <c r="F600" s="190"/>
      <c r="G600" s="190"/>
      <c r="H600" s="190"/>
      <c r="I600" s="190"/>
      <c r="J600" s="190"/>
      <c r="K600" s="190"/>
      <c r="L600" s="157">
        <v>29577966.829999998</v>
      </c>
      <c r="M600" s="174"/>
      <c r="N600" s="174"/>
      <c r="O600" s="174"/>
      <c r="BS600" s="182"/>
      <c r="BT600" s="158" t="s">
        <v>434</v>
      </c>
      <c r="BU600" s="182"/>
      <c r="BV600" s="182"/>
    </row>
    <row r="601" spans="1:74" s="118" customFormat="1" ht="29.25" customHeight="1" x14ac:dyDescent="0.25">
      <c r="A601" s="127"/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127"/>
      <c r="M601" s="127"/>
      <c r="N601" s="127"/>
      <c r="O601" s="127"/>
    </row>
    <row r="602" spans="1:74" s="132" customFormat="1" ht="12.75" customHeight="1" x14ac:dyDescent="0.25">
      <c r="A602" s="191" t="s">
        <v>467</v>
      </c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191"/>
      <c r="M602" s="191"/>
      <c r="N602" s="191"/>
      <c r="O602" s="191"/>
      <c r="P602" s="118"/>
      <c r="Q602" s="118"/>
      <c r="R602" s="118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1"/>
      <c r="AC602" s="131"/>
      <c r="AD602" s="131"/>
      <c r="AE602" s="131"/>
      <c r="AF602" s="131"/>
      <c r="AG602" s="131"/>
      <c r="AH602" s="131"/>
      <c r="AI602" s="131"/>
      <c r="AJ602" s="131"/>
      <c r="AK602" s="131"/>
      <c r="AL602" s="131"/>
      <c r="AM602" s="131"/>
      <c r="AN602" s="131"/>
      <c r="AO602" s="131"/>
      <c r="AP602" s="131"/>
      <c r="AQ602" s="131"/>
      <c r="AR602" s="131"/>
      <c r="AS602" s="131"/>
      <c r="AT602" s="131"/>
      <c r="AU602" s="131"/>
      <c r="AV602" s="131"/>
      <c r="AW602" s="131"/>
      <c r="AX602" s="131"/>
      <c r="AY602" s="131"/>
      <c r="AZ602" s="131"/>
      <c r="BA602" s="131"/>
      <c r="BB602" s="131"/>
      <c r="BC602" s="131"/>
      <c r="BD602" s="131"/>
      <c r="BE602" s="131"/>
      <c r="BF602" s="131"/>
      <c r="BG602" s="131"/>
      <c r="BH602" s="131"/>
      <c r="BI602" s="131"/>
      <c r="BJ602" s="131"/>
      <c r="BK602" s="131"/>
      <c r="BL602" s="131"/>
      <c r="BM602" s="131"/>
      <c r="BN602" s="131"/>
      <c r="BO602" s="131"/>
      <c r="BP602" s="131"/>
      <c r="BQ602" s="131"/>
      <c r="BR602" s="131"/>
      <c r="BS602" s="131"/>
      <c r="BT602" s="131"/>
      <c r="BU602" s="131"/>
      <c r="BV602" s="131"/>
    </row>
    <row r="603" spans="1:74" s="132" customFormat="1" ht="12.75" customHeight="1" x14ac:dyDescent="0.25">
      <c r="A603" s="192" t="s">
        <v>468</v>
      </c>
      <c r="B603" s="192"/>
      <c r="C603" s="192"/>
      <c r="D603" s="192"/>
      <c r="E603" s="192"/>
      <c r="F603" s="192"/>
      <c r="G603" s="192"/>
      <c r="H603" s="192"/>
      <c r="I603" s="192"/>
      <c r="J603" s="192"/>
      <c r="K603" s="192"/>
      <c r="L603" s="192"/>
      <c r="M603" s="192"/>
      <c r="N603" s="192"/>
      <c r="O603" s="192"/>
      <c r="P603" s="118"/>
      <c r="Q603" s="118"/>
      <c r="R603" s="118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1"/>
      <c r="AC603" s="131"/>
      <c r="AD603" s="131"/>
      <c r="AE603" s="131"/>
      <c r="AF603" s="131"/>
      <c r="AG603" s="131"/>
      <c r="AH603" s="131"/>
      <c r="AI603" s="131"/>
      <c r="AJ603" s="131"/>
      <c r="AK603" s="131"/>
      <c r="AL603" s="131"/>
      <c r="AM603" s="131"/>
      <c r="AN603" s="131"/>
      <c r="AO603" s="131"/>
      <c r="AP603" s="131"/>
      <c r="AQ603" s="131"/>
      <c r="AR603" s="131"/>
      <c r="AS603" s="131"/>
      <c r="AT603" s="131"/>
      <c r="AU603" s="131"/>
      <c r="AV603" s="131"/>
      <c r="AW603" s="131"/>
      <c r="AX603" s="131"/>
      <c r="AY603" s="131"/>
      <c r="AZ603" s="131"/>
      <c r="BA603" s="131"/>
      <c r="BB603" s="131"/>
      <c r="BC603" s="131"/>
      <c r="BD603" s="131"/>
      <c r="BE603" s="131"/>
      <c r="BF603" s="131"/>
      <c r="BG603" s="131"/>
      <c r="BH603" s="131"/>
      <c r="BI603" s="131"/>
      <c r="BJ603" s="131"/>
      <c r="BK603" s="131"/>
      <c r="BL603" s="131"/>
      <c r="BM603" s="131"/>
      <c r="BN603" s="131"/>
      <c r="BO603" s="131"/>
      <c r="BP603" s="131"/>
      <c r="BQ603" s="131"/>
      <c r="BR603" s="131"/>
      <c r="BS603" s="131"/>
      <c r="BT603" s="131"/>
      <c r="BU603" s="131"/>
      <c r="BV603" s="131"/>
    </row>
    <row r="604" spans="1:74" s="132" customFormat="1" ht="13.5" customHeight="1" x14ac:dyDescent="0.25">
      <c r="A604" s="128"/>
      <c r="B604" s="128"/>
      <c r="C604" s="128"/>
      <c r="D604" s="128"/>
      <c r="E604" s="128"/>
      <c r="F604" s="128"/>
      <c r="G604" s="128"/>
      <c r="H604" s="193"/>
      <c r="I604" s="194"/>
      <c r="J604" s="194"/>
      <c r="K604" s="194"/>
      <c r="L604" s="128"/>
      <c r="M604" s="128"/>
      <c r="N604" s="128"/>
      <c r="O604" s="128"/>
      <c r="P604" s="118"/>
      <c r="Q604" s="118"/>
      <c r="R604" s="118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1"/>
      <c r="AC604" s="131"/>
      <c r="AD604" s="131"/>
      <c r="AE604" s="131"/>
      <c r="AF604" s="131"/>
      <c r="AG604" s="131"/>
      <c r="AH604" s="131"/>
      <c r="AI604" s="131"/>
      <c r="AJ604" s="131"/>
      <c r="AK604" s="131"/>
      <c r="AL604" s="131"/>
      <c r="AM604" s="131"/>
      <c r="AN604" s="131"/>
      <c r="AO604" s="131"/>
      <c r="AP604" s="131"/>
      <c r="AQ604" s="131"/>
      <c r="AR604" s="131"/>
      <c r="AS604" s="131"/>
      <c r="AT604" s="131"/>
      <c r="AU604" s="131"/>
      <c r="AV604" s="131"/>
      <c r="AW604" s="131"/>
      <c r="AX604" s="131"/>
      <c r="AY604" s="131"/>
      <c r="AZ604" s="131"/>
      <c r="BA604" s="131"/>
      <c r="BB604" s="131"/>
      <c r="BC604" s="131"/>
      <c r="BD604" s="131"/>
      <c r="BE604" s="131"/>
      <c r="BF604" s="131"/>
      <c r="BG604" s="131"/>
      <c r="BH604" s="131"/>
      <c r="BI604" s="131"/>
      <c r="BJ604" s="131"/>
      <c r="BK604" s="131"/>
      <c r="BL604" s="131"/>
      <c r="BM604" s="131"/>
      <c r="BN604" s="131"/>
      <c r="BO604" s="131"/>
      <c r="BP604" s="131"/>
      <c r="BQ604" s="131"/>
      <c r="BR604" s="131"/>
      <c r="BS604" s="131"/>
      <c r="BT604" s="131"/>
      <c r="BU604" s="131"/>
      <c r="BV604" s="131"/>
    </row>
    <row r="605" spans="1:74" s="132" customFormat="1" ht="12.75" customHeight="1" x14ac:dyDescent="0.25">
      <c r="A605" s="191" t="s">
        <v>469</v>
      </c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191"/>
      <c r="M605" s="191"/>
      <c r="N605" s="191"/>
      <c r="O605" s="191"/>
      <c r="P605" s="118"/>
      <c r="Q605" s="118"/>
      <c r="R605" s="118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1"/>
      <c r="AC605" s="131"/>
      <c r="AD605" s="131"/>
      <c r="AE605" s="131"/>
      <c r="AF605" s="131"/>
      <c r="AG605" s="131"/>
      <c r="AH605" s="131"/>
      <c r="AI605" s="131"/>
      <c r="AJ605" s="131"/>
      <c r="AK605" s="131"/>
      <c r="AL605" s="131"/>
      <c r="AM605" s="131"/>
      <c r="AN605" s="131"/>
      <c r="AO605" s="131"/>
      <c r="AP605" s="131"/>
      <c r="AQ605" s="131"/>
      <c r="AR605" s="131"/>
      <c r="AS605" s="131"/>
      <c r="AT605" s="131"/>
      <c r="AU605" s="131"/>
      <c r="AV605" s="131"/>
      <c r="AW605" s="131"/>
      <c r="AX605" s="131"/>
      <c r="AY605" s="131"/>
      <c r="AZ605" s="131"/>
      <c r="BA605" s="131"/>
      <c r="BB605" s="131"/>
      <c r="BC605" s="131"/>
      <c r="BD605" s="131"/>
      <c r="BE605" s="131"/>
      <c r="BF605" s="131"/>
      <c r="BG605" s="131"/>
      <c r="BH605" s="131"/>
      <c r="BI605" s="131"/>
      <c r="BJ605" s="131"/>
      <c r="BK605" s="131"/>
      <c r="BL605" s="131"/>
      <c r="BM605" s="131"/>
      <c r="BN605" s="131"/>
      <c r="BO605" s="131"/>
      <c r="BP605" s="131"/>
      <c r="BQ605" s="131"/>
      <c r="BR605" s="131"/>
      <c r="BS605" s="131"/>
      <c r="BT605" s="131"/>
      <c r="BU605" s="131"/>
      <c r="BV605" s="131"/>
    </row>
    <row r="606" spans="1:74" s="132" customFormat="1" ht="12.75" customHeight="1" x14ac:dyDescent="0.25">
      <c r="A606" s="192" t="s">
        <v>468</v>
      </c>
      <c r="B606" s="192"/>
      <c r="C606" s="192"/>
      <c r="D606" s="192"/>
      <c r="E606" s="192"/>
      <c r="F606" s="192"/>
      <c r="G606" s="192"/>
      <c r="H606" s="192"/>
      <c r="I606" s="192"/>
      <c r="J606" s="192"/>
      <c r="K606" s="192"/>
      <c r="L606" s="192"/>
      <c r="M606" s="192"/>
      <c r="N606" s="192"/>
      <c r="O606" s="192"/>
      <c r="P606" s="118"/>
      <c r="Q606" s="118"/>
      <c r="R606" s="118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1"/>
      <c r="AC606" s="131"/>
      <c r="AD606" s="131"/>
      <c r="AE606" s="131"/>
      <c r="AF606" s="131"/>
      <c r="AG606" s="131"/>
      <c r="AH606" s="131"/>
      <c r="AI606" s="131"/>
      <c r="AJ606" s="131"/>
      <c r="AK606" s="131"/>
      <c r="AL606" s="131"/>
      <c r="AM606" s="131"/>
      <c r="AN606" s="131"/>
      <c r="AO606" s="131"/>
      <c r="AP606" s="131"/>
      <c r="AQ606" s="131"/>
      <c r="AR606" s="131"/>
      <c r="AS606" s="131"/>
      <c r="AT606" s="131"/>
      <c r="AU606" s="131"/>
      <c r="AV606" s="131"/>
      <c r="AW606" s="131"/>
      <c r="AX606" s="131"/>
      <c r="AY606" s="131"/>
      <c r="AZ606" s="131"/>
      <c r="BA606" s="131"/>
      <c r="BB606" s="131"/>
      <c r="BC606" s="131"/>
      <c r="BD606" s="131"/>
      <c r="BE606" s="131"/>
      <c r="BF606" s="131"/>
      <c r="BG606" s="131"/>
      <c r="BH606" s="131"/>
      <c r="BI606" s="131"/>
      <c r="BJ606" s="131"/>
      <c r="BK606" s="131"/>
      <c r="BL606" s="131"/>
      <c r="BM606" s="131"/>
      <c r="BN606" s="131"/>
      <c r="BO606" s="131"/>
      <c r="BP606" s="131"/>
      <c r="BQ606" s="131"/>
      <c r="BR606" s="131"/>
      <c r="BS606" s="131"/>
      <c r="BT606" s="131"/>
      <c r="BU606" s="131"/>
      <c r="BV606" s="131"/>
    </row>
    <row r="607" spans="1:74" s="132" customFormat="1" ht="13.5" customHeight="1" x14ac:dyDescent="0.25">
      <c r="A607" s="128"/>
      <c r="B607" s="128"/>
      <c r="C607" s="128"/>
      <c r="D607" s="128"/>
      <c r="E607" s="128"/>
      <c r="F607" s="128"/>
      <c r="G607" s="128"/>
      <c r="H607" s="193"/>
      <c r="I607" s="194"/>
      <c r="J607" s="194"/>
      <c r="K607" s="194"/>
      <c r="L607" s="128"/>
      <c r="M607" s="128"/>
      <c r="N607" s="128"/>
      <c r="O607" s="128"/>
      <c r="P607" s="118"/>
      <c r="Q607" s="118"/>
      <c r="R607" s="118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1"/>
      <c r="AC607" s="131"/>
      <c r="AD607" s="131"/>
      <c r="AE607" s="131"/>
      <c r="AF607" s="131"/>
      <c r="AG607" s="131"/>
      <c r="AH607" s="131"/>
      <c r="AI607" s="131"/>
      <c r="AJ607" s="131"/>
      <c r="AK607" s="131"/>
      <c r="AL607" s="131"/>
      <c r="AM607" s="131"/>
      <c r="AN607" s="131"/>
      <c r="AO607" s="131"/>
      <c r="AP607" s="131"/>
      <c r="AQ607" s="131"/>
      <c r="AR607" s="131"/>
      <c r="AS607" s="131"/>
      <c r="AT607" s="131"/>
      <c r="AU607" s="131"/>
      <c r="AV607" s="131"/>
      <c r="AW607" s="131"/>
      <c r="AX607" s="131"/>
      <c r="AY607" s="131"/>
      <c r="AZ607" s="131"/>
      <c r="BA607" s="131"/>
      <c r="BB607" s="131"/>
      <c r="BC607" s="131"/>
      <c r="BD607" s="131"/>
      <c r="BE607" s="131"/>
      <c r="BF607" s="131"/>
      <c r="BG607" s="131"/>
      <c r="BH607" s="131"/>
      <c r="BI607" s="131"/>
      <c r="BJ607" s="131"/>
      <c r="BK607" s="131"/>
      <c r="BL607" s="131"/>
      <c r="BM607" s="131"/>
      <c r="BN607" s="131"/>
      <c r="BO607" s="131"/>
      <c r="BP607" s="131"/>
      <c r="BQ607" s="131"/>
      <c r="BR607" s="131"/>
      <c r="BS607" s="131"/>
      <c r="BT607" s="131"/>
      <c r="BU607" s="131"/>
      <c r="BV607" s="131"/>
    </row>
    <row r="608" spans="1:74" s="132" customFormat="1" ht="12.75" customHeight="1" x14ac:dyDescent="0.25">
      <c r="A608" s="191" t="s">
        <v>470</v>
      </c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191"/>
      <c r="M608" s="191"/>
      <c r="N608" s="191"/>
      <c r="O608" s="191"/>
      <c r="P608" s="118"/>
      <c r="Q608" s="118"/>
      <c r="R608" s="118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1"/>
      <c r="AC608" s="131"/>
      <c r="AD608" s="131"/>
      <c r="AE608" s="131"/>
      <c r="AF608" s="131"/>
      <c r="AG608" s="131"/>
      <c r="AH608" s="131"/>
      <c r="AI608" s="131"/>
      <c r="AJ608" s="131"/>
      <c r="AK608" s="131"/>
      <c r="AL608" s="131"/>
      <c r="AM608" s="131"/>
      <c r="AN608" s="131"/>
      <c r="AO608" s="131"/>
      <c r="AP608" s="131"/>
      <c r="AQ608" s="131"/>
      <c r="AR608" s="131"/>
      <c r="AS608" s="131"/>
      <c r="AT608" s="131"/>
      <c r="AU608" s="131"/>
      <c r="AV608" s="131"/>
      <c r="AW608" s="131"/>
      <c r="AX608" s="131"/>
      <c r="AY608" s="131"/>
      <c r="AZ608" s="131"/>
      <c r="BA608" s="131"/>
      <c r="BB608" s="131"/>
      <c r="BC608" s="131"/>
      <c r="BD608" s="131"/>
      <c r="BE608" s="131"/>
      <c r="BF608" s="131"/>
      <c r="BG608" s="131"/>
      <c r="BH608" s="131"/>
      <c r="BI608" s="131"/>
      <c r="BJ608" s="131"/>
      <c r="BK608" s="131"/>
      <c r="BL608" s="131"/>
      <c r="BM608" s="131"/>
      <c r="BN608" s="131"/>
      <c r="BO608" s="131"/>
      <c r="BP608" s="131"/>
      <c r="BQ608" s="131"/>
      <c r="BR608" s="131"/>
      <c r="BS608" s="131"/>
      <c r="BT608" s="131"/>
      <c r="BU608" s="131"/>
      <c r="BV608" s="131"/>
    </row>
    <row r="609" spans="1:74" s="132" customFormat="1" ht="12.75" customHeight="1" x14ac:dyDescent="0.25">
      <c r="A609" s="192" t="s">
        <v>468</v>
      </c>
      <c r="B609" s="192"/>
      <c r="C609" s="192"/>
      <c r="D609" s="192"/>
      <c r="E609" s="192"/>
      <c r="F609" s="192"/>
      <c r="G609" s="192"/>
      <c r="H609" s="192"/>
      <c r="I609" s="192"/>
      <c r="J609" s="192"/>
      <c r="K609" s="192"/>
      <c r="L609" s="192"/>
      <c r="M609" s="192"/>
      <c r="N609" s="192"/>
      <c r="O609" s="192"/>
      <c r="P609" s="118"/>
      <c r="Q609" s="118"/>
      <c r="R609" s="118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1"/>
      <c r="AC609" s="131"/>
      <c r="AD609" s="131"/>
      <c r="AE609" s="131"/>
      <c r="AF609" s="131"/>
      <c r="AG609" s="131"/>
      <c r="AH609" s="131"/>
      <c r="AI609" s="131"/>
      <c r="AJ609" s="131"/>
      <c r="AK609" s="131"/>
      <c r="AL609" s="131"/>
      <c r="AM609" s="131"/>
      <c r="AN609" s="131"/>
      <c r="AO609" s="131"/>
      <c r="AP609" s="131"/>
      <c r="AQ609" s="131"/>
      <c r="AR609" s="131"/>
      <c r="AS609" s="131"/>
      <c r="AT609" s="131"/>
      <c r="AU609" s="131"/>
      <c r="AV609" s="131"/>
      <c r="AW609" s="131"/>
      <c r="AX609" s="131"/>
      <c r="AY609" s="131"/>
      <c r="AZ609" s="131"/>
      <c r="BA609" s="131"/>
      <c r="BB609" s="131"/>
      <c r="BC609" s="131"/>
      <c r="BD609" s="131"/>
      <c r="BE609" s="131"/>
      <c r="BF609" s="131"/>
      <c r="BG609" s="131"/>
      <c r="BH609" s="131"/>
      <c r="BI609" s="131"/>
      <c r="BJ609" s="131"/>
      <c r="BK609" s="131"/>
      <c r="BL609" s="131"/>
      <c r="BM609" s="131"/>
      <c r="BN609" s="131"/>
      <c r="BO609" s="131"/>
      <c r="BP609" s="131"/>
      <c r="BQ609" s="131"/>
      <c r="BR609" s="131"/>
      <c r="BS609" s="131"/>
      <c r="BT609" s="131"/>
      <c r="BU609" s="131"/>
      <c r="BV609" s="131"/>
    </row>
    <row r="610" spans="1:74" s="132" customFormat="1" ht="13.5" customHeight="1" x14ac:dyDescent="0.25">
      <c r="A610" s="128"/>
      <c r="B610" s="128"/>
      <c r="C610" s="128"/>
      <c r="D610" s="128"/>
      <c r="E610" s="128"/>
      <c r="F610" s="128"/>
      <c r="G610" s="128"/>
      <c r="H610" s="193"/>
      <c r="I610" s="194"/>
      <c r="J610" s="194"/>
      <c r="K610" s="194"/>
      <c r="L610" s="128"/>
      <c r="M610" s="128"/>
      <c r="N610" s="128"/>
      <c r="O610" s="128"/>
      <c r="P610" s="118"/>
      <c r="Q610" s="118"/>
      <c r="R610" s="118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1"/>
      <c r="AC610" s="131"/>
      <c r="AD610" s="131"/>
      <c r="AE610" s="131"/>
      <c r="AF610" s="131"/>
      <c r="AG610" s="131"/>
      <c r="AH610" s="131"/>
      <c r="AI610" s="131"/>
      <c r="AJ610" s="131"/>
      <c r="AK610" s="131"/>
      <c r="AL610" s="131"/>
      <c r="AM610" s="131"/>
      <c r="AN610" s="131"/>
      <c r="AO610" s="131"/>
      <c r="AP610" s="131"/>
      <c r="AQ610" s="131"/>
      <c r="AR610" s="131"/>
      <c r="AS610" s="131"/>
      <c r="AT610" s="131"/>
      <c r="AU610" s="131"/>
      <c r="AV610" s="131"/>
      <c r="AW610" s="131"/>
      <c r="AX610" s="131"/>
      <c r="AY610" s="131"/>
      <c r="AZ610" s="131"/>
      <c r="BA610" s="131"/>
      <c r="BB610" s="131"/>
      <c r="BC610" s="131"/>
      <c r="BD610" s="131"/>
      <c r="BE610" s="131"/>
      <c r="BF610" s="131"/>
      <c r="BG610" s="131"/>
      <c r="BH610" s="131"/>
      <c r="BI610" s="131"/>
      <c r="BJ610" s="131"/>
      <c r="BK610" s="131"/>
      <c r="BL610" s="131"/>
      <c r="BM610" s="131"/>
      <c r="BN610" s="131"/>
      <c r="BO610" s="131"/>
      <c r="BP610" s="131"/>
      <c r="BQ610" s="131"/>
      <c r="BR610" s="131"/>
      <c r="BS610" s="131"/>
      <c r="BT610" s="131"/>
      <c r="BU610" s="131"/>
      <c r="BV610" s="131"/>
    </row>
    <row r="611" spans="1:74" s="118" customFormat="1" ht="15" x14ac:dyDescent="0.25">
      <c r="A611" s="127"/>
      <c r="B611" s="127"/>
      <c r="C611" s="127"/>
      <c r="D611" s="127"/>
      <c r="E611" s="127"/>
      <c r="F611" s="127"/>
      <c r="G611" s="127"/>
      <c r="H611" s="128"/>
      <c r="I611" s="195"/>
      <c r="J611" s="195"/>
      <c r="K611" s="195"/>
      <c r="L611" s="127"/>
      <c r="M611" s="127"/>
      <c r="N611" s="127"/>
      <c r="O611" s="127"/>
    </row>
  </sheetData>
  <mergeCells count="451">
    <mergeCell ref="A608:O608"/>
    <mergeCell ref="A609:O609"/>
    <mergeCell ref="I611:K611"/>
    <mergeCell ref="A599:K599"/>
    <mergeCell ref="A600:K600"/>
    <mergeCell ref="A602:O602"/>
    <mergeCell ref="A603:O603"/>
    <mergeCell ref="A605:O605"/>
    <mergeCell ref="A606:O606"/>
    <mergeCell ref="A593:K593"/>
    <mergeCell ref="A594:K594"/>
    <mergeCell ref="A595:K595"/>
    <mergeCell ref="A596:K596"/>
    <mergeCell ref="A597:K597"/>
    <mergeCell ref="A598:K598"/>
    <mergeCell ref="A587:K587"/>
    <mergeCell ref="A588:K588"/>
    <mergeCell ref="A589:K589"/>
    <mergeCell ref="A590:K590"/>
    <mergeCell ref="A591:K591"/>
    <mergeCell ref="A592:K592"/>
    <mergeCell ref="A581:K581"/>
    <mergeCell ref="A582:K582"/>
    <mergeCell ref="A583:K583"/>
    <mergeCell ref="A584:K584"/>
    <mergeCell ref="A585:K585"/>
    <mergeCell ref="A586:K586"/>
    <mergeCell ref="A575:K575"/>
    <mergeCell ref="A576:K576"/>
    <mergeCell ref="A577:K577"/>
    <mergeCell ref="A578:K578"/>
    <mergeCell ref="A579:K579"/>
    <mergeCell ref="A580:K580"/>
    <mergeCell ref="A569:K569"/>
    <mergeCell ref="A570:K570"/>
    <mergeCell ref="A571:K571"/>
    <mergeCell ref="A572:K572"/>
    <mergeCell ref="A573:K573"/>
    <mergeCell ref="A574:K574"/>
    <mergeCell ref="A563:K563"/>
    <mergeCell ref="A564:K564"/>
    <mergeCell ref="A565:K565"/>
    <mergeCell ref="A566:K566"/>
    <mergeCell ref="A567:K567"/>
    <mergeCell ref="A568:K568"/>
    <mergeCell ref="A557:K557"/>
    <mergeCell ref="A558:K558"/>
    <mergeCell ref="A559:K559"/>
    <mergeCell ref="A560:K560"/>
    <mergeCell ref="A561:K561"/>
    <mergeCell ref="A562:K562"/>
    <mergeCell ref="A551:K551"/>
    <mergeCell ref="A552:K552"/>
    <mergeCell ref="A553:K553"/>
    <mergeCell ref="A554:K554"/>
    <mergeCell ref="A555:K555"/>
    <mergeCell ref="A556:K556"/>
    <mergeCell ref="A545:K545"/>
    <mergeCell ref="A546:K546"/>
    <mergeCell ref="A547:K547"/>
    <mergeCell ref="A548:K548"/>
    <mergeCell ref="A549:K549"/>
    <mergeCell ref="A550:K550"/>
    <mergeCell ref="A539:K539"/>
    <mergeCell ref="A540:K540"/>
    <mergeCell ref="A541:K541"/>
    <mergeCell ref="A542:K542"/>
    <mergeCell ref="A543:K543"/>
    <mergeCell ref="A544:K544"/>
    <mergeCell ref="A533:K533"/>
    <mergeCell ref="A534:K534"/>
    <mergeCell ref="A535:K535"/>
    <mergeCell ref="A536:K536"/>
    <mergeCell ref="A537:K537"/>
    <mergeCell ref="A538:K538"/>
    <mergeCell ref="A527:K527"/>
    <mergeCell ref="A528:K528"/>
    <mergeCell ref="A529:K529"/>
    <mergeCell ref="A530:K530"/>
    <mergeCell ref="A531:K531"/>
    <mergeCell ref="A532:K532"/>
    <mergeCell ref="A521:K521"/>
    <mergeCell ref="A522:K522"/>
    <mergeCell ref="A523:K523"/>
    <mergeCell ref="A524:K524"/>
    <mergeCell ref="A525:K525"/>
    <mergeCell ref="A526:K526"/>
    <mergeCell ref="A515:K515"/>
    <mergeCell ref="A516:K516"/>
    <mergeCell ref="A517:K517"/>
    <mergeCell ref="A518:K518"/>
    <mergeCell ref="A519:K519"/>
    <mergeCell ref="A520:K520"/>
    <mergeCell ref="A509:K509"/>
    <mergeCell ref="A510:K510"/>
    <mergeCell ref="A511:K511"/>
    <mergeCell ref="A512:K512"/>
    <mergeCell ref="A513:K513"/>
    <mergeCell ref="A514:K514"/>
    <mergeCell ref="C501:E501"/>
    <mergeCell ref="C502:O502"/>
    <mergeCell ref="C503:O503"/>
    <mergeCell ref="C504:O504"/>
    <mergeCell ref="A507:K507"/>
    <mergeCell ref="A508:K508"/>
    <mergeCell ref="C491:O491"/>
    <mergeCell ref="C492:O492"/>
    <mergeCell ref="A495:O495"/>
    <mergeCell ref="C496:E496"/>
    <mergeCell ref="C497:O497"/>
    <mergeCell ref="C498:O498"/>
    <mergeCell ref="A483:O483"/>
    <mergeCell ref="C484:E484"/>
    <mergeCell ref="C485:O485"/>
    <mergeCell ref="C486:O486"/>
    <mergeCell ref="C489:E489"/>
    <mergeCell ref="C490:O490"/>
    <mergeCell ref="C473:O473"/>
    <mergeCell ref="C474:O474"/>
    <mergeCell ref="C477:E477"/>
    <mergeCell ref="C478:O478"/>
    <mergeCell ref="C479:O479"/>
    <mergeCell ref="C480:O480"/>
    <mergeCell ref="C465:E465"/>
    <mergeCell ref="C466:O466"/>
    <mergeCell ref="C467:O467"/>
    <mergeCell ref="C468:O468"/>
    <mergeCell ref="A471:O471"/>
    <mergeCell ref="C472:E472"/>
    <mergeCell ref="C455:O455"/>
    <mergeCell ref="C456:O456"/>
    <mergeCell ref="A459:O459"/>
    <mergeCell ref="C460:E460"/>
    <mergeCell ref="C461:O461"/>
    <mergeCell ref="C462:O462"/>
    <mergeCell ref="A447:O447"/>
    <mergeCell ref="C448:E448"/>
    <mergeCell ref="C449:O449"/>
    <mergeCell ref="C450:O450"/>
    <mergeCell ref="C453:E453"/>
    <mergeCell ref="C454:O454"/>
    <mergeCell ref="C437:O437"/>
    <mergeCell ref="C438:O438"/>
    <mergeCell ref="C441:E441"/>
    <mergeCell ref="C442:O442"/>
    <mergeCell ref="C443:O443"/>
    <mergeCell ref="C444:O444"/>
    <mergeCell ref="C427:O427"/>
    <mergeCell ref="C430:E430"/>
    <mergeCell ref="C431:O431"/>
    <mergeCell ref="C432:O432"/>
    <mergeCell ref="A435:O435"/>
    <mergeCell ref="C436:E436"/>
    <mergeCell ref="C419:E419"/>
    <mergeCell ref="C420:O420"/>
    <mergeCell ref="C421:O421"/>
    <mergeCell ref="C424:E424"/>
    <mergeCell ref="C425:O425"/>
    <mergeCell ref="C426:O426"/>
    <mergeCell ref="C409:O409"/>
    <mergeCell ref="C412:E412"/>
    <mergeCell ref="C413:O413"/>
    <mergeCell ref="C414:O414"/>
    <mergeCell ref="C415:O415"/>
    <mergeCell ref="A418:O418"/>
    <mergeCell ref="C401:O401"/>
    <mergeCell ref="C402:O402"/>
    <mergeCell ref="C403:O403"/>
    <mergeCell ref="A406:O406"/>
    <mergeCell ref="C407:E407"/>
    <mergeCell ref="C408:O408"/>
    <mergeCell ref="C391:O391"/>
    <mergeCell ref="A394:O394"/>
    <mergeCell ref="C395:E395"/>
    <mergeCell ref="C396:O396"/>
    <mergeCell ref="C397:O397"/>
    <mergeCell ref="C400:E400"/>
    <mergeCell ref="C383:E383"/>
    <mergeCell ref="C384:O384"/>
    <mergeCell ref="C385:O385"/>
    <mergeCell ref="C388:E388"/>
    <mergeCell ref="C389:O389"/>
    <mergeCell ref="C390:O390"/>
    <mergeCell ref="C373:O373"/>
    <mergeCell ref="C376:E376"/>
    <mergeCell ref="C377:O377"/>
    <mergeCell ref="C378:O378"/>
    <mergeCell ref="C379:O379"/>
    <mergeCell ref="A382:O382"/>
    <mergeCell ref="C365:O365"/>
    <mergeCell ref="C366:O366"/>
    <mergeCell ref="C367:O367"/>
    <mergeCell ref="A370:O370"/>
    <mergeCell ref="C371:E371"/>
    <mergeCell ref="C372:O372"/>
    <mergeCell ref="C355:O355"/>
    <mergeCell ref="A358:O358"/>
    <mergeCell ref="C359:E359"/>
    <mergeCell ref="C360:O360"/>
    <mergeCell ref="C361:O361"/>
    <mergeCell ref="C364:E364"/>
    <mergeCell ref="C347:E347"/>
    <mergeCell ref="C348:O348"/>
    <mergeCell ref="C349:O349"/>
    <mergeCell ref="C352:E352"/>
    <mergeCell ref="C353:O353"/>
    <mergeCell ref="C354:O354"/>
    <mergeCell ref="C337:O337"/>
    <mergeCell ref="C340:E340"/>
    <mergeCell ref="C341:O341"/>
    <mergeCell ref="C342:O342"/>
    <mergeCell ref="C343:O343"/>
    <mergeCell ref="A346:O346"/>
    <mergeCell ref="C329:O329"/>
    <mergeCell ref="C330:O330"/>
    <mergeCell ref="C331:O331"/>
    <mergeCell ref="A334:O334"/>
    <mergeCell ref="C335:E335"/>
    <mergeCell ref="C336:O336"/>
    <mergeCell ref="C319:O319"/>
    <mergeCell ref="A322:O322"/>
    <mergeCell ref="C323:E323"/>
    <mergeCell ref="C324:O324"/>
    <mergeCell ref="C325:O325"/>
    <mergeCell ref="C328:E328"/>
    <mergeCell ref="C311:E311"/>
    <mergeCell ref="C312:O312"/>
    <mergeCell ref="C313:O313"/>
    <mergeCell ref="C316:E316"/>
    <mergeCell ref="C317:O317"/>
    <mergeCell ref="C318:O318"/>
    <mergeCell ref="C301:O301"/>
    <mergeCell ref="C304:E304"/>
    <mergeCell ref="C305:O305"/>
    <mergeCell ref="C306:O306"/>
    <mergeCell ref="C307:O307"/>
    <mergeCell ref="A310:O310"/>
    <mergeCell ref="C293:O293"/>
    <mergeCell ref="C294:O294"/>
    <mergeCell ref="C295:O295"/>
    <mergeCell ref="A298:O298"/>
    <mergeCell ref="C299:E299"/>
    <mergeCell ref="C300:O300"/>
    <mergeCell ref="C283:O283"/>
    <mergeCell ref="A286:O286"/>
    <mergeCell ref="C287:E287"/>
    <mergeCell ref="C288:O288"/>
    <mergeCell ref="C289:O289"/>
    <mergeCell ref="C292:E292"/>
    <mergeCell ref="C275:E275"/>
    <mergeCell ref="C276:O276"/>
    <mergeCell ref="C277:O277"/>
    <mergeCell ref="C280:E280"/>
    <mergeCell ref="C281:O281"/>
    <mergeCell ref="C282:O282"/>
    <mergeCell ref="C265:O265"/>
    <mergeCell ref="C268:E268"/>
    <mergeCell ref="C269:O269"/>
    <mergeCell ref="C270:O270"/>
    <mergeCell ref="C271:O271"/>
    <mergeCell ref="A274:O274"/>
    <mergeCell ref="C257:O257"/>
    <mergeCell ref="C258:O258"/>
    <mergeCell ref="C259:O259"/>
    <mergeCell ref="A262:O262"/>
    <mergeCell ref="C263:E263"/>
    <mergeCell ref="C264:O264"/>
    <mergeCell ref="C247:O247"/>
    <mergeCell ref="A250:O250"/>
    <mergeCell ref="C251:E251"/>
    <mergeCell ref="C252:O252"/>
    <mergeCell ref="C253:O253"/>
    <mergeCell ref="C256:E256"/>
    <mergeCell ref="C239:E239"/>
    <mergeCell ref="C240:O240"/>
    <mergeCell ref="C241:O241"/>
    <mergeCell ref="C244:E244"/>
    <mergeCell ref="C245:O245"/>
    <mergeCell ref="C246:O246"/>
    <mergeCell ref="C229:O229"/>
    <mergeCell ref="C232:E232"/>
    <mergeCell ref="C233:O233"/>
    <mergeCell ref="C234:O234"/>
    <mergeCell ref="C235:O235"/>
    <mergeCell ref="A238:O238"/>
    <mergeCell ref="C221:O221"/>
    <mergeCell ref="C222:O222"/>
    <mergeCell ref="C223:O223"/>
    <mergeCell ref="A226:O226"/>
    <mergeCell ref="C227:E227"/>
    <mergeCell ref="C228:O228"/>
    <mergeCell ref="C211:O211"/>
    <mergeCell ref="A214:O214"/>
    <mergeCell ref="C215:E215"/>
    <mergeCell ref="C216:O216"/>
    <mergeCell ref="C217:O217"/>
    <mergeCell ref="C220:E220"/>
    <mergeCell ref="C203:E203"/>
    <mergeCell ref="C204:O204"/>
    <mergeCell ref="C205:O205"/>
    <mergeCell ref="C208:E208"/>
    <mergeCell ref="C209:O209"/>
    <mergeCell ref="C210:O210"/>
    <mergeCell ref="C193:O193"/>
    <mergeCell ref="C196:E196"/>
    <mergeCell ref="C197:O197"/>
    <mergeCell ref="C198:O198"/>
    <mergeCell ref="C199:O199"/>
    <mergeCell ref="A202:O202"/>
    <mergeCell ref="C185:O185"/>
    <mergeCell ref="C186:O186"/>
    <mergeCell ref="C187:O187"/>
    <mergeCell ref="A190:O190"/>
    <mergeCell ref="C191:E191"/>
    <mergeCell ref="C192:O192"/>
    <mergeCell ref="C175:O175"/>
    <mergeCell ref="A178:O178"/>
    <mergeCell ref="C179:E179"/>
    <mergeCell ref="C180:O180"/>
    <mergeCell ref="C181:O181"/>
    <mergeCell ref="C184:E184"/>
    <mergeCell ref="C167:E167"/>
    <mergeCell ref="C168:O168"/>
    <mergeCell ref="C169:O169"/>
    <mergeCell ref="C172:E172"/>
    <mergeCell ref="C173:O173"/>
    <mergeCell ref="C174:O174"/>
    <mergeCell ref="C157:O157"/>
    <mergeCell ref="C160:E160"/>
    <mergeCell ref="C161:O161"/>
    <mergeCell ref="C162:O162"/>
    <mergeCell ref="C163:O163"/>
    <mergeCell ref="A166:O166"/>
    <mergeCell ref="C149:O149"/>
    <mergeCell ref="C150:O150"/>
    <mergeCell ref="C151:O151"/>
    <mergeCell ref="A154:O154"/>
    <mergeCell ref="C155:E155"/>
    <mergeCell ref="C156:O156"/>
    <mergeCell ref="C139:O139"/>
    <mergeCell ref="A142:O142"/>
    <mergeCell ref="C143:E143"/>
    <mergeCell ref="C144:O144"/>
    <mergeCell ref="C145:O145"/>
    <mergeCell ref="C148:E148"/>
    <mergeCell ref="C131:E131"/>
    <mergeCell ref="C132:O132"/>
    <mergeCell ref="C133:O133"/>
    <mergeCell ref="C136:E136"/>
    <mergeCell ref="C137:O137"/>
    <mergeCell ref="C138:O138"/>
    <mergeCell ref="C121:O121"/>
    <mergeCell ref="C124:E124"/>
    <mergeCell ref="C125:O125"/>
    <mergeCell ref="C126:O126"/>
    <mergeCell ref="C127:O127"/>
    <mergeCell ref="A130:O130"/>
    <mergeCell ref="C113:O113"/>
    <mergeCell ref="C114:O114"/>
    <mergeCell ref="C115:O115"/>
    <mergeCell ref="A118:O118"/>
    <mergeCell ref="C119:E119"/>
    <mergeCell ref="C120:O120"/>
    <mergeCell ref="A105:O105"/>
    <mergeCell ref="A106:O106"/>
    <mergeCell ref="C107:E107"/>
    <mergeCell ref="C108:O108"/>
    <mergeCell ref="C109:O109"/>
    <mergeCell ref="C112:E112"/>
    <mergeCell ref="A97:O97"/>
    <mergeCell ref="C98:E98"/>
    <mergeCell ref="C99:O99"/>
    <mergeCell ref="C100:O100"/>
    <mergeCell ref="C101:O101"/>
    <mergeCell ref="A104:K104"/>
    <mergeCell ref="A89:O89"/>
    <mergeCell ref="A90:O90"/>
    <mergeCell ref="C91:E91"/>
    <mergeCell ref="C92:O92"/>
    <mergeCell ref="C93:O93"/>
    <mergeCell ref="C94:O94"/>
    <mergeCell ref="C81:O81"/>
    <mergeCell ref="C84:E84"/>
    <mergeCell ref="C85:O85"/>
    <mergeCell ref="C86:E86"/>
    <mergeCell ref="C87:O87"/>
    <mergeCell ref="A88:K88"/>
    <mergeCell ref="C73:E73"/>
    <mergeCell ref="C74:O74"/>
    <mergeCell ref="C75:O75"/>
    <mergeCell ref="C78:E78"/>
    <mergeCell ref="C79:O79"/>
    <mergeCell ref="C80:O80"/>
    <mergeCell ref="C65:E65"/>
    <mergeCell ref="C66:O66"/>
    <mergeCell ref="C67:E67"/>
    <mergeCell ref="C68:O68"/>
    <mergeCell ref="C69:O69"/>
    <mergeCell ref="C70:O70"/>
    <mergeCell ref="A57:O57"/>
    <mergeCell ref="C58:E58"/>
    <mergeCell ref="C59:O59"/>
    <mergeCell ref="C60:O60"/>
    <mergeCell ref="C63:E63"/>
    <mergeCell ref="C64:O64"/>
    <mergeCell ref="C49:O49"/>
    <mergeCell ref="C50:E50"/>
    <mergeCell ref="C51:O51"/>
    <mergeCell ref="C52:O52"/>
    <mergeCell ref="C53:O53"/>
    <mergeCell ref="A56:K56"/>
    <mergeCell ref="C41:E41"/>
    <mergeCell ref="C42:O42"/>
    <mergeCell ref="C43:O43"/>
    <mergeCell ref="C46:E46"/>
    <mergeCell ref="C47:O47"/>
    <mergeCell ref="C48:E48"/>
    <mergeCell ref="C33:E33"/>
    <mergeCell ref="C34:O34"/>
    <mergeCell ref="C35:O35"/>
    <mergeCell ref="C36:O36"/>
    <mergeCell ref="A39:K39"/>
    <mergeCell ref="A40:O40"/>
    <mergeCell ref="C25:O25"/>
    <mergeCell ref="C26:O26"/>
    <mergeCell ref="C29:E29"/>
    <mergeCell ref="C30:O30"/>
    <mergeCell ref="C31:E31"/>
    <mergeCell ref="C32:O32"/>
    <mergeCell ref="I20:K20"/>
    <mergeCell ref="L20:L21"/>
    <mergeCell ref="M20:O20"/>
    <mergeCell ref="C22:E22"/>
    <mergeCell ref="A23:O23"/>
    <mergeCell ref="C24:E24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A2:O2"/>
    <mergeCell ref="A3:O3"/>
    <mergeCell ref="A5:O5"/>
    <mergeCell ref="A6:O6"/>
    <mergeCell ref="A7:O7"/>
    <mergeCell ref="A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516D-B8C3-4110-8781-BCAA78763325}">
  <sheetPr>
    <pageSetUpPr fitToPage="1"/>
  </sheetPr>
  <dimension ref="A1:BV426"/>
  <sheetViews>
    <sheetView view="pageBreakPreview" zoomScaleNormal="100" zoomScaleSheetLayoutView="100" workbookViewId="0">
      <selection activeCell="L380" sqref="L380"/>
    </sheetView>
  </sheetViews>
  <sheetFormatPr defaultColWidth="9.140625" defaultRowHeight="11.25" customHeight="1" outlineLevelRow="1" x14ac:dyDescent="0.2"/>
  <cols>
    <col min="1" max="1" width="9" style="196" customWidth="1"/>
    <col min="2" max="2" width="20.140625" style="196" customWidth="1"/>
    <col min="3" max="4" width="10.42578125" style="196" customWidth="1"/>
    <col min="5" max="5" width="13.28515625" style="196" customWidth="1"/>
    <col min="6" max="6" width="10.7109375" style="196" customWidth="1"/>
    <col min="7" max="7" width="11.42578125" style="196" customWidth="1"/>
    <col min="8" max="8" width="11.7109375" style="196" customWidth="1"/>
    <col min="9" max="11" width="9.28515625" style="196" customWidth="1"/>
    <col min="12" max="12" width="11.85546875" style="196" customWidth="1"/>
    <col min="13" max="13" width="10.7109375" style="196" customWidth="1"/>
    <col min="14" max="14" width="9.28515625" style="196" customWidth="1"/>
    <col min="15" max="15" width="10.7109375" style="196" customWidth="1"/>
    <col min="16" max="18" width="9.140625" style="196"/>
    <col min="19" max="48" width="161.85546875" style="158" hidden="1" customWidth="1"/>
    <col min="49" max="53" width="50.5703125" style="158" hidden="1" customWidth="1"/>
    <col min="54" max="63" width="98.5703125" style="158" hidden="1" customWidth="1"/>
    <col min="64" max="64" width="161.85546875" style="158" hidden="1" customWidth="1"/>
    <col min="65" max="65" width="34.140625" style="158" hidden="1" customWidth="1"/>
    <col min="66" max="68" width="132.7109375" style="158" hidden="1" customWidth="1"/>
    <col min="69" max="69" width="119.28515625" style="158" hidden="1" customWidth="1"/>
    <col min="70" max="70" width="161.85546875" style="158" hidden="1" customWidth="1"/>
    <col min="71" max="74" width="119.28515625" style="158" hidden="1" customWidth="1"/>
    <col min="75" max="16384" width="9.140625" style="196"/>
  </cols>
  <sheetData>
    <row r="1" spans="1:63" s="118" customFormat="1" ht="15" x14ac:dyDescent="0.25">
      <c r="M1" s="119"/>
    </row>
    <row r="2" spans="1:63" s="118" customFormat="1" ht="15" x14ac:dyDescent="0.25">
      <c r="A2" s="120" t="s">
        <v>47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S2" s="121" t="s">
        <v>47</v>
      </c>
      <c r="T2" s="121" t="s">
        <v>48</v>
      </c>
      <c r="U2" s="121" t="s">
        <v>48</v>
      </c>
      <c r="V2" s="121" t="s">
        <v>48</v>
      </c>
      <c r="W2" s="121" t="s">
        <v>48</v>
      </c>
      <c r="X2" s="121" t="s">
        <v>48</v>
      </c>
      <c r="Y2" s="121" t="s">
        <v>48</v>
      </c>
      <c r="Z2" s="121" t="s">
        <v>48</v>
      </c>
      <c r="AA2" s="121" t="s">
        <v>48</v>
      </c>
      <c r="AB2" s="121" t="s">
        <v>48</v>
      </c>
      <c r="AC2" s="121" t="s">
        <v>48</v>
      </c>
      <c r="AD2" s="121" t="s">
        <v>48</v>
      </c>
      <c r="AE2" s="121" t="s">
        <v>48</v>
      </c>
      <c r="AF2" s="121" t="s">
        <v>48</v>
      </c>
      <c r="AG2" s="121" t="s">
        <v>48</v>
      </c>
    </row>
    <row r="3" spans="1:63" s="118" customFormat="1" ht="15" x14ac:dyDescent="0.25">
      <c r="A3" s="122" t="s">
        <v>49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</row>
    <row r="4" spans="1:63" s="118" customFormat="1" ht="15" x14ac:dyDescent="0.25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</row>
    <row r="5" spans="1:63" s="118" customFormat="1" ht="28.5" customHeight="1" x14ac:dyDescent="0.25">
      <c r="A5" s="124" t="s">
        <v>471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1:63" s="118" customFormat="1" ht="21" customHeight="1" x14ac:dyDescent="0.25">
      <c r="A6" s="125" t="s">
        <v>51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63" s="118" customFormat="1" ht="15" x14ac:dyDescent="0.25">
      <c r="A7" s="120" t="s">
        <v>472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AH7" s="121" t="s">
        <v>473</v>
      </c>
      <c r="AI7" s="121" t="s">
        <v>48</v>
      </c>
      <c r="AJ7" s="121" t="s">
        <v>48</v>
      </c>
      <c r="AK7" s="121" t="s">
        <v>48</v>
      </c>
      <c r="AL7" s="121" t="s">
        <v>48</v>
      </c>
      <c r="AM7" s="121" t="s">
        <v>48</v>
      </c>
      <c r="AN7" s="121" t="s">
        <v>48</v>
      </c>
      <c r="AO7" s="121" t="s">
        <v>48</v>
      </c>
      <c r="AP7" s="121" t="s">
        <v>48</v>
      </c>
      <c r="AQ7" s="121" t="s">
        <v>48</v>
      </c>
      <c r="AR7" s="121" t="s">
        <v>48</v>
      </c>
      <c r="AS7" s="121" t="s">
        <v>48</v>
      </c>
      <c r="AT7" s="121" t="s">
        <v>48</v>
      </c>
      <c r="AU7" s="121" t="s">
        <v>48</v>
      </c>
      <c r="AV7" s="121" t="s">
        <v>48</v>
      </c>
    </row>
    <row r="8" spans="1:63" s="118" customFormat="1" ht="15.75" customHeight="1" x14ac:dyDescent="0.25">
      <c r="A8" s="126" t="s">
        <v>54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</row>
    <row r="9" spans="1:63" s="118" customFormat="1" ht="15" x14ac:dyDescent="0.25">
      <c r="A9" s="127"/>
      <c r="B9" s="128" t="s">
        <v>55</v>
      </c>
      <c r="C9" s="129" t="s">
        <v>474</v>
      </c>
      <c r="D9" s="129"/>
      <c r="E9" s="129"/>
      <c r="F9" s="129"/>
      <c r="G9" s="129"/>
      <c r="H9" s="130"/>
      <c r="I9" s="130"/>
      <c r="J9" s="130"/>
      <c r="K9" s="130"/>
      <c r="L9" s="130"/>
      <c r="M9" s="130"/>
      <c r="N9" s="130"/>
      <c r="O9" s="127"/>
      <c r="AW9" s="131" t="s">
        <v>57</v>
      </c>
      <c r="AX9" s="131" t="s">
        <v>48</v>
      </c>
      <c r="AY9" s="131" t="s">
        <v>48</v>
      </c>
      <c r="AZ9" s="131" t="s">
        <v>48</v>
      </c>
      <c r="BA9" s="131" t="s">
        <v>48</v>
      </c>
    </row>
    <row r="10" spans="1:63" s="118" customFormat="1" ht="12.75" customHeight="1" x14ac:dyDescent="0.25">
      <c r="B10" s="132" t="s">
        <v>58</v>
      </c>
      <c r="C10" s="132"/>
      <c r="D10" s="133"/>
      <c r="E10" s="134">
        <v>26884058.649999999</v>
      </c>
      <c r="F10" s="135" t="s">
        <v>59</v>
      </c>
      <c r="H10" s="132"/>
      <c r="I10" s="132"/>
      <c r="J10" s="132"/>
      <c r="K10" s="132"/>
      <c r="L10" s="132"/>
      <c r="M10" s="136"/>
      <c r="N10" s="132"/>
    </row>
    <row r="11" spans="1:63" s="118" customFormat="1" ht="12.75" customHeight="1" x14ac:dyDescent="0.25">
      <c r="B11" s="132" t="s">
        <v>60</v>
      </c>
      <c r="D11" s="133"/>
      <c r="E11" s="134">
        <v>47795360.189999998</v>
      </c>
      <c r="F11" s="135" t="s">
        <v>59</v>
      </c>
      <c r="H11" s="132"/>
      <c r="I11" s="132"/>
      <c r="J11" s="132"/>
      <c r="K11" s="132"/>
      <c r="L11" s="132"/>
      <c r="M11" s="136"/>
      <c r="N11" s="132"/>
    </row>
    <row r="12" spans="1:63" s="118" customFormat="1" ht="12.75" customHeight="1" x14ac:dyDescent="0.25">
      <c r="B12" s="132" t="s">
        <v>61</v>
      </c>
      <c r="D12" s="133"/>
      <c r="E12" s="134">
        <v>3327930.83</v>
      </c>
      <c r="F12" s="135" t="s">
        <v>59</v>
      </c>
      <c r="H12" s="132"/>
      <c r="I12" s="132"/>
      <c r="J12" s="132"/>
      <c r="K12" s="132"/>
      <c r="L12" s="132"/>
      <c r="M12" s="136"/>
      <c r="N12" s="132"/>
    </row>
    <row r="13" spans="1:63" s="118" customFormat="1" ht="12.75" customHeight="1" x14ac:dyDescent="0.25">
      <c r="B13" s="132" t="s">
        <v>62</v>
      </c>
      <c r="C13" s="132"/>
      <c r="D13" s="133"/>
      <c r="E13" s="134">
        <v>7709814.8799999999</v>
      </c>
      <c r="F13" s="135" t="s">
        <v>59</v>
      </c>
      <c r="H13" s="132"/>
      <c r="J13" s="132"/>
      <c r="K13" s="132"/>
      <c r="L13" s="132"/>
      <c r="M13" s="137"/>
      <c r="N13" s="138"/>
    </row>
    <row r="14" spans="1:63" s="118" customFormat="1" ht="12.75" customHeight="1" x14ac:dyDescent="0.25">
      <c r="B14" s="132" t="s">
        <v>63</v>
      </c>
      <c r="C14" s="132"/>
      <c r="D14" s="139"/>
      <c r="E14" s="134">
        <v>12993.56</v>
      </c>
      <c r="F14" s="135" t="s">
        <v>64</v>
      </c>
      <c r="H14" s="132"/>
      <c r="J14" s="132"/>
      <c r="K14" s="132"/>
      <c r="L14" s="132"/>
      <c r="M14" s="140"/>
      <c r="N14" s="135"/>
    </row>
    <row r="15" spans="1:63" s="118" customFormat="1" ht="12.75" customHeight="1" x14ac:dyDescent="0.25">
      <c r="B15" s="132" t="s">
        <v>65</v>
      </c>
      <c r="C15" s="132"/>
      <c r="D15" s="139"/>
      <c r="E15" s="134">
        <v>823.68</v>
      </c>
      <c r="F15" s="135" t="s">
        <v>64</v>
      </c>
      <c r="H15" s="132"/>
      <c r="J15" s="132"/>
      <c r="K15" s="132"/>
      <c r="L15" s="132"/>
      <c r="M15" s="140"/>
      <c r="N15" s="135"/>
    </row>
    <row r="16" spans="1:63" s="118" customFormat="1" ht="15" x14ac:dyDescent="0.25">
      <c r="B16" s="132" t="s">
        <v>66</v>
      </c>
      <c r="C16" s="132"/>
      <c r="E16" s="141"/>
      <c r="F16" s="142" t="s">
        <v>67</v>
      </c>
      <c r="G16" s="142"/>
      <c r="H16" s="142"/>
      <c r="I16" s="142"/>
      <c r="J16" s="142"/>
      <c r="K16" s="142"/>
      <c r="L16" s="142"/>
      <c r="M16" s="142"/>
      <c r="N16" s="142"/>
      <c r="O16" s="142"/>
      <c r="BB16" s="131" t="s">
        <v>68</v>
      </c>
      <c r="BC16" s="131" t="s">
        <v>48</v>
      </c>
      <c r="BD16" s="131" t="s">
        <v>48</v>
      </c>
      <c r="BE16" s="131" t="s">
        <v>48</v>
      </c>
      <c r="BF16" s="131" t="s">
        <v>48</v>
      </c>
      <c r="BG16" s="131" t="s">
        <v>48</v>
      </c>
      <c r="BH16" s="131" t="s">
        <v>48</v>
      </c>
      <c r="BI16" s="131" t="s">
        <v>48</v>
      </c>
      <c r="BJ16" s="131" t="s">
        <v>48</v>
      </c>
      <c r="BK16" s="131" t="s">
        <v>48</v>
      </c>
    </row>
    <row r="17" spans="1:67" s="118" customFormat="1" ht="12.75" customHeight="1" x14ac:dyDescent="0.25">
      <c r="A17" s="132"/>
      <c r="B17" s="132"/>
      <c r="D17" s="141"/>
      <c r="E17" s="138"/>
      <c r="F17" s="143"/>
      <c r="G17" s="144"/>
      <c r="H17" s="132"/>
      <c r="I17" s="132"/>
      <c r="J17" s="132"/>
      <c r="K17" s="132"/>
      <c r="L17" s="145"/>
      <c r="M17" s="132"/>
    </row>
    <row r="18" spans="1:67" s="118" customFormat="1" ht="15" x14ac:dyDescent="0.25">
      <c r="A18" s="146"/>
    </row>
    <row r="19" spans="1:67" s="118" customFormat="1" ht="36" customHeight="1" x14ac:dyDescent="0.25">
      <c r="A19" s="147" t="s">
        <v>0</v>
      </c>
      <c r="B19" s="147" t="s">
        <v>69</v>
      </c>
      <c r="C19" s="147" t="s">
        <v>70</v>
      </c>
      <c r="D19" s="147"/>
      <c r="E19" s="147"/>
      <c r="F19" s="147" t="s">
        <v>71</v>
      </c>
      <c r="G19" s="147" t="s">
        <v>72</v>
      </c>
      <c r="H19" s="147" t="s">
        <v>73</v>
      </c>
      <c r="I19" s="147"/>
      <c r="J19" s="147"/>
      <c r="K19" s="147"/>
      <c r="L19" s="147" t="s">
        <v>74</v>
      </c>
      <c r="M19" s="147"/>
      <c r="N19" s="147"/>
      <c r="O19" s="147"/>
    </row>
    <row r="20" spans="1:67" s="118" customFormat="1" ht="28.5" customHeight="1" x14ac:dyDescent="0.25">
      <c r="A20" s="147"/>
      <c r="B20" s="147"/>
      <c r="C20" s="147"/>
      <c r="D20" s="147"/>
      <c r="E20" s="147"/>
      <c r="F20" s="147"/>
      <c r="G20" s="147"/>
      <c r="H20" s="147" t="s">
        <v>75</v>
      </c>
      <c r="I20" s="147" t="s">
        <v>76</v>
      </c>
      <c r="J20" s="147"/>
      <c r="K20" s="147"/>
      <c r="L20" s="147" t="s">
        <v>75</v>
      </c>
      <c r="M20" s="148" t="s">
        <v>76</v>
      </c>
      <c r="N20" s="148"/>
      <c r="O20" s="148"/>
    </row>
    <row r="21" spans="1:67" s="118" customFormat="1" ht="15" customHeight="1" x14ac:dyDescent="0.25">
      <c r="A21" s="147"/>
      <c r="B21" s="147"/>
      <c r="C21" s="147"/>
      <c r="D21" s="147"/>
      <c r="E21" s="147"/>
      <c r="F21" s="147"/>
      <c r="G21" s="147"/>
      <c r="H21" s="147"/>
      <c r="I21" s="149" t="s">
        <v>77</v>
      </c>
      <c r="J21" s="149" t="s">
        <v>78</v>
      </c>
      <c r="K21" s="149" t="s">
        <v>79</v>
      </c>
      <c r="L21" s="147"/>
      <c r="M21" s="149" t="s">
        <v>77</v>
      </c>
      <c r="N21" s="149" t="s">
        <v>78</v>
      </c>
      <c r="O21" s="149" t="s">
        <v>79</v>
      </c>
    </row>
    <row r="22" spans="1:67" s="118" customFormat="1" ht="15" x14ac:dyDescent="0.25">
      <c r="A22" s="150">
        <v>1</v>
      </c>
      <c r="B22" s="150">
        <v>2</v>
      </c>
      <c r="C22" s="148">
        <v>3</v>
      </c>
      <c r="D22" s="148"/>
      <c r="E22" s="148"/>
      <c r="F22" s="150">
        <v>4</v>
      </c>
      <c r="G22" s="150">
        <v>5</v>
      </c>
      <c r="H22" s="150">
        <v>6</v>
      </c>
      <c r="I22" s="150">
        <v>7</v>
      </c>
      <c r="J22" s="150">
        <v>8</v>
      </c>
      <c r="K22" s="150">
        <v>9</v>
      </c>
      <c r="L22" s="150">
        <v>10</v>
      </c>
      <c r="M22" s="150">
        <v>11</v>
      </c>
      <c r="N22" s="150">
        <v>12</v>
      </c>
      <c r="O22" s="150">
        <v>13</v>
      </c>
    </row>
    <row r="23" spans="1:67" s="118" customFormat="1" ht="15" x14ac:dyDescent="0.25">
      <c r="A23" s="151" t="s">
        <v>80</v>
      </c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BL23" s="152" t="s">
        <v>80</v>
      </c>
    </row>
    <row r="24" spans="1:67" s="118" customFormat="1" ht="45.75" x14ac:dyDescent="0.25">
      <c r="A24" s="153" t="s">
        <v>81</v>
      </c>
      <c r="B24" s="154" t="s">
        <v>82</v>
      </c>
      <c r="C24" s="155" t="s">
        <v>83</v>
      </c>
      <c r="D24" s="155"/>
      <c r="E24" s="155"/>
      <c r="F24" s="153" t="s">
        <v>84</v>
      </c>
      <c r="G24" s="156">
        <v>3.9628739999999998</v>
      </c>
      <c r="H24" s="157">
        <v>21371.82</v>
      </c>
      <c r="I24" s="157">
        <v>10079.870000000001</v>
      </c>
      <c r="J24" s="157">
        <v>9774.83</v>
      </c>
      <c r="K24" s="157">
        <v>1214.8499999999999</v>
      </c>
      <c r="L24" s="157">
        <v>1715616.67</v>
      </c>
      <c r="M24" s="157">
        <v>1207943.8999999999</v>
      </c>
      <c r="N24" s="157">
        <v>454765.45</v>
      </c>
      <c r="O24" s="157">
        <v>145584.18</v>
      </c>
      <c r="BL24" s="152"/>
      <c r="BM24" s="158" t="s">
        <v>83</v>
      </c>
    </row>
    <row r="25" spans="1:67" s="118" customFormat="1" ht="57" x14ac:dyDescent="0.25">
      <c r="A25" s="159"/>
      <c r="B25" s="160" t="s">
        <v>85</v>
      </c>
      <c r="C25" s="161" t="s">
        <v>86</v>
      </c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2"/>
      <c r="BL25" s="152"/>
      <c r="BN25" s="158" t="s">
        <v>86</v>
      </c>
    </row>
    <row r="26" spans="1:67" s="118" customFormat="1" ht="15" x14ac:dyDescent="0.25">
      <c r="A26" s="159"/>
      <c r="B26" s="163" t="s">
        <v>81</v>
      </c>
      <c r="C26" s="161" t="s">
        <v>87</v>
      </c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2"/>
      <c r="BL26" s="152"/>
      <c r="BO26" s="158" t="s">
        <v>87</v>
      </c>
    </row>
    <row r="27" spans="1:67" s="118" customFormat="1" ht="15" x14ac:dyDescent="0.25">
      <c r="A27" s="164"/>
      <c r="B27" s="165"/>
      <c r="C27" s="165"/>
      <c r="D27" s="165"/>
      <c r="E27" s="166" t="s">
        <v>475</v>
      </c>
      <c r="F27" s="167"/>
      <c r="G27" s="168"/>
      <c r="H27" s="133"/>
      <c r="I27" s="133"/>
      <c r="J27" s="133"/>
      <c r="K27" s="133"/>
      <c r="L27" s="169">
        <v>1258781.1100000001</v>
      </c>
      <c r="M27" s="170"/>
      <c r="N27" s="171"/>
      <c r="O27" s="172"/>
      <c r="BL27" s="152"/>
    </row>
    <row r="28" spans="1:67" s="118" customFormat="1" ht="15" x14ac:dyDescent="0.25">
      <c r="A28" s="164"/>
      <c r="B28" s="165"/>
      <c r="C28" s="165"/>
      <c r="D28" s="165"/>
      <c r="E28" s="166" t="s">
        <v>476</v>
      </c>
      <c r="F28" s="167"/>
      <c r="G28" s="168"/>
      <c r="H28" s="133"/>
      <c r="I28" s="133"/>
      <c r="J28" s="133"/>
      <c r="K28" s="133"/>
      <c r="L28" s="169">
        <v>839187.41</v>
      </c>
      <c r="M28" s="170"/>
      <c r="N28" s="171"/>
      <c r="O28" s="172"/>
      <c r="BL28" s="152"/>
    </row>
    <row r="29" spans="1:67" s="118" customFormat="1" ht="33.75" x14ac:dyDescent="0.25">
      <c r="A29" s="153" t="s">
        <v>90</v>
      </c>
      <c r="B29" s="154" t="s">
        <v>91</v>
      </c>
      <c r="C29" s="155" t="s">
        <v>92</v>
      </c>
      <c r="D29" s="155"/>
      <c r="E29" s="155"/>
      <c r="F29" s="153" t="s">
        <v>93</v>
      </c>
      <c r="G29" s="173">
        <v>30.6771286</v>
      </c>
      <c r="H29" s="157">
        <v>28461.8</v>
      </c>
      <c r="I29" s="174"/>
      <c r="J29" s="174"/>
      <c r="K29" s="174"/>
      <c r="L29" s="157">
        <v>7683511.4299999997</v>
      </c>
      <c r="M29" s="174"/>
      <c r="N29" s="174"/>
      <c r="O29" s="174"/>
      <c r="BL29" s="152"/>
      <c r="BM29" s="158" t="s">
        <v>92</v>
      </c>
    </row>
    <row r="30" spans="1:67" s="118" customFormat="1" ht="15" x14ac:dyDescent="0.25">
      <c r="A30" s="159"/>
      <c r="B30" s="163" t="s">
        <v>81</v>
      </c>
      <c r="C30" s="161" t="s">
        <v>87</v>
      </c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2"/>
      <c r="BL30" s="152"/>
      <c r="BO30" s="158" t="s">
        <v>87</v>
      </c>
    </row>
    <row r="31" spans="1:67" s="118" customFormat="1" ht="33.75" x14ac:dyDescent="0.25">
      <c r="A31" s="153" t="s">
        <v>94</v>
      </c>
      <c r="B31" s="154" t="s">
        <v>95</v>
      </c>
      <c r="C31" s="155" t="s">
        <v>96</v>
      </c>
      <c r="D31" s="155"/>
      <c r="E31" s="155"/>
      <c r="F31" s="153" t="s">
        <v>93</v>
      </c>
      <c r="G31" s="173">
        <v>32.927515900000003</v>
      </c>
      <c r="H31" s="157">
        <v>11986.77</v>
      </c>
      <c r="I31" s="174"/>
      <c r="J31" s="174"/>
      <c r="K31" s="174"/>
      <c r="L31" s="157">
        <v>3473312.13</v>
      </c>
      <c r="M31" s="174"/>
      <c r="N31" s="174"/>
      <c r="O31" s="174"/>
      <c r="BL31" s="152"/>
      <c r="BM31" s="158" t="s">
        <v>96</v>
      </c>
    </row>
    <row r="32" spans="1:67" s="118" customFormat="1" ht="15" x14ac:dyDescent="0.25">
      <c r="A32" s="159"/>
      <c r="B32" s="163" t="s">
        <v>81</v>
      </c>
      <c r="C32" s="161" t="s">
        <v>87</v>
      </c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2"/>
      <c r="BL32" s="152"/>
      <c r="BO32" s="158" t="s">
        <v>87</v>
      </c>
    </row>
    <row r="33" spans="1:69" s="118" customFormat="1" ht="34.5" x14ac:dyDescent="0.25">
      <c r="A33" s="153" t="s">
        <v>97</v>
      </c>
      <c r="B33" s="154" t="s">
        <v>98</v>
      </c>
      <c r="C33" s="155" t="s">
        <v>99</v>
      </c>
      <c r="D33" s="155"/>
      <c r="E33" s="155"/>
      <c r="F33" s="153" t="s">
        <v>100</v>
      </c>
      <c r="G33" s="156">
        <v>31.968461999999999</v>
      </c>
      <c r="H33" s="157">
        <v>875.69</v>
      </c>
      <c r="I33" s="175">
        <v>488.74</v>
      </c>
      <c r="J33" s="175">
        <v>334.64</v>
      </c>
      <c r="K33" s="175">
        <v>28.21</v>
      </c>
      <c r="L33" s="157">
        <v>612785.43000000005</v>
      </c>
      <c r="M33" s="157">
        <v>472476.36</v>
      </c>
      <c r="N33" s="157">
        <v>125593.09</v>
      </c>
      <c r="O33" s="157">
        <v>27270.87</v>
      </c>
      <c r="BL33" s="152"/>
      <c r="BM33" s="158" t="s">
        <v>99</v>
      </c>
    </row>
    <row r="34" spans="1:69" s="118" customFormat="1" ht="15" x14ac:dyDescent="0.25">
      <c r="A34" s="159"/>
      <c r="B34" s="176"/>
      <c r="C34" s="177" t="s">
        <v>101</v>
      </c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178"/>
      <c r="BL34" s="152"/>
      <c r="BP34" s="158" t="s">
        <v>101</v>
      </c>
    </row>
    <row r="35" spans="1:69" s="118" customFormat="1" ht="57" x14ac:dyDescent="0.25">
      <c r="A35" s="159"/>
      <c r="B35" s="160" t="s">
        <v>85</v>
      </c>
      <c r="C35" s="161" t="s">
        <v>86</v>
      </c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2"/>
      <c r="BL35" s="152"/>
      <c r="BN35" s="158" t="s">
        <v>86</v>
      </c>
    </row>
    <row r="36" spans="1:69" s="118" customFormat="1" ht="15" x14ac:dyDescent="0.25">
      <c r="A36" s="159"/>
      <c r="B36" s="163" t="s">
        <v>81</v>
      </c>
      <c r="C36" s="161" t="s">
        <v>87</v>
      </c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2"/>
      <c r="BL36" s="152"/>
      <c r="BO36" s="158" t="s">
        <v>87</v>
      </c>
    </row>
    <row r="37" spans="1:69" s="118" customFormat="1" ht="15" x14ac:dyDescent="0.25">
      <c r="A37" s="164"/>
      <c r="B37" s="165"/>
      <c r="C37" s="165"/>
      <c r="D37" s="165"/>
      <c r="E37" s="166" t="s">
        <v>477</v>
      </c>
      <c r="F37" s="167"/>
      <c r="G37" s="168"/>
      <c r="H37" s="133"/>
      <c r="I37" s="133"/>
      <c r="J37" s="133"/>
      <c r="K37" s="133"/>
      <c r="L37" s="169">
        <v>449772.51</v>
      </c>
      <c r="M37" s="170"/>
      <c r="N37" s="171"/>
      <c r="O37" s="172"/>
      <c r="BL37" s="152"/>
    </row>
    <row r="38" spans="1:69" s="118" customFormat="1" ht="15" x14ac:dyDescent="0.25">
      <c r="A38" s="164"/>
      <c r="B38" s="165"/>
      <c r="C38" s="165"/>
      <c r="D38" s="165"/>
      <c r="E38" s="166" t="s">
        <v>478</v>
      </c>
      <c r="F38" s="167"/>
      <c r="G38" s="168"/>
      <c r="H38" s="133"/>
      <c r="I38" s="133"/>
      <c r="J38" s="133"/>
      <c r="K38" s="133"/>
      <c r="L38" s="169">
        <v>224886.25</v>
      </c>
      <c r="M38" s="170"/>
      <c r="N38" s="171"/>
      <c r="O38" s="172"/>
      <c r="BL38" s="152"/>
    </row>
    <row r="39" spans="1:69" s="118" customFormat="1" ht="15" x14ac:dyDescent="0.25">
      <c r="A39" s="179" t="s">
        <v>104</v>
      </c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80">
        <v>16257852.939999999</v>
      </c>
      <c r="M39" s="181"/>
      <c r="N39" s="181"/>
      <c r="O39" s="181"/>
      <c r="BL39" s="152"/>
      <c r="BQ39" s="182" t="s">
        <v>104</v>
      </c>
    </row>
    <row r="40" spans="1:69" s="118" customFormat="1" ht="15" x14ac:dyDescent="0.25">
      <c r="A40" s="151" t="s">
        <v>105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  <c r="BL40" s="152" t="s">
        <v>105</v>
      </c>
      <c r="BQ40" s="182"/>
    </row>
    <row r="41" spans="1:69" s="118" customFormat="1" ht="45.75" x14ac:dyDescent="0.25">
      <c r="A41" s="153" t="s">
        <v>106</v>
      </c>
      <c r="B41" s="154" t="s">
        <v>82</v>
      </c>
      <c r="C41" s="155" t="s">
        <v>83</v>
      </c>
      <c r="D41" s="155"/>
      <c r="E41" s="155"/>
      <c r="F41" s="153" t="s">
        <v>84</v>
      </c>
      <c r="G41" s="156">
        <v>4.1561529999999998</v>
      </c>
      <c r="H41" s="157">
        <v>21371.82</v>
      </c>
      <c r="I41" s="157">
        <v>10079.870000000001</v>
      </c>
      <c r="J41" s="157">
        <v>9774.83</v>
      </c>
      <c r="K41" s="157">
        <v>1214.8499999999999</v>
      </c>
      <c r="L41" s="157">
        <v>1799291.47</v>
      </c>
      <c r="M41" s="157">
        <v>1266858.27</v>
      </c>
      <c r="N41" s="157">
        <v>476945.47</v>
      </c>
      <c r="O41" s="157">
        <v>152684.67000000001</v>
      </c>
      <c r="BL41" s="152"/>
      <c r="BM41" s="158" t="s">
        <v>83</v>
      </c>
      <c r="BQ41" s="182"/>
    </row>
    <row r="42" spans="1:69" s="118" customFormat="1" ht="57" x14ac:dyDescent="0.25">
      <c r="A42" s="159"/>
      <c r="B42" s="160" t="s">
        <v>85</v>
      </c>
      <c r="C42" s="161" t="s">
        <v>86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1"/>
      <c r="O42" s="162"/>
      <c r="BL42" s="152"/>
      <c r="BN42" s="158" t="s">
        <v>86</v>
      </c>
      <c r="BQ42" s="182"/>
    </row>
    <row r="43" spans="1:69" s="118" customFormat="1" ht="15" x14ac:dyDescent="0.25">
      <c r="A43" s="159"/>
      <c r="B43" s="163" t="s">
        <v>81</v>
      </c>
      <c r="C43" s="161" t="s">
        <v>87</v>
      </c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2"/>
      <c r="BL43" s="152"/>
      <c r="BO43" s="158" t="s">
        <v>87</v>
      </c>
      <c r="BQ43" s="182"/>
    </row>
    <row r="44" spans="1:69" s="118" customFormat="1" ht="15" x14ac:dyDescent="0.25">
      <c r="A44" s="164"/>
      <c r="B44" s="165"/>
      <c r="C44" s="165"/>
      <c r="D44" s="165"/>
      <c r="E44" s="166" t="s">
        <v>479</v>
      </c>
      <c r="F44" s="167"/>
      <c r="G44" s="168"/>
      <c r="H44" s="133"/>
      <c r="I44" s="133"/>
      <c r="J44" s="133"/>
      <c r="K44" s="133"/>
      <c r="L44" s="169">
        <v>1320174.93</v>
      </c>
      <c r="M44" s="170"/>
      <c r="N44" s="171"/>
      <c r="O44" s="172"/>
      <c r="BL44" s="152"/>
      <c r="BQ44" s="182"/>
    </row>
    <row r="45" spans="1:69" s="118" customFormat="1" ht="15" x14ac:dyDescent="0.25">
      <c r="A45" s="164"/>
      <c r="B45" s="165"/>
      <c r="C45" s="165"/>
      <c r="D45" s="165"/>
      <c r="E45" s="166" t="s">
        <v>480</v>
      </c>
      <c r="F45" s="167"/>
      <c r="G45" s="168"/>
      <c r="H45" s="133"/>
      <c r="I45" s="133"/>
      <c r="J45" s="133"/>
      <c r="K45" s="133"/>
      <c r="L45" s="169">
        <v>880116.62</v>
      </c>
      <c r="M45" s="170"/>
      <c r="N45" s="171"/>
      <c r="O45" s="172"/>
      <c r="BL45" s="152"/>
      <c r="BQ45" s="182"/>
    </row>
    <row r="46" spans="1:69" s="118" customFormat="1" ht="33.75" x14ac:dyDescent="0.25">
      <c r="A46" s="153" t="s">
        <v>109</v>
      </c>
      <c r="B46" s="154" t="s">
        <v>91</v>
      </c>
      <c r="C46" s="155" t="s">
        <v>92</v>
      </c>
      <c r="D46" s="155"/>
      <c r="E46" s="155"/>
      <c r="F46" s="153" t="s">
        <v>93</v>
      </c>
      <c r="G46" s="156">
        <v>32.683033000000002</v>
      </c>
      <c r="H46" s="157">
        <v>28461.8</v>
      </c>
      <c r="I46" s="174"/>
      <c r="J46" s="174"/>
      <c r="K46" s="174"/>
      <c r="L46" s="157">
        <v>8185917.9500000002</v>
      </c>
      <c r="M46" s="174"/>
      <c r="N46" s="174"/>
      <c r="O46" s="174"/>
      <c r="BL46" s="152"/>
      <c r="BM46" s="158" t="s">
        <v>92</v>
      </c>
      <c r="BQ46" s="182"/>
    </row>
    <row r="47" spans="1:69" s="118" customFormat="1" ht="15" x14ac:dyDescent="0.25">
      <c r="A47" s="159"/>
      <c r="B47" s="163" t="s">
        <v>81</v>
      </c>
      <c r="C47" s="161" t="s">
        <v>87</v>
      </c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2"/>
      <c r="BL47" s="152"/>
      <c r="BO47" s="158" t="s">
        <v>87</v>
      </c>
      <c r="BQ47" s="182"/>
    </row>
    <row r="48" spans="1:69" s="118" customFormat="1" ht="33.75" x14ac:dyDescent="0.25">
      <c r="A48" s="153" t="s">
        <v>110</v>
      </c>
      <c r="B48" s="154" t="s">
        <v>95</v>
      </c>
      <c r="C48" s="155" t="s">
        <v>96</v>
      </c>
      <c r="D48" s="155"/>
      <c r="E48" s="155"/>
      <c r="F48" s="153" t="s">
        <v>93</v>
      </c>
      <c r="G48" s="173">
        <v>47.159868099999997</v>
      </c>
      <c r="H48" s="157">
        <v>11986.77</v>
      </c>
      <c r="I48" s="174"/>
      <c r="J48" s="174"/>
      <c r="K48" s="174"/>
      <c r="L48" s="157">
        <v>4974591.53</v>
      </c>
      <c r="M48" s="174"/>
      <c r="N48" s="174"/>
      <c r="O48" s="174"/>
      <c r="BL48" s="152"/>
      <c r="BM48" s="158" t="s">
        <v>96</v>
      </c>
      <c r="BQ48" s="182"/>
    </row>
    <row r="49" spans="1:69" s="118" customFormat="1" ht="15" x14ac:dyDescent="0.25">
      <c r="A49" s="159"/>
      <c r="B49" s="163" t="s">
        <v>81</v>
      </c>
      <c r="C49" s="161" t="s">
        <v>87</v>
      </c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2"/>
      <c r="BL49" s="152"/>
      <c r="BO49" s="158" t="s">
        <v>87</v>
      </c>
      <c r="BQ49" s="182"/>
    </row>
    <row r="50" spans="1:69" s="118" customFormat="1" ht="34.5" x14ac:dyDescent="0.25">
      <c r="A50" s="153" t="s">
        <v>111</v>
      </c>
      <c r="B50" s="154" t="s">
        <v>98</v>
      </c>
      <c r="C50" s="155" t="s">
        <v>99</v>
      </c>
      <c r="D50" s="155"/>
      <c r="E50" s="155"/>
      <c r="F50" s="153" t="s">
        <v>100</v>
      </c>
      <c r="G50" s="183">
        <v>45.786279999999998</v>
      </c>
      <c r="H50" s="157">
        <v>875.69</v>
      </c>
      <c r="I50" s="175">
        <v>488.74</v>
      </c>
      <c r="J50" s="175">
        <v>334.64</v>
      </c>
      <c r="K50" s="175">
        <v>28.21</v>
      </c>
      <c r="L50" s="157">
        <v>877651.39</v>
      </c>
      <c r="M50" s="157">
        <v>676696.14</v>
      </c>
      <c r="N50" s="157">
        <v>179878.54</v>
      </c>
      <c r="O50" s="157">
        <v>39058.230000000003</v>
      </c>
      <c r="BL50" s="152"/>
      <c r="BM50" s="158" t="s">
        <v>99</v>
      </c>
      <c r="BQ50" s="182"/>
    </row>
    <row r="51" spans="1:69" s="118" customFormat="1" ht="15" x14ac:dyDescent="0.25">
      <c r="A51" s="159"/>
      <c r="B51" s="176"/>
      <c r="C51" s="177" t="s">
        <v>101</v>
      </c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8"/>
      <c r="BL51" s="152"/>
      <c r="BP51" s="158" t="s">
        <v>101</v>
      </c>
      <c r="BQ51" s="182"/>
    </row>
    <row r="52" spans="1:69" s="118" customFormat="1" ht="57" x14ac:dyDescent="0.25">
      <c r="A52" s="159"/>
      <c r="B52" s="160" t="s">
        <v>85</v>
      </c>
      <c r="C52" s="161" t="s">
        <v>86</v>
      </c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2"/>
      <c r="BL52" s="152"/>
      <c r="BN52" s="158" t="s">
        <v>86</v>
      </c>
      <c r="BQ52" s="182"/>
    </row>
    <row r="53" spans="1:69" s="118" customFormat="1" ht="15" x14ac:dyDescent="0.25">
      <c r="A53" s="159"/>
      <c r="B53" s="163" t="s">
        <v>81</v>
      </c>
      <c r="C53" s="161" t="s">
        <v>87</v>
      </c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2"/>
      <c r="BL53" s="152"/>
      <c r="BO53" s="158" t="s">
        <v>87</v>
      </c>
      <c r="BQ53" s="182"/>
    </row>
    <row r="54" spans="1:69" s="118" customFormat="1" ht="15" x14ac:dyDescent="0.25">
      <c r="A54" s="164"/>
      <c r="B54" s="165"/>
      <c r="C54" s="165"/>
      <c r="D54" s="165"/>
      <c r="E54" s="166" t="s">
        <v>481</v>
      </c>
      <c r="F54" s="167"/>
      <c r="G54" s="168"/>
      <c r="H54" s="133"/>
      <c r="I54" s="133"/>
      <c r="J54" s="133"/>
      <c r="K54" s="133"/>
      <c r="L54" s="169">
        <v>644178.93000000005</v>
      </c>
      <c r="M54" s="170"/>
      <c r="N54" s="171"/>
      <c r="O54" s="172"/>
      <c r="BL54" s="152"/>
      <c r="BQ54" s="182"/>
    </row>
    <row r="55" spans="1:69" s="118" customFormat="1" ht="15" x14ac:dyDescent="0.25">
      <c r="A55" s="164"/>
      <c r="B55" s="165"/>
      <c r="C55" s="165"/>
      <c r="D55" s="165"/>
      <c r="E55" s="166" t="s">
        <v>482</v>
      </c>
      <c r="F55" s="167"/>
      <c r="G55" s="168"/>
      <c r="H55" s="133"/>
      <c r="I55" s="133"/>
      <c r="J55" s="133"/>
      <c r="K55" s="133"/>
      <c r="L55" s="169">
        <v>322089.46999999997</v>
      </c>
      <c r="M55" s="170"/>
      <c r="N55" s="171"/>
      <c r="O55" s="172"/>
      <c r="BL55" s="152"/>
      <c r="BQ55" s="182"/>
    </row>
    <row r="56" spans="1:69" s="118" customFormat="1" ht="15" x14ac:dyDescent="0.25">
      <c r="A56" s="179" t="s">
        <v>114</v>
      </c>
      <c r="B56" s="179"/>
      <c r="C56" s="179"/>
      <c r="D56" s="179"/>
      <c r="E56" s="179"/>
      <c r="F56" s="179"/>
      <c r="G56" s="179"/>
      <c r="H56" s="179"/>
      <c r="I56" s="179"/>
      <c r="J56" s="179"/>
      <c r="K56" s="179"/>
      <c r="L56" s="180">
        <v>19004012.289999999</v>
      </c>
      <c r="M56" s="181"/>
      <c r="N56" s="181"/>
      <c r="O56" s="181"/>
      <c r="BL56" s="152"/>
      <c r="BQ56" s="182" t="s">
        <v>114</v>
      </c>
    </row>
    <row r="57" spans="1:69" s="118" customFormat="1" ht="15" x14ac:dyDescent="0.25">
      <c r="A57" s="151" t="s">
        <v>115</v>
      </c>
      <c r="B57" s="151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51"/>
      <c r="BL57" s="152" t="s">
        <v>115</v>
      </c>
      <c r="BQ57" s="182"/>
    </row>
    <row r="58" spans="1:69" s="118" customFormat="1" ht="45.75" x14ac:dyDescent="0.25">
      <c r="A58" s="153" t="s">
        <v>116</v>
      </c>
      <c r="B58" s="154" t="s">
        <v>82</v>
      </c>
      <c r="C58" s="155" t="s">
        <v>83</v>
      </c>
      <c r="D58" s="155"/>
      <c r="E58" s="155"/>
      <c r="F58" s="153" t="s">
        <v>84</v>
      </c>
      <c r="G58" s="156">
        <v>4.0026830000000002</v>
      </c>
      <c r="H58" s="157">
        <v>21371.82</v>
      </c>
      <c r="I58" s="157">
        <v>10079.870000000001</v>
      </c>
      <c r="J58" s="157">
        <v>9774.83</v>
      </c>
      <c r="K58" s="157">
        <v>1214.8499999999999</v>
      </c>
      <c r="L58" s="157">
        <v>1732850.88</v>
      </c>
      <c r="M58" s="157">
        <v>1220078.29</v>
      </c>
      <c r="N58" s="157">
        <v>459333.79</v>
      </c>
      <c r="O58" s="157">
        <v>147046.64000000001</v>
      </c>
      <c r="BL58" s="152"/>
      <c r="BM58" s="158" t="s">
        <v>83</v>
      </c>
      <c r="BQ58" s="182"/>
    </row>
    <row r="59" spans="1:69" s="118" customFormat="1" ht="57" x14ac:dyDescent="0.25">
      <c r="A59" s="159"/>
      <c r="B59" s="160" t="s">
        <v>85</v>
      </c>
      <c r="C59" s="161" t="s">
        <v>86</v>
      </c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2"/>
      <c r="BL59" s="152"/>
      <c r="BN59" s="158" t="s">
        <v>86</v>
      </c>
      <c r="BQ59" s="182"/>
    </row>
    <row r="60" spans="1:69" s="118" customFormat="1" ht="15" x14ac:dyDescent="0.25">
      <c r="A60" s="159"/>
      <c r="B60" s="163" t="s">
        <v>81</v>
      </c>
      <c r="C60" s="161" t="s">
        <v>87</v>
      </c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2"/>
      <c r="BL60" s="152"/>
      <c r="BO60" s="158" t="s">
        <v>87</v>
      </c>
      <c r="BQ60" s="182"/>
    </row>
    <row r="61" spans="1:69" s="118" customFormat="1" ht="15" x14ac:dyDescent="0.25">
      <c r="A61" s="164"/>
      <c r="B61" s="165"/>
      <c r="C61" s="165"/>
      <c r="D61" s="165"/>
      <c r="E61" s="166" t="s">
        <v>483</v>
      </c>
      <c r="F61" s="167"/>
      <c r="G61" s="168"/>
      <c r="H61" s="133"/>
      <c r="I61" s="133"/>
      <c r="J61" s="133"/>
      <c r="K61" s="133"/>
      <c r="L61" s="169">
        <v>1271426.18</v>
      </c>
      <c r="M61" s="170"/>
      <c r="N61" s="171"/>
      <c r="O61" s="172"/>
      <c r="BL61" s="152"/>
      <c r="BQ61" s="182"/>
    </row>
    <row r="62" spans="1:69" s="118" customFormat="1" ht="15" x14ac:dyDescent="0.25">
      <c r="A62" s="164"/>
      <c r="B62" s="165"/>
      <c r="C62" s="165"/>
      <c r="D62" s="165"/>
      <c r="E62" s="166" t="s">
        <v>484</v>
      </c>
      <c r="F62" s="167"/>
      <c r="G62" s="168"/>
      <c r="H62" s="133"/>
      <c r="I62" s="133"/>
      <c r="J62" s="133"/>
      <c r="K62" s="133"/>
      <c r="L62" s="169">
        <v>847617.46</v>
      </c>
      <c r="M62" s="170"/>
      <c r="N62" s="171"/>
      <c r="O62" s="172"/>
      <c r="BL62" s="152"/>
      <c r="BQ62" s="182"/>
    </row>
    <row r="63" spans="1:69" s="118" customFormat="1" ht="33.75" x14ac:dyDescent="0.25">
      <c r="A63" s="153" t="s">
        <v>119</v>
      </c>
      <c r="B63" s="154" t="s">
        <v>91</v>
      </c>
      <c r="C63" s="155" t="s">
        <v>92</v>
      </c>
      <c r="D63" s="155"/>
      <c r="E63" s="155"/>
      <c r="F63" s="153" t="s">
        <v>93</v>
      </c>
      <c r="G63" s="173">
        <v>14.862745500000001</v>
      </c>
      <c r="H63" s="157">
        <v>28461.8</v>
      </c>
      <c r="I63" s="174"/>
      <c r="J63" s="174"/>
      <c r="K63" s="174"/>
      <c r="L63" s="157">
        <v>3722580.31</v>
      </c>
      <c r="M63" s="174"/>
      <c r="N63" s="174"/>
      <c r="O63" s="174"/>
      <c r="BL63" s="152"/>
      <c r="BM63" s="158" t="s">
        <v>92</v>
      </c>
      <c r="BQ63" s="182"/>
    </row>
    <row r="64" spans="1:69" s="118" customFormat="1" ht="15" x14ac:dyDescent="0.25">
      <c r="A64" s="159"/>
      <c r="B64" s="163" t="s">
        <v>81</v>
      </c>
      <c r="C64" s="161" t="s">
        <v>87</v>
      </c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2"/>
      <c r="BL64" s="152"/>
      <c r="BO64" s="158" t="s">
        <v>87</v>
      </c>
      <c r="BQ64" s="182"/>
    </row>
    <row r="65" spans="1:69" s="118" customFormat="1" ht="33.75" x14ac:dyDescent="0.25">
      <c r="A65" s="153" t="s">
        <v>120</v>
      </c>
      <c r="B65" s="154" t="s">
        <v>95</v>
      </c>
      <c r="C65" s="155" t="s">
        <v>96</v>
      </c>
      <c r="D65" s="155"/>
      <c r="E65" s="155"/>
      <c r="F65" s="153" t="s">
        <v>93</v>
      </c>
      <c r="G65" s="173">
        <v>5.0273697999999998</v>
      </c>
      <c r="H65" s="157">
        <v>11986.77</v>
      </c>
      <c r="I65" s="174"/>
      <c r="J65" s="174"/>
      <c r="K65" s="174"/>
      <c r="L65" s="157">
        <v>530304.93999999994</v>
      </c>
      <c r="M65" s="174"/>
      <c r="N65" s="174"/>
      <c r="O65" s="174"/>
      <c r="BL65" s="152"/>
      <c r="BM65" s="158" t="s">
        <v>96</v>
      </c>
      <c r="BQ65" s="182"/>
    </row>
    <row r="66" spans="1:69" s="118" customFormat="1" ht="15" x14ac:dyDescent="0.25">
      <c r="A66" s="159"/>
      <c r="B66" s="163" t="s">
        <v>81</v>
      </c>
      <c r="C66" s="161" t="s">
        <v>87</v>
      </c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2"/>
      <c r="BL66" s="152"/>
      <c r="BO66" s="158" t="s">
        <v>87</v>
      </c>
      <c r="BQ66" s="182"/>
    </row>
    <row r="67" spans="1:69" s="118" customFormat="1" ht="34.5" x14ac:dyDescent="0.25">
      <c r="A67" s="153" t="s">
        <v>121</v>
      </c>
      <c r="B67" s="154" t="s">
        <v>98</v>
      </c>
      <c r="C67" s="155" t="s">
        <v>99</v>
      </c>
      <c r="D67" s="155"/>
      <c r="E67" s="155"/>
      <c r="F67" s="153" t="s">
        <v>100</v>
      </c>
      <c r="G67" s="156">
        <v>4.8809420000000001</v>
      </c>
      <c r="H67" s="157">
        <v>875.69</v>
      </c>
      <c r="I67" s="175">
        <v>488.74</v>
      </c>
      <c r="J67" s="175">
        <v>334.64</v>
      </c>
      <c r="K67" s="175">
        <v>28.21</v>
      </c>
      <c r="L67" s="157">
        <v>93560.02</v>
      </c>
      <c r="M67" s="157">
        <v>72137.649999999994</v>
      </c>
      <c r="N67" s="157">
        <v>19175.54</v>
      </c>
      <c r="O67" s="157">
        <v>4163.71</v>
      </c>
      <c r="BL67" s="152"/>
      <c r="BM67" s="158" t="s">
        <v>99</v>
      </c>
      <c r="BQ67" s="182"/>
    </row>
    <row r="68" spans="1:69" s="118" customFormat="1" ht="15" x14ac:dyDescent="0.25">
      <c r="A68" s="159"/>
      <c r="B68" s="176"/>
      <c r="C68" s="177" t="s">
        <v>101</v>
      </c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8"/>
      <c r="BL68" s="152"/>
      <c r="BP68" s="158" t="s">
        <v>101</v>
      </c>
      <c r="BQ68" s="182"/>
    </row>
    <row r="69" spans="1:69" s="118" customFormat="1" ht="57" x14ac:dyDescent="0.25">
      <c r="A69" s="159"/>
      <c r="B69" s="160" t="s">
        <v>85</v>
      </c>
      <c r="C69" s="161" t="s">
        <v>86</v>
      </c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2"/>
      <c r="BL69" s="152"/>
      <c r="BN69" s="158" t="s">
        <v>86</v>
      </c>
      <c r="BQ69" s="182"/>
    </row>
    <row r="70" spans="1:69" s="118" customFormat="1" ht="15" x14ac:dyDescent="0.25">
      <c r="A70" s="159"/>
      <c r="B70" s="163" t="s">
        <v>81</v>
      </c>
      <c r="C70" s="161" t="s">
        <v>87</v>
      </c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2"/>
      <c r="BL70" s="152"/>
      <c r="BO70" s="158" t="s">
        <v>87</v>
      </c>
      <c r="BQ70" s="182"/>
    </row>
    <row r="71" spans="1:69" s="118" customFormat="1" ht="15" x14ac:dyDescent="0.25">
      <c r="A71" s="164"/>
      <c r="B71" s="165"/>
      <c r="C71" s="165"/>
      <c r="D71" s="165"/>
      <c r="E71" s="166" t="s">
        <v>485</v>
      </c>
      <c r="F71" s="167"/>
      <c r="G71" s="168"/>
      <c r="H71" s="133"/>
      <c r="I71" s="133"/>
      <c r="J71" s="133"/>
      <c r="K71" s="133"/>
      <c r="L71" s="169">
        <v>68671.22</v>
      </c>
      <c r="M71" s="170"/>
      <c r="N71" s="171"/>
      <c r="O71" s="172"/>
      <c r="BL71" s="152"/>
      <c r="BQ71" s="182"/>
    </row>
    <row r="72" spans="1:69" s="118" customFormat="1" ht="15" x14ac:dyDescent="0.25">
      <c r="A72" s="164"/>
      <c r="B72" s="165"/>
      <c r="C72" s="165"/>
      <c r="D72" s="165"/>
      <c r="E72" s="166" t="s">
        <v>486</v>
      </c>
      <c r="F72" s="167"/>
      <c r="G72" s="168"/>
      <c r="H72" s="133"/>
      <c r="I72" s="133"/>
      <c r="J72" s="133"/>
      <c r="K72" s="133"/>
      <c r="L72" s="169">
        <v>34335.61</v>
      </c>
      <c r="M72" s="170"/>
      <c r="N72" s="171"/>
      <c r="O72" s="172"/>
      <c r="BL72" s="152"/>
      <c r="BQ72" s="182"/>
    </row>
    <row r="73" spans="1:69" s="118" customFormat="1" ht="34.5" x14ac:dyDescent="0.25">
      <c r="A73" s="153" t="s">
        <v>124</v>
      </c>
      <c r="B73" s="154" t="s">
        <v>487</v>
      </c>
      <c r="C73" s="155" t="s">
        <v>488</v>
      </c>
      <c r="D73" s="155"/>
      <c r="E73" s="155"/>
      <c r="F73" s="153" t="s">
        <v>127</v>
      </c>
      <c r="G73" s="184">
        <v>15.46</v>
      </c>
      <c r="H73" s="157">
        <v>140.66999999999999</v>
      </c>
      <c r="I73" s="175">
        <v>124.03</v>
      </c>
      <c r="J73" s="175">
        <v>16.64</v>
      </c>
      <c r="K73" s="174"/>
      <c r="L73" s="157">
        <v>61004.41</v>
      </c>
      <c r="M73" s="157">
        <v>57984.15</v>
      </c>
      <c r="N73" s="157">
        <v>3020.26</v>
      </c>
      <c r="O73" s="174"/>
      <c r="BL73" s="152"/>
      <c r="BM73" s="158" t="s">
        <v>488</v>
      </c>
      <c r="BQ73" s="182"/>
    </row>
    <row r="74" spans="1:69" s="118" customFormat="1" ht="57" x14ac:dyDescent="0.25">
      <c r="A74" s="159"/>
      <c r="B74" s="160" t="s">
        <v>85</v>
      </c>
      <c r="C74" s="161" t="s">
        <v>86</v>
      </c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2"/>
      <c r="BL74" s="152"/>
      <c r="BN74" s="158" t="s">
        <v>86</v>
      </c>
      <c r="BQ74" s="182"/>
    </row>
    <row r="75" spans="1:69" s="118" customFormat="1" ht="15" x14ac:dyDescent="0.25">
      <c r="A75" s="159"/>
      <c r="B75" s="163" t="s">
        <v>81</v>
      </c>
      <c r="C75" s="161" t="s">
        <v>87</v>
      </c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2"/>
      <c r="BL75" s="152"/>
      <c r="BO75" s="158" t="s">
        <v>87</v>
      </c>
      <c r="BQ75" s="182"/>
    </row>
    <row r="76" spans="1:69" s="118" customFormat="1" ht="15" x14ac:dyDescent="0.25">
      <c r="A76" s="164"/>
      <c r="B76" s="165"/>
      <c r="C76" s="165"/>
      <c r="D76" s="165"/>
      <c r="E76" s="166" t="s">
        <v>489</v>
      </c>
      <c r="F76" s="167"/>
      <c r="G76" s="168"/>
      <c r="H76" s="133"/>
      <c r="I76" s="133"/>
      <c r="J76" s="133"/>
      <c r="K76" s="133"/>
      <c r="L76" s="169">
        <v>59723.67</v>
      </c>
      <c r="M76" s="170"/>
      <c r="N76" s="171"/>
      <c r="O76" s="172"/>
      <c r="BL76" s="152"/>
      <c r="BQ76" s="182"/>
    </row>
    <row r="77" spans="1:69" s="118" customFormat="1" ht="15" x14ac:dyDescent="0.25">
      <c r="A77" s="164"/>
      <c r="B77" s="165"/>
      <c r="C77" s="165"/>
      <c r="D77" s="165"/>
      <c r="E77" s="166" t="s">
        <v>490</v>
      </c>
      <c r="F77" s="167"/>
      <c r="G77" s="168"/>
      <c r="H77" s="133"/>
      <c r="I77" s="133"/>
      <c r="J77" s="133"/>
      <c r="K77" s="133"/>
      <c r="L77" s="169">
        <v>34210.65</v>
      </c>
      <c r="M77" s="170"/>
      <c r="N77" s="171"/>
      <c r="O77" s="172"/>
      <c r="BL77" s="152"/>
      <c r="BQ77" s="182"/>
    </row>
    <row r="78" spans="1:69" s="118" customFormat="1" ht="34.5" x14ac:dyDescent="0.25">
      <c r="A78" s="153" t="s">
        <v>130</v>
      </c>
      <c r="B78" s="154" t="s">
        <v>491</v>
      </c>
      <c r="C78" s="155" t="s">
        <v>492</v>
      </c>
      <c r="D78" s="155"/>
      <c r="E78" s="155"/>
      <c r="F78" s="153" t="s">
        <v>127</v>
      </c>
      <c r="G78" s="184">
        <v>15.46</v>
      </c>
      <c r="H78" s="157">
        <v>362.25</v>
      </c>
      <c r="I78" s="175">
        <v>318.08999999999997</v>
      </c>
      <c r="J78" s="175">
        <v>44.16</v>
      </c>
      <c r="K78" s="174"/>
      <c r="L78" s="157">
        <v>156725.44</v>
      </c>
      <c r="M78" s="157">
        <v>148710.38</v>
      </c>
      <c r="N78" s="157">
        <v>8015.06</v>
      </c>
      <c r="O78" s="174"/>
      <c r="BL78" s="152"/>
      <c r="BM78" s="158" t="s">
        <v>492</v>
      </c>
      <c r="BQ78" s="182"/>
    </row>
    <row r="79" spans="1:69" s="118" customFormat="1" ht="15" x14ac:dyDescent="0.25">
      <c r="A79" s="159"/>
      <c r="B79" s="160"/>
      <c r="C79" s="161" t="s">
        <v>493</v>
      </c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2"/>
      <c r="BL79" s="152"/>
      <c r="BN79" s="158" t="s">
        <v>493</v>
      </c>
      <c r="BQ79" s="182"/>
    </row>
    <row r="80" spans="1:69" s="118" customFormat="1" ht="57" x14ac:dyDescent="0.25">
      <c r="A80" s="159"/>
      <c r="B80" s="160" t="s">
        <v>85</v>
      </c>
      <c r="C80" s="161" t="s">
        <v>86</v>
      </c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2"/>
      <c r="BL80" s="152"/>
      <c r="BN80" s="158" t="s">
        <v>86</v>
      </c>
      <c r="BQ80" s="182"/>
    </row>
    <row r="81" spans="1:70" s="118" customFormat="1" ht="15" x14ac:dyDescent="0.25">
      <c r="A81" s="159"/>
      <c r="B81" s="163" t="s">
        <v>81</v>
      </c>
      <c r="C81" s="161" t="s">
        <v>87</v>
      </c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2"/>
      <c r="BL81" s="152"/>
      <c r="BO81" s="158" t="s">
        <v>87</v>
      </c>
      <c r="BQ81" s="182"/>
    </row>
    <row r="82" spans="1:70" s="118" customFormat="1" ht="15" x14ac:dyDescent="0.25">
      <c r="A82" s="164"/>
      <c r="B82" s="165"/>
      <c r="C82" s="165"/>
      <c r="D82" s="165"/>
      <c r="E82" s="166" t="s">
        <v>494</v>
      </c>
      <c r="F82" s="167"/>
      <c r="G82" s="168"/>
      <c r="H82" s="133"/>
      <c r="I82" s="133"/>
      <c r="J82" s="133"/>
      <c r="K82" s="133"/>
      <c r="L82" s="169">
        <v>153171.69</v>
      </c>
      <c r="M82" s="170"/>
      <c r="N82" s="171"/>
      <c r="O82" s="172"/>
      <c r="BL82" s="152"/>
      <c r="BQ82" s="182"/>
    </row>
    <row r="83" spans="1:70" s="118" customFormat="1" ht="15" x14ac:dyDescent="0.25">
      <c r="A83" s="164"/>
      <c r="B83" s="165"/>
      <c r="C83" s="165"/>
      <c r="D83" s="165"/>
      <c r="E83" s="166" t="s">
        <v>495</v>
      </c>
      <c r="F83" s="167"/>
      <c r="G83" s="168"/>
      <c r="H83" s="133"/>
      <c r="I83" s="133"/>
      <c r="J83" s="133"/>
      <c r="K83" s="133"/>
      <c r="L83" s="169">
        <v>87739.12</v>
      </c>
      <c r="M83" s="170"/>
      <c r="N83" s="171"/>
      <c r="O83" s="172"/>
      <c r="BL83" s="152"/>
      <c r="BQ83" s="182"/>
    </row>
    <row r="84" spans="1:70" s="118" customFormat="1" ht="33.75" x14ac:dyDescent="0.25">
      <c r="A84" s="153" t="s">
        <v>137</v>
      </c>
      <c r="B84" s="154" t="s">
        <v>496</v>
      </c>
      <c r="C84" s="155" t="s">
        <v>497</v>
      </c>
      <c r="D84" s="155"/>
      <c r="E84" s="155"/>
      <c r="F84" s="153" t="s">
        <v>140</v>
      </c>
      <c r="G84" s="185">
        <v>1546</v>
      </c>
      <c r="H84" s="157">
        <v>35.28</v>
      </c>
      <c r="I84" s="174"/>
      <c r="J84" s="174"/>
      <c r="K84" s="174"/>
      <c r="L84" s="157">
        <v>479977.34</v>
      </c>
      <c r="M84" s="174"/>
      <c r="N84" s="174"/>
      <c r="O84" s="174"/>
      <c r="BL84" s="152"/>
      <c r="BM84" s="158" t="s">
        <v>497</v>
      </c>
      <c r="BQ84" s="182"/>
    </row>
    <row r="85" spans="1:70" s="118" customFormat="1" ht="15" x14ac:dyDescent="0.25">
      <c r="A85" s="159"/>
      <c r="B85" s="163" t="s">
        <v>81</v>
      </c>
      <c r="C85" s="161" t="s">
        <v>87</v>
      </c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2"/>
      <c r="BL85" s="152"/>
      <c r="BO85" s="158" t="s">
        <v>87</v>
      </c>
      <c r="BQ85" s="182"/>
    </row>
    <row r="86" spans="1:70" s="118" customFormat="1" ht="34.5" x14ac:dyDescent="0.25">
      <c r="A86" s="153" t="s">
        <v>141</v>
      </c>
      <c r="B86" s="154" t="s">
        <v>498</v>
      </c>
      <c r="C86" s="155" t="s">
        <v>499</v>
      </c>
      <c r="D86" s="155"/>
      <c r="E86" s="155"/>
      <c r="F86" s="153" t="s">
        <v>140</v>
      </c>
      <c r="G86" s="185">
        <v>1546</v>
      </c>
      <c r="H86" s="157">
        <v>40.090000000000003</v>
      </c>
      <c r="I86" s="174"/>
      <c r="J86" s="174"/>
      <c r="K86" s="174"/>
      <c r="L86" s="157">
        <v>545416.43000000005</v>
      </c>
      <c r="M86" s="174"/>
      <c r="N86" s="174"/>
      <c r="O86" s="174"/>
      <c r="BL86" s="152"/>
      <c r="BM86" s="158" t="s">
        <v>499</v>
      </c>
      <c r="BQ86" s="182"/>
    </row>
    <row r="87" spans="1:70" s="118" customFormat="1" ht="15" x14ac:dyDescent="0.25">
      <c r="A87" s="159"/>
      <c r="B87" s="163" t="s">
        <v>81</v>
      </c>
      <c r="C87" s="161" t="s">
        <v>87</v>
      </c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2"/>
      <c r="BL87" s="152"/>
      <c r="BO87" s="158" t="s">
        <v>87</v>
      </c>
      <c r="BQ87" s="182"/>
    </row>
    <row r="88" spans="1:70" s="118" customFormat="1" ht="15" x14ac:dyDescent="0.25">
      <c r="A88" s="179" t="s">
        <v>144</v>
      </c>
      <c r="B88" s="179"/>
      <c r="C88" s="179"/>
      <c r="D88" s="179"/>
      <c r="E88" s="179"/>
      <c r="F88" s="179"/>
      <c r="G88" s="179"/>
      <c r="H88" s="179"/>
      <c r="I88" s="179"/>
      <c r="J88" s="179"/>
      <c r="K88" s="179"/>
      <c r="L88" s="180">
        <v>9879315.3800000008</v>
      </c>
      <c r="M88" s="181"/>
      <c r="N88" s="181"/>
      <c r="O88" s="181"/>
      <c r="BL88" s="152"/>
      <c r="BQ88" s="182" t="s">
        <v>144</v>
      </c>
    </row>
    <row r="89" spans="1:70" s="118" customFormat="1" ht="15" x14ac:dyDescent="0.25">
      <c r="A89" s="151" t="s">
        <v>145</v>
      </c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  <c r="M89" s="151"/>
      <c r="N89" s="151"/>
      <c r="O89" s="151"/>
      <c r="BL89" s="152" t="s">
        <v>145</v>
      </c>
      <c r="BQ89" s="182"/>
    </row>
    <row r="90" spans="1:70" s="118" customFormat="1" ht="15" x14ac:dyDescent="0.25">
      <c r="A90" s="186" t="s">
        <v>146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BL90" s="152"/>
      <c r="BQ90" s="182"/>
      <c r="BR90" s="187" t="s">
        <v>146</v>
      </c>
    </row>
    <row r="91" spans="1:70" s="118" customFormat="1" ht="33.75" x14ac:dyDescent="0.25">
      <c r="A91" s="153" t="s">
        <v>147</v>
      </c>
      <c r="B91" s="154" t="s">
        <v>148</v>
      </c>
      <c r="C91" s="155" t="s">
        <v>149</v>
      </c>
      <c r="D91" s="155"/>
      <c r="E91" s="155"/>
      <c r="F91" s="153" t="s">
        <v>150</v>
      </c>
      <c r="G91" s="183">
        <v>49.369030000000002</v>
      </c>
      <c r="H91" s="157">
        <v>1758.17</v>
      </c>
      <c r="I91" s="175">
        <v>971.82</v>
      </c>
      <c r="J91" s="175">
        <v>700.11</v>
      </c>
      <c r="K91" s="175">
        <v>49.37</v>
      </c>
      <c r="L91" s="157">
        <v>1894091.82</v>
      </c>
      <c r="M91" s="157">
        <v>1450847.5</v>
      </c>
      <c r="N91" s="157">
        <v>405777.57</v>
      </c>
      <c r="O91" s="157">
        <v>73704.69</v>
      </c>
      <c r="BL91" s="152"/>
      <c r="BM91" s="158" t="s">
        <v>149</v>
      </c>
      <c r="BQ91" s="182"/>
      <c r="BR91" s="187"/>
    </row>
    <row r="92" spans="1:70" s="118" customFormat="1" ht="15" x14ac:dyDescent="0.25">
      <c r="A92" s="159"/>
      <c r="B92" s="176"/>
      <c r="C92" s="177" t="s">
        <v>151</v>
      </c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8"/>
      <c r="BL92" s="152"/>
      <c r="BP92" s="158" t="s">
        <v>151</v>
      </c>
      <c r="BQ92" s="182"/>
      <c r="BR92" s="187"/>
    </row>
    <row r="93" spans="1:70" s="118" customFormat="1" ht="57" x14ac:dyDescent="0.25">
      <c r="A93" s="159"/>
      <c r="B93" s="160" t="s">
        <v>85</v>
      </c>
      <c r="C93" s="161" t="s">
        <v>86</v>
      </c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2"/>
      <c r="BL93" s="152"/>
      <c r="BN93" s="158" t="s">
        <v>86</v>
      </c>
      <c r="BQ93" s="182"/>
      <c r="BR93" s="187"/>
    </row>
    <row r="94" spans="1:70" s="118" customFormat="1" ht="15" x14ac:dyDescent="0.25">
      <c r="A94" s="159"/>
      <c r="B94" s="163" t="s">
        <v>81</v>
      </c>
      <c r="C94" s="161" t="s">
        <v>87</v>
      </c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2"/>
      <c r="BL94" s="152"/>
      <c r="BO94" s="158" t="s">
        <v>87</v>
      </c>
      <c r="BQ94" s="182"/>
      <c r="BR94" s="187"/>
    </row>
    <row r="95" spans="1:70" s="118" customFormat="1" ht="15" x14ac:dyDescent="0.25">
      <c r="A95" s="164"/>
      <c r="B95" s="165"/>
      <c r="C95" s="165"/>
      <c r="D95" s="165"/>
      <c r="E95" s="166" t="s">
        <v>500</v>
      </c>
      <c r="F95" s="167"/>
      <c r="G95" s="168"/>
      <c r="H95" s="133"/>
      <c r="I95" s="133"/>
      <c r="J95" s="133"/>
      <c r="K95" s="133"/>
      <c r="L95" s="169">
        <v>1555043.23</v>
      </c>
      <c r="M95" s="170"/>
      <c r="N95" s="171"/>
      <c r="O95" s="172"/>
      <c r="BL95" s="152"/>
      <c r="BQ95" s="182"/>
      <c r="BR95" s="187"/>
    </row>
    <row r="96" spans="1:70" s="118" customFormat="1" ht="15" x14ac:dyDescent="0.25">
      <c r="A96" s="164"/>
      <c r="B96" s="165"/>
      <c r="C96" s="165"/>
      <c r="D96" s="165"/>
      <c r="E96" s="166" t="s">
        <v>501</v>
      </c>
      <c r="F96" s="167"/>
      <c r="G96" s="168"/>
      <c r="H96" s="133"/>
      <c r="I96" s="133"/>
      <c r="J96" s="133"/>
      <c r="K96" s="133"/>
      <c r="L96" s="169">
        <v>884240.27</v>
      </c>
      <c r="M96" s="170"/>
      <c r="N96" s="171"/>
      <c r="O96" s="172"/>
      <c r="BL96" s="152"/>
      <c r="BQ96" s="182"/>
      <c r="BR96" s="187"/>
    </row>
    <row r="97" spans="1:70" s="118" customFormat="1" ht="15" x14ac:dyDescent="0.25">
      <c r="A97" s="186" t="s">
        <v>154</v>
      </c>
      <c r="B97" s="186"/>
      <c r="C97" s="186"/>
      <c r="D97" s="186"/>
      <c r="E97" s="186"/>
      <c r="F97" s="186"/>
      <c r="G97" s="186"/>
      <c r="H97" s="186"/>
      <c r="I97" s="186"/>
      <c r="J97" s="186"/>
      <c r="K97" s="186"/>
      <c r="L97" s="186"/>
      <c r="M97" s="186"/>
      <c r="N97" s="186"/>
      <c r="O97" s="186"/>
      <c r="BL97" s="152"/>
      <c r="BQ97" s="182"/>
      <c r="BR97" s="187" t="s">
        <v>154</v>
      </c>
    </row>
    <row r="98" spans="1:70" s="118" customFormat="1" ht="33.75" x14ac:dyDescent="0.25">
      <c r="A98" s="153" t="s">
        <v>155</v>
      </c>
      <c r="B98" s="154" t="s">
        <v>148</v>
      </c>
      <c r="C98" s="155" t="s">
        <v>149</v>
      </c>
      <c r="D98" s="155"/>
      <c r="E98" s="155"/>
      <c r="F98" s="153" t="s">
        <v>150</v>
      </c>
      <c r="G98" s="183">
        <v>14.42985</v>
      </c>
      <c r="H98" s="157">
        <v>1758.17</v>
      </c>
      <c r="I98" s="175">
        <v>971.82</v>
      </c>
      <c r="J98" s="175">
        <v>700.11</v>
      </c>
      <c r="K98" s="175">
        <v>49.37</v>
      </c>
      <c r="L98" s="157">
        <v>553615.52</v>
      </c>
      <c r="M98" s="157">
        <v>424061.64</v>
      </c>
      <c r="N98" s="157">
        <v>118602.89</v>
      </c>
      <c r="O98" s="157">
        <v>21542.81</v>
      </c>
      <c r="BL98" s="152"/>
      <c r="BM98" s="158" t="s">
        <v>149</v>
      </c>
      <c r="BQ98" s="182"/>
      <c r="BR98" s="187"/>
    </row>
    <row r="99" spans="1:70" s="118" customFormat="1" ht="15" x14ac:dyDescent="0.25">
      <c r="A99" s="159"/>
      <c r="B99" s="176"/>
      <c r="C99" s="177" t="s">
        <v>151</v>
      </c>
      <c r="D99" s="177"/>
      <c r="E99" s="177"/>
      <c r="F99" s="177"/>
      <c r="G99" s="177"/>
      <c r="H99" s="177"/>
      <c r="I99" s="177"/>
      <c r="J99" s="177"/>
      <c r="K99" s="177"/>
      <c r="L99" s="177"/>
      <c r="M99" s="177"/>
      <c r="N99" s="177"/>
      <c r="O99" s="178"/>
      <c r="BL99" s="152"/>
      <c r="BP99" s="158" t="s">
        <v>151</v>
      </c>
      <c r="BQ99" s="182"/>
      <c r="BR99" s="187"/>
    </row>
    <row r="100" spans="1:70" s="118" customFormat="1" ht="57" x14ac:dyDescent="0.25">
      <c r="A100" s="159"/>
      <c r="B100" s="160" t="s">
        <v>85</v>
      </c>
      <c r="C100" s="161" t="s">
        <v>86</v>
      </c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2"/>
      <c r="BL100" s="152"/>
      <c r="BN100" s="158" t="s">
        <v>86</v>
      </c>
      <c r="BQ100" s="182"/>
      <c r="BR100" s="187"/>
    </row>
    <row r="101" spans="1:70" s="118" customFormat="1" ht="15" x14ac:dyDescent="0.25">
      <c r="A101" s="159"/>
      <c r="B101" s="163" t="s">
        <v>81</v>
      </c>
      <c r="C101" s="161" t="s">
        <v>87</v>
      </c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2"/>
      <c r="BL101" s="152"/>
      <c r="BO101" s="158" t="s">
        <v>87</v>
      </c>
      <c r="BQ101" s="182"/>
      <c r="BR101" s="187"/>
    </row>
    <row r="102" spans="1:70" s="118" customFormat="1" ht="15" x14ac:dyDescent="0.25">
      <c r="A102" s="164"/>
      <c r="B102" s="165"/>
      <c r="C102" s="165"/>
      <c r="D102" s="165"/>
      <c r="E102" s="166" t="s">
        <v>502</v>
      </c>
      <c r="F102" s="167"/>
      <c r="G102" s="168"/>
      <c r="H102" s="133"/>
      <c r="I102" s="133"/>
      <c r="J102" s="133"/>
      <c r="K102" s="133"/>
      <c r="L102" s="169">
        <v>454516.54</v>
      </c>
      <c r="M102" s="170"/>
      <c r="N102" s="171"/>
      <c r="O102" s="172"/>
      <c r="BL102" s="152"/>
      <c r="BQ102" s="182"/>
      <c r="BR102" s="187"/>
    </row>
    <row r="103" spans="1:70" s="118" customFormat="1" ht="15" x14ac:dyDescent="0.25">
      <c r="A103" s="164"/>
      <c r="B103" s="165"/>
      <c r="C103" s="165"/>
      <c r="D103" s="165"/>
      <c r="E103" s="166" t="s">
        <v>503</v>
      </c>
      <c r="F103" s="167"/>
      <c r="G103" s="168"/>
      <c r="H103" s="133"/>
      <c r="I103" s="133"/>
      <c r="J103" s="133"/>
      <c r="K103" s="133"/>
      <c r="L103" s="169">
        <v>258450.58</v>
      </c>
      <c r="M103" s="170"/>
      <c r="N103" s="171"/>
      <c r="O103" s="172"/>
      <c r="BL103" s="152"/>
      <c r="BQ103" s="182"/>
      <c r="BR103" s="187"/>
    </row>
    <row r="104" spans="1:70" s="118" customFormat="1" ht="15" x14ac:dyDescent="0.25">
      <c r="A104" s="179" t="s">
        <v>158</v>
      </c>
      <c r="B104" s="179"/>
      <c r="C104" s="179"/>
      <c r="D104" s="179"/>
      <c r="E104" s="179"/>
      <c r="F104" s="179"/>
      <c r="G104" s="179"/>
      <c r="H104" s="179"/>
      <c r="I104" s="179"/>
      <c r="J104" s="179"/>
      <c r="K104" s="179"/>
      <c r="L104" s="180">
        <v>5599957.96</v>
      </c>
      <c r="M104" s="181"/>
      <c r="N104" s="181"/>
      <c r="O104" s="181"/>
      <c r="BL104" s="152"/>
      <c r="BQ104" s="182" t="s">
        <v>158</v>
      </c>
      <c r="BR104" s="187"/>
    </row>
    <row r="105" spans="1:70" s="118" customFormat="1" ht="15" x14ac:dyDescent="0.25">
      <c r="A105" s="151" t="s">
        <v>159</v>
      </c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BL105" s="152" t="s">
        <v>159</v>
      </c>
      <c r="BQ105" s="182"/>
      <c r="BR105" s="187"/>
    </row>
    <row r="106" spans="1:70" s="118" customFormat="1" ht="15" x14ac:dyDescent="0.25">
      <c r="A106" s="186" t="s">
        <v>504</v>
      </c>
      <c r="B106" s="186"/>
      <c r="C106" s="186"/>
      <c r="D106" s="186"/>
      <c r="E106" s="186"/>
      <c r="F106" s="186"/>
      <c r="G106" s="186"/>
      <c r="H106" s="186"/>
      <c r="I106" s="186"/>
      <c r="J106" s="186"/>
      <c r="K106" s="186"/>
      <c r="L106" s="186"/>
      <c r="M106" s="186"/>
      <c r="N106" s="186"/>
      <c r="O106" s="186"/>
      <c r="BL106" s="152"/>
      <c r="BQ106" s="182"/>
      <c r="BR106" s="187" t="s">
        <v>504</v>
      </c>
    </row>
    <row r="107" spans="1:70" s="118" customFormat="1" ht="56.25" x14ac:dyDescent="0.25">
      <c r="A107" s="153" t="s">
        <v>161</v>
      </c>
      <c r="B107" s="154" t="s">
        <v>162</v>
      </c>
      <c r="C107" s="155" t="s">
        <v>163</v>
      </c>
      <c r="D107" s="155"/>
      <c r="E107" s="155"/>
      <c r="F107" s="153" t="s">
        <v>164</v>
      </c>
      <c r="G107" s="156">
        <v>4.1792410000000002</v>
      </c>
      <c r="H107" s="157">
        <v>389.42</v>
      </c>
      <c r="I107" s="175">
        <v>123.29</v>
      </c>
      <c r="J107" s="175">
        <v>11.41</v>
      </c>
      <c r="K107" s="175">
        <v>0.21</v>
      </c>
      <c r="L107" s="157">
        <v>25509.26</v>
      </c>
      <c r="M107" s="157">
        <v>15581.61</v>
      </c>
      <c r="N107" s="175">
        <v>559.73</v>
      </c>
      <c r="O107" s="175">
        <v>26.16</v>
      </c>
      <c r="BL107" s="152"/>
      <c r="BM107" s="158" t="s">
        <v>163</v>
      </c>
      <c r="BQ107" s="182"/>
      <c r="BR107" s="187"/>
    </row>
    <row r="108" spans="1:70" s="118" customFormat="1" ht="57" x14ac:dyDescent="0.25">
      <c r="A108" s="159"/>
      <c r="B108" s="160" t="s">
        <v>85</v>
      </c>
      <c r="C108" s="161" t="s">
        <v>86</v>
      </c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2"/>
      <c r="BL108" s="152"/>
      <c r="BN108" s="158" t="s">
        <v>86</v>
      </c>
      <c r="BQ108" s="182"/>
      <c r="BR108" s="187"/>
    </row>
    <row r="109" spans="1:70" s="118" customFormat="1" ht="15" x14ac:dyDescent="0.25">
      <c r="A109" s="159"/>
      <c r="B109" s="163" t="s">
        <v>81</v>
      </c>
      <c r="C109" s="161" t="s">
        <v>87</v>
      </c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2"/>
      <c r="BL109" s="152"/>
      <c r="BO109" s="158" t="s">
        <v>87</v>
      </c>
      <c r="BQ109" s="182"/>
      <c r="BR109" s="187"/>
    </row>
    <row r="110" spans="1:70" s="118" customFormat="1" ht="15" x14ac:dyDescent="0.25">
      <c r="A110" s="164"/>
      <c r="B110" s="165"/>
      <c r="C110" s="165"/>
      <c r="D110" s="165"/>
      <c r="E110" s="166" t="s">
        <v>505</v>
      </c>
      <c r="F110" s="167"/>
      <c r="G110" s="168"/>
      <c r="H110" s="133"/>
      <c r="I110" s="133"/>
      <c r="J110" s="133"/>
      <c r="K110" s="133"/>
      <c r="L110" s="169">
        <v>14671.3</v>
      </c>
      <c r="M110" s="170"/>
      <c r="N110" s="171"/>
      <c r="O110" s="172"/>
      <c r="BL110" s="152"/>
      <c r="BQ110" s="182"/>
      <c r="BR110" s="187"/>
    </row>
    <row r="111" spans="1:70" s="118" customFormat="1" ht="15" x14ac:dyDescent="0.25">
      <c r="A111" s="164"/>
      <c r="B111" s="165"/>
      <c r="C111" s="165"/>
      <c r="D111" s="165"/>
      <c r="E111" s="166" t="s">
        <v>506</v>
      </c>
      <c r="F111" s="167"/>
      <c r="G111" s="168"/>
      <c r="H111" s="133"/>
      <c r="I111" s="133"/>
      <c r="J111" s="133"/>
      <c r="K111" s="133"/>
      <c r="L111" s="169">
        <v>7959.96</v>
      </c>
      <c r="M111" s="170"/>
      <c r="N111" s="171"/>
      <c r="O111" s="172"/>
      <c r="BL111" s="152"/>
      <c r="BQ111" s="182"/>
      <c r="BR111" s="187"/>
    </row>
    <row r="112" spans="1:70" s="118" customFormat="1" ht="56.25" x14ac:dyDescent="0.25">
      <c r="A112" s="153" t="s">
        <v>167</v>
      </c>
      <c r="B112" s="154" t="s">
        <v>168</v>
      </c>
      <c r="C112" s="155" t="s">
        <v>169</v>
      </c>
      <c r="D112" s="155"/>
      <c r="E112" s="155"/>
      <c r="F112" s="153" t="s">
        <v>164</v>
      </c>
      <c r="G112" s="156">
        <v>4.1792410000000002</v>
      </c>
      <c r="H112" s="157">
        <v>1142.1500000000001</v>
      </c>
      <c r="I112" s="175">
        <v>151.52000000000001</v>
      </c>
      <c r="J112" s="175">
        <v>15.41</v>
      </c>
      <c r="K112" s="175">
        <v>0.41</v>
      </c>
      <c r="L112" s="157">
        <v>55771.7</v>
      </c>
      <c r="M112" s="157">
        <v>19149.64</v>
      </c>
      <c r="N112" s="175">
        <v>756.08</v>
      </c>
      <c r="O112" s="175">
        <v>52.32</v>
      </c>
      <c r="BL112" s="152"/>
      <c r="BM112" s="158" t="s">
        <v>169</v>
      </c>
      <c r="BQ112" s="182"/>
      <c r="BR112" s="187"/>
    </row>
    <row r="113" spans="1:70" s="118" customFormat="1" ht="15" x14ac:dyDescent="0.25">
      <c r="A113" s="159"/>
      <c r="B113" s="160"/>
      <c r="C113" s="161" t="s">
        <v>170</v>
      </c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2"/>
      <c r="BL113" s="152"/>
      <c r="BN113" s="158" t="s">
        <v>170</v>
      </c>
      <c r="BQ113" s="182"/>
      <c r="BR113" s="187"/>
    </row>
    <row r="114" spans="1:70" s="118" customFormat="1" ht="57" x14ac:dyDescent="0.25">
      <c r="A114" s="159"/>
      <c r="B114" s="160" t="s">
        <v>85</v>
      </c>
      <c r="C114" s="161" t="s">
        <v>86</v>
      </c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2"/>
      <c r="BL114" s="152"/>
      <c r="BN114" s="158" t="s">
        <v>86</v>
      </c>
      <c r="BQ114" s="182"/>
      <c r="BR114" s="187"/>
    </row>
    <row r="115" spans="1:70" s="118" customFormat="1" ht="15" x14ac:dyDescent="0.25">
      <c r="A115" s="159"/>
      <c r="B115" s="163" t="s">
        <v>81</v>
      </c>
      <c r="C115" s="161" t="s">
        <v>87</v>
      </c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2"/>
      <c r="BL115" s="152"/>
      <c r="BO115" s="158" t="s">
        <v>87</v>
      </c>
      <c r="BQ115" s="182"/>
      <c r="BR115" s="187"/>
    </row>
    <row r="116" spans="1:70" s="118" customFormat="1" ht="15" x14ac:dyDescent="0.25">
      <c r="A116" s="164"/>
      <c r="B116" s="165"/>
      <c r="C116" s="165"/>
      <c r="D116" s="165"/>
      <c r="E116" s="166" t="s">
        <v>507</v>
      </c>
      <c r="F116" s="167"/>
      <c r="G116" s="168"/>
      <c r="H116" s="133"/>
      <c r="I116" s="133"/>
      <c r="J116" s="133"/>
      <c r="K116" s="133"/>
      <c r="L116" s="169">
        <v>18049.84</v>
      </c>
      <c r="M116" s="170"/>
      <c r="N116" s="171"/>
      <c r="O116" s="172"/>
      <c r="BL116" s="152"/>
      <c r="BQ116" s="182"/>
      <c r="BR116" s="187"/>
    </row>
    <row r="117" spans="1:70" s="118" customFormat="1" ht="15" x14ac:dyDescent="0.25">
      <c r="A117" s="164"/>
      <c r="B117" s="165"/>
      <c r="C117" s="165"/>
      <c r="D117" s="165"/>
      <c r="E117" s="166" t="s">
        <v>508</v>
      </c>
      <c r="F117" s="167"/>
      <c r="G117" s="168"/>
      <c r="H117" s="133"/>
      <c r="I117" s="133"/>
      <c r="J117" s="133"/>
      <c r="K117" s="133"/>
      <c r="L117" s="169">
        <v>9793</v>
      </c>
      <c r="M117" s="170"/>
      <c r="N117" s="171"/>
      <c r="O117" s="172"/>
      <c r="BL117" s="152"/>
      <c r="BQ117" s="182"/>
      <c r="BR117" s="187"/>
    </row>
    <row r="118" spans="1:70" s="118" customFormat="1" ht="15" x14ac:dyDescent="0.25">
      <c r="A118" s="186" t="s">
        <v>509</v>
      </c>
      <c r="B118" s="186"/>
      <c r="C118" s="186"/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BL118" s="152"/>
      <c r="BQ118" s="182"/>
      <c r="BR118" s="187" t="s">
        <v>509</v>
      </c>
    </row>
    <row r="119" spans="1:70" s="118" customFormat="1" ht="56.25" x14ac:dyDescent="0.25">
      <c r="A119" s="153" t="s">
        <v>174</v>
      </c>
      <c r="B119" s="154" t="s">
        <v>162</v>
      </c>
      <c r="C119" s="155" t="s">
        <v>163</v>
      </c>
      <c r="D119" s="155"/>
      <c r="E119" s="155"/>
      <c r="F119" s="153" t="s">
        <v>164</v>
      </c>
      <c r="G119" s="183">
        <v>0.48620999999999998</v>
      </c>
      <c r="H119" s="157">
        <v>389.42</v>
      </c>
      <c r="I119" s="175">
        <v>123.29</v>
      </c>
      <c r="J119" s="175">
        <v>11.41</v>
      </c>
      <c r="K119" s="175">
        <v>0.21</v>
      </c>
      <c r="L119" s="157">
        <v>2967.73</v>
      </c>
      <c r="M119" s="157">
        <v>1812.75</v>
      </c>
      <c r="N119" s="175">
        <v>65.12</v>
      </c>
      <c r="O119" s="175">
        <v>3.04</v>
      </c>
      <c r="BL119" s="152"/>
      <c r="BM119" s="158" t="s">
        <v>163</v>
      </c>
      <c r="BQ119" s="182"/>
      <c r="BR119" s="187"/>
    </row>
    <row r="120" spans="1:70" s="118" customFormat="1" ht="57" x14ac:dyDescent="0.25">
      <c r="A120" s="159"/>
      <c r="B120" s="160" t="s">
        <v>85</v>
      </c>
      <c r="C120" s="161" t="s">
        <v>86</v>
      </c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2"/>
      <c r="BL120" s="152"/>
      <c r="BN120" s="158" t="s">
        <v>86</v>
      </c>
      <c r="BQ120" s="182"/>
      <c r="BR120" s="187"/>
    </row>
    <row r="121" spans="1:70" s="118" customFormat="1" ht="15" x14ac:dyDescent="0.25">
      <c r="A121" s="159"/>
      <c r="B121" s="163" t="s">
        <v>81</v>
      </c>
      <c r="C121" s="161" t="s">
        <v>87</v>
      </c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2"/>
      <c r="BL121" s="152"/>
      <c r="BO121" s="158" t="s">
        <v>87</v>
      </c>
      <c r="BQ121" s="182"/>
      <c r="BR121" s="187"/>
    </row>
    <row r="122" spans="1:70" s="118" customFormat="1" ht="15" x14ac:dyDescent="0.25">
      <c r="A122" s="164"/>
      <c r="B122" s="165"/>
      <c r="C122" s="165"/>
      <c r="D122" s="165"/>
      <c r="E122" s="166" t="s">
        <v>510</v>
      </c>
      <c r="F122" s="167"/>
      <c r="G122" s="168"/>
      <c r="H122" s="133"/>
      <c r="I122" s="133"/>
      <c r="J122" s="133"/>
      <c r="K122" s="133"/>
      <c r="L122" s="169">
        <v>1706.84</v>
      </c>
      <c r="M122" s="170"/>
      <c r="N122" s="171"/>
      <c r="O122" s="172"/>
      <c r="BL122" s="152"/>
      <c r="BQ122" s="182"/>
      <c r="BR122" s="187"/>
    </row>
    <row r="123" spans="1:70" s="118" customFormat="1" ht="15" x14ac:dyDescent="0.25">
      <c r="A123" s="164"/>
      <c r="B123" s="165"/>
      <c r="C123" s="165"/>
      <c r="D123" s="165"/>
      <c r="E123" s="166" t="s">
        <v>511</v>
      </c>
      <c r="F123" s="167"/>
      <c r="G123" s="168"/>
      <c r="H123" s="133"/>
      <c r="I123" s="133"/>
      <c r="J123" s="133"/>
      <c r="K123" s="133"/>
      <c r="L123" s="189">
        <v>926.05</v>
      </c>
      <c r="M123" s="170"/>
      <c r="N123" s="171"/>
      <c r="O123" s="172"/>
      <c r="BL123" s="152"/>
      <c r="BQ123" s="182"/>
      <c r="BR123" s="187"/>
    </row>
    <row r="124" spans="1:70" s="118" customFormat="1" ht="56.25" x14ac:dyDescent="0.25">
      <c r="A124" s="153" t="s">
        <v>177</v>
      </c>
      <c r="B124" s="154" t="s">
        <v>168</v>
      </c>
      <c r="C124" s="155" t="s">
        <v>169</v>
      </c>
      <c r="D124" s="155"/>
      <c r="E124" s="155"/>
      <c r="F124" s="153" t="s">
        <v>164</v>
      </c>
      <c r="G124" s="183">
        <v>0.48620999999999998</v>
      </c>
      <c r="H124" s="157">
        <v>1142.1500000000001</v>
      </c>
      <c r="I124" s="175">
        <v>151.52000000000001</v>
      </c>
      <c r="J124" s="175">
        <v>15.41</v>
      </c>
      <c r="K124" s="175">
        <v>0.41</v>
      </c>
      <c r="L124" s="157">
        <v>6488.44</v>
      </c>
      <c r="M124" s="157">
        <v>2227.86</v>
      </c>
      <c r="N124" s="175">
        <v>87.96</v>
      </c>
      <c r="O124" s="175">
        <v>6.09</v>
      </c>
      <c r="BL124" s="152"/>
      <c r="BM124" s="158" t="s">
        <v>169</v>
      </c>
      <c r="BQ124" s="182"/>
      <c r="BR124" s="187"/>
    </row>
    <row r="125" spans="1:70" s="118" customFormat="1" ht="15" x14ac:dyDescent="0.25">
      <c r="A125" s="159"/>
      <c r="B125" s="160"/>
      <c r="C125" s="161" t="s">
        <v>170</v>
      </c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2"/>
      <c r="BL125" s="152"/>
      <c r="BN125" s="158" t="s">
        <v>170</v>
      </c>
      <c r="BQ125" s="182"/>
      <c r="BR125" s="187"/>
    </row>
    <row r="126" spans="1:70" s="118" customFormat="1" ht="57" x14ac:dyDescent="0.25">
      <c r="A126" s="159"/>
      <c r="B126" s="160" t="s">
        <v>85</v>
      </c>
      <c r="C126" s="161" t="s">
        <v>86</v>
      </c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2"/>
      <c r="BL126" s="152"/>
      <c r="BN126" s="158" t="s">
        <v>86</v>
      </c>
      <c r="BQ126" s="182"/>
      <c r="BR126" s="187"/>
    </row>
    <row r="127" spans="1:70" s="118" customFormat="1" ht="15" x14ac:dyDescent="0.25">
      <c r="A127" s="159"/>
      <c r="B127" s="163" t="s">
        <v>81</v>
      </c>
      <c r="C127" s="161" t="s">
        <v>87</v>
      </c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2"/>
      <c r="BL127" s="152"/>
      <c r="BO127" s="158" t="s">
        <v>87</v>
      </c>
      <c r="BQ127" s="182"/>
      <c r="BR127" s="187"/>
    </row>
    <row r="128" spans="1:70" s="118" customFormat="1" ht="15" x14ac:dyDescent="0.25">
      <c r="A128" s="164"/>
      <c r="B128" s="165"/>
      <c r="C128" s="165"/>
      <c r="D128" s="165"/>
      <c r="E128" s="166" t="s">
        <v>512</v>
      </c>
      <c r="F128" s="167"/>
      <c r="G128" s="168"/>
      <c r="H128" s="133"/>
      <c r="I128" s="133"/>
      <c r="J128" s="133"/>
      <c r="K128" s="133"/>
      <c r="L128" s="169">
        <v>2099.91</v>
      </c>
      <c r="M128" s="170"/>
      <c r="N128" s="171"/>
      <c r="O128" s="172"/>
      <c r="BL128" s="152"/>
      <c r="BQ128" s="182"/>
      <c r="BR128" s="187"/>
    </row>
    <row r="129" spans="1:70" s="118" customFormat="1" ht="15" x14ac:dyDescent="0.25">
      <c r="A129" s="164"/>
      <c r="B129" s="165"/>
      <c r="C129" s="165"/>
      <c r="D129" s="165"/>
      <c r="E129" s="166" t="s">
        <v>513</v>
      </c>
      <c r="F129" s="167"/>
      <c r="G129" s="168"/>
      <c r="H129" s="133"/>
      <c r="I129" s="133"/>
      <c r="J129" s="133"/>
      <c r="K129" s="133"/>
      <c r="L129" s="169">
        <v>1139.31</v>
      </c>
      <c r="M129" s="170"/>
      <c r="N129" s="171"/>
      <c r="O129" s="172"/>
      <c r="BL129" s="152"/>
      <c r="BQ129" s="182"/>
      <c r="BR129" s="187"/>
    </row>
    <row r="130" spans="1:70" s="118" customFormat="1" ht="15" x14ac:dyDescent="0.25">
      <c r="A130" s="186" t="s">
        <v>514</v>
      </c>
      <c r="B130" s="186"/>
      <c r="C130" s="186"/>
      <c r="D130" s="186"/>
      <c r="E130" s="186"/>
      <c r="F130" s="186"/>
      <c r="G130" s="186"/>
      <c r="H130" s="186"/>
      <c r="I130" s="186"/>
      <c r="J130" s="186"/>
      <c r="K130" s="186"/>
      <c r="L130" s="186"/>
      <c r="M130" s="186"/>
      <c r="N130" s="186"/>
      <c r="O130" s="186"/>
      <c r="BL130" s="152"/>
      <c r="BQ130" s="182"/>
      <c r="BR130" s="187" t="s">
        <v>514</v>
      </c>
    </row>
    <row r="131" spans="1:70" s="118" customFormat="1" ht="56.25" x14ac:dyDescent="0.25">
      <c r="A131" s="153" t="s">
        <v>181</v>
      </c>
      <c r="B131" s="154" t="s">
        <v>162</v>
      </c>
      <c r="C131" s="155" t="s">
        <v>163</v>
      </c>
      <c r="D131" s="155"/>
      <c r="E131" s="155"/>
      <c r="F131" s="153" t="s">
        <v>164</v>
      </c>
      <c r="G131" s="156">
        <v>3.5568000000000002E-2</v>
      </c>
      <c r="H131" s="157">
        <v>389.42</v>
      </c>
      <c r="I131" s="175">
        <v>123.29</v>
      </c>
      <c r="J131" s="175">
        <v>11.41</v>
      </c>
      <c r="K131" s="175">
        <v>0.21</v>
      </c>
      <c r="L131" s="175">
        <v>217.1</v>
      </c>
      <c r="M131" s="175">
        <v>132.61000000000001</v>
      </c>
      <c r="N131" s="175">
        <v>4.76</v>
      </c>
      <c r="O131" s="175">
        <v>0.22</v>
      </c>
      <c r="BL131" s="152"/>
      <c r="BM131" s="158" t="s">
        <v>163</v>
      </c>
      <c r="BQ131" s="182"/>
      <c r="BR131" s="187"/>
    </row>
    <row r="132" spans="1:70" s="118" customFormat="1" ht="57" x14ac:dyDescent="0.25">
      <c r="A132" s="159"/>
      <c r="B132" s="160" t="s">
        <v>85</v>
      </c>
      <c r="C132" s="161" t="s">
        <v>86</v>
      </c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2"/>
      <c r="BL132" s="152"/>
      <c r="BN132" s="158" t="s">
        <v>86</v>
      </c>
      <c r="BQ132" s="182"/>
      <c r="BR132" s="187"/>
    </row>
    <row r="133" spans="1:70" s="118" customFormat="1" ht="15" x14ac:dyDescent="0.25">
      <c r="A133" s="159"/>
      <c r="B133" s="163" t="s">
        <v>81</v>
      </c>
      <c r="C133" s="161" t="s">
        <v>87</v>
      </c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2"/>
      <c r="BL133" s="152"/>
      <c r="BO133" s="158" t="s">
        <v>87</v>
      </c>
      <c r="BQ133" s="182"/>
      <c r="BR133" s="187"/>
    </row>
    <row r="134" spans="1:70" s="118" customFormat="1" ht="15" x14ac:dyDescent="0.25">
      <c r="A134" s="164"/>
      <c r="B134" s="165"/>
      <c r="C134" s="165"/>
      <c r="D134" s="165"/>
      <c r="E134" s="166" t="s">
        <v>515</v>
      </c>
      <c r="F134" s="167"/>
      <c r="G134" s="168"/>
      <c r="H134" s="133"/>
      <c r="I134" s="133"/>
      <c r="J134" s="133"/>
      <c r="K134" s="133"/>
      <c r="L134" s="189">
        <v>124.86</v>
      </c>
      <c r="M134" s="170"/>
      <c r="N134" s="171"/>
      <c r="O134" s="172"/>
      <c r="BL134" s="152"/>
      <c r="BQ134" s="182"/>
      <c r="BR134" s="187"/>
    </row>
    <row r="135" spans="1:70" s="118" customFormat="1" ht="15" x14ac:dyDescent="0.25">
      <c r="A135" s="164"/>
      <c r="B135" s="165"/>
      <c r="C135" s="165"/>
      <c r="D135" s="165"/>
      <c r="E135" s="166" t="s">
        <v>516</v>
      </c>
      <c r="F135" s="167"/>
      <c r="G135" s="168"/>
      <c r="H135" s="133"/>
      <c r="I135" s="133"/>
      <c r="J135" s="133"/>
      <c r="K135" s="133"/>
      <c r="L135" s="189">
        <v>67.739999999999995</v>
      </c>
      <c r="M135" s="170"/>
      <c r="N135" s="171"/>
      <c r="O135" s="172"/>
      <c r="BL135" s="152"/>
      <c r="BQ135" s="182"/>
      <c r="BR135" s="187"/>
    </row>
    <row r="136" spans="1:70" s="118" customFormat="1" ht="56.25" x14ac:dyDescent="0.25">
      <c r="A136" s="153" t="s">
        <v>184</v>
      </c>
      <c r="B136" s="154" t="s">
        <v>168</v>
      </c>
      <c r="C136" s="155" t="s">
        <v>169</v>
      </c>
      <c r="D136" s="155"/>
      <c r="E136" s="155"/>
      <c r="F136" s="153" t="s">
        <v>164</v>
      </c>
      <c r="G136" s="156">
        <v>3.5568000000000002E-2</v>
      </c>
      <c r="H136" s="157">
        <v>1142.1500000000001</v>
      </c>
      <c r="I136" s="175">
        <v>151.52000000000001</v>
      </c>
      <c r="J136" s="175">
        <v>15.41</v>
      </c>
      <c r="K136" s="175">
        <v>0.41</v>
      </c>
      <c r="L136" s="175">
        <v>474.65</v>
      </c>
      <c r="M136" s="175">
        <v>162.97999999999999</v>
      </c>
      <c r="N136" s="175">
        <v>6.43</v>
      </c>
      <c r="O136" s="175">
        <v>0.45</v>
      </c>
      <c r="BL136" s="152"/>
      <c r="BM136" s="158" t="s">
        <v>169</v>
      </c>
      <c r="BQ136" s="182"/>
      <c r="BR136" s="187"/>
    </row>
    <row r="137" spans="1:70" s="118" customFormat="1" ht="15" x14ac:dyDescent="0.25">
      <c r="A137" s="159"/>
      <c r="B137" s="160"/>
      <c r="C137" s="161" t="s">
        <v>170</v>
      </c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2"/>
      <c r="BL137" s="152"/>
      <c r="BN137" s="158" t="s">
        <v>170</v>
      </c>
      <c r="BQ137" s="182"/>
      <c r="BR137" s="187"/>
    </row>
    <row r="138" spans="1:70" s="118" customFormat="1" ht="57" x14ac:dyDescent="0.25">
      <c r="A138" s="159"/>
      <c r="B138" s="160" t="s">
        <v>85</v>
      </c>
      <c r="C138" s="161" t="s">
        <v>86</v>
      </c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2"/>
      <c r="BL138" s="152"/>
      <c r="BN138" s="158" t="s">
        <v>86</v>
      </c>
      <c r="BQ138" s="182"/>
      <c r="BR138" s="187"/>
    </row>
    <row r="139" spans="1:70" s="118" customFormat="1" ht="15" x14ac:dyDescent="0.25">
      <c r="A139" s="159"/>
      <c r="B139" s="163" t="s">
        <v>81</v>
      </c>
      <c r="C139" s="161" t="s">
        <v>87</v>
      </c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2"/>
      <c r="BL139" s="152"/>
      <c r="BO139" s="158" t="s">
        <v>87</v>
      </c>
      <c r="BQ139" s="182"/>
      <c r="BR139" s="187"/>
    </row>
    <row r="140" spans="1:70" s="118" customFormat="1" ht="15" x14ac:dyDescent="0.25">
      <c r="A140" s="164"/>
      <c r="B140" s="165"/>
      <c r="C140" s="165"/>
      <c r="D140" s="165"/>
      <c r="E140" s="166" t="s">
        <v>517</v>
      </c>
      <c r="F140" s="167"/>
      <c r="G140" s="168"/>
      <c r="H140" s="133"/>
      <c r="I140" s="133"/>
      <c r="J140" s="133"/>
      <c r="K140" s="133"/>
      <c r="L140" s="189">
        <v>153.62</v>
      </c>
      <c r="M140" s="170"/>
      <c r="N140" s="171"/>
      <c r="O140" s="172"/>
      <c r="BL140" s="152"/>
      <c r="BQ140" s="182"/>
      <c r="BR140" s="187"/>
    </row>
    <row r="141" spans="1:70" s="118" customFormat="1" ht="15" x14ac:dyDescent="0.25">
      <c r="A141" s="164"/>
      <c r="B141" s="165"/>
      <c r="C141" s="165"/>
      <c r="D141" s="165"/>
      <c r="E141" s="166" t="s">
        <v>518</v>
      </c>
      <c r="F141" s="167"/>
      <c r="G141" s="168"/>
      <c r="H141" s="133"/>
      <c r="I141" s="133"/>
      <c r="J141" s="133"/>
      <c r="K141" s="133"/>
      <c r="L141" s="189">
        <v>83.35</v>
      </c>
      <c r="M141" s="170"/>
      <c r="N141" s="171"/>
      <c r="O141" s="172"/>
      <c r="BL141" s="152"/>
      <c r="BQ141" s="182"/>
      <c r="BR141" s="187"/>
    </row>
    <row r="142" spans="1:70" s="118" customFormat="1" ht="15" x14ac:dyDescent="0.25">
      <c r="A142" s="186" t="s">
        <v>519</v>
      </c>
      <c r="B142" s="186"/>
      <c r="C142" s="186"/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BL142" s="152"/>
      <c r="BQ142" s="182"/>
      <c r="BR142" s="187" t="s">
        <v>519</v>
      </c>
    </row>
    <row r="143" spans="1:70" s="118" customFormat="1" ht="56.25" x14ac:dyDescent="0.25">
      <c r="A143" s="153" t="s">
        <v>188</v>
      </c>
      <c r="B143" s="154" t="s">
        <v>162</v>
      </c>
      <c r="C143" s="155" t="s">
        <v>163</v>
      </c>
      <c r="D143" s="155"/>
      <c r="E143" s="155"/>
      <c r="F143" s="153" t="s">
        <v>164</v>
      </c>
      <c r="G143" s="156">
        <v>2.0937999999999998E-2</v>
      </c>
      <c r="H143" s="157">
        <v>389.42</v>
      </c>
      <c r="I143" s="175">
        <v>123.29</v>
      </c>
      <c r="J143" s="175">
        <v>11.41</v>
      </c>
      <c r="K143" s="175">
        <v>0.21</v>
      </c>
      <c r="L143" s="175">
        <v>127.79</v>
      </c>
      <c r="M143" s="175">
        <v>78.06</v>
      </c>
      <c r="N143" s="175">
        <v>2.8</v>
      </c>
      <c r="O143" s="175">
        <v>0.13</v>
      </c>
      <c r="BL143" s="152"/>
      <c r="BM143" s="158" t="s">
        <v>163</v>
      </c>
      <c r="BQ143" s="182"/>
      <c r="BR143" s="187"/>
    </row>
    <row r="144" spans="1:70" s="118" customFormat="1" ht="57" x14ac:dyDescent="0.25">
      <c r="A144" s="159"/>
      <c r="B144" s="160" t="s">
        <v>85</v>
      </c>
      <c r="C144" s="161" t="s">
        <v>86</v>
      </c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2"/>
      <c r="BL144" s="152"/>
      <c r="BN144" s="158" t="s">
        <v>86</v>
      </c>
      <c r="BQ144" s="182"/>
      <c r="BR144" s="187"/>
    </row>
    <row r="145" spans="1:70" s="118" customFormat="1" ht="15" x14ac:dyDescent="0.25">
      <c r="A145" s="159"/>
      <c r="B145" s="163" t="s">
        <v>81</v>
      </c>
      <c r="C145" s="161" t="s">
        <v>87</v>
      </c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2"/>
      <c r="BL145" s="152"/>
      <c r="BO145" s="158" t="s">
        <v>87</v>
      </c>
      <c r="BQ145" s="182"/>
      <c r="BR145" s="187"/>
    </row>
    <row r="146" spans="1:70" s="118" customFormat="1" ht="15" x14ac:dyDescent="0.25">
      <c r="A146" s="164"/>
      <c r="B146" s="165"/>
      <c r="C146" s="165"/>
      <c r="D146" s="165"/>
      <c r="E146" s="166" t="s">
        <v>520</v>
      </c>
      <c r="F146" s="167"/>
      <c r="G146" s="168"/>
      <c r="H146" s="133"/>
      <c r="I146" s="133"/>
      <c r="J146" s="133"/>
      <c r="K146" s="133"/>
      <c r="L146" s="189">
        <v>73.5</v>
      </c>
      <c r="M146" s="170"/>
      <c r="N146" s="171"/>
      <c r="O146" s="172"/>
      <c r="BL146" s="152"/>
      <c r="BQ146" s="182"/>
      <c r="BR146" s="187"/>
    </row>
    <row r="147" spans="1:70" s="118" customFormat="1" ht="15" x14ac:dyDescent="0.25">
      <c r="A147" s="164"/>
      <c r="B147" s="165"/>
      <c r="C147" s="165"/>
      <c r="D147" s="165"/>
      <c r="E147" s="166" t="s">
        <v>521</v>
      </c>
      <c r="F147" s="167"/>
      <c r="G147" s="168"/>
      <c r="H147" s="133"/>
      <c r="I147" s="133"/>
      <c r="J147" s="133"/>
      <c r="K147" s="133"/>
      <c r="L147" s="189">
        <v>39.880000000000003</v>
      </c>
      <c r="M147" s="170"/>
      <c r="N147" s="171"/>
      <c r="O147" s="172"/>
      <c r="BL147" s="152"/>
      <c r="BQ147" s="182"/>
      <c r="BR147" s="187"/>
    </row>
    <row r="148" spans="1:70" s="118" customFormat="1" ht="56.25" x14ac:dyDescent="0.25">
      <c r="A148" s="153" t="s">
        <v>191</v>
      </c>
      <c r="B148" s="154" t="s">
        <v>168</v>
      </c>
      <c r="C148" s="155" t="s">
        <v>169</v>
      </c>
      <c r="D148" s="155"/>
      <c r="E148" s="155"/>
      <c r="F148" s="153" t="s">
        <v>164</v>
      </c>
      <c r="G148" s="156">
        <v>2.0937999999999998E-2</v>
      </c>
      <c r="H148" s="157">
        <v>1142.1500000000001</v>
      </c>
      <c r="I148" s="175">
        <v>151.52000000000001</v>
      </c>
      <c r="J148" s="175">
        <v>15.41</v>
      </c>
      <c r="K148" s="175">
        <v>0.41</v>
      </c>
      <c r="L148" s="175">
        <v>279.42</v>
      </c>
      <c r="M148" s="175">
        <v>95.94</v>
      </c>
      <c r="N148" s="175">
        <v>3.79</v>
      </c>
      <c r="O148" s="175">
        <v>0.26</v>
      </c>
      <c r="BL148" s="152"/>
      <c r="BM148" s="158" t="s">
        <v>169</v>
      </c>
      <c r="BQ148" s="182"/>
      <c r="BR148" s="187"/>
    </row>
    <row r="149" spans="1:70" s="118" customFormat="1" ht="15" x14ac:dyDescent="0.25">
      <c r="A149" s="159"/>
      <c r="B149" s="160"/>
      <c r="C149" s="161" t="s">
        <v>170</v>
      </c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2"/>
      <c r="BL149" s="152"/>
      <c r="BN149" s="158" t="s">
        <v>170</v>
      </c>
      <c r="BQ149" s="182"/>
      <c r="BR149" s="187"/>
    </row>
    <row r="150" spans="1:70" s="118" customFormat="1" ht="57" x14ac:dyDescent="0.25">
      <c r="A150" s="159"/>
      <c r="B150" s="160" t="s">
        <v>85</v>
      </c>
      <c r="C150" s="161" t="s">
        <v>86</v>
      </c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2"/>
      <c r="BL150" s="152"/>
      <c r="BN150" s="158" t="s">
        <v>86</v>
      </c>
      <c r="BQ150" s="182"/>
      <c r="BR150" s="187"/>
    </row>
    <row r="151" spans="1:70" s="118" customFormat="1" ht="15" x14ac:dyDescent="0.25">
      <c r="A151" s="159"/>
      <c r="B151" s="163" t="s">
        <v>81</v>
      </c>
      <c r="C151" s="161" t="s">
        <v>87</v>
      </c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2"/>
      <c r="BL151" s="152"/>
      <c r="BO151" s="158" t="s">
        <v>87</v>
      </c>
      <c r="BQ151" s="182"/>
      <c r="BR151" s="187"/>
    </row>
    <row r="152" spans="1:70" s="118" customFormat="1" ht="15" x14ac:dyDescent="0.25">
      <c r="A152" s="164"/>
      <c r="B152" s="165"/>
      <c r="C152" s="165"/>
      <c r="D152" s="165"/>
      <c r="E152" s="166" t="s">
        <v>522</v>
      </c>
      <c r="F152" s="167"/>
      <c r="G152" s="168"/>
      <c r="H152" s="133"/>
      <c r="I152" s="133"/>
      <c r="J152" s="133"/>
      <c r="K152" s="133"/>
      <c r="L152" s="189">
        <v>90.43</v>
      </c>
      <c r="M152" s="170"/>
      <c r="N152" s="171"/>
      <c r="O152" s="172"/>
      <c r="BL152" s="152"/>
      <c r="BQ152" s="182"/>
      <c r="BR152" s="187"/>
    </row>
    <row r="153" spans="1:70" s="118" customFormat="1" ht="15" x14ac:dyDescent="0.25">
      <c r="A153" s="164"/>
      <c r="B153" s="165"/>
      <c r="C153" s="165"/>
      <c r="D153" s="165"/>
      <c r="E153" s="166" t="s">
        <v>523</v>
      </c>
      <c r="F153" s="167"/>
      <c r="G153" s="168"/>
      <c r="H153" s="133"/>
      <c r="I153" s="133"/>
      <c r="J153" s="133"/>
      <c r="K153" s="133"/>
      <c r="L153" s="189">
        <v>49.06</v>
      </c>
      <c r="M153" s="170"/>
      <c r="N153" s="171"/>
      <c r="O153" s="172"/>
      <c r="BL153" s="152"/>
      <c r="BQ153" s="182"/>
      <c r="BR153" s="187"/>
    </row>
    <row r="154" spans="1:70" s="118" customFormat="1" ht="15" x14ac:dyDescent="0.25">
      <c r="A154" s="186" t="s">
        <v>524</v>
      </c>
      <c r="B154" s="186"/>
      <c r="C154" s="186"/>
      <c r="D154" s="186"/>
      <c r="E154" s="186"/>
      <c r="F154" s="186"/>
      <c r="G154" s="186"/>
      <c r="H154" s="186"/>
      <c r="I154" s="186"/>
      <c r="J154" s="186"/>
      <c r="K154" s="186"/>
      <c r="L154" s="186"/>
      <c r="M154" s="186"/>
      <c r="N154" s="186"/>
      <c r="O154" s="186"/>
      <c r="BL154" s="152"/>
      <c r="BQ154" s="182"/>
      <c r="BR154" s="187" t="s">
        <v>524</v>
      </c>
    </row>
    <row r="155" spans="1:70" s="118" customFormat="1" ht="56.25" x14ac:dyDescent="0.25">
      <c r="A155" s="153" t="s">
        <v>195</v>
      </c>
      <c r="B155" s="154" t="s">
        <v>162</v>
      </c>
      <c r="C155" s="155" t="s">
        <v>163</v>
      </c>
      <c r="D155" s="155"/>
      <c r="E155" s="155"/>
      <c r="F155" s="153" t="s">
        <v>164</v>
      </c>
      <c r="G155" s="156">
        <v>3.0546E-2</v>
      </c>
      <c r="H155" s="157">
        <v>389.42</v>
      </c>
      <c r="I155" s="175">
        <v>123.29</v>
      </c>
      <c r="J155" s="175">
        <v>11.41</v>
      </c>
      <c r="K155" s="175">
        <v>0.21</v>
      </c>
      <c r="L155" s="175">
        <v>186.45</v>
      </c>
      <c r="M155" s="175">
        <v>113.89</v>
      </c>
      <c r="N155" s="175">
        <v>4.09</v>
      </c>
      <c r="O155" s="175">
        <v>0.19</v>
      </c>
      <c r="BL155" s="152"/>
      <c r="BM155" s="158" t="s">
        <v>163</v>
      </c>
      <c r="BQ155" s="182"/>
      <c r="BR155" s="187"/>
    </row>
    <row r="156" spans="1:70" s="118" customFormat="1" ht="57" x14ac:dyDescent="0.25">
      <c r="A156" s="159"/>
      <c r="B156" s="160" t="s">
        <v>85</v>
      </c>
      <c r="C156" s="161" t="s">
        <v>86</v>
      </c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2"/>
      <c r="BL156" s="152"/>
      <c r="BN156" s="158" t="s">
        <v>86</v>
      </c>
      <c r="BQ156" s="182"/>
      <c r="BR156" s="187"/>
    </row>
    <row r="157" spans="1:70" s="118" customFormat="1" ht="15" x14ac:dyDescent="0.25">
      <c r="A157" s="159"/>
      <c r="B157" s="163" t="s">
        <v>81</v>
      </c>
      <c r="C157" s="161" t="s">
        <v>87</v>
      </c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2"/>
      <c r="BL157" s="152"/>
      <c r="BO157" s="158" t="s">
        <v>87</v>
      </c>
      <c r="BQ157" s="182"/>
      <c r="BR157" s="187"/>
    </row>
    <row r="158" spans="1:70" s="118" customFormat="1" ht="15" x14ac:dyDescent="0.25">
      <c r="A158" s="164"/>
      <c r="B158" s="165"/>
      <c r="C158" s="165"/>
      <c r="D158" s="165"/>
      <c r="E158" s="166" t="s">
        <v>525</v>
      </c>
      <c r="F158" s="167"/>
      <c r="G158" s="168"/>
      <c r="H158" s="133"/>
      <c r="I158" s="133"/>
      <c r="J158" s="133"/>
      <c r="K158" s="133"/>
      <c r="L158" s="189">
        <v>107.24</v>
      </c>
      <c r="M158" s="170"/>
      <c r="N158" s="171"/>
      <c r="O158" s="172"/>
      <c r="BL158" s="152"/>
      <c r="BQ158" s="182"/>
      <c r="BR158" s="187"/>
    </row>
    <row r="159" spans="1:70" s="118" customFormat="1" ht="15" x14ac:dyDescent="0.25">
      <c r="A159" s="164"/>
      <c r="B159" s="165"/>
      <c r="C159" s="165"/>
      <c r="D159" s="165"/>
      <c r="E159" s="166" t="s">
        <v>526</v>
      </c>
      <c r="F159" s="167"/>
      <c r="G159" s="168"/>
      <c r="H159" s="133"/>
      <c r="I159" s="133"/>
      <c r="J159" s="133"/>
      <c r="K159" s="133"/>
      <c r="L159" s="189">
        <v>58.18</v>
      </c>
      <c r="M159" s="170"/>
      <c r="N159" s="171"/>
      <c r="O159" s="172"/>
      <c r="BL159" s="152"/>
      <c r="BQ159" s="182"/>
      <c r="BR159" s="187"/>
    </row>
    <row r="160" spans="1:70" s="118" customFormat="1" ht="56.25" x14ac:dyDescent="0.25">
      <c r="A160" s="153" t="s">
        <v>198</v>
      </c>
      <c r="B160" s="154" t="s">
        <v>168</v>
      </c>
      <c r="C160" s="155" t="s">
        <v>169</v>
      </c>
      <c r="D160" s="155"/>
      <c r="E160" s="155"/>
      <c r="F160" s="153" t="s">
        <v>164</v>
      </c>
      <c r="G160" s="156">
        <v>3.0546E-2</v>
      </c>
      <c r="H160" s="157">
        <v>1142.1500000000001</v>
      </c>
      <c r="I160" s="175">
        <v>151.52000000000001</v>
      </c>
      <c r="J160" s="175">
        <v>15.41</v>
      </c>
      <c r="K160" s="175">
        <v>0.41</v>
      </c>
      <c r="L160" s="175">
        <v>407.63</v>
      </c>
      <c r="M160" s="175">
        <v>139.96</v>
      </c>
      <c r="N160" s="175">
        <v>5.53</v>
      </c>
      <c r="O160" s="175">
        <v>0.38</v>
      </c>
      <c r="BL160" s="152"/>
      <c r="BM160" s="158" t="s">
        <v>169</v>
      </c>
      <c r="BQ160" s="182"/>
      <c r="BR160" s="187"/>
    </row>
    <row r="161" spans="1:70" s="118" customFormat="1" ht="15" x14ac:dyDescent="0.25">
      <c r="A161" s="159"/>
      <c r="B161" s="160"/>
      <c r="C161" s="161" t="s">
        <v>170</v>
      </c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2"/>
      <c r="BL161" s="152"/>
      <c r="BN161" s="158" t="s">
        <v>170</v>
      </c>
      <c r="BQ161" s="182"/>
      <c r="BR161" s="187"/>
    </row>
    <row r="162" spans="1:70" s="118" customFormat="1" ht="57" x14ac:dyDescent="0.25">
      <c r="A162" s="159"/>
      <c r="B162" s="160" t="s">
        <v>85</v>
      </c>
      <c r="C162" s="161" t="s">
        <v>86</v>
      </c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2"/>
      <c r="BL162" s="152"/>
      <c r="BN162" s="158" t="s">
        <v>86</v>
      </c>
      <c r="BQ162" s="182"/>
      <c r="BR162" s="187"/>
    </row>
    <row r="163" spans="1:70" s="118" customFormat="1" ht="15" x14ac:dyDescent="0.25">
      <c r="A163" s="159"/>
      <c r="B163" s="163" t="s">
        <v>81</v>
      </c>
      <c r="C163" s="161" t="s">
        <v>87</v>
      </c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2"/>
      <c r="BL163" s="152"/>
      <c r="BO163" s="158" t="s">
        <v>87</v>
      </c>
      <c r="BQ163" s="182"/>
      <c r="BR163" s="187"/>
    </row>
    <row r="164" spans="1:70" s="118" customFormat="1" ht="15" x14ac:dyDescent="0.25">
      <c r="A164" s="164"/>
      <c r="B164" s="165"/>
      <c r="C164" s="165"/>
      <c r="D164" s="165"/>
      <c r="E164" s="166" t="s">
        <v>527</v>
      </c>
      <c r="F164" s="167"/>
      <c r="G164" s="168"/>
      <c r="H164" s="133"/>
      <c r="I164" s="133"/>
      <c r="J164" s="133"/>
      <c r="K164" s="133"/>
      <c r="L164" s="189">
        <v>131.91999999999999</v>
      </c>
      <c r="M164" s="170"/>
      <c r="N164" s="171"/>
      <c r="O164" s="172"/>
      <c r="BL164" s="152"/>
      <c r="BQ164" s="182"/>
      <c r="BR164" s="187"/>
    </row>
    <row r="165" spans="1:70" s="118" customFormat="1" ht="15" x14ac:dyDescent="0.25">
      <c r="A165" s="164"/>
      <c r="B165" s="165"/>
      <c r="C165" s="165"/>
      <c r="D165" s="165"/>
      <c r="E165" s="166" t="s">
        <v>528</v>
      </c>
      <c r="F165" s="167"/>
      <c r="G165" s="168"/>
      <c r="H165" s="133"/>
      <c r="I165" s="133"/>
      <c r="J165" s="133"/>
      <c r="K165" s="133"/>
      <c r="L165" s="189">
        <v>71.569999999999993</v>
      </c>
      <c r="M165" s="170"/>
      <c r="N165" s="171"/>
      <c r="O165" s="172"/>
      <c r="BL165" s="152"/>
      <c r="BQ165" s="182"/>
      <c r="BR165" s="187"/>
    </row>
    <row r="166" spans="1:70" s="118" customFormat="1" ht="15" x14ac:dyDescent="0.25">
      <c r="A166" s="186" t="s">
        <v>529</v>
      </c>
      <c r="B166" s="186"/>
      <c r="C166" s="186"/>
      <c r="D166" s="186"/>
      <c r="E166" s="186"/>
      <c r="F166" s="186"/>
      <c r="G166" s="186"/>
      <c r="H166" s="186"/>
      <c r="I166" s="186"/>
      <c r="J166" s="186"/>
      <c r="K166" s="186"/>
      <c r="L166" s="186"/>
      <c r="M166" s="186"/>
      <c r="N166" s="186"/>
      <c r="O166" s="186"/>
      <c r="BL166" s="152"/>
      <c r="BQ166" s="182"/>
      <c r="BR166" s="187" t="s">
        <v>529</v>
      </c>
    </row>
    <row r="167" spans="1:70" s="118" customFormat="1" ht="56.25" x14ac:dyDescent="0.25">
      <c r="A167" s="153" t="s">
        <v>202</v>
      </c>
      <c r="B167" s="154" t="s">
        <v>162</v>
      </c>
      <c r="C167" s="155" t="s">
        <v>163</v>
      </c>
      <c r="D167" s="155"/>
      <c r="E167" s="155"/>
      <c r="F167" s="153" t="s">
        <v>164</v>
      </c>
      <c r="G167" s="156">
        <v>1.6885000000000001E-2</v>
      </c>
      <c r="H167" s="157">
        <v>389.42</v>
      </c>
      <c r="I167" s="175">
        <v>123.29</v>
      </c>
      <c r="J167" s="175">
        <v>11.41</v>
      </c>
      <c r="K167" s="175">
        <v>0.21</v>
      </c>
      <c r="L167" s="175">
        <v>103.06</v>
      </c>
      <c r="M167" s="175">
        <v>62.95</v>
      </c>
      <c r="N167" s="175">
        <v>2.2599999999999998</v>
      </c>
      <c r="O167" s="175">
        <v>0.11</v>
      </c>
      <c r="BL167" s="152"/>
      <c r="BM167" s="158" t="s">
        <v>163</v>
      </c>
      <c r="BQ167" s="182"/>
      <c r="BR167" s="187"/>
    </row>
    <row r="168" spans="1:70" s="118" customFormat="1" ht="57" x14ac:dyDescent="0.25">
      <c r="A168" s="159"/>
      <c r="B168" s="160" t="s">
        <v>85</v>
      </c>
      <c r="C168" s="161" t="s">
        <v>86</v>
      </c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2"/>
      <c r="BL168" s="152"/>
      <c r="BN168" s="158" t="s">
        <v>86</v>
      </c>
      <c r="BQ168" s="182"/>
      <c r="BR168" s="187"/>
    </row>
    <row r="169" spans="1:70" s="118" customFormat="1" ht="15" x14ac:dyDescent="0.25">
      <c r="A169" s="159"/>
      <c r="B169" s="163" t="s">
        <v>81</v>
      </c>
      <c r="C169" s="161" t="s">
        <v>87</v>
      </c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2"/>
      <c r="BL169" s="152"/>
      <c r="BO169" s="158" t="s">
        <v>87</v>
      </c>
      <c r="BQ169" s="182"/>
      <c r="BR169" s="187"/>
    </row>
    <row r="170" spans="1:70" s="118" customFormat="1" ht="15" x14ac:dyDescent="0.25">
      <c r="A170" s="164"/>
      <c r="B170" s="165"/>
      <c r="C170" s="165"/>
      <c r="D170" s="165"/>
      <c r="E170" s="166" t="s">
        <v>530</v>
      </c>
      <c r="F170" s="167"/>
      <c r="G170" s="168"/>
      <c r="H170" s="133"/>
      <c r="I170" s="133"/>
      <c r="J170" s="133"/>
      <c r="K170" s="133"/>
      <c r="L170" s="189">
        <v>59.28</v>
      </c>
      <c r="M170" s="170"/>
      <c r="N170" s="171"/>
      <c r="O170" s="172"/>
      <c r="BL170" s="152"/>
      <c r="BQ170" s="182"/>
      <c r="BR170" s="187"/>
    </row>
    <row r="171" spans="1:70" s="118" customFormat="1" ht="15" x14ac:dyDescent="0.25">
      <c r="A171" s="164"/>
      <c r="B171" s="165"/>
      <c r="C171" s="165"/>
      <c r="D171" s="165"/>
      <c r="E171" s="166" t="s">
        <v>531</v>
      </c>
      <c r="F171" s="167"/>
      <c r="G171" s="168"/>
      <c r="H171" s="133"/>
      <c r="I171" s="133"/>
      <c r="J171" s="133"/>
      <c r="K171" s="133"/>
      <c r="L171" s="189">
        <v>32.159999999999997</v>
      </c>
      <c r="M171" s="170"/>
      <c r="N171" s="171"/>
      <c r="O171" s="172"/>
      <c r="BL171" s="152"/>
      <c r="BQ171" s="182"/>
      <c r="BR171" s="187"/>
    </row>
    <row r="172" spans="1:70" s="118" customFormat="1" ht="56.25" x14ac:dyDescent="0.25">
      <c r="A172" s="153" t="s">
        <v>205</v>
      </c>
      <c r="B172" s="154" t="s">
        <v>168</v>
      </c>
      <c r="C172" s="155" t="s">
        <v>169</v>
      </c>
      <c r="D172" s="155"/>
      <c r="E172" s="155"/>
      <c r="F172" s="153" t="s">
        <v>164</v>
      </c>
      <c r="G172" s="156">
        <v>1.6885000000000001E-2</v>
      </c>
      <c r="H172" s="157">
        <v>1142.1500000000001</v>
      </c>
      <c r="I172" s="175">
        <v>151.52000000000001</v>
      </c>
      <c r="J172" s="175">
        <v>15.41</v>
      </c>
      <c r="K172" s="175">
        <v>0.41</v>
      </c>
      <c r="L172" s="175">
        <v>225.33</v>
      </c>
      <c r="M172" s="175">
        <v>77.37</v>
      </c>
      <c r="N172" s="175">
        <v>3.05</v>
      </c>
      <c r="O172" s="175">
        <v>0.21</v>
      </c>
      <c r="BL172" s="152"/>
      <c r="BM172" s="158" t="s">
        <v>169</v>
      </c>
      <c r="BQ172" s="182"/>
      <c r="BR172" s="187"/>
    </row>
    <row r="173" spans="1:70" s="118" customFormat="1" ht="15" x14ac:dyDescent="0.25">
      <c r="A173" s="159"/>
      <c r="B173" s="160"/>
      <c r="C173" s="161" t="s">
        <v>170</v>
      </c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2"/>
      <c r="BL173" s="152"/>
      <c r="BN173" s="158" t="s">
        <v>170</v>
      </c>
      <c r="BQ173" s="182"/>
      <c r="BR173" s="187"/>
    </row>
    <row r="174" spans="1:70" s="118" customFormat="1" ht="57" x14ac:dyDescent="0.25">
      <c r="A174" s="159"/>
      <c r="B174" s="160" t="s">
        <v>85</v>
      </c>
      <c r="C174" s="161" t="s">
        <v>86</v>
      </c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2"/>
      <c r="BL174" s="152"/>
      <c r="BN174" s="158" t="s">
        <v>86</v>
      </c>
      <c r="BQ174" s="182"/>
      <c r="BR174" s="187"/>
    </row>
    <row r="175" spans="1:70" s="118" customFormat="1" ht="15" x14ac:dyDescent="0.25">
      <c r="A175" s="159"/>
      <c r="B175" s="163" t="s">
        <v>81</v>
      </c>
      <c r="C175" s="161" t="s">
        <v>87</v>
      </c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2"/>
      <c r="BL175" s="152"/>
      <c r="BO175" s="158" t="s">
        <v>87</v>
      </c>
      <c r="BQ175" s="182"/>
      <c r="BR175" s="187"/>
    </row>
    <row r="176" spans="1:70" s="118" customFormat="1" ht="15" x14ac:dyDescent="0.25">
      <c r="A176" s="164"/>
      <c r="B176" s="165"/>
      <c r="C176" s="165"/>
      <c r="D176" s="165"/>
      <c r="E176" s="166" t="s">
        <v>532</v>
      </c>
      <c r="F176" s="167"/>
      <c r="G176" s="168"/>
      <c r="H176" s="133"/>
      <c r="I176" s="133"/>
      <c r="J176" s="133"/>
      <c r="K176" s="133"/>
      <c r="L176" s="189">
        <v>72.930000000000007</v>
      </c>
      <c r="M176" s="170"/>
      <c r="N176" s="171"/>
      <c r="O176" s="172"/>
      <c r="BL176" s="152"/>
      <c r="BQ176" s="182"/>
      <c r="BR176" s="187"/>
    </row>
    <row r="177" spans="1:70" s="118" customFormat="1" ht="15" x14ac:dyDescent="0.25">
      <c r="A177" s="164"/>
      <c r="B177" s="165"/>
      <c r="C177" s="165"/>
      <c r="D177" s="165"/>
      <c r="E177" s="166" t="s">
        <v>533</v>
      </c>
      <c r="F177" s="167"/>
      <c r="G177" s="168"/>
      <c r="H177" s="133"/>
      <c r="I177" s="133"/>
      <c r="J177" s="133"/>
      <c r="K177" s="133"/>
      <c r="L177" s="189">
        <v>39.57</v>
      </c>
      <c r="M177" s="170"/>
      <c r="N177" s="171"/>
      <c r="O177" s="172"/>
      <c r="BL177" s="152"/>
      <c r="BQ177" s="182"/>
      <c r="BR177" s="187"/>
    </row>
    <row r="178" spans="1:70" s="118" customFormat="1" ht="15" x14ac:dyDescent="0.25">
      <c r="A178" s="186" t="s">
        <v>534</v>
      </c>
      <c r="B178" s="186"/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BL178" s="152"/>
      <c r="BQ178" s="182"/>
      <c r="BR178" s="187" t="s">
        <v>534</v>
      </c>
    </row>
    <row r="179" spans="1:70" s="118" customFormat="1" ht="56.25" x14ac:dyDescent="0.25">
      <c r="A179" s="153" t="s">
        <v>209</v>
      </c>
      <c r="B179" s="154" t="s">
        <v>162</v>
      </c>
      <c r="C179" s="155" t="s">
        <v>163</v>
      </c>
      <c r="D179" s="155"/>
      <c r="E179" s="155"/>
      <c r="F179" s="153" t="s">
        <v>164</v>
      </c>
      <c r="G179" s="156">
        <v>2.6846999999999999E-2</v>
      </c>
      <c r="H179" s="157">
        <v>389.42</v>
      </c>
      <c r="I179" s="175">
        <v>123.29</v>
      </c>
      <c r="J179" s="175">
        <v>11.41</v>
      </c>
      <c r="K179" s="175">
        <v>0.21</v>
      </c>
      <c r="L179" s="175">
        <v>163.87</v>
      </c>
      <c r="M179" s="175">
        <v>100.09</v>
      </c>
      <c r="N179" s="175">
        <v>3.6</v>
      </c>
      <c r="O179" s="175">
        <v>0.17</v>
      </c>
      <c r="BL179" s="152"/>
      <c r="BM179" s="158" t="s">
        <v>163</v>
      </c>
      <c r="BQ179" s="182"/>
      <c r="BR179" s="187"/>
    </row>
    <row r="180" spans="1:70" s="118" customFormat="1" ht="57" x14ac:dyDescent="0.25">
      <c r="A180" s="159"/>
      <c r="B180" s="160" t="s">
        <v>85</v>
      </c>
      <c r="C180" s="161" t="s">
        <v>86</v>
      </c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2"/>
      <c r="BL180" s="152"/>
      <c r="BN180" s="158" t="s">
        <v>86</v>
      </c>
      <c r="BQ180" s="182"/>
      <c r="BR180" s="187"/>
    </row>
    <row r="181" spans="1:70" s="118" customFormat="1" ht="15" x14ac:dyDescent="0.25">
      <c r="A181" s="159"/>
      <c r="B181" s="163" t="s">
        <v>81</v>
      </c>
      <c r="C181" s="161" t="s">
        <v>87</v>
      </c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2"/>
      <c r="BL181" s="152"/>
      <c r="BO181" s="158" t="s">
        <v>87</v>
      </c>
      <c r="BQ181" s="182"/>
      <c r="BR181" s="187"/>
    </row>
    <row r="182" spans="1:70" s="118" customFormat="1" ht="15" x14ac:dyDescent="0.25">
      <c r="A182" s="164"/>
      <c r="B182" s="165"/>
      <c r="C182" s="165"/>
      <c r="D182" s="165"/>
      <c r="E182" s="166" t="s">
        <v>535</v>
      </c>
      <c r="F182" s="167"/>
      <c r="G182" s="168"/>
      <c r="H182" s="133"/>
      <c r="I182" s="133"/>
      <c r="J182" s="133"/>
      <c r="K182" s="133"/>
      <c r="L182" s="189">
        <v>94.24</v>
      </c>
      <c r="M182" s="170"/>
      <c r="N182" s="171"/>
      <c r="O182" s="172"/>
      <c r="BL182" s="152"/>
      <c r="BQ182" s="182"/>
      <c r="BR182" s="187"/>
    </row>
    <row r="183" spans="1:70" s="118" customFormat="1" ht="15" x14ac:dyDescent="0.25">
      <c r="A183" s="164"/>
      <c r="B183" s="165"/>
      <c r="C183" s="165"/>
      <c r="D183" s="165"/>
      <c r="E183" s="166" t="s">
        <v>536</v>
      </c>
      <c r="F183" s="167"/>
      <c r="G183" s="168"/>
      <c r="H183" s="133"/>
      <c r="I183" s="133"/>
      <c r="J183" s="133"/>
      <c r="K183" s="133"/>
      <c r="L183" s="189">
        <v>51.13</v>
      </c>
      <c r="M183" s="170"/>
      <c r="N183" s="171"/>
      <c r="O183" s="172"/>
      <c r="BL183" s="152"/>
      <c r="BQ183" s="182"/>
      <c r="BR183" s="187"/>
    </row>
    <row r="184" spans="1:70" s="118" customFormat="1" ht="56.25" x14ac:dyDescent="0.25">
      <c r="A184" s="153" t="s">
        <v>212</v>
      </c>
      <c r="B184" s="154" t="s">
        <v>168</v>
      </c>
      <c r="C184" s="155" t="s">
        <v>169</v>
      </c>
      <c r="D184" s="155"/>
      <c r="E184" s="155"/>
      <c r="F184" s="153" t="s">
        <v>164</v>
      </c>
      <c r="G184" s="156">
        <v>2.6846999999999999E-2</v>
      </c>
      <c r="H184" s="157">
        <v>1142.1500000000001</v>
      </c>
      <c r="I184" s="175">
        <v>151.52000000000001</v>
      </c>
      <c r="J184" s="175">
        <v>15.41</v>
      </c>
      <c r="K184" s="175">
        <v>0.41</v>
      </c>
      <c r="L184" s="175">
        <v>358.28</v>
      </c>
      <c r="M184" s="175">
        <v>123.02</v>
      </c>
      <c r="N184" s="175">
        <v>4.8600000000000003</v>
      </c>
      <c r="O184" s="175">
        <v>0.34</v>
      </c>
      <c r="BL184" s="152"/>
      <c r="BM184" s="158" t="s">
        <v>169</v>
      </c>
      <c r="BQ184" s="182"/>
      <c r="BR184" s="187"/>
    </row>
    <row r="185" spans="1:70" s="118" customFormat="1" ht="15" x14ac:dyDescent="0.25">
      <c r="A185" s="159"/>
      <c r="B185" s="160"/>
      <c r="C185" s="161" t="s">
        <v>170</v>
      </c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2"/>
      <c r="BL185" s="152"/>
      <c r="BN185" s="158" t="s">
        <v>170</v>
      </c>
      <c r="BQ185" s="182"/>
      <c r="BR185" s="187"/>
    </row>
    <row r="186" spans="1:70" s="118" customFormat="1" ht="57" x14ac:dyDescent="0.25">
      <c r="A186" s="159"/>
      <c r="B186" s="160" t="s">
        <v>85</v>
      </c>
      <c r="C186" s="161" t="s">
        <v>86</v>
      </c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2"/>
      <c r="BL186" s="152"/>
      <c r="BN186" s="158" t="s">
        <v>86</v>
      </c>
      <c r="BQ186" s="182"/>
      <c r="BR186" s="187"/>
    </row>
    <row r="187" spans="1:70" s="118" customFormat="1" ht="15" x14ac:dyDescent="0.25">
      <c r="A187" s="159"/>
      <c r="B187" s="163" t="s">
        <v>81</v>
      </c>
      <c r="C187" s="161" t="s">
        <v>87</v>
      </c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2"/>
      <c r="BL187" s="152"/>
      <c r="BO187" s="158" t="s">
        <v>87</v>
      </c>
      <c r="BQ187" s="182"/>
      <c r="BR187" s="187"/>
    </row>
    <row r="188" spans="1:70" s="118" customFormat="1" ht="15" x14ac:dyDescent="0.25">
      <c r="A188" s="164"/>
      <c r="B188" s="165"/>
      <c r="C188" s="165"/>
      <c r="D188" s="165"/>
      <c r="E188" s="166" t="s">
        <v>537</v>
      </c>
      <c r="F188" s="167"/>
      <c r="G188" s="168"/>
      <c r="H188" s="133"/>
      <c r="I188" s="133"/>
      <c r="J188" s="133"/>
      <c r="K188" s="133"/>
      <c r="L188" s="189">
        <v>115.96</v>
      </c>
      <c r="M188" s="170"/>
      <c r="N188" s="171"/>
      <c r="O188" s="172"/>
      <c r="BL188" s="152"/>
      <c r="BQ188" s="182"/>
      <c r="BR188" s="187"/>
    </row>
    <row r="189" spans="1:70" s="118" customFormat="1" ht="15" x14ac:dyDescent="0.25">
      <c r="A189" s="164"/>
      <c r="B189" s="165"/>
      <c r="C189" s="165"/>
      <c r="D189" s="165"/>
      <c r="E189" s="166" t="s">
        <v>538</v>
      </c>
      <c r="F189" s="167"/>
      <c r="G189" s="168"/>
      <c r="H189" s="133"/>
      <c r="I189" s="133"/>
      <c r="J189" s="133"/>
      <c r="K189" s="133"/>
      <c r="L189" s="189">
        <v>62.91</v>
      </c>
      <c r="M189" s="170"/>
      <c r="N189" s="171"/>
      <c r="O189" s="172"/>
      <c r="BL189" s="152"/>
      <c r="BQ189" s="182"/>
      <c r="BR189" s="187"/>
    </row>
    <row r="190" spans="1:70" s="118" customFormat="1" ht="15" x14ac:dyDescent="0.25">
      <c r="A190" s="186" t="s">
        <v>539</v>
      </c>
      <c r="B190" s="18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BL190" s="152"/>
      <c r="BQ190" s="182"/>
      <c r="BR190" s="187" t="s">
        <v>539</v>
      </c>
    </row>
    <row r="191" spans="1:70" s="118" customFormat="1" ht="56.25" x14ac:dyDescent="0.25">
      <c r="A191" s="153" t="s">
        <v>216</v>
      </c>
      <c r="B191" s="154" t="s">
        <v>162</v>
      </c>
      <c r="C191" s="155" t="s">
        <v>163</v>
      </c>
      <c r="D191" s="155"/>
      <c r="E191" s="155"/>
      <c r="F191" s="153" t="s">
        <v>164</v>
      </c>
      <c r="G191" s="183">
        <v>4.0131800000000002</v>
      </c>
      <c r="H191" s="157">
        <v>389.42</v>
      </c>
      <c r="I191" s="175">
        <v>123.29</v>
      </c>
      <c r="J191" s="175">
        <v>11.41</v>
      </c>
      <c r="K191" s="175">
        <v>0.21</v>
      </c>
      <c r="L191" s="157">
        <v>24495.65</v>
      </c>
      <c r="M191" s="157">
        <v>14962.48</v>
      </c>
      <c r="N191" s="175">
        <v>537.48</v>
      </c>
      <c r="O191" s="175">
        <v>25.12</v>
      </c>
      <c r="BL191" s="152"/>
      <c r="BM191" s="158" t="s">
        <v>163</v>
      </c>
      <c r="BQ191" s="182"/>
      <c r="BR191" s="187"/>
    </row>
    <row r="192" spans="1:70" s="118" customFormat="1" ht="57" x14ac:dyDescent="0.25">
      <c r="A192" s="159"/>
      <c r="B192" s="160" t="s">
        <v>85</v>
      </c>
      <c r="C192" s="161" t="s">
        <v>86</v>
      </c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2"/>
      <c r="BL192" s="152"/>
      <c r="BN192" s="158" t="s">
        <v>86</v>
      </c>
      <c r="BQ192" s="182"/>
      <c r="BR192" s="187"/>
    </row>
    <row r="193" spans="1:70" s="118" customFormat="1" ht="15" x14ac:dyDescent="0.25">
      <c r="A193" s="159"/>
      <c r="B193" s="163" t="s">
        <v>81</v>
      </c>
      <c r="C193" s="161" t="s">
        <v>87</v>
      </c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2"/>
      <c r="BL193" s="152"/>
      <c r="BO193" s="158" t="s">
        <v>87</v>
      </c>
      <c r="BQ193" s="182"/>
      <c r="BR193" s="187"/>
    </row>
    <row r="194" spans="1:70" s="118" customFormat="1" ht="15" x14ac:dyDescent="0.25">
      <c r="A194" s="164"/>
      <c r="B194" s="165"/>
      <c r="C194" s="165"/>
      <c r="D194" s="165"/>
      <c r="E194" s="166" t="s">
        <v>540</v>
      </c>
      <c r="F194" s="167"/>
      <c r="G194" s="168"/>
      <c r="H194" s="133"/>
      <c r="I194" s="133"/>
      <c r="J194" s="133"/>
      <c r="K194" s="133"/>
      <c r="L194" s="169">
        <v>14088.34</v>
      </c>
      <c r="M194" s="170"/>
      <c r="N194" s="171"/>
      <c r="O194" s="172"/>
      <c r="BL194" s="152"/>
      <c r="BQ194" s="182"/>
      <c r="BR194" s="187"/>
    </row>
    <row r="195" spans="1:70" s="118" customFormat="1" ht="15" x14ac:dyDescent="0.25">
      <c r="A195" s="164"/>
      <c r="B195" s="165"/>
      <c r="C195" s="165"/>
      <c r="D195" s="165"/>
      <c r="E195" s="166" t="s">
        <v>541</v>
      </c>
      <c r="F195" s="167"/>
      <c r="G195" s="168"/>
      <c r="H195" s="133"/>
      <c r="I195" s="133"/>
      <c r="J195" s="133"/>
      <c r="K195" s="133"/>
      <c r="L195" s="169">
        <v>7643.68</v>
      </c>
      <c r="M195" s="170"/>
      <c r="N195" s="171"/>
      <c r="O195" s="172"/>
      <c r="BL195" s="152"/>
      <c r="BQ195" s="182"/>
      <c r="BR195" s="187"/>
    </row>
    <row r="196" spans="1:70" s="118" customFormat="1" ht="56.25" x14ac:dyDescent="0.25">
      <c r="A196" s="153" t="s">
        <v>219</v>
      </c>
      <c r="B196" s="154" t="s">
        <v>168</v>
      </c>
      <c r="C196" s="155" t="s">
        <v>169</v>
      </c>
      <c r="D196" s="155"/>
      <c r="E196" s="155"/>
      <c r="F196" s="153" t="s">
        <v>164</v>
      </c>
      <c r="G196" s="183">
        <v>4.0131800000000002</v>
      </c>
      <c r="H196" s="157">
        <v>1142.1500000000001</v>
      </c>
      <c r="I196" s="175">
        <v>151.52000000000001</v>
      </c>
      <c r="J196" s="175">
        <v>15.41</v>
      </c>
      <c r="K196" s="175">
        <v>0.41</v>
      </c>
      <c r="L196" s="157">
        <v>53555.62</v>
      </c>
      <c r="M196" s="157">
        <v>18388.73</v>
      </c>
      <c r="N196" s="175">
        <v>726.04</v>
      </c>
      <c r="O196" s="175">
        <v>50.24</v>
      </c>
      <c r="BL196" s="152"/>
      <c r="BM196" s="158" t="s">
        <v>169</v>
      </c>
      <c r="BQ196" s="182"/>
      <c r="BR196" s="187"/>
    </row>
    <row r="197" spans="1:70" s="118" customFormat="1" ht="15" x14ac:dyDescent="0.25">
      <c r="A197" s="159"/>
      <c r="B197" s="160"/>
      <c r="C197" s="161" t="s">
        <v>170</v>
      </c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2"/>
      <c r="BL197" s="152"/>
      <c r="BN197" s="158" t="s">
        <v>170</v>
      </c>
      <c r="BQ197" s="182"/>
      <c r="BR197" s="187"/>
    </row>
    <row r="198" spans="1:70" s="118" customFormat="1" ht="57" x14ac:dyDescent="0.25">
      <c r="A198" s="159"/>
      <c r="B198" s="160" t="s">
        <v>85</v>
      </c>
      <c r="C198" s="161" t="s">
        <v>86</v>
      </c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2"/>
      <c r="BL198" s="152"/>
      <c r="BN198" s="158" t="s">
        <v>86</v>
      </c>
      <c r="BQ198" s="182"/>
      <c r="BR198" s="187"/>
    </row>
    <row r="199" spans="1:70" s="118" customFormat="1" ht="15" x14ac:dyDescent="0.25">
      <c r="A199" s="159"/>
      <c r="B199" s="163" t="s">
        <v>81</v>
      </c>
      <c r="C199" s="161" t="s">
        <v>87</v>
      </c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2"/>
      <c r="BL199" s="152"/>
      <c r="BO199" s="158" t="s">
        <v>87</v>
      </c>
      <c r="BQ199" s="182"/>
      <c r="BR199" s="187"/>
    </row>
    <row r="200" spans="1:70" s="118" customFormat="1" ht="15" x14ac:dyDescent="0.25">
      <c r="A200" s="164"/>
      <c r="B200" s="165"/>
      <c r="C200" s="165"/>
      <c r="D200" s="165"/>
      <c r="E200" s="166" t="s">
        <v>542</v>
      </c>
      <c r="F200" s="167"/>
      <c r="G200" s="168"/>
      <c r="H200" s="133"/>
      <c r="I200" s="133"/>
      <c r="J200" s="133"/>
      <c r="K200" s="133"/>
      <c r="L200" s="169">
        <v>17332.63</v>
      </c>
      <c r="M200" s="170"/>
      <c r="N200" s="171"/>
      <c r="O200" s="172"/>
      <c r="BL200" s="152"/>
      <c r="BQ200" s="182"/>
      <c r="BR200" s="187"/>
    </row>
    <row r="201" spans="1:70" s="118" customFormat="1" ht="15" x14ac:dyDescent="0.25">
      <c r="A201" s="164"/>
      <c r="B201" s="165"/>
      <c r="C201" s="165"/>
      <c r="D201" s="165"/>
      <c r="E201" s="166" t="s">
        <v>543</v>
      </c>
      <c r="F201" s="167"/>
      <c r="G201" s="168"/>
      <c r="H201" s="133"/>
      <c r="I201" s="133"/>
      <c r="J201" s="133"/>
      <c r="K201" s="133"/>
      <c r="L201" s="169">
        <v>9403.8700000000008</v>
      </c>
      <c r="M201" s="170"/>
      <c r="N201" s="171"/>
      <c r="O201" s="172"/>
      <c r="BL201" s="152"/>
      <c r="BQ201" s="182"/>
      <c r="BR201" s="187"/>
    </row>
    <row r="202" spans="1:70" s="118" customFormat="1" ht="15" x14ac:dyDescent="0.25">
      <c r="A202" s="186" t="s">
        <v>544</v>
      </c>
      <c r="B202" s="186"/>
      <c r="C202" s="186"/>
      <c r="D202" s="186"/>
      <c r="E202" s="186"/>
      <c r="F202" s="186"/>
      <c r="G202" s="186"/>
      <c r="H202" s="186"/>
      <c r="I202" s="186"/>
      <c r="J202" s="186"/>
      <c r="K202" s="186"/>
      <c r="L202" s="186"/>
      <c r="M202" s="186"/>
      <c r="N202" s="186"/>
      <c r="O202" s="186"/>
      <c r="BL202" s="152"/>
      <c r="BQ202" s="182"/>
      <c r="BR202" s="187" t="s">
        <v>544</v>
      </c>
    </row>
    <row r="203" spans="1:70" s="118" customFormat="1" ht="56.25" x14ac:dyDescent="0.25">
      <c r="A203" s="153" t="s">
        <v>223</v>
      </c>
      <c r="B203" s="154" t="s">
        <v>162</v>
      </c>
      <c r="C203" s="155" t="s">
        <v>163</v>
      </c>
      <c r="D203" s="155"/>
      <c r="E203" s="155"/>
      <c r="F203" s="153" t="s">
        <v>164</v>
      </c>
      <c r="G203" s="183">
        <v>0.48620999999999998</v>
      </c>
      <c r="H203" s="157">
        <v>389.42</v>
      </c>
      <c r="I203" s="175">
        <v>123.29</v>
      </c>
      <c r="J203" s="175">
        <v>11.41</v>
      </c>
      <c r="K203" s="175">
        <v>0.21</v>
      </c>
      <c r="L203" s="157">
        <v>2967.73</v>
      </c>
      <c r="M203" s="157">
        <v>1812.75</v>
      </c>
      <c r="N203" s="175">
        <v>65.12</v>
      </c>
      <c r="O203" s="175">
        <v>3.04</v>
      </c>
      <c r="BL203" s="152"/>
      <c r="BM203" s="158" t="s">
        <v>163</v>
      </c>
      <c r="BQ203" s="182"/>
      <c r="BR203" s="187"/>
    </row>
    <row r="204" spans="1:70" s="118" customFormat="1" ht="57" x14ac:dyDescent="0.25">
      <c r="A204" s="159"/>
      <c r="B204" s="160" t="s">
        <v>85</v>
      </c>
      <c r="C204" s="161" t="s">
        <v>86</v>
      </c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2"/>
      <c r="BL204" s="152"/>
      <c r="BN204" s="158" t="s">
        <v>86</v>
      </c>
      <c r="BQ204" s="182"/>
      <c r="BR204" s="187"/>
    </row>
    <row r="205" spans="1:70" s="118" customFormat="1" ht="15" x14ac:dyDescent="0.25">
      <c r="A205" s="159"/>
      <c r="B205" s="163" t="s">
        <v>81</v>
      </c>
      <c r="C205" s="161" t="s">
        <v>87</v>
      </c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2"/>
      <c r="BL205" s="152"/>
      <c r="BO205" s="158" t="s">
        <v>87</v>
      </c>
      <c r="BQ205" s="182"/>
      <c r="BR205" s="187"/>
    </row>
    <row r="206" spans="1:70" s="118" customFormat="1" ht="15" x14ac:dyDescent="0.25">
      <c r="A206" s="164"/>
      <c r="B206" s="165"/>
      <c r="C206" s="165"/>
      <c r="D206" s="165"/>
      <c r="E206" s="166" t="s">
        <v>510</v>
      </c>
      <c r="F206" s="167"/>
      <c r="G206" s="168"/>
      <c r="H206" s="133"/>
      <c r="I206" s="133"/>
      <c r="J206" s="133"/>
      <c r="K206" s="133"/>
      <c r="L206" s="169">
        <v>1706.84</v>
      </c>
      <c r="M206" s="170"/>
      <c r="N206" s="171"/>
      <c r="O206" s="172"/>
      <c r="BL206" s="152"/>
      <c r="BQ206" s="182"/>
      <c r="BR206" s="187"/>
    </row>
    <row r="207" spans="1:70" s="118" customFormat="1" ht="15" x14ac:dyDescent="0.25">
      <c r="A207" s="164"/>
      <c r="B207" s="165"/>
      <c r="C207" s="165"/>
      <c r="D207" s="165"/>
      <c r="E207" s="166" t="s">
        <v>511</v>
      </c>
      <c r="F207" s="167"/>
      <c r="G207" s="168"/>
      <c r="H207" s="133"/>
      <c r="I207" s="133"/>
      <c r="J207" s="133"/>
      <c r="K207" s="133"/>
      <c r="L207" s="189">
        <v>926.05</v>
      </c>
      <c r="M207" s="170"/>
      <c r="N207" s="171"/>
      <c r="O207" s="172"/>
      <c r="BL207" s="152"/>
      <c r="BQ207" s="182"/>
      <c r="BR207" s="187"/>
    </row>
    <row r="208" spans="1:70" s="118" customFormat="1" ht="56.25" x14ac:dyDescent="0.25">
      <c r="A208" s="153" t="s">
        <v>226</v>
      </c>
      <c r="B208" s="154" t="s">
        <v>168</v>
      </c>
      <c r="C208" s="155" t="s">
        <v>169</v>
      </c>
      <c r="D208" s="155"/>
      <c r="E208" s="155"/>
      <c r="F208" s="153" t="s">
        <v>164</v>
      </c>
      <c r="G208" s="183">
        <v>0.48620999999999998</v>
      </c>
      <c r="H208" s="157">
        <v>1142.1500000000001</v>
      </c>
      <c r="I208" s="175">
        <v>151.52000000000001</v>
      </c>
      <c r="J208" s="175">
        <v>15.41</v>
      </c>
      <c r="K208" s="175">
        <v>0.41</v>
      </c>
      <c r="L208" s="157">
        <v>6488.44</v>
      </c>
      <c r="M208" s="157">
        <v>2227.86</v>
      </c>
      <c r="N208" s="175">
        <v>87.96</v>
      </c>
      <c r="O208" s="175">
        <v>6.09</v>
      </c>
      <c r="BL208" s="152"/>
      <c r="BM208" s="158" t="s">
        <v>169</v>
      </c>
      <c r="BQ208" s="182"/>
      <c r="BR208" s="187"/>
    </row>
    <row r="209" spans="1:70" s="118" customFormat="1" ht="15" x14ac:dyDescent="0.25">
      <c r="A209" s="159"/>
      <c r="B209" s="160"/>
      <c r="C209" s="161" t="s">
        <v>170</v>
      </c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2"/>
      <c r="BL209" s="152"/>
      <c r="BN209" s="158" t="s">
        <v>170</v>
      </c>
      <c r="BQ209" s="182"/>
      <c r="BR209" s="187"/>
    </row>
    <row r="210" spans="1:70" s="118" customFormat="1" ht="57" x14ac:dyDescent="0.25">
      <c r="A210" s="159"/>
      <c r="B210" s="160" t="s">
        <v>85</v>
      </c>
      <c r="C210" s="161" t="s">
        <v>86</v>
      </c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2"/>
      <c r="BL210" s="152"/>
      <c r="BN210" s="158" t="s">
        <v>86</v>
      </c>
      <c r="BQ210" s="182"/>
      <c r="BR210" s="187"/>
    </row>
    <row r="211" spans="1:70" s="118" customFormat="1" ht="15" x14ac:dyDescent="0.25">
      <c r="A211" s="159"/>
      <c r="B211" s="163" t="s">
        <v>81</v>
      </c>
      <c r="C211" s="161" t="s">
        <v>87</v>
      </c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2"/>
      <c r="BL211" s="152"/>
      <c r="BO211" s="158" t="s">
        <v>87</v>
      </c>
      <c r="BQ211" s="182"/>
      <c r="BR211" s="187"/>
    </row>
    <row r="212" spans="1:70" s="118" customFormat="1" ht="15" x14ac:dyDescent="0.25">
      <c r="A212" s="164"/>
      <c r="B212" s="165"/>
      <c r="C212" s="165"/>
      <c r="D212" s="165"/>
      <c r="E212" s="166" t="s">
        <v>512</v>
      </c>
      <c r="F212" s="167"/>
      <c r="G212" s="168"/>
      <c r="H212" s="133"/>
      <c r="I212" s="133"/>
      <c r="J212" s="133"/>
      <c r="K212" s="133"/>
      <c r="L212" s="169">
        <v>2099.91</v>
      </c>
      <c r="M212" s="170"/>
      <c r="N212" s="171"/>
      <c r="O212" s="172"/>
      <c r="BL212" s="152"/>
      <c r="BQ212" s="182"/>
      <c r="BR212" s="187"/>
    </row>
    <row r="213" spans="1:70" s="118" customFormat="1" ht="15" x14ac:dyDescent="0.25">
      <c r="A213" s="164"/>
      <c r="B213" s="165"/>
      <c r="C213" s="165"/>
      <c r="D213" s="165"/>
      <c r="E213" s="166" t="s">
        <v>513</v>
      </c>
      <c r="F213" s="167"/>
      <c r="G213" s="168"/>
      <c r="H213" s="133"/>
      <c r="I213" s="133"/>
      <c r="J213" s="133"/>
      <c r="K213" s="133"/>
      <c r="L213" s="169">
        <v>1139.31</v>
      </c>
      <c r="M213" s="170"/>
      <c r="N213" s="171"/>
      <c r="O213" s="172"/>
      <c r="BL213" s="152"/>
      <c r="BQ213" s="182"/>
      <c r="BR213" s="187"/>
    </row>
    <row r="214" spans="1:70" s="118" customFormat="1" ht="15" x14ac:dyDescent="0.25">
      <c r="A214" s="186" t="s">
        <v>545</v>
      </c>
      <c r="B214" s="186"/>
      <c r="C214" s="186"/>
      <c r="D214" s="186"/>
      <c r="E214" s="186"/>
      <c r="F214" s="186"/>
      <c r="G214" s="186"/>
      <c r="H214" s="186"/>
      <c r="I214" s="186"/>
      <c r="J214" s="186"/>
      <c r="K214" s="186"/>
      <c r="L214" s="186"/>
      <c r="M214" s="186"/>
      <c r="N214" s="186"/>
      <c r="O214" s="186"/>
      <c r="BL214" s="152"/>
      <c r="BQ214" s="182"/>
      <c r="BR214" s="187" t="s">
        <v>545</v>
      </c>
    </row>
    <row r="215" spans="1:70" s="118" customFormat="1" ht="56.25" x14ac:dyDescent="0.25">
      <c r="A215" s="153" t="s">
        <v>230</v>
      </c>
      <c r="B215" s="154" t="s">
        <v>162</v>
      </c>
      <c r="C215" s="155" t="s">
        <v>163</v>
      </c>
      <c r="D215" s="155"/>
      <c r="E215" s="155"/>
      <c r="F215" s="153" t="s">
        <v>164</v>
      </c>
      <c r="G215" s="156">
        <v>3.5568000000000002E-2</v>
      </c>
      <c r="H215" s="157">
        <v>389.42</v>
      </c>
      <c r="I215" s="175">
        <v>123.29</v>
      </c>
      <c r="J215" s="175">
        <v>11.41</v>
      </c>
      <c r="K215" s="175">
        <v>0.21</v>
      </c>
      <c r="L215" s="175">
        <v>217.1</v>
      </c>
      <c r="M215" s="175">
        <v>132.61000000000001</v>
      </c>
      <c r="N215" s="175">
        <v>4.76</v>
      </c>
      <c r="O215" s="175">
        <v>0.22</v>
      </c>
      <c r="BL215" s="152"/>
      <c r="BM215" s="158" t="s">
        <v>163</v>
      </c>
      <c r="BQ215" s="182"/>
      <c r="BR215" s="187"/>
    </row>
    <row r="216" spans="1:70" s="118" customFormat="1" ht="57" x14ac:dyDescent="0.25">
      <c r="A216" s="159"/>
      <c r="B216" s="160" t="s">
        <v>85</v>
      </c>
      <c r="C216" s="161" t="s">
        <v>86</v>
      </c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2"/>
      <c r="BL216" s="152"/>
      <c r="BN216" s="158" t="s">
        <v>86</v>
      </c>
      <c r="BQ216" s="182"/>
      <c r="BR216" s="187"/>
    </row>
    <row r="217" spans="1:70" s="118" customFormat="1" ht="15" x14ac:dyDescent="0.25">
      <c r="A217" s="159"/>
      <c r="B217" s="163" t="s">
        <v>81</v>
      </c>
      <c r="C217" s="161" t="s">
        <v>87</v>
      </c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2"/>
      <c r="BL217" s="152"/>
      <c r="BO217" s="158" t="s">
        <v>87</v>
      </c>
      <c r="BQ217" s="182"/>
      <c r="BR217" s="187"/>
    </row>
    <row r="218" spans="1:70" s="118" customFormat="1" ht="15" x14ac:dyDescent="0.25">
      <c r="A218" s="164"/>
      <c r="B218" s="165"/>
      <c r="C218" s="165"/>
      <c r="D218" s="165"/>
      <c r="E218" s="166" t="s">
        <v>515</v>
      </c>
      <c r="F218" s="167"/>
      <c r="G218" s="168"/>
      <c r="H218" s="133"/>
      <c r="I218" s="133"/>
      <c r="J218" s="133"/>
      <c r="K218" s="133"/>
      <c r="L218" s="189">
        <v>124.86</v>
      </c>
      <c r="M218" s="170"/>
      <c r="N218" s="171"/>
      <c r="O218" s="172"/>
      <c r="BL218" s="152"/>
      <c r="BQ218" s="182"/>
      <c r="BR218" s="187"/>
    </row>
    <row r="219" spans="1:70" s="118" customFormat="1" ht="15" x14ac:dyDescent="0.25">
      <c r="A219" s="164"/>
      <c r="B219" s="165"/>
      <c r="C219" s="165"/>
      <c r="D219" s="165"/>
      <c r="E219" s="166" t="s">
        <v>516</v>
      </c>
      <c r="F219" s="167"/>
      <c r="G219" s="168"/>
      <c r="H219" s="133"/>
      <c r="I219" s="133"/>
      <c r="J219" s="133"/>
      <c r="K219" s="133"/>
      <c r="L219" s="189">
        <v>67.739999999999995</v>
      </c>
      <c r="M219" s="170"/>
      <c r="N219" s="171"/>
      <c r="O219" s="172"/>
      <c r="BL219" s="152"/>
      <c r="BQ219" s="182"/>
      <c r="BR219" s="187"/>
    </row>
    <row r="220" spans="1:70" s="118" customFormat="1" ht="56.25" x14ac:dyDescent="0.25">
      <c r="A220" s="153" t="s">
        <v>233</v>
      </c>
      <c r="B220" s="154" t="s">
        <v>168</v>
      </c>
      <c r="C220" s="155" t="s">
        <v>169</v>
      </c>
      <c r="D220" s="155"/>
      <c r="E220" s="155"/>
      <c r="F220" s="153" t="s">
        <v>164</v>
      </c>
      <c r="G220" s="156">
        <v>3.5568000000000002E-2</v>
      </c>
      <c r="H220" s="157">
        <v>1142.1500000000001</v>
      </c>
      <c r="I220" s="175">
        <v>151.52000000000001</v>
      </c>
      <c r="J220" s="175">
        <v>15.41</v>
      </c>
      <c r="K220" s="175">
        <v>0.41</v>
      </c>
      <c r="L220" s="175">
        <v>474.65</v>
      </c>
      <c r="M220" s="175">
        <v>162.97999999999999</v>
      </c>
      <c r="N220" s="175">
        <v>6.43</v>
      </c>
      <c r="O220" s="175">
        <v>0.45</v>
      </c>
      <c r="BL220" s="152"/>
      <c r="BM220" s="158" t="s">
        <v>169</v>
      </c>
      <c r="BQ220" s="182"/>
      <c r="BR220" s="187"/>
    </row>
    <row r="221" spans="1:70" s="118" customFormat="1" ht="15" x14ac:dyDescent="0.25">
      <c r="A221" s="159"/>
      <c r="B221" s="160"/>
      <c r="C221" s="161" t="s">
        <v>170</v>
      </c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2"/>
      <c r="BL221" s="152"/>
      <c r="BN221" s="158" t="s">
        <v>170</v>
      </c>
      <c r="BQ221" s="182"/>
      <c r="BR221" s="187"/>
    </row>
    <row r="222" spans="1:70" s="118" customFormat="1" ht="57" x14ac:dyDescent="0.25">
      <c r="A222" s="159"/>
      <c r="B222" s="160" t="s">
        <v>85</v>
      </c>
      <c r="C222" s="161" t="s">
        <v>86</v>
      </c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2"/>
      <c r="BL222" s="152"/>
      <c r="BN222" s="158" t="s">
        <v>86</v>
      </c>
      <c r="BQ222" s="182"/>
      <c r="BR222" s="187"/>
    </row>
    <row r="223" spans="1:70" s="118" customFormat="1" ht="15" x14ac:dyDescent="0.25">
      <c r="A223" s="159"/>
      <c r="B223" s="163" t="s">
        <v>81</v>
      </c>
      <c r="C223" s="161" t="s">
        <v>87</v>
      </c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2"/>
      <c r="BL223" s="152"/>
      <c r="BO223" s="158" t="s">
        <v>87</v>
      </c>
      <c r="BQ223" s="182"/>
      <c r="BR223" s="187"/>
    </row>
    <row r="224" spans="1:70" s="118" customFormat="1" ht="15" x14ac:dyDescent="0.25">
      <c r="A224" s="164"/>
      <c r="B224" s="165"/>
      <c r="C224" s="165"/>
      <c r="D224" s="165"/>
      <c r="E224" s="166" t="s">
        <v>517</v>
      </c>
      <c r="F224" s="167"/>
      <c r="G224" s="168"/>
      <c r="H224" s="133"/>
      <c r="I224" s="133"/>
      <c r="J224" s="133"/>
      <c r="K224" s="133"/>
      <c r="L224" s="189">
        <v>153.62</v>
      </c>
      <c r="M224" s="170"/>
      <c r="N224" s="171"/>
      <c r="O224" s="172"/>
      <c r="BL224" s="152"/>
      <c r="BQ224" s="182"/>
      <c r="BR224" s="187"/>
    </row>
    <row r="225" spans="1:70" s="118" customFormat="1" ht="15" x14ac:dyDescent="0.25">
      <c r="A225" s="164"/>
      <c r="B225" s="165"/>
      <c r="C225" s="165"/>
      <c r="D225" s="165"/>
      <c r="E225" s="166" t="s">
        <v>518</v>
      </c>
      <c r="F225" s="167"/>
      <c r="G225" s="168"/>
      <c r="H225" s="133"/>
      <c r="I225" s="133"/>
      <c r="J225" s="133"/>
      <c r="K225" s="133"/>
      <c r="L225" s="189">
        <v>83.35</v>
      </c>
      <c r="M225" s="170"/>
      <c r="N225" s="171"/>
      <c r="O225" s="172"/>
      <c r="BL225" s="152"/>
      <c r="BQ225" s="182"/>
      <c r="BR225" s="187"/>
    </row>
    <row r="226" spans="1:70" s="118" customFormat="1" ht="15" x14ac:dyDescent="0.25">
      <c r="A226" s="186" t="s">
        <v>546</v>
      </c>
      <c r="B226" s="186"/>
      <c r="C226" s="186"/>
      <c r="D226" s="186"/>
      <c r="E226" s="186"/>
      <c r="F226" s="186"/>
      <c r="G226" s="186"/>
      <c r="H226" s="186"/>
      <c r="I226" s="186"/>
      <c r="J226" s="186"/>
      <c r="K226" s="186"/>
      <c r="L226" s="186"/>
      <c r="M226" s="186"/>
      <c r="N226" s="186"/>
      <c r="O226" s="186"/>
      <c r="BL226" s="152"/>
      <c r="BQ226" s="182"/>
      <c r="BR226" s="187" t="s">
        <v>546</v>
      </c>
    </row>
    <row r="227" spans="1:70" s="118" customFormat="1" ht="56.25" x14ac:dyDescent="0.25">
      <c r="A227" s="153" t="s">
        <v>237</v>
      </c>
      <c r="B227" s="154" t="s">
        <v>162</v>
      </c>
      <c r="C227" s="155" t="s">
        <v>163</v>
      </c>
      <c r="D227" s="155"/>
      <c r="E227" s="155"/>
      <c r="F227" s="153" t="s">
        <v>164</v>
      </c>
      <c r="G227" s="156">
        <v>2.6846999999999999E-2</v>
      </c>
      <c r="H227" s="157">
        <v>389.42</v>
      </c>
      <c r="I227" s="175">
        <v>123.29</v>
      </c>
      <c r="J227" s="175">
        <v>11.41</v>
      </c>
      <c r="K227" s="175">
        <v>0.21</v>
      </c>
      <c r="L227" s="175">
        <v>163.87</v>
      </c>
      <c r="M227" s="175">
        <v>100.09</v>
      </c>
      <c r="N227" s="175">
        <v>3.6</v>
      </c>
      <c r="O227" s="175">
        <v>0.17</v>
      </c>
      <c r="BL227" s="152"/>
      <c r="BM227" s="158" t="s">
        <v>163</v>
      </c>
      <c r="BQ227" s="182"/>
      <c r="BR227" s="187"/>
    </row>
    <row r="228" spans="1:70" s="118" customFormat="1" ht="57" x14ac:dyDescent="0.25">
      <c r="A228" s="159"/>
      <c r="B228" s="160" t="s">
        <v>85</v>
      </c>
      <c r="C228" s="161" t="s">
        <v>86</v>
      </c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2"/>
      <c r="BL228" s="152"/>
      <c r="BN228" s="158" t="s">
        <v>86</v>
      </c>
      <c r="BQ228" s="182"/>
      <c r="BR228" s="187"/>
    </row>
    <row r="229" spans="1:70" s="118" customFormat="1" ht="15" x14ac:dyDescent="0.25">
      <c r="A229" s="159"/>
      <c r="B229" s="163" t="s">
        <v>81</v>
      </c>
      <c r="C229" s="161" t="s">
        <v>87</v>
      </c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2"/>
      <c r="BL229" s="152"/>
      <c r="BO229" s="158" t="s">
        <v>87</v>
      </c>
      <c r="BQ229" s="182"/>
      <c r="BR229" s="187"/>
    </row>
    <row r="230" spans="1:70" s="118" customFormat="1" ht="15" x14ac:dyDescent="0.25">
      <c r="A230" s="164"/>
      <c r="B230" s="165"/>
      <c r="C230" s="165"/>
      <c r="D230" s="165"/>
      <c r="E230" s="166" t="s">
        <v>535</v>
      </c>
      <c r="F230" s="167"/>
      <c r="G230" s="168"/>
      <c r="H230" s="133"/>
      <c r="I230" s="133"/>
      <c r="J230" s="133"/>
      <c r="K230" s="133"/>
      <c r="L230" s="189">
        <v>94.24</v>
      </c>
      <c r="M230" s="170"/>
      <c r="N230" s="171"/>
      <c r="O230" s="172"/>
      <c r="BL230" s="152"/>
      <c r="BQ230" s="182"/>
      <c r="BR230" s="187"/>
    </row>
    <row r="231" spans="1:70" s="118" customFormat="1" ht="15" x14ac:dyDescent="0.25">
      <c r="A231" s="164"/>
      <c r="B231" s="165"/>
      <c r="C231" s="165"/>
      <c r="D231" s="165"/>
      <c r="E231" s="166" t="s">
        <v>536</v>
      </c>
      <c r="F231" s="167"/>
      <c r="G231" s="168"/>
      <c r="H231" s="133"/>
      <c r="I231" s="133"/>
      <c r="J231" s="133"/>
      <c r="K231" s="133"/>
      <c r="L231" s="189">
        <v>51.13</v>
      </c>
      <c r="M231" s="170"/>
      <c r="N231" s="171"/>
      <c r="O231" s="172"/>
      <c r="BL231" s="152"/>
      <c r="BQ231" s="182"/>
      <c r="BR231" s="187"/>
    </row>
    <row r="232" spans="1:70" s="118" customFormat="1" ht="56.25" x14ac:dyDescent="0.25">
      <c r="A232" s="153" t="s">
        <v>240</v>
      </c>
      <c r="B232" s="154" t="s">
        <v>168</v>
      </c>
      <c r="C232" s="155" t="s">
        <v>169</v>
      </c>
      <c r="D232" s="155"/>
      <c r="E232" s="155"/>
      <c r="F232" s="153" t="s">
        <v>164</v>
      </c>
      <c r="G232" s="156">
        <v>2.6846999999999999E-2</v>
      </c>
      <c r="H232" s="157">
        <v>1142.1500000000001</v>
      </c>
      <c r="I232" s="175">
        <v>151.52000000000001</v>
      </c>
      <c r="J232" s="175">
        <v>15.41</v>
      </c>
      <c r="K232" s="175">
        <v>0.41</v>
      </c>
      <c r="L232" s="175">
        <v>358.28</v>
      </c>
      <c r="M232" s="175">
        <v>123.02</v>
      </c>
      <c r="N232" s="175">
        <v>4.8600000000000003</v>
      </c>
      <c r="O232" s="175">
        <v>0.34</v>
      </c>
      <c r="BL232" s="152"/>
      <c r="BM232" s="158" t="s">
        <v>169</v>
      </c>
      <c r="BQ232" s="182"/>
      <c r="BR232" s="187"/>
    </row>
    <row r="233" spans="1:70" s="118" customFormat="1" ht="15" x14ac:dyDescent="0.25">
      <c r="A233" s="159"/>
      <c r="B233" s="160"/>
      <c r="C233" s="161" t="s">
        <v>170</v>
      </c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2"/>
      <c r="BL233" s="152"/>
      <c r="BN233" s="158" t="s">
        <v>170</v>
      </c>
      <c r="BQ233" s="182"/>
      <c r="BR233" s="187"/>
    </row>
    <row r="234" spans="1:70" s="118" customFormat="1" ht="57" x14ac:dyDescent="0.25">
      <c r="A234" s="159"/>
      <c r="B234" s="160" t="s">
        <v>85</v>
      </c>
      <c r="C234" s="161" t="s">
        <v>86</v>
      </c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2"/>
      <c r="BL234" s="152"/>
      <c r="BN234" s="158" t="s">
        <v>86</v>
      </c>
      <c r="BQ234" s="182"/>
      <c r="BR234" s="187"/>
    </row>
    <row r="235" spans="1:70" s="118" customFormat="1" ht="15" x14ac:dyDescent="0.25">
      <c r="A235" s="159"/>
      <c r="B235" s="163" t="s">
        <v>81</v>
      </c>
      <c r="C235" s="161" t="s">
        <v>87</v>
      </c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2"/>
      <c r="BL235" s="152"/>
      <c r="BO235" s="158" t="s">
        <v>87</v>
      </c>
      <c r="BQ235" s="182"/>
      <c r="BR235" s="187"/>
    </row>
    <row r="236" spans="1:70" s="118" customFormat="1" ht="15" x14ac:dyDescent="0.25">
      <c r="A236" s="164"/>
      <c r="B236" s="165"/>
      <c r="C236" s="165"/>
      <c r="D236" s="165"/>
      <c r="E236" s="166" t="s">
        <v>537</v>
      </c>
      <c r="F236" s="167"/>
      <c r="G236" s="168"/>
      <c r="H236" s="133"/>
      <c r="I236" s="133"/>
      <c r="J236" s="133"/>
      <c r="K236" s="133"/>
      <c r="L236" s="189">
        <v>115.96</v>
      </c>
      <c r="M236" s="170"/>
      <c r="N236" s="171"/>
      <c r="O236" s="172"/>
      <c r="BL236" s="152"/>
      <c r="BQ236" s="182"/>
      <c r="BR236" s="187"/>
    </row>
    <row r="237" spans="1:70" s="118" customFormat="1" ht="15" x14ac:dyDescent="0.25">
      <c r="A237" s="164"/>
      <c r="B237" s="165"/>
      <c r="C237" s="165"/>
      <c r="D237" s="165"/>
      <c r="E237" s="166" t="s">
        <v>538</v>
      </c>
      <c r="F237" s="167"/>
      <c r="G237" s="168"/>
      <c r="H237" s="133"/>
      <c r="I237" s="133"/>
      <c r="J237" s="133"/>
      <c r="K237" s="133"/>
      <c r="L237" s="189">
        <v>62.91</v>
      </c>
      <c r="M237" s="170"/>
      <c r="N237" s="171"/>
      <c r="O237" s="172"/>
      <c r="BL237" s="152"/>
      <c r="BQ237" s="182"/>
      <c r="BR237" s="187"/>
    </row>
    <row r="238" spans="1:70" s="118" customFormat="1" ht="15" x14ac:dyDescent="0.25">
      <c r="A238" s="186" t="s">
        <v>547</v>
      </c>
      <c r="B238" s="186"/>
      <c r="C238" s="186"/>
      <c r="D238" s="186"/>
      <c r="E238" s="186"/>
      <c r="F238" s="186"/>
      <c r="G238" s="186"/>
      <c r="H238" s="186"/>
      <c r="I238" s="186"/>
      <c r="J238" s="186"/>
      <c r="K238" s="186"/>
      <c r="L238" s="186"/>
      <c r="M238" s="186"/>
      <c r="N238" s="186"/>
      <c r="O238" s="186"/>
      <c r="BL238" s="152"/>
      <c r="BQ238" s="182"/>
      <c r="BR238" s="187" t="s">
        <v>547</v>
      </c>
    </row>
    <row r="239" spans="1:70" s="118" customFormat="1" ht="56.25" x14ac:dyDescent="0.25">
      <c r="A239" s="153" t="s">
        <v>244</v>
      </c>
      <c r="B239" s="154" t="s">
        <v>162</v>
      </c>
      <c r="C239" s="155" t="s">
        <v>163</v>
      </c>
      <c r="D239" s="155"/>
      <c r="E239" s="155"/>
      <c r="F239" s="153" t="s">
        <v>164</v>
      </c>
      <c r="G239" s="156">
        <v>1.7482000000000001E-2</v>
      </c>
      <c r="H239" s="157">
        <v>389.42</v>
      </c>
      <c r="I239" s="175">
        <v>123.29</v>
      </c>
      <c r="J239" s="175">
        <v>11.41</v>
      </c>
      <c r="K239" s="175">
        <v>0.21</v>
      </c>
      <c r="L239" s="175">
        <v>106.71</v>
      </c>
      <c r="M239" s="175">
        <v>65.180000000000007</v>
      </c>
      <c r="N239" s="175">
        <v>2.34</v>
      </c>
      <c r="O239" s="175">
        <v>0.11</v>
      </c>
      <c r="BL239" s="152"/>
      <c r="BM239" s="158" t="s">
        <v>163</v>
      </c>
      <c r="BQ239" s="182"/>
      <c r="BR239" s="187"/>
    </row>
    <row r="240" spans="1:70" s="118" customFormat="1" ht="57" x14ac:dyDescent="0.25">
      <c r="A240" s="159"/>
      <c r="B240" s="160" t="s">
        <v>85</v>
      </c>
      <c r="C240" s="161" t="s">
        <v>86</v>
      </c>
      <c r="D240" s="161"/>
      <c r="E240" s="161"/>
      <c r="F240" s="161"/>
      <c r="G240" s="161"/>
      <c r="H240" s="161"/>
      <c r="I240" s="161"/>
      <c r="J240" s="161"/>
      <c r="K240" s="161"/>
      <c r="L240" s="161"/>
      <c r="M240" s="161"/>
      <c r="N240" s="161"/>
      <c r="O240" s="162"/>
      <c r="BL240" s="152"/>
      <c r="BN240" s="158" t="s">
        <v>86</v>
      </c>
      <c r="BQ240" s="182"/>
      <c r="BR240" s="187"/>
    </row>
    <row r="241" spans="1:70" s="118" customFormat="1" ht="15" x14ac:dyDescent="0.25">
      <c r="A241" s="159"/>
      <c r="B241" s="163" t="s">
        <v>81</v>
      </c>
      <c r="C241" s="161" t="s">
        <v>87</v>
      </c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2"/>
      <c r="BL241" s="152"/>
      <c r="BO241" s="158" t="s">
        <v>87</v>
      </c>
      <c r="BQ241" s="182"/>
      <c r="BR241" s="187"/>
    </row>
    <row r="242" spans="1:70" s="118" customFormat="1" ht="15" x14ac:dyDescent="0.25">
      <c r="A242" s="164"/>
      <c r="B242" s="165"/>
      <c r="C242" s="165"/>
      <c r="D242" s="165"/>
      <c r="E242" s="166" t="s">
        <v>548</v>
      </c>
      <c r="F242" s="167"/>
      <c r="G242" s="168"/>
      <c r="H242" s="133"/>
      <c r="I242" s="133"/>
      <c r="J242" s="133"/>
      <c r="K242" s="133"/>
      <c r="L242" s="189">
        <v>61.37</v>
      </c>
      <c r="M242" s="170"/>
      <c r="N242" s="171"/>
      <c r="O242" s="172"/>
      <c r="BL242" s="152"/>
      <c r="BQ242" s="182"/>
      <c r="BR242" s="187"/>
    </row>
    <row r="243" spans="1:70" s="118" customFormat="1" ht="15" x14ac:dyDescent="0.25">
      <c r="A243" s="164"/>
      <c r="B243" s="165"/>
      <c r="C243" s="165"/>
      <c r="D243" s="165"/>
      <c r="E243" s="166" t="s">
        <v>549</v>
      </c>
      <c r="F243" s="167"/>
      <c r="G243" s="168"/>
      <c r="H243" s="133"/>
      <c r="I243" s="133"/>
      <c r="J243" s="133"/>
      <c r="K243" s="133"/>
      <c r="L243" s="189">
        <v>33.299999999999997</v>
      </c>
      <c r="M243" s="170"/>
      <c r="N243" s="171"/>
      <c r="O243" s="172"/>
      <c r="BL243" s="152"/>
      <c r="BQ243" s="182"/>
      <c r="BR243" s="187"/>
    </row>
    <row r="244" spans="1:70" s="118" customFormat="1" ht="56.25" x14ac:dyDescent="0.25">
      <c r="A244" s="153" t="s">
        <v>247</v>
      </c>
      <c r="B244" s="154" t="s">
        <v>168</v>
      </c>
      <c r="C244" s="155" t="s">
        <v>169</v>
      </c>
      <c r="D244" s="155"/>
      <c r="E244" s="155"/>
      <c r="F244" s="153" t="s">
        <v>164</v>
      </c>
      <c r="G244" s="156">
        <v>1.7482000000000001E-2</v>
      </c>
      <c r="H244" s="157">
        <v>1142.1500000000001</v>
      </c>
      <c r="I244" s="175">
        <v>151.52000000000001</v>
      </c>
      <c r="J244" s="175">
        <v>15.41</v>
      </c>
      <c r="K244" s="175">
        <v>0.41</v>
      </c>
      <c r="L244" s="175">
        <v>233.29</v>
      </c>
      <c r="M244" s="175">
        <v>80.099999999999994</v>
      </c>
      <c r="N244" s="175">
        <v>3.16</v>
      </c>
      <c r="O244" s="175">
        <v>0.22</v>
      </c>
      <c r="BL244" s="152"/>
      <c r="BM244" s="158" t="s">
        <v>169</v>
      </c>
      <c r="BQ244" s="182"/>
      <c r="BR244" s="187"/>
    </row>
    <row r="245" spans="1:70" s="118" customFormat="1" ht="15" x14ac:dyDescent="0.25">
      <c r="A245" s="159"/>
      <c r="B245" s="160"/>
      <c r="C245" s="161" t="s">
        <v>170</v>
      </c>
      <c r="D245" s="161"/>
      <c r="E245" s="161"/>
      <c r="F245" s="161"/>
      <c r="G245" s="161"/>
      <c r="H245" s="161"/>
      <c r="I245" s="161"/>
      <c r="J245" s="161"/>
      <c r="K245" s="161"/>
      <c r="L245" s="161"/>
      <c r="M245" s="161"/>
      <c r="N245" s="161"/>
      <c r="O245" s="162"/>
      <c r="BL245" s="152"/>
      <c r="BN245" s="158" t="s">
        <v>170</v>
      </c>
      <c r="BQ245" s="182"/>
      <c r="BR245" s="187"/>
    </row>
    <row r="246" spans="1:70" s="118" customFormat="1" ht="57" x14ac:dyDescent="0.25">
      <c r="A246" s="159"/>
      <c r="B246" s="160" t="s">
        <v>85</v>
      </c>
      <c r="C246" s="161" t="s">
        <v>86</v>
      </c>
      <c r="D246" s="161"/>
      <c r="E246" s="161"/>
      <c r="F246" s="161"/>
      <c r="G246" s="161"/>
      <c r="H246" s="161"/>
      <c r="I246" s="161"/>
      <c r="J246" s="161"/>
      <c r="K246" s="161"/>
      <c r="L246" s="161"/>
      <c r="M246" s="161"/>
      <c r="N246" s="161"/>
      <c r="O246" s="162"/>
      <c r="BL246" s="152"/>
      <c r="BN246" s="158" t="s">
        <v>86</v>
      </c>
      <c r="BQ246" s="182"/>
      <c r="BR246" s="187"/>
    </row>
    <row r="247" spans="1:70" s="118" customFormat="1" ht="15" x14ac:dyDescent="0.25">
      <c r="A247" s="159"/>
      <c r="B247" s="163" t="s">
        <v>81</v>
      </c>
      <c r="C247" s="161" t="s">
        <v>87</v>
      </c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2"/>
      <c r="BL247" s="152"/>
      <c r="BO247" s="158" t="s">
        <v>87</v>
      </c>
      <c r="BQ247" s="182"/>
      <c r="BR247" s="187"/>
    </row>
    <row r="248" spans="1:70" s="118" customFormat="1" ht="15" x14ac:dyDescent="0.25">
      <c r="A248" s="164"/>
      <c r="B248" s="165"/>
      <c r="C248" s="165"/>
      <c r="D248" s="165"/>
      <c r="E248" s="166" t="s">
        <v>550</v>
      </c>
      <c r="F248" s="167"/>
      <c r="G248" s="168"/>
      <c r="H248" s="133"/>
      <c r="I248" s="133"/>
      <c r="J248" s="133"/>
      <c r="K248" s="133"/>
      <c r="L248" s="189">
        <v>75.5</v>
      </c>
      <c r="M248" s="170"/>
      <c r="N248" s="171"/>
      <c r="O248" s="172"/>
      <c r="BL248" s="152"/>
      <c r="BQ248" s="182"/>
      <c r="BR248" s="187"/>
    </row>
    <row r="249" spans="1:70" s="118" customFormat="1" ht="15" x14ac:dyDescent="0.25">
      <c r="A249" s="164"/>
      <c r="B249" s="165"/>
      <c r="C249" s="165"/>
      <c r="D249" s="165"/>
      <c r="E249" s="166" t="s">
        <v>551</v>
      </c>
      <c r="F249" s="167"/>
      <c r="G249" s="168"/>
      <c r="H249" s="133"/>
      <c r="I249" s="133"/>
      <c r="J249" s="133"/>
      <c r="K249" s="133"/>
      <c r="L249" s="189">
        <v>40.96</v>
      </c>
      <c r="M249" s="170"/>
      <c r="N249" s="171"/>
      <c r="O249" s="172"/>
      <c r="BL249" s="152"/>
      <c r="BQ249" s="182"/>
      <c r="BR249" s="187"/>
    </row>
    <row r="250" spans="1:70" s="118" customFormat="1" ht="15" x14ac:dyDescent="0.25">
      <c r="A250" s="186" t="s">
        <v>552</v>
      </c>
      <c r="B250" s="186"/>
      <c r="C250" s="186"/>
      <c r="D250" s="186"/>
      <c r="E250" s="186"/>
      <c r="F250" s="186"/>
      <c r="G250" s="186"/>
      <c r="H250" s="186"/>
      <c r="I250" s="186"/>
      <c r="J250" s="186"/>
      <c r="K250" s="186"/>
      <c r="L250" s="186"/>
      <c r="M250" s="186"/>
      <c r="N250" s="186"/>
      <c r="O250" s="186"/>
      <c r="BL250" s="152"/>
      <c r="BQ250" s="182"/>
      <c r="BR250" s="187" t="s">
        <v>552</v>
      </c>
    </row>
    <row r="251" spans="1:70" s="118" customFormat="1" ht="56.25" x14ac:dyDescent="0.25">
      <c r="A251" s="153" t="s">
        <v>251</v>
      </c>
      <c r="B251" s="154" t="s">
        <v>162</v>
      </c>
      <c r="C251" s="155" t="s">
        <v>163</v>
      </c>
      <c r="D251" s="155"/>
      <c r="E251" s="155"/>
      <c r="F251" s="153" t="s">
        <v>164</v>
      </c>
      <c r="G251" s="156">
        <v>4.594E-3</v>
      </c>
      <c r="H251" s="157">
        <v>389.42</v>
      </c>
      <c r="I251" s="175">
        <v>123.29</v>
      </c>
      <c r="J251" s="175">
        <v>11.41</v>
      </c>
      <c r="K251" s="175">
        <v>0.21</v>
      </c>
      <c r="L251" s="175">
        <v>28.05</v>
      </c>
      <c r="M251" s="175">
        <v>17.13</v>
      </c>
      <c r="N251" s="175">
        <v>0.62</v>
      </c>
      <c r="O251" s="175">
        <v>0.03</v>
      </c>
      <c r="BL251" s="152"/>
      <c r="BM251" s="158" t="s">
        <v>163</v>
      </c>
      <c r="BQ251" s="182"/>
      <c r="BR251" s="187"/>
    </row>
    <row r="252" spans="1:70" s="118" customFormat="1" ht="57" x14ac:dyDescent="0.25">
      <c r="A252" s="159"/>
      <c r="B252" s="160" t="s">
        <v>85</v>
      </c>
      <c r="C252" s="161" t="s">
        <v>86</v>
      </c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2"/>
      <c r="BL252" s="152"/>
      <c r="BN252" s="158" t="s">
        <v>86</v>
      </c>
      <c r="BQ252" s="182"/>
      <c r="BR252" s="187"/>
    </row>
    <row r="253" spans="1:70" s="118" customFormat="1" ht="15" x14ac:dyDescent="0.25">
      <c r="A253" s="159"/>
      <c r="B253" s="163" t="s">
        <v>81</v>
      </c>
      <c r="C253" s="161" t="s">
        <v>87</v>
      </c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2"/>
      <c r="BL253" s="152"/>
      <c r="BO253" s="158" t="s">
        <v>87</v>
      </c>
      <c r="BQ253" s="182"/>
      <c r="BR253" s="187"/>
    </row>
    <row r="254" spans="1:70" s="118" customFormat="1" ht="15" x14ac:dyDescent="0.25">
      <c r="A254" s="164"/>
      <c r="B254" s="165"/>
      <c r="C254" s="165"/>
      <c r="D254" s="165"/>
      <c r="E254" s="166" t="s">
        <v>553</v>
      </c>
      <c r="F254" s="167"/>
      <c r="G254" s="168"/>
      <c r="H254" s="133"/>
      <c r="I254" s="133"/>
      <c r="J254" s="133"/>
      <c r="K254" s="133"/>
      <c r="L254" s="189">
        <v>16.13</v>
      </c>
      <c r="M254" s="170"/>
      <c r="N254" s="171"/>
      <c r="O254" s="172"/>
      <c r="BL254" s="152"/>
      <c r="BQ254" s="182"/>
      <c r="BR254" s="187"/>
    </row>
    <row r="255" spans="1:70" s="118" customFormat="1" ht="15" x14ac:dyDescent="0.25">
      <c r="A255" s="164"/>
      <c r="B255" s="165"/>
      <c r="C255" s="165"/>
      <c r="D255" s="165"/>
      <c r="E255" s="166" t="s">
        <v>554</v>
      </c>
      <c r="F255" s="167"/>
      <c r="G255" s="168"/>
      <c r="H255" s="133"/>
      <c r="I255" s="133"/>
      <c r="J255" s="133"/>
      <c r="K255" s="133"/>
      <c r="L255" s="189">
        <v>8.75</v>
      </c>
      <c r="M255" s="170"/>
      <c r="N255" s="171"/>
      <c r="O255" s="172"/>
      <c r="BL255" s="152"/>
      <c r="BQ255" s="182"/>
      <c r="BR255" s="187"/>
    </row>
    <row r="256" spans="1:70" s="118" customFormat="1" ht="56.25" x14ac:dyDescent="0.25">
      <c r="A256" s="153" t="s">
        <v>254</v>
      </c>
      <c r="B256" s="154" t="s">
        <v>168</v>
      </c>
      <c r="C256" s="155" t="s">
        <v>169</v>
      </c>
      <c r="D256" s="155"/>
      <c r="E256" s="155"/>
      <c r="F256" s="153" t="s">
        <v>164</v>
      </c>
      <c r="G256" s="156">
        <v>4.594E-3</v>
      </c>
      <c r="H256" s="157">
        <v>1142.1500000000001</v>
      </c>
      <c r="I256" s="175">
        <v>151.52000000000001</v>
      </c>
      <c r="J256" s="175">
        <v>15.41</v>
      </c>
      <c r="K256" s="175">
        <v>0.41</v>
      </c>
      <c r="L256" s="175">
        <v>61.31</v>
      </c>
      <c r="M256" s="175">
        <v>21.05</v>
      </c>
      <c r="N256" s="175">
        <v>0.83</v>
      </c>
      <c r="O256" s="175">
        <v>0.06</v>
      </c>
      <c r="BL256" s="152"/>
      <c r="BM256" s="158" t="s">
        <v>169</v>
      </c>
      <c r="BQ256" s="182"/>
      <c r="BR256" s="187"/>
    </row>
    <row r="257" spans="1:70" s="118" customFormat="1" ht="15" x14ac:dyDescent="0.25">
      <c r="A257" s="159"/>
      <c r="B257" s="160"/>
      <c r="C257" s="161" t="s">
        <v>170</v>
      </c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2"/>
      <c r="BL257" s="152"/>
      <c r="BN257" s="158" t="s">
        <v>170</v>
      </c>
      <c r="BQ257" s="182"/>
      <c r="BR257" s="187"/>
    </row>
    <row r="258" spans="1:70" s="118" customFormat="1" ht="57" x14ac:dyDescent="0.25">
      <c r="A258" s="159"/>
      <c r="B258" s="160" t="s">
        <v>85</v>
      </c>
      <c r="C258" s="161" t="s">
        <v>86</v>
      </c>
      <c r="D258" s="161"/>
      <c r="E258" s="161"/>
      <c r="F258" s="161"/>
      <c r="G258" s="161"/>
      <c r="H258" s="161"/>
      <c r="I258" s="161"/>
      <c r="J258" s="161"/>
      <c r="K258" s="161"/>
      <c r="L258" s="161"/>
      <c r="M258" s="161"/>
      <c r="N258" s="161"/>
      <c r="O258" s="162"/>
      <c r="BL258" s="152"/>
      <c r="BN258" s="158" t="s">
        <v>86</v>
      </c>
      <c r="BQ258" s="182"/>
      <c r="BR258" s="187"/>
    </row>
    <row r="259" spans="1:70" s="118" customFormat="1" ht="15" x14ac:dyDescent="0.25">
      <c r="A259" s="159"/>
      <c r="B259" s="163" t="s">
        <v>81</v>
      </c>
      <c r="C259" s="161" t="s">
        <v>87</v>
      </c>
      <c r="D259" s="161"/>
      <c r="E259" s="161"/>
      <c r="F259" s="161"/>
      <c r="G259" s="161"/>
      <c r="H259" s="161"/>
      <c r="I259" s="161"/>
      <c r="J259" s="161"/>
      <c r="K259" s="161"/>
      <c r="L259" s="161"/>
      <c r="M259" s="161"/>
      <c r="N259" s="161"/>
      <c r="O259" s="162"/>
      <c r="BL259" s="152"/>
      <c r="BO259" s="158" t="s">
        <v>87</v>
      </c>
      <c r="BQ259" s="182"/>
      <c r="BR259" s="187"/>
    </row>
    <row r="260" spans="1:70" s="118" customFormat="1" ht="15" x14ac:dyDescent="0.25">
      <c r="A260" s="164"/>
      <c r="B260" s="165"/>
      <c r="C260" s="165"/>
      <c r="D260" s="165"/>
      <c r="E260" s="166" t="s">
        <v>555</v>
      </c>
      <c r="F260" s="167"/>
      <c r="G260" s="168"/>
      <c r="H260" s="133"/>
      <c r="I260" s="133"/>
      <c r="J260" s="133"/>
      <c r="K260" s="133"/>
      <c r="L260" s="189">
        <v>19.84</v>
      </c>
      <c r="M260" s="170"/>
      <c r="N260" s="171"/>
      <c r="O260" s="172"/>
      <c r="BL260" s="152"/>
      <c r="BQ260" s="182"/>
      <c r="BR260" s="187"/>
    </row>
    <row r="261" spans="1:70" s="118" customFormat="1" ht="15" x14ac:dyDescent="0.25">
      <c r="A261" s="164"/>
      <c r="B261" s="165"/>
      <c r="C261" s="165"/>
      <c r="D261" s="165"/>
      <c r="E261" s="166" t="s">
        <v>556</v>
      </c>
      <c r="F261" s="167"/>
      <c r="G261" s="168"/>
      <c r="H261" s="133"/>
      <c r="I261" s="133"/>
      <c r="J261" s="133"/>
      <c r="K261" s="133"/>
      <c r="L261" s="189">
        <v>10.77</v>
      </c>
      <c r="M261" s="170"/>
      <c r="N261" s="171"/>
      <c r="O261" s="172"/>
      <c r="BL261" s="152"/>
      <c r="BQ261" s="182"/>
      <c r="BR261" s="187"/>
    </row>
    <row r="262" spans="1:70" s="118" customFormat="1" ht="15" x14ac:dyDescent="0.25">
      <c r="A262" s="186" t="s">
        <v>557</v>
      </c>
      <c r="B262" s="186"/>
      <c r="C262" s="186"/>
      <c r="D262" s="186"/>
      <c r="E262" s="186"/>
      <c r="F262" s="186"/>
      <c r="G262" s="186"/>
      <c r="H262" s="186"/>
      <c r="I262" s="186"/>
      <c r="J262" s="186"/>
      <c r="K262" s="186"/>
      <c r="L262" s="186"/>
      <c r="M262" s="186"/>
      <c r="N262" s="186"/>
      <c r="O262" s="186"/>
      <c r="BL262" s="152"/>
      <c r="BQ262" s="182"/>
      <c r="BR262" s="187" t="s">
        <v>557</v>
      </c>
    </row>
    <row r="263" spans="1:70" s="118" customFormat="1" ht="56.25" x14ac:dyDescent="0.25">
      <c r="A263" s="153" t="s">
        <v>258</v>
      </c>
      <c r="B263" s="154" t="s">
        <v>162</v>
      </c>
      <c r="C263" s="155" t="s">
        <v>163</v>
      </c>
      <c r="D263" s="155"/>
      <c r="E263" s="155"/>
      <c r="F263" s="153" t="s">
        <v>164</v>
      </c>
      <c r="G263" s="197">
        <v>2.2818999999999998</v>
      </c>
      <c r="H263" s="157">
        <v>389.42</v>
      </c>
      <c r="I263" s="175">
        <v>123.29</v>
      </c>
      <c r="J263" s="175">
        <v>11.41</v>
      </c>
      <c r="K263" s="175">
        <v>0.21</v>
      </c>
      <c r="L263" s="157">
        <v>13928.26</v>
      </c>
      <c r="M263" s="157">
        <v>8507.69</v>
      </c>
      <c r="N263" s="175">
        <v>305.61</v>
      </c>
      <c r="O263" s="175">
        <v>14.28</v>
      </c>
      <c r="BL263" s="152"/>
      <c r="BM263" s="158" t="s">
        <v>163</v>
      </c>
      <c r="BQ263" s="182"/>
      <c r="BR263" s="187"/>
    </row>
    <row r="264" spans="1:70" s="118" customFormat="1" ht="57" x14ac:dyDescent="0.25">
      <c r="A264" s="159"/>
      <c r="B264" s="160" t="s">
        <v>85</v>
      </c>
      <c r="C264" s="161" t="s">
        <v>86</v>
      </c>
      <c r="D264" s="161"/>
      <c r="E264" s="161"/>
      <c r="F264" s="161"/>
      <c r="G264" s="161"/>
      <c r="H264" s="161"/>
      <c r="I264" s="161"/>
      <c r="J264" s="161"/>
      <c r="K264" s="161"/>
      <c r="L264" s="161"/>
      <c r="M264" s="161"/>
      <c r="N264" s="161"/>
      <c r="O264" s="162"/>
      <c r="BL264" s="152"/>
      <c r="BN264" s="158" t="s">
        <v>86</v>
      </c>
      <c r="BQ264" s="182"/>
      <c r="BR264" s="187"/>
    </row>
    <row r="265" spans="1:70" s="118" customFormat="1" ht="15" x14ac:dyDescent="0.25">
      <c r="A265" s="159"/>
      <c r="B265" s="163" t="s">
        <v>81</v>
      </c>
      <c r="C265" s="161" t="s">
        <v>87</v>
      </c>
      <c r="D265" s="161"/>
      <c r="E265" s="161"/>
      <c r="F265" s="161"/>
      <c r="G265" s="161"/>
      <c r="H265" s="161"/>
      <c r="I265" s="161"/>
      <c r="J265" s="161"/>
      <c r="K265" s="161"/>
      <c r="L265" s="161"/>
      <c r="M265" s="161"/>
      <c r="N265" s="161"/>
      <c r="O265" s="162"/>
      <c r="BL265" s="152"/>
      <c r="BO265" s="158" t="s">
        <v>87</v>
      </c>
      <c r="BQ265" s="182"/>
      <c r="BR265" s="187"/>
    </row>
    <row r="266" spans="1:70" s="118" customFormat="1" ht="15" x14ac:dyDescent="0.25">
      <c r="A266" s="164"/>
      <c r="B266" s="165"/>
      <c r="C266" s="165"/>
      <c r="D266" s="165"/>
      <c r="E266" s="166" t="s">
        <v>558</v>
      </c>
      <c r="F266" s="167"/>
      <c r="G266" s="168"/>
      <c r="H266" s="133"/>
      <c r="I266" s="133"/>
      <c r="J266" s="133"/>
      <c r="K266" s="133"/>
      <c r="L266" s="169">
        <v>8010.65</v>
      </c>
      <c r="M266" s="170"/>
      <c r="N266" s="171"/>
      <c r="O266" s="172"/>
      <c r="BL266" s="152"/>
      <c r="BQ266" s="182"/>
      <c r="BR266" s="187"/>
    </row>
    <row r="267" spans="1:70" s="118" customFormat="1" ht="15" x14ac:dyDescent="0.25">
      <c r="A267" s="164"/>
      <c r="B267" s="165"/>
      <c r="C267" s="165"/>
      <c r="D267" s="165"/>
      <c r="E267" s="166" t="s">
        <v>559</v>
      </c>
      <c r="F267" s="167"/>
      <c r="G267" s="168"/>
      <c r="H267" s="133"/>
      <c r="I267" s="133"/>
      <c r="J267" s="133"/>
      <c r="K267" s="133"/>
      <c r="L267" s="169">
        <v>4346.2</v>
      </c>
      <c r="M267" s="170"/>
      <c r="N267" s="171"/>
      <c r="O267" s="172"/>
      <c r="BL267" s="152"/>
      <c r="BQ267" s="182"/>
      <c r="BR267" s="187"/>
    </row>
    <row r="268" spans="1:70" s="118" customFormat="1" ht="56.25" x14ac:dyDescent="0.25">
      <c r="A268" s="153" t="s">
        <v>261</v>
      </c>
      <c r="B268" s="154" t="s">
        <v>168</v>
      </c>
      <c r="C268" s="155" t="s">
        <v>169</v>
      </c>
      <c r="D268" s="155"/>
      <c r="E268" s="155"/>
      <c r="F268" s="153" t="s">
        <v>164</v>
      </c>
      <c r="G268" s="197">
        <v>2.2818999999999998</v>
      </c>
      <c r="H268" s="157">
        <v>1142.1500000000001</v>
      </c>
      <c r="I268" s="175">
        <v>151.52000000000001</v>
      </c>
      <c r="J268" s="175">
        <v>15.41</v>
      </c>
      <c r="K268" s="175">
        <v>0.41</v>
      </c>
      <c r="L268" s="157">
        <v>30451.81</v>
      </c>
      <c r="M268" s="157">
        <v>10455.86</v>
      </c>
      <c r="N268" s="175">
        <v>412.83</v>
      </c>
      <c r="O268" s="175">
        <v>28.57</v>
      </c>
      <c r="BL268" s="152"/>
      <c r="BM268" s="158" t="s">
        <v>169</v>
      </c>
      <c r="BQ268" s="182"/>
      <c r="BR268" s="187"/>
    </row>
    <row r="269" spans="1:70" s="118" customFormat="1" ht="15" x14ac:dyDescent="0.25">
      <c r="A269" s="159"/>
      <c r="B269" s="160"/>
      <c r="C269" s="161" t="s">
        <v>170</v>
      </c>
      <c r="D269" s="161"/>
      <c r="E269" s="161"/>
      <c r="F269" s="161"/>
      <c r="G269" s="161"/>
      <c r="H269" s="161"/>
      <c r="I269" s="161"/>
      <c r="J269" s="161"/>
      <c r="K269" s="161"/>
      <c r="L269" s="161"/>
      <c r="M269" s="161"/>
      <c r="N269" s="161"/>
      <c r="O269" s="162"/>
      <c r="BL269" s="152"/>
      <c r="BN269" s="158" t="s">
        <v>170</v>
      </c>
      <c r="BQ269" s="182"/>
      <c r="BR269" s="187"/>
    </row>
    <row r="270" spans="1:70" s="118" customFormat="1" ht="57" x14ac:dyDescent="0.25">
      <c r="A270" s="159"/>
      <c r="B270" s="160" t="s">
        <v>85</v>
      </c>
      <c r="C270" s="161" t="s">
        <v>86</v>
      </c>
      <c r="D270" s="161"/>
      <c r="E270" s="161"/>
      <c r="F270" s="161"/>
      <c r="G270" s="161"/>
      <c r="H270" s="161"/>
      <c r="I270" s="161"/>
      <c r="J270" s="161"/>
      <c r="K270" s="161"/>
      <c r="L270" s="161"/>
      <c r="M270" s="161"/>
      <c r="N270" s="161"/>
      <c r="O270" s="162"/>
      <c r="BL270" s="152"/>
      <c r="BN270" s="158" t="s">
        <v>86</v>
      </c>
      <c r="BQ270" s="182"/>
      <c r="BR270" s="187"/>
    </row>
    <row r="271" spans="1:70" s="118" customFormat="1" ht="15" x14ac:dyDescent="0.25">
      <c r="A271" s="159"/>
      <c r="B271" s="163" t="s">
        <v>81</v>
      </c>
      <c r="C271" s="161" t="s">
        <v>87</v>
      </c>
      <c r="D271" s="161"/>
      <c r="E271" s="161"/>
      <c r="F271" s="161"/>
      <c r="G271" s="161"/>
      <c r="H271" s="161"/>
      <c r="I271" s="161"/>
      <c r="J271" s="161"/>
      <c r="K271" s="161"/>
      <c r="L271" s="161"/>
      <c r="M271" s="161"/>
      <c r="N271" s="161"/>
      <c r="O271" s="162"/>
      <c r="BL271" s="152"/>
      <c r="BO271" s="158" t="s">
        <v>87</v>
      </c>
      <c r="BQ271" s="182"/>
      <c r="BR271" s="187"/>
    </row>
    <row r="272" spans="1:70" s="118" customFormat="1" ht="15" x14ac:dyDescent="0.25">
      <c r="A272" s="164"/>
      <c r="B272" s="165"/>
      <c r="C272" s="165"/>
      <c r="D272" s="165"/>
      <c r="E272" s="166" t="s">
        <v>560</v>
      </c>
      <c r="F272" s="167"/>
      <c r="G272" s="168"/>
      <c r="H272" s="133"/>
      <c r="I272" s="133"/>
      <c r="J272" s="133"/>
      <c r="K272" s="133"/>
      <c r="L272" s="169">
        <v>9855.36</v>
      </c>
      <c r="M272" s="170"/>
      <c r="N272" s="171"/>
      <c r="O272" s="172"/>
      <c r="BL272" s="152"/>
      <c r="BQ272" s="182"/>
      <c r="BR272" s="187"/>
    </row>
    <row r="273" spans="1:70" s="118" customFormat="1" ht="15" x14ac:dyDescent="0.25">
      <c r="A273" s="164"/>
      <c r="B273" s="165"/>
      <c r="C273" s="165"/>
      <c r="D273" s="165"/>
      <c r="E273" s="166" t="s">
        <v>561</v>
      </c>
      <c r="F273" s="167"/>
      <c r="G273" s="168"/>
      <c r="H273" s="133"/>
      <c r="I273" s="133"/>
      <c r="J273" s="133"/>
      <c r="K273" s="133"/>
      <c r="L273" s="169">
        <v>5347.06</v>
      </c>
      <c r="M273" s="170"/>
      <c r="N273" s="171"/>
      <c r="O273" s="172"/>
      <c r="BL273" s="152"/>
      <c r="BQ273" s="182"/>
      <c r="BR273" s="187"/>
    </row>
    <row r="274" spans="1:70" s="118" customFormat="1" ht="15" x14ac:dyDescent="0.25">
      <c r="A274" s="186" t="s">
        <v>562</v>
      </c>
      <c r="B274" s="186"/>
      <c r="C274" s="186"/>
      <c r="D274" s="186"/>
      <c r="E274" s="186"/>
      <c r="F274" s="186"/>
      <c r="G274" s="186"/>
      <c r="H274" s="186"/>
      <c r="I274" s="186"/>
      <c r="J274" s="186"/>
      <c r="K274" s="186"/>
      <c r="L274" s="186"/>
      <c r="M274" s="186"/>
      <c r="N274" s="186"/>
      <c r="O274" s="186"/>
      <c r="BL274" s="152"/>
      <c r="BQ274" s="182"/>
      <c r="BR274" s="187" t="s">
        <v>562</v>
      </c>
    </row>
    <row r="275" spans="1:70" s="118" customFormat="1" ht="56.25" x14ac:dyDescent="0.25">
      <c r="A275" s="153" t="s">
        <v>265</v>
      </c>
      <c r="B275" s="154" t="s">
        <v>162</v>
      </c>
      <c r="C275" s="155" t="s">
        <v>163</v>
      </c>
      <c r="D275" s="155"/>
      <c r="E275" s="155"/>
      <c r="F275" s="153" t="s">
        <v>164</v>
      </c>
      <c r="G275" s="156">
        <v>7.5909999999999997E-3</v>
      </c>
      <c r="H275" s="157">
        <v>389.42</v>
      </c>
      <c r="I275" s="175">
        <v>123.29</v>
      </c>
      <c r="J275" s="175">
        <v>11.41</v>
      </c>
      <c r="K275" s="175">
        <v>0.21</v>
      </c>
      <c r="L275" s="175">
        <v>46.34</v>
      </c>
      <c r="M275" s="175">
        <v>28.3</v>
      </c>
      <c r="N275" s="175">
        <v>1.02</v>
      </c>
      <c r="O275" s="175">
        <v>0.05</v>
      </c>
      <c r="BL275" s="152"/>
      <c r="BM275" s="158" t="s">
        <v>163</v>
      </c>
      <c r="BQ275" s="182"/>
      <c r="BR275" s="187"/>
    </row>
    <row r="276" spans="1:70" s="118" customFormat="1" ht="57" x14ac:dyDescent="0.25">
      <c r="A276" s="159"/>
      <c r="B276" s="160" t="s">
        <v>85</v>
      </c>
      <c r="C276" s="161" t="s">
        <v>86</v>
      </c>
      <c r="D276" s="161"/>
      <c r="E276" s="161"/>
      <c r="F276" s="161"/>
      <c r="G276" s="161"/>
      <c r="H276" s="161"/>
      <c r="I276" s="161"/>
      <c r="J276" s="161"/>
      <c r="K276" s="161"/>
      <c r="L276" s="161"/>
      <c r="M276" s="161"/>
      <c r="N276" s="161"/>
      <c r="O276" s="162"/>
      <c r="BL276" s="152"/>
      <c r="BN276" s="158" t="s">
        <v>86</v>
      </c>
      <c r="BQ276" s="182"/>
      <c r="BR276" s="187"/>
    </row>
    <row r="277" spans="1:70" s="118" customFormat="1" ht="15" x14ac:dyDescent="0.25">
      <c r="A277" s="159"/>
      <c r="B277" s="163" t="s">
        <v>81</v>
      </c>
      <c r="C277" s="161" t="s">
        <v>87</v>
      </c>
      <c r="D277" s="161"/>
      <c r="E277" s="161"/>
      <c r="F277" s="161"/>
      <c r="G277" s="161"/>
      <c r="H277" s="161"/>
      <c r="I277" s="161"/>
      <c r="J277" s="161"/>
      <c r="K277" s="161"/>
      <c r="L277" s="161"/>
      <c r="M277" s="161"/>
      <c r="N277" s="161"/>
      <c r="O277" s="162"/>
      <c r="BL277" s="152"/>
      <c r="BO277" s="158" t="s">
        <v>87</v>
      </c>
      <c r="BQ277" s="182"/>
      <c r="BR277" s="187"/>
    </row>
    <row r="278" spans="1:70" s="118" customFormat="1" ht="15" x14ac:dyDescent="0.25">
      <c r="A278" s="164"/>
      <c r="B278" s="165"/>
      <c r="C278" s="165"/>
      <c r="D278" s="165"/>
      <c r="E278" s="166" t="s">
        <v>563</v>
      </c>
      <c r="F278" s="167"/>
      <c r="G278" s="168"/>
      <c r="H278" s="133"/>
      <c r="I278" s="133"/>
      <c r="J278" s="133"/>
      <c r="K278" s="133"/>
      <c r="L278" s="189">
        <v>26.65</v>
      </c>
      <c r="M278" s="170"/>
      <c r="N278" s="171"/>
      <c r="O278" s="172"/>
      <c r="BL278" s="152"/>
      <c r="BQ278" s="182"/>
      <c r="BR278" s="187"/>
    </row>
    <row r="279" spans="1:70" s="118" customFormat="1" ht="15" x14ac:dyDescent="0.25">
      <c r="A279" s="164"/>
      <c r="B279" s="165"/>
      <c r="C279" s="165"/>
      <c r="D279" s="165"/>
      <c r="E279" s="166" t="s">
        <v>564</v>
      </c>
      <c r="F279" s="167"/>
      <c r="G279" s="168"/>
      <c r="H279" s="133"/>
      <c r="I279" s="133"/>
      <c r="J279" s="133"/>
      <c r="K279" s="133"/>
      <c r="L279" s="189">
        <v>14.46</v>
      </c>
      <c r="M279" s="170"/>
      <c r="N279" s="171"/>
      <c r="O279" s="172"/>
      <c r="BL279" s="152"/>
      <c r="BQ279" s="182"/>
      <c r="BR279" s="187"/>
    </row>
    <row r="280" spans="1:70" s="118" customFormat="1" ht="56.25" x14ac:dyDescent="0.25">
      <c r="A280" s="153" t="s">
        <v>268</v>
      </c>
      <c r="B280" s="154" t="s">
        <v>168</v>
      </c>
      <c r="C280" s="155" t="s">
        <v>169</v>
      </c>
      <c r="D280" s="155"/>
      <c r="E280" s="155"/>
      <c r="F280" s="153" t="s">
        <v>164</v>
      </c>
      <c r="G280" s="156">
        <v>7.5909999999999997E-3</v>
      </c>
      <c r="H280" s="157">
        <v>1142.1500000000001</v>
      </c>
      <c r="I280" s="175">
        <v>151.52000000000001</v>
      </c>
      <c r="J280" s="175">
        <v>15.41</v>
      </c>
      <c r="K280" s="175">
        <v>0.41</v>
      </c>
      <c r="L280" s="175">
        <v>101.3</v>
      </c>
      <c r="M280" s="175">
        <v>34.78</v>
      </c>
      <c r="N280" s="175">
        <v>1.37</v>
      </c>
      <c r="O280" s="175">
        <v>0.1</v>
      </c>
      <c r="BL280" s="152"/>
      <c r="BM280" s="158" t="s">
        <v>169</v>
      </c>
      <c r="BQ280" s="182"/>
      <c r="BR280" s="187"/>
    </row>
    <row r="281" spans="1:70" s="118" customFormat="1" ht="15" x14ac:dyDescent="0.25">
      <c r="A281" s="159"/>
      <c r="B281" s="160"/>
      <c r="C281" s="161" t="s">
        <v>170</v>
      </c>
      <c r="D281" s="161"/>
      <c r="E281" s="161"/>
      <c r="F281" s="161"/>
      <c r="G281" s="161"/>
      <c r="H281" s="161"/>
      <c r="I281" s="161"/>
      <c r="J281" s="161"/>
      <c r="K281" s="161"/>
      <c r="L281" s="161"/>
      <c r="M281" s="161"/>
      <c r="N281" s="161"/>
      <c r="O281" s="162"/>
      <c r="BL281" s="152"/>
      <c r="BN281" s="158" t="s">
        <v>170</v>
      </c>
      <c r="BQ281" s="182"/>
      <c r="BR281" s="187"/>
    </row>
    <row r="282" spans="1:70" s="118" customFormat="1" ht="57" x14ac:dyDescent="0.25">
      <c r="A282" s="159"/>
      <c r="B282" s="160" t="s">
        <v>85</v>
      </c>
      <c r="C282" s="161" t="s">
        <v>86</v>
      </c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2"/>
      <c r="BL282" s="152"/>
      <c r="BN282" s="158" t="s">
        <v>86</v>
      </c>
      <c r="BQ282" s="182"/>
      <c r="BR282" s="187"/>
    </row>
    <row r="283" spans="1:70" s="118" customFormat="1" ht="15" x14ac:dyDescent="0.25">
      <c r="A283" s="159"/>
      <c r="B283" s="163" t="s">
        <v>81</v>
      </c>
      <c r="C283" s="161" t="s">
        <v>87</v>
      </c>
      <c r="D283" s="161"/>
      <c r="E283" s="161"/>
      <c r="F283" s="161"/>
      <c r="G283" s="161"/>
      <c r="H283" s="161"/>
      <c r="I283" s="161"/>
      <c r="J283" s="161"/>
      <c r="K283" s="161"/>
      <c r="L283" s="161"/>
      <c r="M283" s="161"/>
      <c r="N283" s="161"/>
      <c r="O283" s="162"/>
      <c r="BL283" s="152"/>
      <c r="BO283" s="158" t="s">
        <v>87</v>
      </c>
      <c r="BQ283" s="182"/>
      <c r="BR283" s="187"/>
    </row>
    <row r="284" spans="1:70" s="118" customFormat="1" ht="15" x14ac:dyDescent="0.25">
      <c r="A284" s="164"/>
      <c r="B284" s="165"/>
      <c r="C284" s="165"/>
      <c r="D284" s="165"/>
      <c r="E284" s="166" t="s">
        <v>565</v>
      </c>
      <c r="F284" s="167"/>
      <c r="G284" s="168"/>
      <c r="H284" s="133"/>
      <c r="I284" s="133"/>
      <c r="J284" s="133"/>
      <c r="K284" s="133"/>
      <c r="L284" s="189">
        <v>32.79</v>
      </c>
      <c r="M284" s="170"/>
      <c r="N284" s="171"/>
      <c r="O284" s="172"/>
      <c r="BL284" s="152"/>
      <c r="BQ284" s="182"/>
      <c r="BR284" s="187"/>
    </row>
    <row r="285" spans="1:70" s="118" customFormat="1" ht="15" x14ac:dyDescent="0.25">
      <c r="A285" s="164"/>
      <c r="B285" s="165"/>
      <c r="C285" s="165"/>
      <c r="D285" s="165"/>
      <c r="E285" s="166" t="s">
        <v>566</v>
      </c>
      <c r="F285" s="167"/>
      <c r="G285" s="168"/>
      <c r="H285" s="133"/>
      <c r="I285" s="133"/>
      <c r="J285" s="133"/>
      <c r="K285" s="133"/>
      <c r="L285" s="189">
        <v>17.79</v>
      </c>
      <c r="M285" s="170"/>
      <c r="N285" s="171"/>
      <c r="O285" s="172"/>
      <c r="BL285" s="152"/>
      <c r="BQ285" s="182"/>
      <c r="BR285" s="187"/>
    </row>
    <row r="286" spans="1:70" s="118" customFormat="1" ht="15" x14ac:dyDescent="0.25">
      <c r="A286" s="186" t="s">
        <v>567</v>
      </c>
      <c r="B286" s="186"/>
      <c r="C286" s="186"/>
      <c r="D286" s="186"/>
      <c r="E286" s="186"/>
      <c r="F286" s="186"/>
      <c r="G286" s="186"/>
      <c r="H286" s="186"/>
      <c r="I286" s="186"/>
      <c r="J286" s="186"/>
      <c r="K286" s="186"/>
      <c r="L286" s="186"/>
      <c r="M286" s="186"/>
      <c r="N286" s="186"/>
      <c r="O286" s="186"/>
      <c r="BL286" s="152"/>
      <c r="BQ286" s="182"/>
      <c r="BR286" s="187" t="s">
        <v>567</v>
      </c>
    </row>
    <row r="287" spans="1:70" s="118" customFormat="1" ht="56.25" x14ac:dyDescent="0.25">
      <c r="A287" s="153" t="s">
        <v>272</v>
      </c>
      <c r="B287" s="154" t="s">
        <v>162</v>
      </c>
      <c r="C287" s="155" t="s">
        <v>163</v>
      </c>
      <c r="D287" s="155"/>
      <c r="E287" s="155"/>
      <c r="F287" s="153" t="s">
        <v>164</v>
      </c>
      <c r="G287" s="156">
        <v>1.9722E-2</v>
      </c>
      <c r="H287" s="157">
        <v>389.42</v>
      </c>
      <c r="I287" s="175">
        <v>123.29</v>
      </c>
      <c r="J287" s="175">
        <v>11.41</v>
      </c>
      <c r="K287" s="175">
        <v>0.21</v>
      </c>
      <c r="L287" s="175">
        <v>120.38</v>
      </c>
      <c r="M287" s="175">
        <v>73.53</v>
      </c>
      <c r="N287" s="175">
        <v>2.64</v>
      </c>
      <c r="O287" s="175">
        <v>0.12</v>
      </c>
      <c r="BL287" s="152"/>
      <c r="BM287" s="158" t="s">
        <v>163</v>
      </c>
      <c r="BQ287" s="182"/>
      <c r="BR287" s="187"/>
    </row>
    <row r="288" spans="1:70" s="118" customFormat="1" ht="57" x14ac:dyDescent="0.25">
      <c r="A288" s="159"/>
      <c r="B288" s="160" t="s">
        <v>85</v>
      </c>
      <c r="C288" s="161" t="s">
        <v>86</v>
      </c>
      <c r="D288" s="161"/>
      <c r="E288" s="161"/>
      <c r="F288" s="161"/>
      <c r="G288" s="161"/>
      <c r="H288" s="161"/>
      <c r="I288" s="161"/>
      <c r="J288" s="161"/>
      <c r="K288" s="161"/>
      <c r="L288" s="161"/>
      <c r="M288" s="161"/>
      <c r="N288" s="161"/>
      <c r="O288" s="162"/>
      <c r="BL288" s="152"/>
      <c r="BN288" s="158" t="s">
        <v>86</v>
      </c>
      <c r="BQ288" s="182"/>
      <c r="BR288" s="187"/>
    </row>
    <row r="289" spans="1:70" s="118" customFormat="1" ht="15" x14ac:dyDescent="0.25">
      <c r="A289" s="159"/>
      <c r="B289" s="163" t="s">
        <v>81</v>
      </c>
      <c r="C289" s="161" t="s">
        <v>87</v>
      </c>
      <c r="D289" s="161"/>
      <c r="E289" s="161"/>
      <c r="F289" s="161"/>
      <c r="G289" s="161"/>
      <c r="H289" s="161"/>
      <c r="I289" s="161"/>
      <c r="J289" s="161"/>
      <c r="K289" s="161"/>
      <c r="L289" s="161"/>
      <c r="M289" s="161"/>
      <c r="N289" s="161"/>
      <c r="O289" s="162"/>
      <c r="BL289" s="152"/>
      <c r="BO289" s="158" t="s">
        <v>87</v>
      </c>
      <c r="BQ289" s="182"/>
      <c r="BR289" s="187"/>
    </row>
    <row r="290" spans="1:70" s="118" customFormat="1" ht="15" x14ac:dyDescent="0.25">
      <c r="A290" s="164"/>
      <c r="B290" s="165"/>
      <c r="C290" s="165"/>
      <c r="D290" s="165"/>
      <c r="E290" s="166" t="s">
        <v>568</v>
      </c>
      <c r="F290" s="167"/>
      <c r="G290" s="168"/>
      <c r="H290" s="133"/>
      <c r="I290" s="133"/>
      <c r="J290" s="133"/>
      <c r="K290" s="133"/>
      <c r="L290" s="189">
        <v>69.23</v>
      </c>
      <c r="M290" s="170"/>
      <c r="N290" s="171"/>
      <c r="O290" s="172"/>
      <c r="BL290" s="152"/>
      <c r="BQ290" s="182"/>
      <c r="BR290" s="187"/>
    </row>
    <row r="291" spans="1:70" s="118" customFormat="1" ht="15" x14ac:dyDescent="0.25">
      <c r="A291" s="164"/>
      <c r="B291" s="165"/>
      <c r="C291" s="165"/>
      <c r="D291" s="165"/>
      <c r="E291" s="166" t="s">
        <v>569</v>
      </c>
      <c r="F291" s="167"/>
      <c r="G291" s="168"/>
      <c r="H291" s="133"/>
      <c r="I291" s="133"/>
      <c r="J291" s="133"/>
      <c r="K291" s="133"/>
      <c r="L291" s="189">
        <v>37.56</v>
      </c>
      <c r="M291" s="170"/>
      <c r="N291" s="171"/>
      <c r="O291" s="172"/>
      <c r="BL291" s="152"/>
      <c r="BQ291" s="182"/>
      <c r="BR291" s="187"/>
    </row>
    <row r="292" spans="1:70" s="118" customFormat="1" ht="56.25" x14ac:dyDescent="0.25">
      <c r="A292" s="153" t="s">
        <v>275</v>
      </c>
      <c r="B292" s="154" t="s">
        <v>168</v>
      </c>
      <c r="C292" s="155" t="s">
        <v>169</v>
      </c>
      <c r="D292" s="155"/>
      <c r="E292" s="155"/>
      <c r="F292" s="153" t="s">
        <v>164</v>
      </c>
      <c r="G292" s="156">
        <v>1.9722E-2</v>
      </c>
      <c r="H292" s="157">
        <v>1142.1500000000001</v>
      </c>
      <c r="I292" s="175">
        <v>151.52000000000001</v>
      </c>
      <c r="J292" s="175">
        <v>15.41</v>
      </c>
      <c r="K292" s="175">
        <v>0.41</v>
      </c>
      <c r="L292" s="175">
        <v>263.19</v>
      </c>
      <c r="M292" s="175">
        <v>90.37</v>
      </c>
      <c r="N292" s="175">
        <v>3.57</v>
      </c>
      <c r="O292" s="175">
        <v>0.25</v>
      </c>
      <c r="BL292" s="152"/>
      <c r="BM292" s="158" t="s">
        <v>169</v>
      </c>
      <c r="BQ292" s="182"/>
      <c r="BR292" s="187"/>
    </row>
    <row r="293" spans="1:70" s="118" customFormat="1" ht="15" x14ac:dyDescent="0.25">
      <c r="A293" s="159"/>
      <c r="B293" s="160"/>
      <c r="C293" s="161" t="s">
        <v>170</v>
      </c>
      <c r="D293" s="161"/>
      <c r="E293" s="161"/>
      <c r="F293" s="161"/>
      <c r="G293" s="161"/>
      <c r="H293" s="161"/>
      <c r="I293" s="161"/>
      <c r="J293" s="161"/>
      <c r="K293" s="161"/>
      <c r="L293" s="161"/>
      <c r="M293" s="161"/>
      <c r="N293" s="161"/>
      <c r="O293" s="162"/>
      <c r="BL293" s="152"/>
      <c r="BN293" s="158" t="s">
        <v>170</v>
      </c>
      <c r="BQ293" s="182"/>
      <c r="BR293" s="187"/>
    </row>
    <row r="294" spans="1:70" s="118" customFormat="1" ht="57" x14ac:dyDescent="0.25">
      <c r="A294" s="159"/>
      <c r="B294" s="160" t="s">
        <v>85</v>
      </c>
      <c r="C294" s="161" t="s">
        <v>86</v>
      </c>
      <c r="D294" s="161"/>
      <c r="E294" s="161"/>
      <c r="F294" s="161"/>
      <c r="G294" s="161"/>
      <c r="H294" s="161"/>
      <c r="I294" s="161"/>
      <c r="J294" s="161"/>
      <c r="K294" s="161"/>
      <c r="L294" s="161"/>
      <c r="M294" s="161"/>
      <c r="N294" s="161"/>
      <c r="O294" s="162"/>
      <c r="BL294" s="152"/>
      <c r="BN294" s="158" t="s">
        <v>86</v>
      </c>
      <c r="BQ294" s="182"/>
      <c r="BR294" s="187"/>
    </row>
    <row r="295" spans="1:70" s="118" customFormat="1" ht="15" x14ac:dyDescent="0.25">
      <c r="A295" s="159"/>
      <c r="B295" s="163" t="s">
        <v>81</v>
      </c>
      <c r="C295" s="161" t="s">
        <v>87</v>
      </c>
      <c r="D295" s="161"/>
      <c r="E295" s="161"/>
      <c r="F295" s="161"/>
      <c r="G295" s="161"/>
      <c r="H295" s="161"/>
      <c r="I295" s="161"/>
      <c r="J295" s="161"/>
      <c r="K295" s="161"/>
      <c r="L295" s="161"/>
      <c r="M295" s="161"/>
      <c r="N295" s="161"/>
      <c r="O295" s="162"/>
      <c r="BL295" s="152"/>
      <c r="BO295" s="158" t="s">
        <v>87</v>
      </c>
      <c r="BQ295" s="182"/>
      <c r="BR295" s="187"/>
    </row>
    <row r="296" spans="1:70" s="118" customFormat="1" ht="15" x14ac:dyDescent="0.25">
      <c r="A296" s="164"/>
      <c r="B296" s="165"/>
      <c r="C296" s="165"/>
      <c r="D296" s="165"/>
      <c r="E296" s="166" t="s">
        <v>570</v>
      </c>
      <c r="F296" s="167"/>
      <c r="G296" s="168"/>
      <c r="H296" s="133"/>
      <c r="I296" s="133"/>
      <c r="J296" s="133"/>
      <c r="K296" s="133"/>
      <c r="L296" s="189">
        <v>85.18</v>
      </c>
      <c r="M296" s="170"/>
      <c r="N296" s="171"/>
      <c r="O296" s="172"/>
      <c r="BL296" s="152"/>
      <c r="BQ296" s="182"/>
      <c r="BR296" s="187"/>
    </row>
    <row r="297" spans="1:70" s="118" customFormat="1" ht="15" x14ac:dyDescent="0.25">
      <c r="A297" s="164"/>
      <c r="B297" s="165"/>
      <c r="C297" s="165"/>
      <c r="D297" s="165"/>
      <c r="E297" s="166" t="s">
        <v>571</v>
      </c>
      <c r="F297" s="167"/>
      <c r="G297" s="168"/>
      <c r="H297" s="133"/>
      <c r="I297" s="133"/>
      <c r="J297" s="133"/>
      <c r="K297" s="133"/>
      <c r="L297" s="189">
        <v>46.22</v>
      </c>
      <c r="M297" s="170"/>
      <c r="N297" s="171"/>
      <c r="O297" s="172"/>
      <c r="BL297" s="152"/>
      <c r="BQ297" s="182"/>
      <c r="BR297" s="187"/>
    </row>
    <row r="298" spans="1:70" s="118" customFormat="1" ht="15" x14ac:dyDescent="0.25">
      <c r="A298" s="186" t="s">
        <v>572</v>
      </c>
      <c r="B298" s="186"/>
      <c r="C298" s="186"/>
      <c r="D298" s="186"/>
      <c r="E298" s="186"/>
      <c r="F298" s="186"/>
      <c r="G298" s="186"/>
      <c r="H298" s="186"/>
      <c r="I298" s="186"/>
      <c r="J298" s="186"/>
      <c r="K298" s="186"/>
      <c r="L298" s="186"/>
      <c r="M298" s="186"/>
      <c r="N298" s="186"/>
      <c r="O298" s="186"/>
      <c r="BL298" s="152"/>
      <c r="BQ298" s="182"/>
      <c r="BR298" s="187" t="s">
        <v>572</v>
      </c>
    </row>
    <row r="299" spans="1:70" s="118" customFormat="1" ht="56.25" x14ac:dyDescent="0.25">
      <c r="A299" s="153" t="s">
        <v>279</v>
      </c>
      <c r="B299" s="154" t="s">
        <v>162</v>
      </c>
      <c r="C299" s="155" t="s">
        <v>163</v>
      </c>
      <c r="D299" s="155"/>
      <c r="E299" s="155"/>
      <c r="F299" s="153" t="s">
        <v>164</v>
      </c>
      <c r="G299" s="183">
        <v>0.42104000000000003</v>
      </c>
      <c r="H299" s="157">
        <v>389.42</v>
      </c>
      <c r="I299" s="175">
        <v>123.29</v>
      </c>
      <c r="J299" s="175">
        <v>11.41</v>
      </c>
      <c r="K299" s="175">
        <v>0.21</v>
      </c>
      <c r="L299" s="157">
        <v>2569.9499999999998</v>
      </c>
      <c r="M299" s="157">
        <v>1569.78</v>
      </c>
      <c r="N299" s="175">
        <v>56.39</v>
      </c>
      <c r="O299" s="175">
        <v>2.64</v>
      </c>
      <c r="BL299" s="152"/>
      <c r="BM299" s="158" t="s">
        <v>163</v>
      </c>
      <c r="BQ299" s="182"/>
      <c r="BR299" s="187"/>
    </row>
    <row r="300" spans="1:70" s="118" customFormat="1" ht="57" x14ac:dyDescent="0.25">
      <c r="A300" s="159"/>
      <c r="B300" s="160" t="s">
        <v>85</v>
      </c>
      <c r="C300" s="161" t="s">
        <v>86</v>
      </c>
      <c r="D300" s="161"/>
      <c r="E300" s="161"/>
      <c r="F300" s="161"/>
      <c r="G300" s="161"/>
      <c r="H300" s="161"/>
      <c r="I300" s="161"/>
      <c r="J300" s="161"/>
      <c r="K300" s="161"/>
      <c r="L300" s="161"/>
      <c r="M300" s="161"/>
      <c r="N300" s="161"/>
      <c r="O300" s="162"/>
      <c r="BL300" s="152"/>
      <c r="BN300" s="158" t="s">
        <v>86</v>
      </c>
      <c r="BQ300" s="182"/>
      <c r="BR300" s="187"/>
    </row>
    <row r="301" spans="1:70" s="118" customFormat="1" ht="15" x14ac:dyDescent="0.25">
      <c r="A301" s="159"/>
      <c r="B301" s="163" t="s">
        <v>81</v>
      </c>
      <c r="C301" s="161" t="s">
        <v>87</v>
      </c>
      <c r="D301" s="161"/>
      <c r="E301" s="161"/>
      <c r="F301" s="161"/>
      <c r="G301" s="161"/>
      <c r="H301" s="161"/>
      <c r="I301" s="161"/>
      <c r="J301" s="161"/>
      <c r="K301" s="161"/>
      <c r="L301" s="161"/>
      <c r="M301" s="161"/>
      <c r="N301" s="161"/>
      <c r="O301" s="162"/>
      <c r="BL301" s="152"/>
      <c r="BO301" s="158" t="s">
        <v>87</v>
      </c>
      <c r="BQ301" s="182"/>
      <c r="BR301" s="187"/>
    </row>
    <row r="302" spans="1:70" s="118" customFormat="1" ht="15" x14ac:dyDescent="0.25">
      <c r="A302" s="164"/>
      <c r="B302" s="165"/>
      <c r="C302" s="165"/>
      <c r="D302" s="165"/>
      <c r="E302" s="166" t="s">
        <v>573</v>
      </c>
      <c r="F302" s="167"/>
      <c r="G302" s="168"/>
      <c r="H302" s="133"/>
      <c r="I302" s="133"/>
      <c r="J302" s="133"/>
      <c r="K302" s="133"/>
      <c r="L302" s="169">
        <v>1478.07</v>
      </c>
      <c r="M302" s="170"/>
      <c r="N302" s="171"/>
      <c r="O302" s="172"/>
      <c r="BL302" s="152"/>
      <c r="BQ302" s="182"/>
      <c r="BR302" s="187"/>
    </row>
    <row r="303" spans="1:70" s="118" customFormat="1" ht="15" x14ac:dyDescent="0.25">
      <c r="A303" s="164"/>
      <c r="B303" s="165"/>
      <c r="C303" s="165"/>
      <c r="D303" s="165"/>
      <c r="E303" s="166" t="s">
        <v>574</v>
      </c>
      <c r="F303" s="167"/>
      <c r="G303" s="168"/>
      <c r="H303" s="133"/>
      <c r="I303" s="133"/>
      <c r="J303" s="133"/>
      <c r="K303" s="133"/>
      <c r="L303" s="189">
        <v>801.93</v>
      </c>
      <c r="M303" s="170"/>
      <c r="N303" s="171"/>
      <c r="O303" s="172"/>
      <c r="BL303" s="152"/>
      <c r="BQ303" s="182"/>
      <c r="BR303" s="187"/>
    </row>
    <row r="304" spans="1:70" s="118" customFormat="1" ht="56.25" x14ac:dyDescent="0.25">
      <c r="A304" s="153" t="s">
        <v>282</v>
      </c>
      <c r="B304" s="154" t="s">
        <v>168</v>
      </c>
      <c r="C304" s="155" t="s">
        <v>169</v>
      </c>
      <c r="D304" s="155"/>
      <c r="E304" s="155"/>
      <c r="F304" s="153" t="s">
        <v>164</v>
      </c>
      <c r="G304" s="183">
        <v>0.42104000000000003</v>
      </c>
      <c r="H304" s="157">
        <v>1142.1500000000001</v>
      </c>
      <c r="I304" s="175">
        <v>151.52000000000001</v>
      </c>
      <c r="J304" s="175">
        <v>15.41</v>
      </c>
      <c r="K304" s="175">
        <v>0.41</v>
      </c>
      <c r="L304" s="157">
        <v>5618.75</v>
      </c>
      <c r="M304" s="157">
        <v>1929.24</v>
      </c>
      <c r="N304" s="175">
        <v>76.17</v>
      </c>
      <c r="O304" s="175">
        <v>5.27</v>
      </c>
      <c r="BL304" s="152"/>
      <c r="BM304" s="158" t="s">
        <v>169</v>
      </c>
      <c r="BQ304" s="182"/>
      <c r="BR304" s="187"/>
    </row>
    <row r="305" spans="1:70" s="118" customFormat="1" ht="15" x14ac:dyDescent="0.25">
      <c r="A305" s="159"/>
      <c r="B305" s="160"/>
      <c r="C305" s="161" t="s">
        <v>170</v>
      </c>
      <c r="D305" s="161"/>
      <c r="E305" s="161"/>
      <c r="F305" s="161"/>
      <c r="G305" s="161"/>
      <c r="H305" s="161"/>
      <c r="I305" s="161"/>
      <c r="J305" s="161"/>
      <c r="K305" s="161"/>
      <c r="L305" s="161"/>
      <c r="M305" s="161"/>
      <c r="N305" s="161"/>
      <c r="O305" s="162"/>
      <c r="BL305" s="152"/>
      <c r="BN305" s="158" t="s">
        <v>170</v>
      </c>
      <c r="BQ305" s="182"/>
      <c r="BR305" s="187"/>
    </row>
    <row r="306" spans="1:70" s="118" customFormat="1" ht="57" x14ac:dyDescent="0.25">
      <c r="A306" s="159"/>
      <c r="B306" s="160" t="s">
        <v>85</v>
      </c>
      <c r="C306" s="161" t="s">
        <v>86</v>
      </c>
      <c r="D306" s="161"/>
      <c r="E306" s="161"/>
      <c r="F306" s="161"/>
      <c r="G306" s="161"/>
      <c r="H306" s="161"/>
      <c r="I306" s="161"/>
      <c r="J306" s="161"/>
      <c r="K306" s="161"/>
      <c r="L306" s="161"/>
      <c r="M306" s="161"/>
      <c r="N306" s="161"/>
      <c r="O306" s="162"/>
      <c r="BL306" s="152"/>
      <c r="BN306" s="158" t="s">
        <v>86</v>
      </c>
      <c r="BQ306" s="182"/>
      <c r="BR306" s="187"/>
    </row>
    <row r="307" spans="1:70" s="118" customFormat="1" ht="15" x14ac:dyDescent="0.25">
      <c r="A307" s="159"/>
      <c r="B307" s="163" t="s">
        <v>81</v>
      </c>
      <c r="C307" s="161" t="s">
        <v>87</v>
      </c>
      <c r="D307" s="161"/>
      <c r="E307" s="161"/>
      <c r="F307" s="161"/>
      <c r="G307" s="161"/>
      <c r="H307" s="161"/>
      <c r="I307" s="161"/>
      <c r="J307" s="161"/>
      <c r="K307" s="161"/>
      <c r="L307" s="161"/>
      <c r="M307" s="161"/>
      <c r="N307" s="161"/>
      <c r="O307" s="162"/>
      <c r="BL307" s="152"/>
      <c r="BO307" s="158" t="s">
        <v>87</v>
      </c>
      <c r="BQ307" s="182"/>
      <c r="BR307" s="187"/>
    </row>
    <row r="308" spans="1:70" s="118" customFormat="1" ht="15" x14ac:dyDescent="0.25">
      <c r="A308" s="164"/>
      <c r="B308" s="165"/>
      <c r="C308" s="165"/>
      <c r="D308" s="165"/>
      <c r="E308" s="166" t="s">
        <v>575</v>
      </c>
      <c r="F308" s="167"/>
      <c r="G308" s="168"/>
      <c r="H308" s="133"/>
      <c r="I308" s="133"/>
      <c r="J308" s="133"/>
      <c r="K308" s="133"/>
      <c r="L308" s="169">
        <v>1818.44</v>
      </c>
      <c r="M308" s="170"/>
      <c r="N308" s="171"/>
      <c r="O308" s="172"/>
      <c r="BL308" s="152"/>
      <c r="BQ308" s="182"/>
      <c r="BR308" s="187"/>
    </row>
    <row r="309" spans="1:70" s="118" customFormat="1" ht="15" x14ac:dyDescent="0.25">
      <c r="A309" s="164"/>
      <c r="B309" s="165"/>
      <c r="C309" s="165"/>
      <c r="D309" s="165"/>
      <c r="E309" s="166" t="s">
        <v>576</v>
      </c>
      <c r="F309" s="167"/>
      <c r="G309" s="168"/>
      <c r="H309" s="133"/>
      <c r="I309" s="133"/>
      <c r="J309" s="133"/>
      <c r="K309" s="133"/>
      <c r="L309" s="189">
        <v>986.6</v>
      </c>
      <c r="M309" s="170"/>
      <c r="N309" s="171"/>
      <c r="O309" s="172"/>
      <c r="BL309" s="152"/>
      <c r="BQ309" s="182"/>
      <c r="BR309" s="187"/>
    </row>
    <row r="310" spans="1:70" s="118" customFormat="1" ht="15" x14ac:dyDescent="0.25">
      <c r="A310" s="186" t="s">
        <v>577</v>
      </c>
      <c r="B310" s="186"/>
      <c r="C310" s="186"/>
      <c r="D310" s="186"/>
      <c r="E310" s="186"/>
      <c r="F310" s="186"/>
      <c r="G310" s="186"/>
      <c r="H310" s="186"/>
      <c r="I310" s="186"/>
      <c r="J310" s="186"/>
      <c r="K310" s="186"/>
      <c r="L310" s="186"/>
      <c r="M310" s="186"/>
      <c r="N310" s="186"/>
      <c r="O310" s="186"/>
      <c r="BL310" s="152"/>
      <c r="BQ310" s="182"/>
      <c r="BR310" s="187" t="s">
        <v>577</v>
      </c>
    </row>
    <row r="311" spans="1:70" s="118" customFormat="1" ht="56.25" x14ac:dyDescent="0.25">
      <c r="A311" s="153" t="s">
        <v>286</v>
      </c>
      <c r="B311" s="154" t="s">
        <v>162</v>
      </c>
      <c r="C311" s="155" t="s">
        <v>163</v>
      </c>
      <c r="D311" s="155"/>
      <c r="E311" s="155"/>
      <c r="F311" s="153" t="s">
        <v>164</v>
      </c>
      <c r="G311" s="156">
        <v>1.1419E-2</v>
      </c>
      <c r="H311" s="157">
        <v>389.42</v>
      </c>
      <c r="I311" s="175">
        <v>123.29</v>
      </c>
      <c r="J311" s="175">
        <v>11.41</v>
      </c>
      <c r="K311" s="175">
        <v>0.21</v>
      </c>
      <c r="L311" s="175">
        <v>69.7</v>
      </c>
      <c r="M311" s="175">
        <v>42.57</v>
      </c>
      <c r="N311" s="175">
        <v>1.53</v>
      </c>
      <c r="O311" s="175">
        <v>7.0000000000000007E-2</v>
      </c>
      <c r="BL311" s="152"/>
      <c r="BM311" s="158" t="s">
        <v>163</v>
      </c>
      <c r="BQ311" s="182"/>
      <c r="BR311" s="187"/>
    </row>
    <row r="312" spans="1:70" s="118" customFormat="1" ht="57" x14ac:dyDescent="0.25">
      <c r="A312" s="159"/>
      <c r="B312" s="160" t="s">
        <v>85</v>
      </c>
      <c r="C312" s="161" t="s">
        <v>86</v>
      </c>
      <c r="D312" s="161"/>
      <c r="E312" s="161"/>
      <c r="F312" s="161"/>
      <c r="G312" s="161"/>
      <c r="H312" s="161"/>
      <c r="I312" s="161"/>
      <c r="J312" s="161"/>
      <c r="K312" s="161"/>
      <c r="L312" s="161"/>
      <c r="M312" s="161"/>
      <c r="N312" s="161"/>
      <c r="O312" s="162"/>
      <c r="BL312" s="152"/>
      <c r="BN312" s="158" t="s">
        <v>86</v>
      </c>
      <c r="BQ312" s="182"/>
      <c r="BR312" s="187"/>
    </row>
    <row r="313" spans="1:70" s="118" customFormat="1" ht="15" x14ac:dyDescent="0.25">
      <c r="A313" s="159"/>
      <c r="B313" s="163" t="s">
        <v>81</v>
      </c>
      <c r="C313" s="161" t="s">
        <v>87</v>
      </c>
      <c r="D313" s="161"/>
      <c r="E313" s="161"/>
      <c r="F313" s="161"/>
      <c r="G313" s="161"/>
      <c r="H313" s="161"/>
      <c r="I313" s="161"/>
      <c r="J313" s="161"/>
      <c r="K313" s="161"/>
      <c r="L313" s="161"/>
      <c r="M313" s="161"/>
      <c r="N313" s="161"/>
      <c r="O313" s="162"/>
      <c r="BL313" s="152"/>
      <c r="BO313" s="158" t="s">
        <v>87</v>
      </c>
      <c r="BQ313" s="182"/>
      <c r="BR313" s="187"/>
    </row>
    <row r="314" spans="1:70" s="118" customFormat="1" ht="15" x14ac:dyDescent="0.25">
      <c r="A314" s="164"/>
      <c r="B314" s="165"/>
      <c r="C314" s="165"/>
      <c r="D314" s="165"/>
      <c r="E314" s="166" t="s">
        <v>578</v>
      </c>
      <c r="F314" s="167"/>
      <c r="G314" s="168"/>
      <c r="H314" s="133"/>
      <c r="I314" s="133"/>
      <c r="J314" s="133"/>
      <c r="K314" s="133"/>
      <c r="L314" s="189">
        <v>40.08</v>
      </c>
      <c r="M314" s="170"/>
      <c r="N314" s="171"/>
      <c r="O314" s="172"/>
      <c r="BL314" s="152"/>
      <c r="BQ314" s="182"/>
      <c r="BR314" s="187"/>
    </row>
    <row r="315" spans="1:70" s="118" customFormat="1" ht="15" x14ac:dyDescent="0.25">
      <c r="A315" s="164"/>
      <c r="B315" s="165"/>
      <c r="C315" s="165"/>
      <c r="D315" s="165"/>
      <c r="E315" s="166" t="s">
        <v>579</v>
      </c>
      <c r="F315" s="167"/>
      <c r="G315" s="168"/>
      <c r="H315" s="133"/>
      <c r="I315" s="133"/>
      <c r="J315" s="133"/>
      <c r="K315" s="133"/>
      <c r="L315" s="189">
        <v>21.75</v>
      </c>
      <c r="M315" s="170"/>
      <c r="N315" s="171"/>
      <c r="O315" s="172"/>
      <c r="BL315" s="152"/>
      <c r="BQ315" s="182"/>
      <c r="BR315" s="187"/>
    </row>
    <row r="316" spans="1:70" s="118" customFormat="1" ht="56.25" x14ac:dyDescent="0.25">
      <c r="A316" s="153" t="s">
        <v>289</v>
      </c>
      <c r="B316" s="154" t="s">
        <v>168</v>
      </c>
      <c r="C316" s="155" t="s">
        <v>169</v>
      </c>
      <c r="D316" s="155"/>
      <c r="E316" s="155"/>
      <c r="F316" s="153" t="s">
        <v>164</v>
      </c>
      <c r="G316" s="156">
        <v>1.1419E-2</v>
      </c>
      <c r="H316" s="157">
        <v>1142.1500000000001</v>
      </c>
      <c r="I316" s="175">
        <v>151.52000000000001</v>
      </c>
      <c r="J316" s="175">
        <v>15.41</v>
      </c>
      <c r="K316" s="175">
        <v>0.41</v>
      </c>
      <c r="L316" s="175">
        <v>152.38999999999999</v>
      </c>
      <c r="M316" s="175">
        <v>52.32</v>
      </c>
      <c r="N316" s="175">
        <v>2.0699999999999998</v>
      </c>
      <c r="O316" s="175">
        <v>0.14000000000000001</v>
      </c>
      <c r="BL316" s="152"/>
      <c r="BM316" s="158" t="s">
        <v>169</v>
      </c>
      <c r="BQ316" s="182"/>
      <c r="BR316" s="187"/>
    </row>
    <row r="317" spans="1:70" s="118" customFormat="1" ht="15" x14ac:dyDescent="0.25">
      <c r="A317" s="159"/>
      <c r="B317" s="160"/>
      <c r="C317" s="161" t="s">
        <v>170</v>
      </c>
      <c r="D317" s="161"/>
      <c r="E317" s="161"/>
      <c r="F317" s="161"/>
      <c r="G317" s="161"/>
      <c r="H317" s="161"/>
      <c r="I317" s="161"/>
      <c r="J317" s="161"/>
      <c r="K317" s="161"/>
      <c r="L317" s="161"/>
      <c r="M317" s="161"/>
      <c r="N317" s="161"/>
      <c r="O317" s="162"/>
      <c r="BL317" s="152"/>
      <c r="BN317" s="158" t="s">
        <v>170</v>
      </c>
      <c r="BQ317" s="182"/>
      <c r="BR317" s="187"/>
    </row>
    <row r="318" spans="1:70" s="118" customFormat="1" ht="57" x14ac:dyDescent="0.25">
      <c r="A318" s="159"/>
      <c r="B318" s="160" t="s">
        <v>85</v>
      </c>
      <c r="C318" s="161" t="s">
        <v>86</v>
      </c>
      <c r="D318" s="161"/>
      <c r="E318" s="161"/>
      <c r="F318" s="161"/>
      <c r="G318" s="161"/>
      <c r="H318" s="161"/>
      <c r="I318" s="161"/>
      <c r="J318" s="161"/>
      <c r="K318" s="161"/>
      <c r="L318" s="161"/>
      <c r="M318" s="161"/>
      <c r="N318" s="161"/>
      <c r="O318" s="162"/>
      <c r="BL318" s="152"/>
      <c r="BN318" s="158" t="s">
        <v>86</v>
      </c>
      <c r="BQ318" s="182"/>
      <c r="BR318" s="187"/>
    </row>
    <row r="319" spans="1:70" s="118" customFormat="1" ht="15" x14ac:dyDescent="0.25">
      <c r="A319" s="159"/>
      <c r="B319" s="163" t="s">
        <v>81</v>
      </c>
      <c r="C319" s="161" t="s">
        <v>87</v>
      </c>
      <c r="D319" s="161"/>
      <c r="E319" s="161"/>
      <c r="F319" s="161"/>
      <c r="G319" s="161"/>
      <c r="H319" s="161"/>
      <c r="I319" s="161"/>
      <c r="J319" s="161"/>
      <c r="K319" s="161"/>
      <c r="L319" s="161"/>
      <c r="M319" s="161"/>
      <c r="N319" s="161"/>
      <c r="O319" s="162"/>
      <c r="BL319" s="152"/>
      <c r="BO319" s="158" t="s">
        <v>87</v>
      </c>
      <c r="BQ319" s="182"/>
      <c r="BR319" s="187"/>
    </row>
    <row r="320" spans="1:70" s="118" customFormat="1" ht="15" x14ac:dyDescent="0.25">
      <c r="A320" s="164"/>
      <c r="B320" s="165"/>
      <c r="C320" s="165"/>
      <c r="D320" s="165"/>
      <c r="E320" s="166" t="s">
        <v>580</v>
      </c>
      <c r="F320" s="167"/>
      <c r="G320" s="168"/>
      <c r="H320" s="133"/>
      <c r="I320" s="133"/>
      <c r="J320" s="133"/>
      <c r="K320" s="133"/>
      <c r="L320" s="189">
        <v>49.31</v>
      </c>
      <c r="M320" s="170"/>
      <c r="N320" s="171"/>
      <c r="O320" s="172"/>
      <c r="BL320" s="152"/>
      <c r="BQ320" s="182"/>
      <c r="BR320" s="187"/>
    </row>
    <row r="321" spans="1:72" s="118" customFormat="1" ht="15" x14ac:dyDescent="0.25">
      <c r="A321" s="164"/>
      <c r="B321" s="165"/>
      <c r="C321" s="165"/>
      <c r="D321" s="165"/>
      <c r="E321" s="166" t="s">
        <v>581</v>
      </c>
      <c r="F321" s="167"/>
      <c r="G321" s="168"/>
      <c r="H321" s="133"/>
      <c r="I321" s="133"/>
      <c r="J321" s="133"/>
      <c r="K321" s="133"/>
      <c r="L321" s="189">
        <v>26.75</v>
      </c>
      <c r="M321" s="170"/>
      <c r="N321" s="171"/>
      <c r="O321" s="172"/>
      <c r="BL321" s="152"/>
      <c r="BQ321" s="182"/>
      <c r="BR321" s="187"/>
    </row>
    <row r="322" spans="1:72" s="118" customFormat="1" ht="15" x14ac:dyDescent="0.25">
      <c r="A322" s="179" t="s">
        <v>394</v>
      </c>
      <c r="B322" s="179"/>
      <c r="C322" s="179"/>
      <c r="D322" s="179"/>
      <c r="E322" s="179"/>
      <c r="F322" s="179"/>
      <c r="G322" s="179"/>
      <c r="H322" s="179"/>
      <c r="I322" s="179"/>
      <c r="J322" s="179"/>
      <c r="K322" s="179"/>
      <c r="L322" s="180">
        <v>382152.44</v>
      </c>
      <c r="M322" s="181"/>
      <c r="N322" s="181"/>
      <c r="O322" s="181"/>
      <c r="BL322" s="152"/>
      <c r="BQ322" s="182" t="s">
        <v>394</v>
      </c>
      <c r="BR322" s="187"/>
    </row>
    <row r="323" spans="1:72" s="118" customFormat="1" ht="15" x14ac:dyDescent="0.25">
      <c r="A323" s="179" t="s">
        <v>395</v>
      </c>
      <c r="B323" s="179"/>
      <c r="C323" s="179"/>
      <c r="D323" s="179"/>
      <c r="E323" s="179"/>
      <c r="F323" s="179"/>
      <c r="G323" s="179"/>
      <c r="H323" s="179"/>
      <c r="I323" s="179"/>
      <c r="J323" s="179"/>
      <c r="K323" s="179"/>
      <c r="L323" s="180">
        <v>39328558.590000004</v>
      </c>
      <c r="M323" s="180">
        <v>7098531.4299999997</v>
      </c>
      <c r="N323" s="180">
        <v>2254924.12</v>
      </c>
      <c r="O323" s="180">
        <v>611283.44999999995</v>
      </c>
      <c r="BS323" s="182" t="s">
        <v>395</v>
      </c>
    </row>
    <row r="324" spans="1:72" s="118" customFormat="1" ht="15" x14ac:dyDescent="0.25">
      <c r="A324" s="179" t="s">
        <v>396</v>
      </c>
      <c r="B324" s="179"/>
      <c r="C324" s="179"/>
      <c r="D324" s="179"/>
      <c r="E324" s="179"/>
      <c r="F324" s="179"/>
      <c r="G324" s="179"/>
      <c r="H324" s="179"/>
      <c r="I324" s="179"/>
      <c r="J324" s="179"/>
      <c r="K324" s="179"/>
      <c r="L324" s="180">
        <v>7330366.9400000004</v>
      </c>
      <c r="M324" s="181"/>
      <c r="N324" s="181"/>
      <c r="O324" s="181"/>
      <c r="BS324" s="182" t="s">
        <v>396</v>
      </c>
    </row>
    <row r="325" spans="1:72" s="118" customFormat="1" ht="15" x14ac:dyDescent="0.25">
      <c r="A325" s="190" t="s">
        <v>397</v>
      </c>
      <c r="B325" s="190"/>
      <c r="C325" s="190"/>
      <c r="D325" s="190"/>
      <c r="E325" s="190"/>
      <c r="F325" s="190"/>
      <c r="G325" s="190"/>
      <c r="H325" s="190"/>
      <c r="I325" s="190"/>
      <c r="J325" s="190"/>
      <c r="K325" s="190"/>
      <c r="L325" s="174"/>
      <c r="M325" s="174"/>
      <c r="N325" s="174"/>
      <c r="O325" s="174"/>
      <c r="BS325" s="182"/>
      <c r="BT325" s="158" t="s">
        <v>397</v>
      </c>
    </row>
    <row r="326" spans="1:72" s="118" customFormat="1" ht="15" x14ac:dyDescent="0.25">
      <c r="A326" s="190" t="s">
        <v>582</v>
      </c>
      <c r="B326" s="190"/>
      <c r="C326" s="190"/>
      <c r="D326" s="190"/>
      <c r="E326" s="190"/>
      <c r="F326" s="190"/>
      <c r="G326" s="190"/>
      <c r="H326" s="190"/>
      <c r="I326" s="190"/>
      <c r="J326" s="190"/>
      <c r="K326" s="190"/>
      <c r="L326" s="157">
        <v>1162622.6599999999</v>
      </c>
      <c r="M326" s="174"/>
      <c r="N326" s="174"/>
      <c r="O326" s="174"/>
      <c r="BS326" s="182"/>
      <c r="BT326" s="158" t="s">
        <v>582</v>
      </c>
    </row>
    <row r="327" spans="1:72" s="118" customFormat="1" ht="15" x14ac:dyDescent="0.25">
      <c r="A327" s="190" t="s">
        <v>583</v>
      </c>
      <c r="B327" s="190"/>
      <c r="C327" s="190"/>
      <c r="D327" s="190"/>
      <c r="E327" s="190"/>
      <c r="F327" s="190"/>
      <c r="G327" s="190"/>
      <c r="H327" s="190"/>
      <c r="I327" s="190"/>
      <c r="J327" s="190"/>
      <c r="K327" s="190"/>
      <c r="L327" s="157">
        <v>3850382.23</v>
      </c>
      <c r="M327" s="174"/>
      <c r="N327" s="174"/>
      <c r="O327" s="174"/>
      <c r="BS327" s="182"/>
      <c r="BT327" s="158" t="s">
        <v>583</v>
      </c>
    </row>
    <row r="328" spans="1:72" s="118" customFormat="1" ht="15" x14ac:dyDescent="0.25">
      <c r="A328" s="190" t="s">
        <v>584</v>
      </c>
      <c r="B328" s="190"/>
      <c r="C328" s="190"/>
      <c r="D328" s="190"/>
      <c r="E328" s="190"/>
      <c r="F328" s="190"/>
      <c r="G328" s="190"/>
      <c r="H328" s="190"/>
      <c r="I328" s="190"/>
      <c r="J328" s="190"/>
      <c r="K328" s="190"/>
      <c r="L328" s="157">
        <v>94906.91</v>
      </c>
      <c r="M328" s="174"/>
      <c r="N328" s="174"/>
      <c r="O328" s="174"/>
      <c r="BS328" s="182"/>
      <c r="BT328" s="158" t="s">
        <v>584</v>
      </c>
    </row>
    <row r="329" spans="1:72" s="118" customFormat="1" ht="15" x14ac:dyDescent="0.25">
      <c r="A329" s="190" t="s">
        <v>585</v>
      </c>
      <c r="B329" s="190"/>
      <c r="C329" s="190"/>
      <c r="D329" s="190"/>
      <c r="E329" s="190"/>
      <c r="F329" s="190"/>
      <c r="G329" s="190"/>
      <c r="H329" s="190"/>
      <c r="I329" s="190"/>
      <c r="J329" s="190"/>
      <c r="K329" s="190"/>
      <c r="L329" s="157">
        <v>2009559.77</v>
      </c>
      <c r="M329" s="174"/>
      <c r="N329" s="174"/>
      <c r="O329" s="174"/>
      <c r="BS329" s="182"/>
      <c r="BT329" s="158" t="s">
        <v>585</v>
      </c>
    </row>
    <row r="330" spans="1:72" s="118" customFormat="1" ht="15" x14ac:dyDescent="0.25">
      <c r="A330" s="190" t="s">
        <v>586</v>
      </c>
      <c r="B330" s="190"/>
      <c r="C330" s="190"/>
      <c r="D330" s="190"/>
      <c r="E330" s="190"/>
      <c r="F330" s="190"/>
      <c r="G330" s="190"/>
      <c r="H330" s="190"/>
      <c r="I330" s="190"/>
      <c r="J330" s="190"/>
      <c r="K330" s="190"/>
      <c r="L330" s="157">
        <v>212895.37</v>
      </c>
      <c r="M330" s="174"/>
      <c r="N330" s="174"/>
      <c r="O330" s="174"/>
      <c r="BS330" s="182"/>
      <c r="BT330" s="158" t="s">
        <v>586</v>
      </c>
    </row>
    <row r="331" spans="1:72" s="118" customFormat="1" ht="15" x14ac:dyDescent="0.25">
      <c r="A331" s="179" t="s">
        <v>403</v>
      </c>
      <c r="B331" s="179"/>
      <c r="C331" s="179"/>
      <c r="D331" s="179"/>
      <c r="E331" s="179"/>
      <c r="F331" s="179"/>
      <c r="G331" s="179"/>
      <c r="H331" s="179"/>
      <c r="I331" s="179"/>
      <c r="J331" s="179"/>
      <c r="K331" s="179"/>
      <c r="L331" s="180">
        <v>4464365.49</v>
      </c>
      <c r="M331" s="181"/>
      <c r="N331" s="181"/>
      <c r="O331" s="181"/>
      <c r="BS331" s="182" t="s">
        <v>403</v>
      </c>
    </row>
    <row r="332" spans="1:72" s="118" customFormat="1" ht="15" x14ac:dyDescent="0.25">
      <c r="A332" s="190" t="s">
        <v>397</v>
      </c>
      <c r="B332" s="190"/>
      <c r="C332" s="190"/>
      <c r="D332" s="190"/>
      <c r="E332" s="190"/>
      <c r="F332" s="190"/>
      <c r="G332" s="190"/>
      <c r="H332" s="190"/>
      <c r="I332" s="190"/>
      <c r="J332" s="190"/>
      <c r="K332" s="190"/>
      <c r="L332" s="174"/>
      <c r="M332" s="174"/>
      <c r="N332" s="174"/>
      <c r="O332" s="174"/>
      <c r="BS332" s="182"/>
      <c r="BT332" s="158" t="s">
        <v>397</v>
      </c>
    </row>
    <row r="333" spans="1:72" s="118" customFormat="1" ht="15" x14ac:dyDescent="0.25">
      <c r="A333" s="190" t="s">
        <v>587</v>
      </c>
      <c r="B333" s="190"/>
      <c r="C333" s="190"/>
      <c r="D333" s="190"/>
      <c r="E333" s="190"/>
      <c r="F333" s="190"/>
      <c r="G333" s="190"/>
      <c r="H333" s="190"/>
      <c r="I333" s="190"/>
      <c r="J333" s="190"/>
      <c r="K333" s="190"/>
      <c r="L333" s="157">
        <v>581311.32999999996</v>
      </c>
      <c r="M333" s="174"/>
      <c r="N333" s="174"/>
      <c r="O333" s="174"/>
      <c r="BS333" s="182"/>
      <c r="BT333" s="158" t="s">
        <v>587</v>
      </c>
    </row>
    <row r="334" spans="1:72" s="118" customFormat="1" ht="15" x14ac:dyDescent="0.25">
      <c r="A334" s="190" t="s">
        <v>588</v>
      </c>
      <c r="B334" s="190"/>
      <c r="C334" s="190"/>
      <c r="D334" s="190"/>
      <c r="E334" s="190"/>
      <c r="F334" s="190"/>
      <c r="G334" s="190"/>
      <c r="H334" s="190"/>
      <c r="I334" s="190"/>
      <c r="J334" s="190"/>
      <c r="K334" s="190"/>
      <c r="L334" s="157">
        <v>51492.05</v>
      </c>
      <c r="M334" s="174"/>
      <c r="N334" s="174"/>
      <c r="O334" s="174"/>
      <c r="BS334" s="182"/>
      <c r="BT334" s="158" t="s">
        <v>588</v>
      </c>
    </row>
    <row r="335" spans="1:72" s="118" customFormat="1" ht="15" x14ac:dyDescent="0.25">
      <c r="A335" s="190" t="s">
        <v>589</v>
      </c>
      <c r="B335" s="190"/>
      <c r="C335" s="190"/>
      <c r="D335" s="190"/>
      <c r="E335" s="190"/>
      <c r="F335" s="190"/>
      <c r="G335" s="190"/>
      <c r="H335" s="190"/>
      <c r="I335" s="190"/>
      <c r="J335" s="190"/>
      <c r="K335" s="190"/>
      <c r="L335" s="157">
        <v>1142690.8500000001</v>
      </c>
      <c r="M335" s="174"/>
      <c r="N335" s="174"/>
      <c r="O335" s="174"/>
      <c r="BS335" s="182"/>
      <c r="BT335" s="158" t="s">
        <v>589</v>
      </c>
    </row>
    <row r="336" spans="1:72" s="118" customFormat="1" ht="15" x14ac:dyDescent="0.25">
      <c r="A336" s="190" t="s">
        <v>590</v>
      </c>
      <c r="B336" s="190"/>
      <c r="C336" s="190"/>
      <c r="D336" s="190"/>
      <c r="E336" s="190"/>
      <c r="F336" s="190"/>
      <c r="G336" s="190"/>
      <c r="H336" s="190"/>
      <c r="I336" s="190"/>
      <c r="J336" s="190"/>
      <c r="K336" s="190"/>
      <c r="L336" s="157">
        <v>121949.77</v>
      </c>
      <c r="M336" s="174"/>
      <c r="N336" s="174"/>
      <c r="O336" s="174"/>
      <c r="BS336" s="182"/>
      <c r="BT336" s="158" t="s">
        <v>590</v>
      </c>
    </row>
    <row r="337" spans="1:72" s="118" customFormat="1" ht="15" x14ac:dyDescent="0.25">
      <c r="A337" s="190" t="s">
        <v>591</v>
      </c>
      <c r="B337" s="190"/>
      <c r="C337" s="190"/>
      <c r="D337" s="190"/>
      <c r="E337" s="190"/>
      <c r="F337" s="190"/>
      <c r="G337" s="190"/>
      <c r="H337" s="190"/>
      <c r="I337" s="190"/>
      <c r="J337" s="190"/>
      <c r="K337" s="190"/>
      <c r="L337" s="157">
        <v>2566921.4900000002</v>
      </c>
      <c r="M337" s="174"/>
      <c r="N337" s="174"/>
      <c r="O337" s="174"/>
      <c r="BS337" s="182"/>
      <c r="BT337" s="158" t="s">
        <v>591</v>
      </c>
    </row>
    <row r="338" spans="1:72" s="118" customFormat="1" ht="15" x14ac:dyDescent="0.25">
      <c r="A338" s="179" t="s">
        <v>409</v>
      </c>
      <c r="B338" s="179"/>
      <c r="C338" s="179"/>
      <c r="D338" s="179"/>
      <c r="E338" s="179"/>
      <c r="F338" s="179"/>
      <c r="G338" s="179"/>
      <c r="H338" s="179"/>
      <c r="I338" s="179"/>
      <c r="J338" s="179"/>
      <c r="K338" s="179"/>
      <c r="L338" s="181"/>
      <c r="M338" s="181"/>
      <c r="N338" s="181"/>
      <c r="O338" s="181"/>
      <c r="BS338" s="182" t="s">
        <v>409</v>
      </c>
    </row>
    <row r="339" spans="1:72" s="118" customFormat="1" ht="15" x14ac:dyDescent="0.25">
      <c r="A339" s="190" t="s">
        <v>410</v>
      </c>
      <c r="B339" s="190"/>
      <c r="C339" s="190"/>
      <c r="D339" s="190"/>
      <c r="E339" s="190"/>
      <c r="F339" s="190"/>
      <c r="G339" s="190"/>
      <c r="H339" s="190"/>
      <c r="I339" s="190"/>
      <c r="J339" s="190"/>
      <c r="K339" s="190"/>
      <c r="L339" s="174"/>
      <c r="M339" s="174"/>
      <c r="N339" s="174"/>
      <c r="O339" s="174"/>
      <c r="BS339" s="182"/>
      <c r="BT339" s="158" t="s">
        <v>410</v>
      </c>
    </row>
    <row r="340" spans="1:72" s="118" customFormat="1" ht="15" x14ac:dyDescent="0.25">
      <c r="A340" s="190" t="s">
        <v>411</v>
      </c>
      <c r="B340" s="190"/>
      <c r="C340" s="190"/>
      <c r="D340" s="190"/>
      <c r="E340" s="190"/>
      <c r="F340" s="190"/>
      <c r="G340" s="190"/>
      <c r="H340" s="190"/>
      <c r="I340" s="190"/>
      <c r="J340" s="190"/>
      <c r="K340" s="190"/>
      <c r="L340" s="174"/>
      <c r="M340" s="174"/>
      <c r="N340" s="174"/>
      <c r="O340" s="174"/>
      <c r="BS340" s="182"/>
      <c r="BT340" s="158" t="s">
        <v>411</v>
      </c>
    </row>
    <row r="341" spans="1:72" s="118" customFormat="1" ht="15" x14ac:dyDescent="0.25">
      <c r="A341" s="190" t="s">
        <v>412</v>
      </c>
      <c r="B341" s="190"/>
      <c r="C341" s="190"/>
      <c r="D341" s="190"/>
      <c r="E341" s="190"/>
      <c r="F341" s="190"/>
      <c r="G341" s="190"/>
      <c r="H341" s="190"/>
      <c r="I341" s="190"/>
      <c r="J341" s="190"/>
      <c r="K341" s="190"/>
      <c r="L341" s="157">
        <v>33817977.310000002</v>
      </c>
      <c r="M341" s="157">
        <v>3694880.46</v>
      </c>
      <c r="N341" s="157">
        <v>1391044.71</v>
      </c>
      <c r="O341" s="157">
        <v>445315.49</v>
      </c>
      <c r="BS341" s="182"/>
      <c r="BT341" s="158" t="s">
        <v>412</v>
      </c>
    </row>
    <row r="342" spans="1:72" s="118" customFormat="1" ht="15" x14ac:dyDescent="0.25">
      <c r="A342" s="190" t="s">
        <v>592</v>
      </c>
      <c r="B342" s="190"/>
      <c r="C342" s="190"/>
      <c r="D342" s="190"/>
      <c r="E342" s="190"/>
      <c r="F342" s="190"/>
      <c r="G342" s="190"/>
      <c r="H342" s="190"/>
      <c r="I342" s="190"/>
      <c r="J342" s="190"/>
      <c r="K342" s="190"/>
      <c r="L342" s="157">
        <v>3850382.23</v>
      </c>
      <c r="M342" s="174"/>
      <c r="N342" s="174"/>
      <c r="O342" s="174"/>
      <c r="BS342" s="182"/>
      <c r="BT342" s="158" t="s">
        <v>592</v>
      </c>
    </row>
    <row r="343" spans="1:72" s="118" customFormat="1" ht="15" x14ac:dyDescent="0.25">
      <c r="A343" s="190" t="s">
        <v>593</v>
      </c>
      <c r="B343" s="190"/>
      <c r="C343" s="190"/>
      <c r="D343" s="190"/>
      <c r="E343" s="190"/>
      <c r="F343" s="190"/>
      <c r="G343" s="190"/>
      <c r="H343" s="190"/>
      <c r="I343" s="190"/>
      <c r="J343" s="190"/>
      <c r="K343" s="190"/>
      <c r="L343" s="157">
        <v>2566921.4900000002</v>
      </c>
      <c r="M343" s="174"/>
      <c r="N343" s="174"/>
      <c r="O343" s="174"/>
      <c r="BS343" s="182"/>
      <c r="BT343" s="158" t="s">
        <v>593</v>
      </c>
    </row>
    <row r="344" spans="1:72" s="118" customFormat="1" ht="15" x14ac:dyDescent="0.25">
      <c r="A344" s="190" t="s">
        <v>415</v>
      </c>
      <c r="B344" s="190"/>
      <c r="C344" s="190"/>
      <c r="D344" s="190"/>
      <c r="E344" s="190"/>
      <c r="F344" s="190"/>
      <c r="G344" s="190"/>
      <c r="H344" s="190"/>
      <c r="I344" s="190"/>
      <c r="J344" s="190"/>
      <c r="K344" s="190"/>
      <c r="L344" s="157">
        <v>40235281.030000001</v>
      </c>
      <c r="M344" s="174"/>
      <c r="N344" s="174"/>
      <c r="O344" s="174"/>
      <c r="BS344" s="182"/>
      <c r="BT344" s="158" t="s">
        <v>415</v>
      </c>
    </row>
    <row r="345" spans="1:72" s="118" customFormat="1" ht="23.25" x14ac:dyDescent="0.25">
      <c r="A345" s="190" t="s">
        <v>416</v>
      </c>
      <c r="B345" s="190"/>
      <c r="C345" s="190"/>
      <c r="D345" s="190"/>
      <c r="E345" s="190"/>
      <c r="F345" s="190"/>
      <c r="G345" s="190"/>
      <c r="H345" s="190"/>
      <c r="I345" s="190"/>
      <c r="J345" s="190"/>
      <c r="K345" s="190"/>
      <c r="L345" s="174"/>
      <c r="M345" s="174"/>
      <c r="N345" s="174"/>
      <c r="O345" s="174"/>
      <c r="BS345" s="182"/>
      <c r="BT345" s="158" t="s">
        <v>416</v>
      </c>
    </row>
    <row r="346" spans="1:72" s="118" customFormat="1" ht="15" x14ac:dyDescent="0.25">
      <c r="A346" s="190" t="s">
        <v>417</v>
      </c>
      <c r="B346" s="190"/>
      <c r="C346" s="190"/>
      <c r="D346" s="190"/>
      <c r="E346" s="190"/>
      <c r="F346" s="190"/>
      <c r="G346" s="190"/>
      <c r="H346" s="190"/>
      <c r="I346" s="190"/>
      <c r="J346" s="190"/>
      <c r="K346" s="190"/>
      <c r="L346" s="157">
        <v>1243123.6200000001</v>
      </c>
      <c r="M346" s="157">
        <v>206694.53</v>
      </c>
      <c r="N346" s="157">
        <v>11035.32</v>
      </c>
      <c r="O346" s="174"/>
      <c r="BS346" s="182"/>
      <c r="BT346" s="158" t="s">
        <v>417</v>
      </c>
    </row>
    <row r="347" spans="1:72" s="118" customFormat="1" ht="15" x14ac:dyDescent="0.25">
      <c r="A347" s="190" t="s">
        <v>594</v>
      </c>
      <c r="B347" s="190"/>
      <c r="C347" s="190"/>
      <c r="D347" s="190"/>
      <c r="E347" s="190"/>
      <c r="F347" s="190"/>
      <c r="G347" s="190"/>
      <c r="H347" s="190"/>
      <c r="I347" s="190"/>
      <c r="J347" s="190"/>
      <c r="K347" s="190"/>
      <c r="L347" s="157">
        <v>212895.37</v>
      </c>
      <c r="M347" s="174"/>
      <c r="N347" s="174"/>
      <c r="O347" s="174"/>
      <c r="BS347" s="182"/>
      <c r="BT347" s="158" t="s">
        <v>594</v>
      </c>
    </row>
    <row r="348" spans="1:72" s="118" customFormat="1" ht="15" x14ac:dyDescent="0.25">
      <c r="A348" s="190" t="s">
        <v>595</v>
      </c>
      <c r="B348" s="190"/>
      <c r="C348" s="190"/>
      <c r="D348" s="190"/>
      <c r="E348" s="190"/>
      <c r="F348" s="190"/>
      <c r="G348" s="190"/>
      <c r="H348" s="190"/>
      <c r="I348" s="190"/>
      <c r="J348" s="190"/>
      <c r="K348" s="190"/>
      <c r="L348" s="157">
        <v>121949.77</v>
      </c>
      <c r="M348" s="174"/>
      <c r="N348" s="174"/>
      <c r="O348" s="174"/>
      <c r="BS348" s="182"/>
      <c r="BT348" s="158" t="s">
        <v>595</v>
      </c>
    </row>
    <row r="349" spans="1:72" s="118" customFormat="1" ht="15" x14ac:dyDescent="0.25">
      <c r="A349" s="190" t="s">
        <v>415</v>
      </c>
      <c r="B349" s="190"/>
      <c r="C349" s="190"/>
      <c r="D349" s="190"/>
      <c r="E349" s="190"/>
      <c r="F349" s="190"/>
      <c r="G349" s="190"/>
      <c r="H349" s="190"/>
      <c r="I349" s="190"/>
      <c r="J349" s="190"/>
      <c r="K349" s="190"/>
      <c r="L349" s="157">
        <v>1577968.76</v>
      </c>
      <c r="M349" s="174"/>
      <c r="N349" s="174"/>
      <c r="O349" s="174"/>
      <c r="BS349" s="182"/>
      <c r="BT349" s="158" t="s">
        <v>415</v>
      </c>
    </row>
    <row r="350" spans="1:72" s="118" customFormat="1" ht="15" x14ac:dyDescent="0.25">
      <c r="A350" s="190" t="s">
        <v>420</v>
      </c>
      <c r="B350" s="190"/>
      <c r="C350" s="190"/>
      <c r="D350" s="190"/>
      <c r="E350" s="190"/>
      <c r="F350" s="190"/>
      <c r="G350" s="190"/>
      <c r="H350" s="190"/>
      <c r="I350" s="190"/>
      <c r="J350" s="190"/>
      <c r="K350" s="190"/>
      <c r="L350" s="174"/>
      <c r="M350" s="174"/>
      <c r="N350" s="174"/>
      <c r="O350" s="174"/>
      <c r="BS350" s="182"/>
      <c r="BT350" s="158" t="s">
        <v>420</v>
      </c>
    </row>
    <row r="351" spans="1:72" s="118" customFormat="1" ht="15" x14ac:dyDescent="0.25">
      <c r="A351" s="190" t="s">
        <v>421</v>
      </c>
      <c r="B351" s="190"/>
      <c r="C351" s="190"/>
      <c r="D351" s="190"/>
      <c r="E351" s="190"/>
      <c r="F351" s="190"/>
      <c r="G351" s="190"/>
      <c r="H351" s="190"/>
      <c r="I351" s="190"/>
      <c r="J351" s="190"/>
      <c r="K351" s="190"/>
      <c r="L351" s="157">
        <v>2447707.34</v>
      </c>
      <c r="M351" s="157">
        <v>1874909.14</v>
      </c>
      <c r="N351" s="157">
        <v>524380.46</v>
      </c>
      <c r="O351" s="157">
        <v>95247.5</v>
      </c>
      <c r="BS351" s="182"/>
      <c r="BT351" s="158" t="s">
        <v>421</v>
      </c>
    </row>
    <row r="352" spans="1:72" s="118" customFormat="1" ht="15" x14ac:dyDescent="0.25">
      <c r="A352" s="190" t="s">
        <v>596</v>
      </c>
      <c r="B352" s="190"/>
      <c r="C352" s="190"/>
      <c r="D352" s="190"/>
      <c r="E352" s="190"/>
      <c r="F352" s="190"/>
      <c r="G352" s="190"/>
      <c r="H352" s="190"/>
      <c r="I352" s="190"/>
      <c r="J352" s="190"/>
      <c r="K352" s="190"/>
      <c r="L352" s="157">
        <v>2009559.77</v>
      </c>
      <c r="M352" s="174"/>
      <c r="N352" s="174"/>
      <c r="O352" s="174"/>
      <c r="BS352" s="182"/>
      <c r="BT352" s="158" t="s">
        <v>596</v>
      </c>
    </row>
    <row r="353" spans="1:72" s="118" customFormat="1" ht="15" x14ac:dyDescent="0.25">
      <c r="A353" s="190" t="s">
        <v>597</v>
      </c>
      <c r="B353" s="190"/>
      <c r="C353" s="190"/>
      <c r="D353" s="190"/>
      <c r="E353" s="190"/>
      <c r="F353" s="190"/>
      <c r="G353" s="190"/>
      <c r="H353" s="190"/>
      <c r="I353" s="190"/>
      <c r="J353" s="190"/>
      <c r="K353" s="190"/>
      <c r="L353" s="157">
        <v>1142690.8500000001</v>
      </c>
      <c r="M353" s="174"/>
      <c r="N353" s="174"/>
      <c r="O353" s="174"/>
      <c r="BS353" s="182"/>
      <c r="BT353" s="158" t="s">
        <v>597</v>
      </c>
    </row>
    <row r="354" spans="1:72" s="118" customFormat="1" ht="15" x14ac:dyDescent="0.25">
      <c r="A354" s="190" t="s">
        <v>415</v>
      </c>
      <c r="B354" s="190"/>
      <c r="C354" s="190"/>
      <c r="D354" s="190"/>
      <c r="E354" s="190"/>
      <c r="F354" s="190"/>
      <c r="G354" s="190"/>
      <c r="H354" s="190"/>
      <c r="I354" s="190"/>
      <c r="J354" s="190"/>
      <c r="K354" s="190"/>
      <c r="L354" s="157">
        <v>5599957.96</v>
      </c>
      <c r="M354" s="174"/>
      <c r="N354" s="174"/>
      <c r="O354" s="174"/>
      <c r="BS354" s="182"/>
      <c r="BT354" s="158" t="s">
        <v>415</v>
      </c>
    </row>
    <row r="355" spans="1:72" s="118" customFormat="1" ht="15" x14ac:dyDescent="0.25">
      <c r="A355" s="190" t="s">
        <v>424</v>
      </c>
      <c r="B355" s="190"/>
      <c r="C355" s="190"/>
      <c r="D355" s="190"/>
      <c r="E355" s="190"/>
      <c r="F355" s="190"/>
      <c r="G355" s="190"/>
      <c r="H355" s="190"/>
      <c r="I355" s="190"/>
      <c r="J355" s="190"/>
      <c r="K355" s="190"/>
      <c r="L355" s="174"/>
      <c r="M355" s="174"/>
      <c r="N355" s="174"/>
      <c r="O355" s="174"/>
      <c r="BS355" s="182"/>
      <c r="BT355" s="158" t="s">
        <v>424</v>
      </c>
    </row>
    <row r="356" spans="1:72" s="118" customFormat="1" ht="15" x14ac:dyDescent="0.25">
      <c r="A356" s="190" t="s">
        <v>598</v>
      </c>
      <c r="B356" s="190"/>
      <c r="C356" s="190"/>
      <c r="D356" s="190"/>
      <c r="E356" s="190"/>
      <c r="F356" s="190"/>
      <c r="G356" s="190"/>
      <c r="H356" s="190"/>
      <c r="I356" s="190"/>
      <c r="J356" s="190"/>
      <c r="K356" s="190"/>
      <c r="L356" s="157">
        <v>235753.48</v>
      </c>
      <c r="M356" s="157">
        <v>100737.15</v>
      </c>
      <c r="N356" s="157">
        <v>3816.46</v>
      </c>
      <c r="O356" s="175">
        <v>227.65</v>
      </c>
      <c r="BS356" s="182"/>
      <c r="BT356" s="158" t="s">
        <v>598</v>
      </c>
    </row>
    <row r="357" spans="1:72" s="118" customFormat="1" ht="15" x14ac:dyDescent="0.25">
      <c r="A357" s="190" t="s">
        <v>599</v>
      </c>
      <c r="B357" s="190"/>
      <c r="C357" s="190"/>
      <c r="D357" s="190"/>
      <c r="E357" s="190"/>
      <c r="F357" s="190"/>
      <c r="G357" s="190"/>
      <c r="H357" s="190"/>
      <c r="I357" s="190"/>
      <c r="J357" s="190"/>
      <c r="K357" s="190"/>
      <c r="L357" s="157">
        <v>94906.91</v>
      </c>
      <c r="M357" s="174"/>
      <c r="N357" s="174"/>
      <c r="O357" s="174"/>
      <c r="BS357" s="182"/>
      <c r="BT357" s="158" t="s">
        <v>599</v>
      </c>
    </row>
    <row r="358" spans="1:72" s="118" customFormat="1" ht="15" x14ac:dyDescent="0.25">
      <c r="A358" s="190" t="s">
        <v>600</v>
      </c>
      <c r="B358" s="190"/>
      <c r="C358" s="190"/>
      <c r="D358" s="190"/>
      <c r="E358" s="190"/>
      <c r="F358" s="190"/>
      <c r="G358" s="190"/>
      <c r="H358" s="190"/>
      <c r="I358" s="190"/>
      <c r="J358" s="190"/>
      <c r="K358" s="190"/>
      <c r="L358" s="157">
        <v>51492.05</v>
      </c>
      <c r="M358" s="174"/>
      <c r="N358" s="174"/>
      <c r="O358" s="174"/>
      <c r="BS358" s="182"/>
      <c r="BT358" s="158" t="s">
        <v>600</v>
      </c>
    </row>
    <row r="359" spans="1:72" s="118" customFormat="1" ht="15" x14ac:dyDescent="0.25">
      <c r="A359" s="190" t="s">
        <v>415</v>
      </c>
      <c r="B359" s="190"/>
      <c r="C359" s="190"/>
      <c r="D359" s="190"/>
      <c r="E359" s="190"/>
      <c r="F359" s="190"/>
      <c r="G359" s="190"/>
      <c r="H359" s="190"/>
      <c r="I359" s="190"/>
      <c r="J359" s="190"/>
      <c r="K359" s="190"/>
      <c r="L359" s="157">
        <v>382152.44</v>
      </c>
      <c r="M359" s="174"/>
      <c r="N359" s="174"/>
      <c r="O359" s="174"/>
      <c r="BS359" s="182"/>
      <c r="BT359" s="158" t="s">
        <v>415</v>
      </c>
    </row>
    <row r="360" spans="1:72" s="118" customFormat="1" ht="15" x14ac:dyDescent="0.25">
      <c r="A360" s="190" t="s">
        <v>428</v>
      </c>
      <c r="B360" s="190"/>
      <c r="C360" s="190"/>
      <c r="D360" s="190"/>
      <c r="E360" s="190"/>
      <c r="F360" s="190"/>
      <c r="G360" s="190"/>
      <c r="H360" s="190"/>
      <c r="I360" s="190"/>
      <c r="J360" s="190"/>
      <c r="K360" s="190"/>
      <c r="L360" s="157">
        <v>47795360.189999998</v>
      </c>
      <c r="M360" s="174"/>
      <c r="N360" s="174"/>
      <c r="O360" s="174"/>
      <c r="BS360" s="182"/>
      <c r="BT360" s="158" t="s">
        <v>428</v>
      </c>
    </row>
    <row r="361" spans="1:72" s="118" customFormat="1" ht="15" x14ac:dyDescent="0.25">
      <c r="A361" s="190" t="s">
        <v>429</v>
      </c>
      <c r="B361" s="190"/>
      <c r="C361" s="190"/>
      <c r="D361" s="190"/>
      <c r="E361" s="190"/>
      <c r="F361" s="190"/>
      <c r="G361" s="190"/>
      <c r="H361" s="190"/>
      <c r="I361" s="190"/>
      <c r="J361" s="190"/>
      <c r="K361" s="190"/>
      <c r="L361" s="174"/>
      <c r="M361" s="174"/>
      <c r="N361" s="174"/>
      <c r="O361" s="174"/>
      <c r="BS361" s="182"/>
      <c r="BT361" s="158" t="s">
        <v>429</v>
      </c>
    </row>
    <row r="362" spans="1:72" s="118" customFormat="1" ht="15" x14ac:dyDescent="0.25">
      <c r="A362" s="190" t="s">
        <v>430</v>
      </c>
      <c r="B362" s="190"/>
      <c r="C362" s="190"/>
      <c r="D362" s="190"/>
      <c r="E362" s="190"/>
      <c r="F362" s="190"/>
      <c r="G362" s="190"/>
      <c r="H362" s="190"/>
      <c r="I362" s="190"/>
      <c r="J362" s="190"/>
      <c r="K362" s="190"/>
      <c r="L362" s="174"/>
      <c r="M362" s="174"/>
      <c r="N362" s="174"/>
      <c r="O362" s="174"/>
      <c r="BS362" s="182"/>
      <c r="BT362" s="158" t="s">
        <v>430</v>
      </c>
    </row>
    <row r="363" spans="1:72" s="118" customFormat="1" ht="15" x14ac:dyDescent="0.25">
      <c r="A363" s="190" t="s">
        <v>431</v>
      </c>
      <c r="B363" s="190"/>
      <c r="C363" s="190"/>
      <c r="D363" s="190"/>
      <c r="E363" s="190"/>
      <c r="F363" s="190"/>
      <c r="G363" s="190"/>
      <c r="H363" s="190"/>
      <c r="I363" s="190"/>
      <c r="J363" s="190"/>
      <c r="K363" s="190"/>
      <c r="L363" s="157">
        <v>1583996.84</v>
      </c>
      <c r="M363" s="157">
        <v>1221310.1499999999</v>
      </c>
      <c r="N363" s="157">
        <v>324647.17</v>
      </c>
      <c r="O363" s="157">
        <v>70492.81</v>
      </c>
      <c r="BS363" s="182"/>
      <c r="BT363" s="158" t="s">
        <v>431</v>
      </c>
    </row>
    <row r="364" spans="1:72" s="118" customFormat="1" ht="15" x14ac:dyDescent="0.25">
      <c r="A364" s="190" t="s">
        <v>601</v>
      </c>
      <c r="B364" s="190"/>
      <c r="C364" s="190"/>
      <c r="D364" s="190"/>
      <c r="E364" s="190"/>
      <c r="F364" s="190"/>
      <c r="G364" s="190"/>
      <c r="H364" s="190"/>
      <c r="I364" s="190"/>
      <c r="J364" s="190"/>
      <c r="K364" s="190"/>
      <c r="L364" s="157">
        <v>1162622.6599999999</v>
      </c>
      <c r="M364" s="174"/>
      <c r="N364" s="174"/>
      <c r="O364" s="174"/>
      <c r="BS364" s="182"/>
      <c r="BT364" s="158" t="s">
        <v>601</v>
      </c>
    </row>
    <row r="365" spans="1:72" s="118" customFormat="1" ht="15" x14ac:dyDescent="0.25">
      <c r="A365" s="190" t="s">
        <v>602</v>
      </c>
      <c r="B365" s="190"/>
      <c r="C365" s="190"/>
      <c r="D365" s="190"/>
      <c r="E365" s="190"/>
      <c r="F365" s="190"/>
      <c r="G365" s="190"/>
      <c r="H365" s="190"/>
      <c r="I365" s="190"/>
      <c r="J365" s="190"/>
      <c r="K365" s="190"/>
      <c r="L365" s="157">
        <v>581311.32999999996</v>
      </c>
      <c r="M365" s="174"/>
      <c r="N365" s="174"/>
      <c r="O365" s="174"/>
      <c r="BS365" s="182"/>
      <c r="BT365" s="158" t="s">
        <v>602</v>
      </c>
    </row>
    <row r="366" spans="1:72" s="118" customFormat="1" ht="15" x14ac:dyDescent="0.25">
      <c r="A366" s="190" t="s">
        <v>415</v>
      </c>
      <c r="B366" s="190"/>
      <c r="C366" s="190"/>
      <c r="D366" s="190"/>
      <c r="E366" s="190"/>
      <c r="F366" s="190"/>
      <c r="G366" s="190"/>
      <c r="H366" s="190"/>
      <c r="I366" s="190"/>
      <c r="J366" s="190"/>
      <c r="K366" s="190"/>
      <c r="L366" s="157">
        <v>3327930.83</v>
      </c>
      <c r="M366" s="174"/>
      <c r="N366" s="174"/>
      <c r="O366" s="174"/>
      <c r="BS366" s="182"/>
      <c r="BT366" s="158" t="s">
        <v>415</v>
      </c>
    </row>
    <row r="367" spans="1:72" s="118" customFormat="1" ht="15" x14ac:dyDescent="0.25">
      <c r="A367" s="190" t="s">
        <v>428</v>
      </c>
      <c r="B367" s="190"/>
      <c r="C367" s="190"/>
      <c r="D367" s="190"/>
      <c r="E367" s="190"/>
      <c r="F367" s="190"/>
      <c r="G367" s="190"/>
      <c r="H367" s="190"/>
      <c r="I367" s="190"/>
      <c r="J367" s="190"/>
      <c r="K367" s="190"/>
      <c r="L367" s="157">
        <v>3327930.83</v>
      </c>
      <c r="M367" s="174"/>
      <c r="N367" s="174"/>
      <c r="O367" s="174"/>
      <c r="BS367" s="182"/>
      <c r="BT367" s="158" t="s">
        <v>428</v>
      </c>
    </row>
    <row r="368" spans="1:72" s="118" customFormat="1" ht="15" x14ac:dyDescent="0.25">
      <c r="A368" s="190" t="s">
        <v>434</v>
      </c>
      <c r="B368" s="190"/>
      <c r="C368" s="190"/>
      <c r="D368" s="190"/>
      <c r="E368" s="190"/>
      <c r="F368" s="190"/>
      <c r="G368" s="190"/>
      <c r="H368" s="190"/>
      <c r="I368" s="190"/>
      <c r="J368" s="190"/>
      <c r="K368" s="190"/>
      <c r="L368" s="157">
        <v>51123291.020000003</v>
      </c>
      <c r="M368" s="174"/>
      <c r="N368" s="174"/>
      <c r="O368" s="174"/>
      <c r="BS368" s="182"/>
      <c r="BT368" s="158" t="s">
        <v>434</v>
      </c>
    </row>
    <row r="369" spans="1:74" s="118" customFormat="1" ht="15" x14ac:dyDescent="0.25">
      <c r="A369" s="190" t="s">
        <v>435</v>
      </c>
      <c r="B369" s="190"/>
      <c r="C369" s="190"/>
      <c r="D369" s="190"/>
      <c r="E369" s="190"/>
      <c r="F369" s="190"/>
      <c r="G369" s="190"/>
      <c r="H369" s="190"/>
      <c r="I369" s="190"/>
      <c r="J369" s="190"/>
      <c r="K369" s="190"/>
      <c r="L369" s="174"/>
      <c r="M369" s="174"/>
      <c r="N369" s="174"/>
      <c r="O369" s="174"/>
      <c r="BS369" s="182"/>
      <c r="BT369" s="158" t="s">
        <v>435</v>
      </c>
    </row>
    <row r="370" spans="1:74" s="118" customFormat="1" ht="15" x14ac:dyDescent="0.25">
      <c r="A370" s="190" t="s">
        <v>436</v>
      </c>
      <c r="B370" s="190"/>
      <c r="C370" s="190"/>
      <c r="D370" s="190"/>
      <c r="E370" s="190"/>
      <c r="F370" s="190"/>
      <c r="G370" s="190"/>
      <c r="H370" s="190"/>
      <c r="I370" s="190"/>
      <c r="J370" s="190"/>
      <c r="K370" s="190"/>
      <c r="L370" s="157">
        <v>7098531.4299999997</v>
      </c>
      <c r="M370" s="174"/>
      <c r="N370" s="174"/>
      <c r="O370" s="174"/>
      <c r="BS370" s="182"/>
      <c r="BT370" s="158" t="s">
        <v>436</v>
      </c>
    </row>
    <row r="371" spans="1:74" s="118" customFormat="1" ht="15" x14ac:dyDescent="0.25">
      <c r="A371" s="190" t="s">
        <v>437</v>
      </c>
      <c r="B371" s="190"/>
      <c r="C371" s="190"/>
      <c r="D371" s="190"/>
      <c r="E371" s="190"/>
      <c r="F371" s="190"/>
      <c r="G371" s="190"/>
      <c r="H371" s="190"/>
      <c r="I371" s="190"/>
      <c r="J371" s="190"/>
      <c r="K371" s="190"/>
      <c r="L371" s="157">
        <v>29975103.039999999</v>
      </c>
      <c r="M371" s="174"/>
      <c r="N371" s="174"/>
      <c r="O371" s="174"/>
      <c r="BS371" s="182"/>
      <c r="BT371" s="158" t="s">
        <v>437</v>
      </c>
    </row>
    <row r="372" spans="1:74" s="118" customFormat="1" ht="15" x14ac:dyDescent="0.25">
      <c r="A372" s="190" t="s">
        <v>438</v>
      </c>
      <c r="B372" s="190"/>
      <c r="C372" s="190"/>
      <c r="D372" s="190"/>
      <c r="E372" s="190"/>
      <c r="F372" s="190"/>
      <c r="G372" s="190"/>
      <c r="H372" s="190"/>
      <c r="I372" s="190"/>
      <c r="J372" s="190"/>
      <c r="K372" s="190"/>
      <c r="L372" s="157">
        <v>2254924.12</v>
      </c>
      <c r="M372" s="174"/>
      <c r="N372" s="174"/>
      <c r="O372" s="174"/>
      <c r="BS372" s="182"/>
      <c r="BT372" s="158" t="s">
        <v>438</v>
      </c>
    </row>
    <row r="373" spans="1:74" s="118" customFormat="1" ht="15" x14ac:dyDescent="0.25">
      <c r="A373" s="190" t="s">
        <v>439</v>
      </c>
      <c r="B373" s="190"/>
      <c r="C373" s="190"/>
      <c r="D373" s="190"/>
      <c r="E373" s="190"/>
      <c r="F373" s="190"/>
      <c r="G373" s="190"/>
      <c r="H373" s="190"/>
      <c r="I373" s="190"/>
      <c r="J373" s="190"/>
      <c r="K373" s="190"/>
      <c r="L373" s="157">
        <v>611283.44999999995</v>
      </c>
      <c r="M373" s="174"/>
      <c r="N373" s="174"/>
      <c r="O373" s="174"/>
      <c r="BS373" s="182"/>
      <c r="BT373" s="158" t="s">
        <v>439</v>
      </c>
    </row>
    <row r="374" spans="1:74" s="118" customFormat="1" ht="15" x14ac:dyDescent="0.25">
      <c r="A374" s="190" t="s">
        <v>440</v>
      </c>
      <c r="B374" s="190"/>
      <c r="C374" s="190"/>
      <c r="D374" s="190"/>
      <c r="E374" s="190"/>
      <c r="F374" s="190"/>
      <c r="G374" s="190"/>
      <c r="H374" s="190"/>
      <c r="I374" s="190"/>
      <c r="J374" s="190"/>
      <c r="K374" s="190"/>
      <c r="L374" s="157">
        <v>7330366.9400000004</v>
      </c>
      <c r="M374" s="174"/>
      <c r="N374" s="174"/>
      <c r="O374" s="174"/>
      <c r="BS374" s="182"/>
      <c r="BT374" s="158" t="s">
        <v>440</v>
      </c>
    </row>
    <row r="375" spans="1:74" s="118" customFormat="1" ht="15" x14ac:dyDescent="0.25">
      <c r="A375" s="190" t="s">
        <v>441</v>
      </c>
      <c r="B375" s="190"/>
      <c r="C375" s="190"/>
      <c r="D375" s="190"/>
      <c r="E375" s="190"/>
      <c r="F375" s="190"/>
      <c r="G375" s="190"/>
      <c r="H375" s="190"/>
      <c r="I375" s="190"/>
      <c r="J375" s="190"/>
      <c r="K375" s="190"/>
      <c r="L375" s="157">
        <v>4464365.49</v>
      </c>
      <c r="M375" s="174"/>
      <c r="N375" s="174"/>
      <c r="O375" s="174"/>
      <c r="BS375" s="182"/>
      <c r="BT375" s="158" t="s">
        <v>441</v>
      </c>
    </row>
    <row r="376" spans="1:74" s="118" customFormat="1" ht="15" x14ac:dyDescent="0.25">
      <c r="A376" s="190" t="s">
        <v>442</v>
      </c>
      <c r="B376" s="190"/>
      <c r="C376" s="190"/>
      <c r="D376" s="190"/>
      <c r="E376" s="190"/>
      <c r="F376" s="190"/>
      <c r="G376" s="190"/>
      <c r="H376" s="190"/>
      <c r="I376" s="190"/>
      <c r="J376" s="190"/>
      <c r="K376" s="190"/>
      <c r="L376" s="157">
        <v>-29975103.039999999</v>
      </c>
      <c r="M376" s="174"/>
      <c r="N376" s="174"/>
      <c r="O376" s="174"/>
      <c r="BS376" s="182"/>
      <c r="BT376" s="158" t="s">
        <v>442</v>
      </c>
    </row>
    <row r="377" spans="1:74" s="118" customFormat="1" ht="15" x14ac:dyDescent="0.25">
      <c r="A377" s="179" t="s">
        <v>443</v>
      </c>
      <c r="B377" s="179"/>
      <c r="C377" s="179"/>
      <c r="D377" s="179"/>
      <c r="E377" s="179"/>
      <c r="F377" s="179"/>
      <c r="G377" s="179"/>
      <c r="H377" s="179"/>
      <c r="I377" s="179"/>
      <c r="J377" s="179"/>
      <c r="K377" s="179"/>
      <c r="L377" s="180">
        <v>21148187.98</v>
      </c>
      <c r="M377" s="181"/>
      <c r="N377" s="181"/>
      <c r="O377" s="181"/>
      <c r="BS377" s="182"/>
      <c r="BU377" s="182" t="s">
        <v>443</v>
      </c>
    </row>
    <row r="378" spans="1:74" s="118" customFormat="1" ht="23.25" customHeight="1" x14ac:dyDescent="0.25">
      <c r="A378" s="198" t="s">
        <v>619</v>
      </c>
      <c r="B378" s="190"/>
      <c r="C378" s="190"/>
      <c r="D378" s="190"/>
      <c r="E378" s="190"/>
      <c r="F378" s="190"/>
      <c r="G378" s="190"/>
      <c r="H378" s="190"/>
      <c r="I378" s="190"/>
      <c r="J378" s="190"/>
      <c r="K378" s="190"/>
      <c r="L378" s="157">
        <v>5356370.76</v>
      </c>
      <c r="M378" s="174"/>
      <c r="N378" s="174"/>
      <c r="O378" s="174"/>
      <c r="BS378" s="182"/>
      <c r="BT378" s="158" t="s">
        <v>444</v>
      </c>
      <c r="BU378" s="182"/>
    </row>
    <row r="379" spans="1:74" s="118" customFormat="1" ht="15" x14ac:dyDescent="0.25">
      <c r="A379" s="190" t="s">
        <v>445</v>
      </c>
      <c r="B379" s="190"/>
      <c r="C379" s="190"/>
      <c r="D379" s="190"/>
      <c r="E379" s="190"/>
      <c r="F379" s="190"/>
      <c r="G379" s="190"/>
      <c r="H379" s="190"/>
      <c r="I379" s="190"/>
      <c r="J379" s="190"/>
      <c r="K379" s="190"/>
      <c r="L379" s="157">
        <v>29975103.039999999</v>
      </c>
      <c r="M379" s="174"/>
      <c r="N379" s="174"/>
      <c r="O379" s="174"/>
      <c r="BS379" s="182"/>
      <c r="BT379" s="158" t="s">
        <v>445</v>
      </c>
      <c r="BU379" s="182"/>
    </row>
    <row r="380" spans="1:74" s="118" customFormat="1" ht="15" x14ac:dyDescent="0.25">
      <c r="A380" s="190" t="s">
        <v>446</v>
      </c>
      <c r="B380" s="190"/>
      <c r="C380" s="190"/>
      <c r="D380" s="190"/>
      <c r="E380" s="190"/>
      <c r="F380" s="190"/>
      <c r="G380" s="190"/>
      <c r="H380" s="190"/>
      <c r="I380" s="190"/>
      <c r="J380" s="190"/>
      <c r="K380" s="190"/>
      <c r="L380" s="157">
        <v>-29595603.129999999</v>
      </c>
      <c r="M380" s="174"/>
      <c r="N380" s="174"/>
      <c r="O380" s="174"/>
      <c r="BS380" s="182"/>
      <c r="BT380" s="158" t="s">
        <v>446</v>
      </c>
      <c r="BU380" s="182"/>
    </row>
    <row r="381" spans="1:74" s="118" customFormat="1" ht="15" x14ac:dyDescent="0.25">
      <c r="A381" s="179" t="s">
        <v>447</v>
      </c>
      <c r="B381" s="179"/>
      <c r="C381" s="179"/>
      <c r="D381" s="179"/>
      <c r="E381" s="179"/>
      <c r="F381" s="179"/>
      <c r="G381" s="179"/>
      <c r="H381" s="179"/>
      <c r="I381" s="179"/>
      <c r="J381" s="179"/>
      <c r="K381" s="179"/>
      <c r="L381" s="180">
        <v>26884058.649999999</v>
      </c>
      <c r="M381" s="181"/>
      <c r="N381" s="181"/>
      <c r="O381" s="174"/>
      <c r="BS381" s="182"/>
      <c r="BU381" s="182"/>
      <c r="BV381" s="182" t="s">
        <v>447</v>
      </c>
    </row>
    <row r="382" spans="1:74" s="118" customFormat="1" ht="15" x14ac:dyDescent="0.25">
      <c r="A382" s="179" t="s">
        <v>448</v>
      </c>
      <c r="B382" s="179"/>
      <c r="C382" s="179"/>
      <c r="D382" s="179"/>
      <c r="E382" s="179"/>
      <c r="F382" s="179"/>
      <c r="G382" s="179"/>
      <c r="H382" s="179"/>
      <c r="I382" s="179"/>
      <c r="J382" s="179"/>
      <c r="K382" s="179"/>
      <c r="L382" s="181"/>
      <c r="M382" s="181"/>
      <c r="N382" s="181"/>
      <c r="O382" s="181"/>
      <c r="BS382" s="182" t="s">
        <v>448</v>
      </c>
      <c r="BU382" s="182"/>
      <c r="BV382" s="182"/>
    </row>
    <row r="383" spans="1:74" s="118" customFormat="1" ht="15" hidden="1" outlineLevel="1" x14ac:dyDescent="0.25">
      <c r="A383" s="190" t="s">
        <v>603</v>
      </c>
      <c r="B383" s="190"/>
      <c r="C383" s="190"/>
      <c r="D383" s="190"/>
      <c r="E383" s="190"/>
      <c r="F383" s="190"/>
      <c r="G383" s="190"/>
      <c r="H383" s="190"/>
      <c r="I383" s="190"/>
      <c r="J383" s="190"/>
      <c r="K383" s="190"/>
      <c r="L383" s="174"/>
      <c r="M383" s="174"/>
      <c r="N383" s="174"/>
      <c r="O383" s="174"/>
      <c r="BS383" s="182"/>
      <c r="BT383" s="158" t="s">
        <v>603</v>
      </c>
      <c r="BU383" s="182"/>
      <c r="BV383" s="182"/>
    </row>
    <row r="384" spans="1:74" s="118" customFormat="1" ht="15" hidden="1" outlineLevel="1" x14ac:dyDescent="0.25">
      <c r="A384" s="190" t="s">
        <v>450</v>
      </c>
      <c r="B384" s="190"/>
      <c r="C384" s="190"/>
      <c r="D384" s="190"/>
      <c r="E384" s="190"/>
      <c r="F384" s="190"/>
      <c r="G384" s="190"/>
      <c r="H384" s="190"/>
      <c r="I384" s="190"/>
      <c r="J384" s="190"/>
      <c r="K384" s="190"/>
      <c r="L384" s="157">
        <v>11986.77</v>
      </c>
      <c r="M384" s="174"/>
      <c r="N384" s="174"/>
      <c r="O384" s="174"/>
      <c r="BS384" s="182"/>
      <c r="BT384" s="158" t="s">
        <v>450</v>
      </c>
      <c r="BU384" s="182"/>
      <c r="BV384" s="182"/>
    </row>
    <row r="385" spans="1:74" s="118" customFormat="1" ht="15" hidden="1" outlineLevel="1" x14ac:dyDescent="0.25">
      <c r="A385" s="190" t="s">
        <v>451</v>
      </c>
      <c r="B385" s="190"/>
      <c r="C385" s="190"/>
      <c r="D385" s="190"/>
      <c r="E385" s="190"/>
      <c r="F385" s="190"/>
      <c r="G385" s="190"/>
      <c r="H385" s="190"/>
      <c r="I385" s="190"/>
      <c r="J385" s="190"/>
      <c r="K385" s="190"/>
      <c r="L385" s="157">
        <v>105483.58</v>
      </c>
      <c r="M385" s="174"/>
      <c r="N385" s="174"/>
      <c r="O385" s="174"/>
      <c r="BS385" s="182"/>
      <c r="BT385" s="158" t="s">
        <v>451</v>
      </c>
      <c r="BU385" s="182"/>
      <c r="BV385" s="182"/>
    </row>
    <row r="386" spans="1:74" s="118" customFormat="1" ht="15" hidden="1" outlineLevel="1" x14ac:dyDescent="0.25">
      <c r="A386" s="190" t="s">
        <v>604</v>
      </c>
      <c r="B386" s="190"/>
      <c r="C386" s="190"/>
      <c r="D386" s="190"/>
      <c r="E386" s="190"/>
      <c r="F386" s="190"/>
      <c r="G386" s="190"/>
      <c r="H386" s="190"/>
      <c r="I386" s="190"/>
      <c r="J386" s="190"/>
      <c r="K386" s="190"/>
      <c r="L386" s="157">
        <v>530304.96</v>
      </c>
      <c r="M386" s="174"/>
      <c r="N386" s="174"/>
      <c r="O386" s="174"/>
      <c r="BS386" s="182"/>
      <c r="BT386" s="158" t="s">
        <v>604</v>
      </c>
      <c r="BU386" s="182"/>
      <c r="BV386" s="182"/>
    </row>
    <row r="387" spans="1:74" s="118" customFormat="1" ht="15" hidden="1" outlineLevel="1" x14ac:dyDescent="0.25">
      <c r="A387" s="190" t="s">
        <v>605</v>
      </c>
      <c r="B387" s="190"/>
      <c r="C387" s="190"/>
      <c r="D387" s="190"/>
      <c r="E387" s="190"/>
      <c r="F387" s="190"/>
      <c r="G387" s="190"/>
      <c r="H387" s="190"/>
      <c r="I387" s="190"/>
      <c r="J387" s="190"/>
      <c r="K387" s="190"/>
      <c r="L387" s="174"/>
      <c r="M387" s="174"/>
      <c r="N387" s="174"/>
      <c r="O387" s="174"/>
      <c r="BS387" s="182"/>
      <c r="BT387" s="158" t="s">
        <v>605</v>
      </c>
      <c r="BU387" s="182"/>
      <c r="BV387" s="182"/>
    </row>
    <row r="388" spans="1:74" s="118" customFormat="1" ht="15" hidden="1" outlineLevel="1" x14ac:dyDescent="0.25">
      <c r="A388" s="190" t="s">
        <v>450</v>
      </c>
      <c r="B388" s="190"/>
      <c r="C388" s="190"/>
      <c r="D388" s="190"/>
      <c r="E388" s="190"/>
      <c r="F388" s="190"/>
      <c r="G388" s="190"/>
      <c r="H388" s="190"/>
      <c r="I388" s="190"/>
      <c r="J388" s="190"/>
      <c r="K388" s="190"/>
      <c r="L388" s="157">
        <v>11986.77</v>
      </c>
      <c r="M388" s="174"/>
      <c r="N388" s="174"/>
      <c r="O388" s="174"/>
      <c r="BS388" s="182"/>
      <c r="BT388" s="158" t="s">
        <v>450</v>
      </c>
      <c r="BU388" s="182"/>
      <c r="BV388" s="182"/>
    </row>
    <row r="389" spans="1:74" s="118" customFormat="1" ht="15" hidden="1" outlineLevel="1" x14ac:dyDescent="0.25">
      <c r="A389" s="190" t="s">
        <v>451</v>
      </c>
      <c r="B389" s="190"/>
      <c r="C389" s="190"/>
      <c r="D389" s="190"/>
      <c r="E389" s="190"/>
      <c r="F389" s="190"/>
      <c r="G389" s="190"/>
      <c r="H389" s="190"/>
      <c r="I389" s="190"/>
      <c r="J389" s="190"/>
      <c r="K389" s="190"/>
      <c r="L389" s="157">
        <v>105483.58</v>
      </c>
      <c r="M389" s="174"/>
      <c r="N389" s="174"/>
      <c r="O389" s="174"/>
      <c r="BS389" s="182"/>
      <c r="BT389" s="158" t="s">
        <v>451</v>
      </c>
      <c r="BU389" s="182"/>
      <c r="BV389" s="182"/>
    </row>
    <row r="390" spans="1:74" s="118" customFormat="1" ht="15" hidden="1" outlineLevel="1" x14ac:dyDescent="0.25">
      <c r="A390" s="190" t="s">
        <v>606</v>
      </c>
      <c r="B390" s="190"/>
      <c r="C390" s="190"/>
      <c r="D390" s="190"/>
      <c r="E390" s="190"/>
      <c r="F390" s="190"/>
      <c r="G390" s="190"/>
      <c r="H390" s="190"/>
      <c r="I390" s="190"/>
      <c r="J390" s="190"/>
      <c r="K390" s="190"/>
      <c r="L390" s="157">
        <v>4974591.72</v>
      </c>
      <c r="M390" s="174"/>
      <c r="N390" s="174"/>
      <c r="O390" s="174"/>
      <c r="BS390" s="182"/>
      <c r="BT390" s="158" t="s">
        <v>606</v>
      </c>
      <c r="BU390" s="182"/>
      <c r="BV390" s="182"/>
    </row>
    <row r="391" spans="1:74" s="118" customFormat="1" ht="15" hidden="1" outlineLevel="1" x14ac:dyDescent="0.25">
      <c r="A391" s="190" t="s">
        <v>607</v>
      </c>
      <c r="B391" s="190"/>
      <c r="C391" s="190"/>
      <c r="D391" s="190"/>
      <c r="E391" s="190"/>
      <c r="F391" s="190"/>
      <c r="G391" s="190"/>
      <c r="H391" s="190"/>
      <c r="I391" s="190"/>
      <c r="J391" s="190"/>
      <c r="K391" s="190"/>
      <c r="L391" s="174"/>
      <c r="M391" s="174"/>
      <c r="N391" s="174"/>
      <c r="O391" s="174"/>
      <c r="BS391" s="182"/>
      <c r="BT391" s="158" t="s">
        <v>607</v>
      </c>
      <c r="BU391" s="182"/>
      <c r="BV391" s="182"/>
    </row>
    <row r="392" spans="1:74" s="118" customFormat="1" ht="15" hidden="1" outlineLevel="1" x14ac:dyDescent="0.25">
      <c r="A392" s="190" t="s">
        <v>450</v>
      </c>
      <c r="B392" s="190"/>
      <c r="C392" s="190"/>
      <c r="D392" s="190"/>
      <c r="E392" s="190"/>
      <c r="F392" s="190"/>
      <c r="G392" s="190"/>
      <c r="H392" s="190"/>
      <c r="I392" s="190"/>
      <c r="J392" s="190"/>
      <c r="K392" s="190"/>
      <c r="L392" s="157">
        <v>11986.77</v>
      </c>
      <c r="M392" s="174"/>
      <c r="N392" s="174"/>
      <c r="O392" s="174"/>
      <c r="BS392" s="182"/>
      <c r="BT392" s="158" t="s">
        <v>450</v>
      </c>
      <c r="BU392" s="182"/>
      <c r="BV392" s="182"/>
    </row>
    <row r="393" spans="1:74" s="118" customFormat="1" ht="15" hidden="1" outlineLevel="1" x14ac:dyDescent="0.25">
      <c r="A393" s="190" t="s">
        <v>451</v>
      </c>
      <c r="B393" s="190"/>
      <c r="C393" s="190"/>
      <c r="D393" s="190"/>
      <c r="E393" s="190"/>
      <c r="F393" s="190"/>
      <c r="G393" s="190"/>
      <c r="H393" s="190"/>
      <c r="I393" s="190"/>
      <c r="J393" s="190"/>
      <c r="K393" s="190"/>
      <c r="L393" s="157">
        <v>105483.58</v>
      </c>
      <c r="M393" s="174"/>
      <c r="N393" s="174"/>
      <c r="O393" s="174"/>
      <c r="BS393" s="182"/>
      <c r="BT393" s="158" t="s">
        <v>451</v>
      </c>
      <c r="BU393" s="182"/>
      <c r="BV393" s="182"/>
    </row>
    <row r="394" spans="1:74" s="118" customFormat="1" ht="15" hidden="1" outlineLevel="1" x14ac:dyDescent="0.25">
      <c r="A394" s="190" t="s">
        <v>608</v>
      </c>
      <c r="B394" s="190"/>
      <c r="C394" s="190"/>
      <c r="D394" s="190"/>
      <c r="E394" s="190"/>
      <c r="F394" s="190"/>
      <c r="G394" s="190"/>
      <c r="H394" s="190"/>
      <c r="I394" s="190"/>
      <c r="J394" s="190"/>
      <c r="K394" s="190"/>
      <c r="L394" s="157">
        <v>3473312.26</v>
      </c>
      <c r="M394" s="174"/>
      <c r="N394" s="174"/>
      <c r="O394" s="174"/>
      <c r="BS394" s="182"/>
      <c r="BT394" s="158" t="s">
        <v>608</v>
      </c>
      <c r="BU394" s="182"/>
      <c r="BV394" s="182"/>
    </row>
    <row r="395" spans="1:74" s="118" customFormat="1" ht="15" hidden="1" outlineLevel="1" x14ac:dyDescent="0.25">
      <c r="A395" s="190" t="s">
        <v>609</v>
      </c>
      <c r="B395" s="190"/>
      <c r="C395" s="190"/>
      <c r="D395" s="190"/>
      <c r="E395" s="190"/>
      <c r="F395" s="190"/>
      <c r="G395" s="190"/>
      <c r="H395" s="190"/>
      <c r="I395" s="190"/>
      <c r="J395" s="190"/>
      <c r="K395" s="190"/>
      <c r="L395" s="174"/>
      <c r="M395" s="174"/>
      <c r="N395" s="174"/>
      <c r="O395" s="174"/>
      <c r="BS395" s="182"/>
      <c r="BT395" s="158" t="s">
        <v>609</v>
      </c>
      <c r="BU395" s="182"/>
      <c r="BV395" s="182"/>
    </row>
    <row r="396" spans="1:74" s="118" customFormat="1" ht="15" hidden="1" outlineLevel="1" x14ac:dyDescent="0.25">
      <c r="A396" s="190" t="s">
        <v>450</v>
      </c>
      <c r="B396" s="190"/>
      <c r="C396" s="190"/>
      <c r="D396" s="190"/>
      <c r="E396" s="190"/>
      <c r="F396" s="190"/>
      <c r="G396" s="190"/>
      <c r="H396" s="190"/>
      <c r="I396" s="190"/>
      <c r="J396" s="190"/>
      <c r="K396" s="190"/>
      <c r="L396" s="157">
        <v>28461.8</v>
      </c>
      <c r="M396" s="174"/>
      <c r="N396" s="174"/>
      <c r="O396" s="174"/>
      <c r="BS396" s="182"/>
      <c r="BT396" s="158" t="s">
        <v>450</v>
      </c>
      <c r="BU396" s="182"/>
      <c r="BV396" s="182"/>
    </row>
    <row r="397" spans="1:74" s="118" customFormat="1" ht="15" hidden="1" outlineLevel="1" x14ac:dyDescent="0.25">
      <c r="A397" s="190" t="s">
        <v>451</v>
      </c>
      <c r="B397" s="190"/>
      <c r="C397" s="190"/>
      <c r="D397" s="190"/>
      <c r="E397" s="190"/>
      <c r="F397" s="190"/>
      <c r="G397" s="190"/>
      <c r="H397" s="190"/>
      <c r="I397" s="190"/>
      <c r="J397" s="190"/>
      <c r="K397" s="190"/>
      <c r="L397" s="157">
        <v>250463.84</v>
      </c>
      <c r="M397" s="174"/>
      <c r="N397" s="174"/>
      <c r="O397" s="174"/>
      <c r="BS397" s="182"/>
      <c r="BT397" s="158" t="s">
        <v>451</v>
      </c>
      <c r="BU397" s="182"/>
      <c r="BV397" s="182"/>
    </row>
    <row r="398" spans="1:74" s="118" customFormat="1" ht="15" hidden="1" outlineLevel="1" x14ac:dyDescent="0.25">
      <c r="A398" s="190" t="s">
        <v>610</v>
      </c>
      <c r="B398" s="190"/>
      <c r="C398" s="190"/>
      <c r="D398" s="190"/>
      <c r="E398" s="190"/>
      <c r="F398" s="190"/>
      <c r="G398" s="190"/>
      <c r="H398" s="190"/>
      <c r="I398" s="190"/>
      <c r="J398" s="190"/>
      <c r="K398" s="190"/>
      <c r="L398" s="157">
        <v>7683511.4299999997</v>
      </c>
      <c r="M398" s="174"/>
      <c r="N398" s="174"/>
      <c r="O398" s="174"/>
      <c r="BS398" s="182"/>
      <c r="BT398" s="158" t="s">
        <v>610</v>
      </c>
      <c r="BU398" s="182"/>
      <c r="BV398" s="182"/>
    </row>
    <row r="399" spans="1:74" s="118" customFormat="1" ht="15" hidden="1" outlineLevel="1" x14ac:dyDescent="0.25">
      <c r="A399" s="190" t="s">
        <v>611</v>
      </c>
      <c r="B399" s="190"/>
      <c r="C399" s="190"/>
      <c r="D399" s="190"/>
      <c r="E399" s="190"/>
      <c r="F399" s="190"/>
      <c r="G399" s="190"/>
      <c r="H399" s="190"/>
      <c r="I399" s="190"/>
      <c r="J399" s="190"/>
      <c r="K399" s="190"/>
      <c r="L399" s="174"/>
      <c r="M399" s="174"/>
      <c r="N399" s="174"/>
      <c r="O399" s="174"/>
      <c r="BS399" s="182"/>
      <c r="BT399" s="158" t="s">
        <v>611</v>
      </c>
      <c r="BU399" s="182"/>
      <c r="BV399" s="182"/>
    </row>
    <row r="400" spans="1:74" s="118" customFormat="1" ht="15" hidden="1" outlineLevel="1" x14ac:dyDescent="0.25">
      <c r="A400" s="190" t="s">
        <v>450</v>
      </c>
      <c r="B400" s="190"/>
      <c r="C400" s="190"/>
      <c r="D400" s="190"/>
      <c r="E400" s="190"/>
      <c r="F400" s="190"/>
      <c r="G400" s="190"/>
      <c r="H400" s="190"/>
      <c r="I400" s="190"/>
      <c r="J400" s="190"/>
      <c r="K400" s="190"/>
      <c r="L400" s="157">
        <v>28461.8</v>
      </c>
      <c r="M400" s="174"/>
      <c r="N400" s="174"/>
      <c r="O400" s="174"/>
      <c r="BS400" s="182"/>
      <c r="BT400" s="158" t="s">
        <v>450</v>
      </c>
      <c r="BU400" s="182"/>
      <c r="BV400" s="182"/>
    </row>
    <row r="401" spans="1:74" s="118" customFormat="1" ht="15" hidden="1" outlineLevel="1" x14ac:dyDescent="0.25">
      <c r="A401" s="190" t="s">
        <v>451</v>
      </c>
      <c r="B401" s="190"/>
      <c r="C401" s="190"/>
      <c r="D401" s="190"/>
      <c r="E401" s="190"/>
      <c r="F401" s="190"/>
      <c r="G401" s="190"/>
      <c r="H401" s="190"/>
      <c r="I401" s="190"/>
      <c r="J401" s="190"/>
      <c r="K401" s="190"/>
      <c r="L401" s="157">
        <v>250463.84</v>
      </c>
      <c r="M401" s="174"/>
      <c r="N401" s="174"/>
      <c r="O401" s="174"/>
      <c r="BS401" s="182"/>
      <c r="BT401" s="158" t="s">
        <v>451</v>
      </c>
      <c r="BU401" s="182"/>
      <c r="BV401" s="182"/>
    </row>
    <row r="402" spans="1:74" s="118" customFormat="1" ht="15" hidden="1" outlineLevel="1" x14ac:dyDescent="0.25">
      <c r="A402" s="190" t="s">
        <v>612</v>
      </c>
      <c r="B402" s="190"/>
      <c r="C402" s="190"/>
      <c r="D402" s="190"/>
      <c r="E402" s="190"/>
      <c r="F402" s="190"/>
      <c r="G402" s="190"/>
      <c r="H402" s="190"/>
      <c r="I402" s="190"/>
      <c r="J402" s="190"/>
      <c r="K402" s="190"/>
      <c r="L402" s="157">
        <v>3722580.31</v>
      </c>
      <c r="M402" s="174"/>
      <c r="N402" s="174"/>
      <c r="O402" s="174"/>
      <c r="BS402" s="182"/>
      <c r="BT402" s="158" t="s">
        <v>612</v>
      </c>
      <c r="BU402" s="182"/>
      <c r="BV402" s="182"/>
    </row>
    <row r="403" spans="1:74" s="118" customFormat="1" ht="15" hidden="1" outlineLevel="1" x14ac:dyDescent="0.25">
      <c r="A403" s="190" t="s">
        <v>613</v>
      </c>
      <c r="B403" s="190"/>
      <c r="C403" s="190"/>
      <c r="D403" s="190"/>
      <c r="E403" s="190"/>
      <c r="F403" s="190"/>
      <c r="G403" s="190"/>
      <c r="H403" s="190"/>
      <c r="I403" s="190"/>
      <c r="J403" s="190"/>
      <c r="K403" s="190"/>
      <c r="L403" s="174"/>
      <c r="M403" s="174"/>
      <c r="N403" s="174"/>
      <c r="O403" s="174"/>
      <c r="BS403" s="182"/>
      <c r="BT403" s="158" t="s">
        <v>613</v>
      </c>
      <c r="BU403" s="182"/>
      <c r="BV403" s="182"/>
    </row>
    <row r="404" spans="1:74" s="118" customFormat="1" ht="15" hidden="1" outlineLevel="1" x14ac:dyDescent="0.25">
      <c r="A404" s="190" t="s">
        <v>450</v>
      </c>
      <c r="B404" s="190"/>
      <c r="C404" s="190"/>
      <c r="D404" s="190"/>
      <c r="E404" s="190"/>
      <c r="F404" s="190"/>
      <c r="G404" s="190"/>
      <c r="H404" s="190"/>
      <c r="I404" s="190"/>
      <c r="J404" s="190"/>
      <c r="K404" s="190"/>
      <c r="L404" s="157">
        <v>28461.8</v>
      </c>
      <c r="M404" s="174"/>
      <c r="N404" s="174"/>
      <c r="O404" s="174"/>
      <c r="BS404" s="182"/>
      <c r="BT404" s="158" t="s">
        <v>450</v>
      </c>
      <c r="BU404" s="182"/>
      <c r="BV404" s="182"/>
    </row>
    <row r="405" spans="1:74" s="118" customFormat="1" ht="15" hidden="1" outlineLevel="1" x14ac:dyDescent="0.25">
      <c r="A405" s="190" t="s">
        <v>451</v>
      </c>
      <c r="B405" s="190"/>
      <c r="C405" s="190"/>
      <c r="D405" s="190"/>
      <c r="E405" s="190"/>
      <c r="F405" s="190"/>
      <c r="G405" s="190"/>
      <c r="H405" s="190"/>
      <c r="I405" s="190"/>
      <c r="J405" s="190"/>
      <c r="K405" s="190"/>
      <c r="L405" s="157">
        <v>250463.84</v>
      </c>
      <c r="M405" s="174"/>
      <c r="N405" s="174"/>
      <c r="O405" s="174"/>
      <c r="BS405" s="182"/>
      <c r="BT405" s="158" t="s">
        <v>451</v>
      </c>
      <c r="BU405" s="182"/>
      <c r="BV405" s="182"/>
    </row>
    <row r="406" spans="1:74" s="118" customFormat="1" ht="15" hidden="1" outlineLevel="1" x14ac:dyDescent="0.25">
      <c r="A406" s="190" t="s">
        <v>614</v>
      </c>
      <c r="B406" s="190"/>
      <c r="C406" s="190"/>
      <c r="D406" s="190"/>
      <c r="E406" s="190"/>
      <c r="F406" s="190"/>
      <c r="G406" s="190"/>
      <c r="H406" s="190"/>
      <c r="I406" s="190"/>
      <c r="J406" s="190"/>
      <c r="K406" s="190"/>
      <c r="L406" s="157">
        <v>8185917.9500000002</v>
      </c>
      <c r="M406" s="174"/>
      <c r="N406" s="174"/>
      <c r="O406" s="174"/>
      <c r="BS406" s="182"/>
      <c r="BT406" s="158" t="s">
        <v>614</v>
      </c>
      <c r="BU406" s="182"/>
      <c r="BV406" s="182"/>
    </row>
    <row r="407" spans="1:74" s="118" customFormat="1" ht="15" hidden="1" outlineLevel="1" x14ac:dyDescent="0.25">
      <c r="A407" s="190" t="s">
        <v>615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174"/>
      <c r="M407" s="174"/>
      <c r="N407" s="174"/>
      <c r="O407" s="174"/>
      <c r="BS407" s="182"/>
      <c r="BT407" s="158" t="s">
        <v>615</v>
      </c>
      <c r="BU407" s="182"/>
      <c r="BV407" s="182"/>
    </row>
    <row r="408" spans="1:74" s="118" customFormat="1" ht="15" hidden="1" outlineLevel="1" x14ac:dyDescent="0.25">
      <c r="A408" s="190" t="s">
        <v>450</v>
      </c>
      <c r="B408" s="190"/>
      <c r="C408" s="190"/>
      <c r="D408" s="190"/>
      <c r="E408" s="190"/>
      <c r="F408" s="190"/>
      <c r="G408" s="190"/>
      <c r="H408" s="190"/>
      <c r="I408" s="190"/>
      <c r="J408" s="190"/>
      <c r="K408" s="190"/>
      <c r="L408" s="175">
        <v>35.28</v>
      </c>
      <c r="M408" s="174"/>
      <c r="N408" s="174"/>
      <c r="O408" s="174"/>
      <c r="BS408" s="182"/>
      <c r="BT408" s="158" t="s">
        <v>450</v>
      </c>
      <c r="BU408" s="182"/>
      <c r="BV408" s="182"/>
    </row>
    <row r="409" spans="1:74" s="118" customFormat="1" ht="15" hidden="1" outlineLevel="1" x14ac:dyDescent="0.25">
      <c r="A409" s="190" t="s">
        <v>451</v>
      </c>
      <c r="B409" s="190"/>
      <c r="C409" s="190"/>
      <c r="D409" s="190"/>
      <c r="E409" s="190"/>
      <c r="F409" s="190"/>
      <c r="G409" s="190"/>
      <c r="H409" s="190"/>
      <c r="I409" s="190"/>
      <c r="J409" s="190"/>
      <c r="K409" s="190"/>
      <c r="L409" s="175">
        <v>310.45999999999998</v>
      </c>
      <c r="M409" s="174"/>
      <c r="N409" s="174"/>
      <c r="O409" s="174"/>
      <c r="BS409" s="182"/>
      <c r="BT409" s="158" t="s">
        <v>451</v>
      </c>
      <c r="BU409" s="182"/>
      <c r="BV409" s="182"/>
    </row>
    <row r="410" spans="1:74" s="118" customFormat="1" ht="15" hidden="1" outlineLevel="1" x14ac:dyDescent="0.25">
      <c r="A410" s="190" t="s">
        <v>616</v>
      </c>
      <c r="B410" s="190"/>
      <c r="C410" s="190"/>
      <c r="D410" s="190"/>
      <c r="E410" s="190"/>
      <c r="F410" s="190"/>
      <c r="G410" s="190"/>
      <c r="H410" s="190"/>
      <c r="I410" s="190"/>
      <c r="J410" s="190"/>
      <c r="K410" s="190"/>
      <c r="L410" s="157">
        <v>479971.16</v>
      </c>
      <c r="M410" s="174"/>
      <c r="N410" s="174"/>
      <c r="O410" s="174"/>
      <c r="BS410" s="182"/>
      <c r="BT410" s="158" t="s">
        <v>616</v>
      </c>
      <c r="BU410" s="182"/>
      <c r="BV410" s="182"/>
    </row>
    <row r="411" spans="1:74" s="118" customFormat="1" ht="15" hidden="1" outlineLevel="1" x14ac:dyDescent="0.25">
      <c r="A411" s="190" t="s">
        <v>617</v>
      </c>
      <c r="B411" s="190"/>
      <c r="C411" s="190"/>
      <c r="D411" s="190"/>
      <c r="E411" s="190"/>
      <c r="F411" s="190"/>
      <c r="G411" s="190"/>
      <c r="H411" s="190"/>
      <c r="I411" s="190"/>
      <c r="J411" s="190"/>
      <c r="K411" s="190"/>
      <c r="L411" s="174"/>
      <c r="M411" s="174"/>
      <c r="N411" s="174"/>
      <c r="O411" s="174"/>
      <c r="BS411" s="182"/>
      <c r="BT411" s="158" t="s">
        <v>617</v>
      </c>
      <c r="BU411" s="182"/>
      <c r="BV411" s="182"/>
    </row>
    <row r="412" spans="1:74" s="118" customFormat="1" ht="15" hidden="1" outlineLevel="1" x14ac:dyDescent="0.25">
      <c r="A412" s="190" t="s">
        <v>450</v>
      </c>
      <c r="B412" s="190"/>
      <c r="C412" s="190"/>
      <c r="D412" s="190"/>
      <c r="E412" s="190"/>
      <c r="F412" s="190"/>
      <c r="G412" s="190"/>
      <c r="H412" s="190"/>
      <c r="I412" s="190"/>
      <c r="J412" s="190"/>
      <c r="K412" s="190"/>
      <c r="L412" s="175">
        <v>40.090000000000003</v>
      </c>
      <c r="M412" s="174"/>
      <c r="N412" s="174"/>
      <c r="O412" s="174"/>
      <c r="BS412" s="182"/>
      <c r="BT412" s="158" t="s">
        <v>450</v>
      </c>
      <c r="BU412" s="182"/>
      <c r="BV412" s="182"/>
    </row>
    <row r="413" spans="1:74" s="118" customFormat="1" ht="15" hidden="1" outlineLevel="1" x14ac:dyDescent="0.25">
      <c r="A413" s="190" t="s">
        <v>451</v>
      </c>
      <c r="B413" s="190"/>
      <c r="C413" s="190"/>
      <c r="D413" s="190"/>
      <c r="E413" s="190"/>
      <c r="F413" s="190"/>
      <c r="G413" s="190"/>
      <c r="H413" s="190"/>
      <c r="I413" s="190"/>
      <c r="J413" s="190"/>
      <c r="K413" s="190"/>
      <c r="L413" s="175">
        <v>352.79</v>
      </c>
      <c r="M413" s="174"/>
      <c r="N413" s="174"/>
      <c r="O413" s="174"/>
      <c r="BS413" s="182"/>
      <c r="BT413" s="158" t="s">
        <v>451</v>
      </c>
      <c r="BU413" s="182"/>
      <c r="BV413" s="182"/>
    </row>
    <row r="414" spans="1:74" s="118" customFormat="1" ht="15" hidden="1" outlineLevel="1" x14ac:dyDescent="0.25">
      <c r="A414" s="190" t="s">
        <v>618</v>
      </c>
      <c r="B414" s="190"/>
      <c r="C414" s="190"/>
      <c r="D414" s="190"/>
      <c r="E414" s="190"/>
      <c r="F414" s="190"/>
      <c r="G414" s="190"/>
      <c r="H414" s="190"/>
      <c r="I414" s="190"/>
      <c r="J414" s="190"/>
      <c r="K414" s="190"/>
      <c r="L414" s="157">
        <v>545413.34</v>
      </c>
      <c r="M414" s="174"/>
      <c r="N414" s="174"/>
      <c r="O414" s="174"/>
      <c r="BS414" s="182"/>
      <c r="BT414" s="158" t="s">
        <v>618</v>
      </c>
      <c r="BU414" s="182"/>
      <c r="BV414" s="182"/>
    </row>
    <row r="415" spans="1:74" s="118" customFormat="1" ht="15" collapsed="1" x14ac:dyDescent="0.25">
      <c r="A415" s="190" t="s">
        <v>434</v>
      </c>
      <c r="B415" s="190"/>
      <c r="C415" s="190"/>
      <c r="D415" s="190"/>
      <c r="E415" s="190"/>
      <c r="F415" s="190"/>
      <c r="G415" s="190"/>
      <c r="H415" s="190"/>
      <c r="I415" s="190"/>
      <c r="J415" s="190"/>
      <c r="K415" s="190"/>
      <c r="L415" s="157">
        <v>29595603.129999999</v>
      </c>
      <c r="M415" s="174"/>
      <c r="N415" s="174"/>
      <c r="O415" s="174"/>
      <c r="BS415" s="182"/>
      <c r="BT415" s="158" t="s">
        <v>434</v>
      </c>
      <c r="BU415" s="182"/>
      <c r="BV415" s="182"/>
    </row>
    <row r="416" spans="1:74" s="118" customFormat="1" ht="29.25" customHeight="1" x14ac:dyDescent="0.25">
      <c r="A416" s="127"/>
      <c r="B416" s="127"/>
      <c r="C416" s="127"/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</row>
    <row r="417" spans="1:74" s="132" customFormat="1" ht="12.75" customHeight="1" x14ac:dyDescent="0.25">
      <c r="A417" s="191" t="s">
        <v>467</v>
      </c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18"/>
      <c r="Q417" s="118"/>
      <c r="R417" s="118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</row>
    <row r="418" spans="1:74" s="132" customFormat="1" ht="12.75" customHeight="1" x14ac:dyDescent="0.25">
      <c r="A418" s="192" t="s">
        <v>468</v>
      </c>
      <c r="B418" s="192"/>
      <c r="C418" s="192"/>
      <c r="D418" s="192"/>
      <c r="E418" s="192"/>
      <c r="F418" s="192"/>
      <c r="G418" s="192"/>
      <c r="H418" s="192"/>
      <c r="I418" s="192"/>
      <c r="J418" s="192"/>
      <c r="K418" s="192"/>
      <c r="L418" s="192"/>
      <c r="M418" s="192"/>
      <c r="N418" s="192"/>
      <c r="O418" s="192"/>
      <c r="P418" s="118"/>
      <c r="Q418" s="118"/>
      <c r="R418" s="118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</row>
    <row r="419" spans="1:74" s="132" customFormat="1" ht="13.5" customHeight="1" x14ac:dyDescent="0.25">
      <c r="A419" s="128"/>
      <c r="B419" s="128"/>
      <c r="C419" s="128"/>
      <c r="D419" s="128"/>
      <c r="E419" s="128"/>
      <c r="F419" s="128"/>
      <c r="G419" s="128"/>
      <c r="H419" s="193"/>
      <c r="I419" s="194"/>
      <c r="J419" s="194"/>
      <c r="K419" s="194"/>
      <c r="L419" s="128"/>
      <c r="M419" s="128"/>
      <c r="N419" s="128"/>
      <c r="O419" s="128"/>
      <c r="P419" s="118"/>
      <c r="Q419" s="118"/>
      <c r="R419" s="118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</row>
    <row r="420" spans="1:74" s="132" customFormat="1" ht="12.75" customHeight="1" x14ac:dyDescent="0.25">
      <c r="A420" s="191" t="s">
        <v>469</v>
      </c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191"/>
      <c r="M420" s="191"/>
      <c r="N420" s="191"/>
      <c r="O420" s="191"/>
      <c r="P420" s="118"/>
      <c r="Q420" s="118"/>
      <c r="R420" s="118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</row>
    <row r="421" spans="1:74" s="132" customFormat="1" ht="12.75" customHeight="1" x14ac:dyDescent="0.25">
      <c r="A421" s="192" t="s">
        <v>468</v>
      </c>
      <c r="B421" s="192"/>
      <c r="C421" s="192"/>
      <c r="D421" s="192"/>
      <c r="E421" s="192"/>
      <c r="F421" s="192"/>
      <c r="G421" s="192"/>
      <c r="H421" s="192"/>
      <c r="I421" s="192"/>
      <c r="J421" s="192"/>
      <c r="K421" s="192"/>
      <c r="L421" s="192"/>
      <c r="M421" s="192"/>
      <c r="N421" s="192"/>
      <c r="O421" s="192"/>
      <c r="P421" s="118"/>
      <c r="Q421" s="118"/>
      <c r="R421" s="118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</row>
    <row r="422" spans="1:74" s="132" customFormat="1" ht="13.5" customHeight="1" x14ac:dyDescent="0.25">
      <c r="A422" s="128"/>
      <c r="B422" s="128"/>
      <c r="C422" s="128"/>
      <c r="D422" s="128"/>
      <c r="E422" s="128"/>
      <c r="F422" s="128"/>
      <c r="G422" s="128"/>
      <c r="H422" s="193"/>
      <c r="I422" s="194"/>
      <c r="J422" s="194"/>
      <c r="K422" s="194"/>
      <c r="L422" s="128"/>
      <c r="M422" s="128"/>
      <c r="N422" s="128"/>
      <c r="O422" s="128"/>
      <c r="P422" s="118"/>
      <c r="Q422" s="118"/>
      <c r="R422" s="118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</row>
    <row r="423" spans="1:74" s="132" customFormat="1" ht="12.75" customHeight="1" x14ac:dyDescent="0.25">
      <c r="A423" s="191" t="s">
        <v>470</v>
      </c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191"/>
      <c r="M423" s="191"/>
      <c r="N423" s="191"/>
      <c r="O423" s="191"/>
      <c r="P423" s="118"/>
      <c r="Q423" s="118"/>
      <c r="R423" s="118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</row>
    <row r="424" spans="1:74" s="132" customFormat="1" ht="12.75" customHeight="1" x14ac:dyDescent="0.25">
      <c r="A424" s="192" t="s">
        <v>468</v>
      </c>
      <c r="B424" s="192"/>
      <c r="C424" s="192"/>
      <c r="D424" s="192"/>
      <c r="E424" s="192"/>
      <c r="F424" s="192"/>
      <c r="G424" s="192"/>
      <c r="H424" s="192"/>
      <c r="I424" s="192"/>
      <c r="J424" s="192"/>
      <c r="K424" s="192"/>
      <c r="L424" s="192"/>
      <c r="M424" s="192"/>
      <c r="N424" s="192"/>
      <c r="O424" s="192"/>
      <c r="P424" s="118"/>
      <c r="Q424" s="118"/>
      <c r="R424" s="118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</row>
    <row r="425" spans="1:74" s="132" customFormat="1" ht="13.5" customHeight="1" x14ac:dyDescent="0.25">
      <c r="A425" s="128"/>
      <c r="B425" s="128"/>
      <c r="C425" s="128"/>
      <c r="D425" s="128"/>
      <c r="E425" s="128"/>
      <c r="F425" s="128"/>
      <c r="G425" s="128"/>
      <c r="H425" s="193"/>
      <c r="I425" s="194"/>
      <c r="J425" s="194"/>
      <c r="K425" s="194"/>
      <c r="L425" s="128"/>
      <c r="M425" s="128"/>
      <c r="N425" s="128"/>
      <c r="O425" s="128"/>
      <c r="P425" s="118"/>
      <c r="Q425" s="118"/>
      <c r="R425" s="118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</row>
    <row r="426" spans="1:74" s="118" customFormat="1" ht="15" x14ac:dyDescent="0.25">
      <c r="A426" s="127"/>
      <c r="B426" s="127"/>
      <c r="C426" s="127"/>
      <c r="D426" s="127"/>
      <c r="E426" s="127"/>
      <c r="F426" s="127"/>
      <c r="G426" s="127"/>
      <c r="H426" s="128"/>
      <c r="I426" s="195"/>
      <c r="J426" s="195"/>
      <c r="K426" s="195"/>
      <c r="L426" s="127"/>
      <c r="M426" s="127"/>
      <c r="N426" s="127"/>
      <c r="O426" s="127"/>
    </row>
  </sheetData>
  <mergeCells count="328">
    <mergeCell ref="A418:O418"/>
    <mergeCell ref="A420:O420"/>
    <mergeCell ref="A421:O421"/>
    <mergeCell ref="A423:O423"/>
    <mergeCell ref="A424:O424"/>
    <mergeCell ref="I426:K426"/>
    <mergeCell ref="A411:K411"/>
    <mergeCell ref="A412:K412"/>
    <mergeCell ref="A413:K413"/>
    <mergeCell ref="A414:K414"/>
    <mergeCell ref="A415:K415"/>
    <mergeCell ref="A417:O417"/>
    <mergeCell ref="A405:K405"/>
    <mergeCell ref="A406:K406"/>
    <mergeCell ref="A407:K407"/>
    <mergeCell ref="A408:K408"/>
    <mergeCell ref="A409:K409"/>
    <mergeCell ref="A410:K410"/>
    <mergeCell ref="A399:K399"/>
    <mergeCell ref="A400:K400"/>
    <mergeCell ref="A401:K401"/>
    <mergeCell ref="A402:K402"/>
    <mergeCell ref="A403:K403"/>
    <mergeCell ref="A404:K404"/>
    <mergeCell ref="A393:K393"/>
    <mergeCell ref="A394:K394"/>
    <mergeCell ref="A395:K395"/>
    <mergeCell ref="A396:K396"/>
    <mergeCell ref="A397:K397"/>
    <mergeCell ref="A398:K398"/>
    <mergeCell ref="A387:K387"/>
    <mergeCell ref="A388:K388"/>
    <mergeCell ref="A389:K389"/>
    <mergeCell ref="A390:K390"/>
    <mergeCell ref="A391:K391"/>
    <mergeCell ref="A392:K392"/>
    <mergeCell ref="A381:K381"/>
    <mergeCell ref="A382:K382"/>
    <mergeCell ref="A383:K383"/>
    <mergeCell ref="A384:K384"/>
    <mergeCell ref="A385:K385"/>
    <mergeCell ref="A386:K386"/>
    <mergeCell ref="A375:K375"/>
    <mergeCell ref="A376:K376"/>
    <mergeCell ref="A377:K377"/>
    <mergeCell ref="A378:K378"/>
    <mergeCell ref="A379:K379"/>
    <mergeCell ref="A380:K380"/>
    <mergeCell ref="A369:K369"/>
    <mergeCell ref="A370:K370"/>
    <mergeCell ref="A371:K371"/>
    <mergeCell ref="A372:K372"/>
    <mergeCell ref="A373:K373"/>
    <mergeCell ref="A374:K374"/>
    <mergeCell ref="A363:K363"/>
    <mergeCell ref="A364:K364"/>
    <mergeCell ref="A365:K365"/>
    <mergeCell ref="A366:K366"/>
    <mergeCell ref="A367:K367"/>
    <mergeCell ref="A368:K368"/>
    <mergeCell ref="A357:K357"/>
    <mergeCell ref="A358:K358"/>
    <mergeCell ref="A359:K359"/>
    <mergeCell ref="A360:K360"/>
    <mergeCell ref="A361:K361"/>
    <mergeCell ref="A362:K362"/>
    <mergeCell ref="A351:K351"/>
    <mergeCell ref="A352:K352"/>
    <mergeCell ref="A353:K353"/>
    <mergeCell ref="A354:K354"/>
    <mergeCell ref="A355:K355"/>
    <mergeCell ref="A356:K356"/>
    <mergeCell ref="A345:K345"/>
    <mergeCell ref="A346:K346"/>
    <mergeCell ref="A347:K347"/>
    <mergeCell ref="A348:K348"/>
    <mergeCell ref="A349:K349"/>
    <mergeCell ref="A350:K350"/>
    <mergeCell ref="A339:K339"/>
    <mergeCell ref="A340:K340"/>
    <mergeCell ref="A341:K341"/>
    <mergeCell ref="A342:K342"/>
    <mergeCell ref="A343:K343"/>
    <mergeCell ref="A344:K344"/>
    <mergeCell ref="A333:K333"/>
    <mergeCell ref="A334:K334"/>
    <mergeCell ref="A335:K335"/>
    <mergeCell ref="A336:K336"/>
    <mergeCell ref="A337:K337"/>
    <mergeCell ref="A338:K338"/>
    <mergeCell ref="A327:K327"/>
    <mergeCell ref="A328:K328"/>
    <mergeCell ref="A329:K329"/>
    <mergeCell ref="A330:K330"/>
    <mergeCell ref="A331:K331"/>
    <mergeCell ref="A332:K332"/>
    <mergeCell ref="C319:O319"/>
    <mergeCell ref="A322:K322"/>
    <mergeCell ref="A323:K323"/>
    <mergeCell ref="A324:K324"/>
    <mergeCell ref="A325:K325"/>
    <mergeCell ref="A326:K326"/>
    <mergeCell ref="C311:E311"/>
    <mergeCell ref="C312:O312"/>
    <mergeCell ref="C313:O313"/>
    <mergeCell ref="C316:E316"/>
    <mergeCell ref="C317:O317"/>
    <mergeCell ref="C318:O318"/>
    <mergeCell ref="C301:O301"/>
    <mergeCell ref="C304:E304"/>
    <mergeCell ref="C305:O305"/>
    <mergeCell ref="C306:O306"/>
    <mergeCell ref="C307:O307"/>
    <mergeCell ref="A310:O310"/>
    <mergeCell ref="C293:O293"/>
    <mergeCell ref="C294:O294"/>
    <mergeCell ref="C295:O295"/>
    <mergeCell ref="A298:O298"/>
    <mergeCell ref="C299:E299"/>
    <mergeCell ref="C300:O300"/>
    <mergeCell ref="C283:O283"/>
    <mergeCell ref="A286:O286"/>
    <mergeCell ref="C287:E287"/>
    <mergeCell ref="C288:O288"/>
    <mergeCell ref="C289:O289"/>
    <mergeCell ref="C292:E292"/>
    <mergeCell ref="C275:E275"/>
    <mergeCell ref="C276:O276"/>
    <mergeCell ref="C277:O277"/>
    <mergeCell ref="C280:E280"/>
    <mergeCell ref="C281:O281"/>
    <mergeCell ref="C282:O282"/>
    <mergeCell ref="C265:O265"/>
    <mergeCell ref="C268:E268"/>
    <mergeCell ref="C269:O269"/>
    <mergeCell ref="C270:O270"/>
    <mergeCell ref="C271:O271"/>
    <mergeCell ref="A274:O274"/>
    <mergeCell ref="C257:O257"/>
    <mergeCell ref="C258:O258"/>
    <mergeCell ref="C259:O259"/>
    <mergeCell ref="A262:O262"/>
    <mergeCell ref="C263:E263"/>
    <mergeCell ref="C264:O264"/>
    <mergeCell ref="C247:O247"/>
    <mergeCell ref="A250:O250"/>
    <mergeCell ref="C251:E251"/>
    <mergeCell ref="C252:O252"/>
    <mergeCell ref="C253:O253"/>
    <mergeCell ref="C256:E256"/>
    <mergeCell ref="C239:E239"/>
    <mergeCell ref="C240:O240"/>
    <mergeCell ref="C241:O241"/>
    <mergeCell ref="C244:E244"/>
    <mergeCell ref="C245:O245"/>
    <mergeCell ref="C246:O246"/>
    <mergeCell ref="C229:O229"/>
    <mergeCell ref="C232:E232"/>
    <mergeCell ref="C233:O233"/>
    <mergeCell ref="C234:O234"/>
    <mergeCell ref="C235:O235"/>
    <mergeCell ref="A238:O238"/>
    <mergeCell ref="C221:O221"/>
    <mergeCell ref="C222:O222"/>
    <mergeCell ref="C223:O223"/>
    <mergeCell ref="A226:O226"/>
    <mergeCell ref="C227:E227"/>
    <mergeCell ref="C228:O228"/>
    <mergeCell ref="C211:O211"/>
    <mergeCell ref="A214:O214"/>
    <mergeCell ref="C215:E215"/>
    <mergeCell ref="C216:O216"/>
    <mergeCell ref="C217:O217"/>
    <mergeCell ref="C220:E220"/>
    <mergeCell ref="C203:E203"/>
    <mergeCell ref="C204:O204"/>
    <mergeCell ref="C205:O205"/>
    <mergeCell ref="C208:E208"/>
    <mergeCell ref="C209:O209"/>
    <mergeCell ref="C210:O210"/>
    <mergeCell ref="C193:O193"/>
    <mergeCell ref="C196:E196"/>
    <mergeCell ref="C197:O197"/>
    <mergeCell ref="C198:O198"/>
    <mergeCell ref="C199:O199"/>
    <mergeCell ref="A202:O202"/>
    <mergeCell ref="C185:O185"/>
    <mergeCell ref="C186:O186"/>
    <mergeCell ref="C187:O187"/>
    <mergeCell ref="A190:O190"/>
    <mergeCell ref="C191:E191"/>
    <mergeCell ref="C192:O192"/>
    <mergeCell ref="C175:O175"/>
    <mergeCell ref="A178:O178"/>
    <mergeCell ref="C179:E179"/>
    <mergeCell ref="C180:O180"/>
    <mergeCell ref="C181:O181"/>
    <mergeCell ref="C184:E184"/>
    <mergeCell ref="C167:E167"/>
    <mergeCell ref="C168:O168"/>
    <mergeCell ref="C169:O169"/>
    <mergeCell ref="C172:E172"/>
    <mergeCell ref="C173:O173"/>
    <mergeCell ref="C174:O174"/>
    <mergeCell ref="C157:O157"/>
    <mergeCell ref="C160:E160"/>
    <mergeCell ref="C161:O161"/>
    <mergeCell ref="C162:O162"/>
    <mergeCell ref="C163:O163"/>
    <mergeCell ref="A166:O166"/>
    <mergeCell ref="C149:O149"/>
    <mergeCell ref="C150:O150"/>
    <mergeCell ref="C151:O151"/>
    <mergeCell ref="A154:O154"/>
    <mergeCell ref="C155:E155"/>
    <mergeCell ref="C156:O156"/>
    <mergeCell ref="C139:O139"/>
    <mergeCell ref="A142:O142"/>
    <mergeCell ref="C143:E143"/>
    <mergeCell ref="C144:O144"/>
    <mergeCell ref="C145:O145"/>
    <mergeCell ref="C148:E148"/>
    <mergeCell ref="C131:E131"/>
    <mergeCell ref="C132:O132"/>
    <mergeCell ref="C133:O133"/>
    <mergeCell ref="C136:E136"/>
    <mergeCell ref="C137:O137"/>
    <mergeCell ref="C138:O138"/>
    <mergeCell ref="C121:O121"/>
    <mergeCell ref="C124:E124"/>
    <mergeCell ref="C125:O125"/>
    <mergeCell ref="C126:O126"/>
    <mergeCell ref="C127:O127"/>
    <mergeCell ref="A130:O130"/>
    <mergeCell ref="C113:O113"/>
    <mergeCell ref="C114:O114"/>
    <mergeCell ref="C115:O115"/>
    <mergeCell ref="A118:O118"/>
    <mergeCell ref="C119:E119"/>
    <mergeCell ref="C120:O120"/>
    <mergeCell ref="A105:O105"/>
    <mergeCell ref="A106:O106"/>
    <mergeCell ref="C107:E107"/>
    <mergeCell ref="C108:O108"/>
    <mergeCell ref="C109:O109"/>
    <mergeCell ref="C112:E112"/>
    <mergeCell ref="A97:O97"/>
    <mergeCell ref="C98:E98"/>
    <mergeCell ref="C99:O99"/>
    <mergeCell ref="C100:O100"/>
    <mergeCell ref="C101:O101"/>
    <mergeCell ref="A104:K104"/>
    <mergeCell ref="A89:O89"/>
    <mergeCell ref="A90:O90"/>
    <mergeCell ref="C91:E91"/>
    <mergeCell ref="C92:O92"/>
    <mergeCell ref="C93:O93"/>
    <mergeCell ref="C94:O94"/>
    <mergeCell ref="C81:O81"/>
    <mergeCell ref="C84:E84"/>
    <mergeCell ref="C85:O85"/>
    <mergeCell ref="C86:E86"/>
    <mergeCell ref="C87:O87"/>
    <mergeCell ref="A88:K88"/>
    <mergeCell ref="C73:E73"/>
    <mergeCell ref="C74:O74"/>
    <mergeCell ref="C75:O75"/>
    <mergeCell ref="C78:E78"/>
    <mergeCell ref="C79:O79"/>
    <mergeCell ref="C80:O80"/>
    <mergeCell ref="C65:E65"/>
    <mergeCell ref="C66:O66"/>
    <mergeCell ref="C67:E67"/>
    <mergeCell ref="C68:O68"/>
    <mergeCell ref="C69:O69"/>
    <mergeCell ref="C70:O70"/>
    <mergeCell ref="A57:O57"/>
    <mergeCell ref="C58:E58"/>
    <mergeCell ref="C59:O59"/>
    <mergeCell ref="C60:O60"/>
    <mergeCell ref="C63:E63"/>
    <mergeCell ref="C64:O64"/>
    <mergeCell ref="C49:O49"/>
    <mergeCell ref="C50:E50"/>
    <mergeCell ref="C51:O51"/>
    <mergeCell ref="C52:O52"/>
    <mergeCell ref="C53:O53"/>
    <mergeCell ref="A56:K56"/>
    <mergeCell ref="C41:E41"/>
    <mergeCell ref="C42:O42"/>
    <mergeCell ref="C43:O43"/>
    <mergeCell ref="C46:E46"/>
    <mergeCell ref="C47:O47"/>
    <mergeCell ref="C48:E48"/>
    <mergeCell ref="C33:E33"/>
    <mergeCell ref="C34:O34"/>
    <mergeCell ref="C35:O35"/>
    <mergeCell ref="C36:O36"/>
    <mergeCell ref="A39:K39"/>
    <mergeCell ref="A40:O40"/>
    <mergeCell ref="C25:O25"/>
    <mergeCell ref="C26:O26"/>
    <mergeCell ref="C29:E29"/>
    <mergeCell ref="C30:O30"/>
    <mergeCell ref="C31:E31"/>
    <mergeCell ref="C32:O32"/>
    <mergeCell ref="I20:K20"/>
    <mergeCell ref="L20:L21"/>
    <mergeCell ref="M20:O20"/>
    <mergeCell ref="C22:E22"/>
    <mergeCell ref="A23:O23"/>
    <mergeCell ref="C24:E24"/>
    <mergeCell ref="C9:G9"/>
    <mergeCell ref="F16:O16"/>
    <mergeCell ref="A19:A21"/>
    <mergeCell ref="B19:B21"/>
    <mergeCell ref="C19:E21"/>
    <mergeCell ref="F19:F21"/>
    <mergeCell ref="G19:G21"/>
    <mergeCell ref="H19:K19"/>
    <mergeCell ref="L19:O19"/>
    <mergeCell ref="H20:H21"/>
    <mergeCell ref="A2:O2"/>
    <mergeCell ref="A3:O3"/>
    <mergeCell ref="A5:O5"/>
    <mergeCell ref="A6:O6"/>
    <mergeCell ref="A7:O7"/>
    <mergeCell ref="A8:O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2E44-F3DE-4CE9-B00F-C4A7D85E177B}">
  <sheetPr>
    <pageSetUpPr fitToPage="1"/>
  </sheetPr>
  <dimension ref="A1:L75"/>
  <sheetViews>
    <sheetView topLeftCell="A7" zoomScaleNormal="100" workbookViewId="0">
      <selection activeCell="D13" sqref="D13:E14"/>
    </sheetView>
  </sheetViews>
  <sheetFormatPr defaultColWidth="8.85546875" defaultRowHeight="12.75" x14ac:dyDescent="0.2"/>
  <cols>
    <col min="1" max="1" width="7" style="6" customWidth="1"/>
    <col min="2" max="2" width="47.5703125" style="7" customWidth="1"/>
    <col min="3" max="3" width="66.5703125" style="4" customWidth="1"/>
    <col min="4" max="4" width="21.42578125" style="4" customWidth="1"/>
    <col min="5" max="5" width="22.85546875" style="4" customWidth="1"/>
    <col min="6" max="6" width="14.140625" style="4" customWidth="1"/>
    <col min="7" max="7" width="15.5703125" style="6" customWidth="1"/>
    <col min="8" max="9" width="13.5703125" style="4" bestFit="1" customWidth="1"/>
    <col min="10" max="10" width="8.85546875" style="4"/>
    <col min="11" max="11" width="43.5703125" style="4" customWidth="1"/>
    <col min="12" max="16384" width="8.85546875" style="4"/>
  </cols>
  <sheetData>
    <row r="1" spans="1:12" ht="119.45" customHeight="1" x14ac:dyDescent="0.2"/>
    <row r="2" spans="1:12" s="32" customFormat="1" ht="45.6" customHeight="1" x14ac:dyDescent="0.2">
      <c r="A2" s="71" t="s">
        <v>36</v>
      </c>
      <c r="B2" s="72"/>
      <c r="D2" s="73"/>
      <c r="E2" s="73"/>
      <c r="G2" s="6"/>
      <c r="H2" s="52"/>
      <c r="I2" s="52"/>
      <c r="J2" s="52"/>
      <c r="K2" s="52"/>
    </row>
    <row r="3" spans="1:12" s="32" customFormat="1" ht="15.75" x14ac:dyDescent="0.2">
      <c r="A3" s="74" t="s">
        <v>35</v>
      </c>
      <c r="B3" s="75"/>
      <c r="C3" s="75"/>
      <c r="D3" s="75"/>
      <c r="E3" s="75"/>
      <c r="G3" s="6"/>
      <c r="H3" s="52"/>
      <c r="I3" s="52"/>
      <c r="J3" s="52"/>
      <c r="K3" s="52"/>
    </row>
    <row r="4" spans="1:12" s="32" customFormat="1" ht="39" customHeight="1" x14ac:dyDescent="0.2">
      <c r="A4" s="76" t="s">
        <v>16</v>
      </c>
      <c r="B4" s="77"/>
      <c r="C4" s="78" t="s">
        <v>38</v>
      </c>
      <c r="D4" s="78"/>
      <c r="E4" s="78"/>
      <c r="G4" s="6"/>
      <c r="H4" s="52"/>
      <c r="I4" s="52"/>
      <c r="J4" s="52"/>
      <c r="K4" s="52"/>
    </row>
    <row r="5" spans="1:12" s="32" customFormat="1" ht="18.75" x14ac:dyDescent="0.2">
      <c r="A5" s="69" t="s">
        <v>34</v>
      </c>
      <c r="B5" s="70"/>
      <c r="C5" s="33"/>
      <c r="D5" s="34"/>
      <c r="E5" s="34"/>
      <c r="F5" s="34"/>
      <c r="G5" s="57"/>
      <c r="H5" s="36"/>
      <c r="I5" s="37"/>
      <c r="J5" s="37"/>
      <c r="K5" s="37"/>
      <c r="L5" s="37"/>
    </row>
    <row r="6" spans="1:12" s="32" customFormat="1" ht="18.75" x14ac:dyDescent="0.2">
      <c r="A6" s="1"/>
      <c r="B6" s="38"/>
      <c r="C6" s="39"/>
      <c r="D6" s="1"/>
      <c r="E6" s="1"/>
      <c r="F6" s="1"/>
      <c r="G6" s="57"/>
      <c r="H6" s="36"/>
      <c r="I6" s="37"/>
      <c r="J6" s="37"/>
      <c r="K6" s="37"/>
      <c r="L6" s="37"/>
    </row>
    <row r="7" spans="1:12" s="32" customFormat="1" ht="15.75" x14ac:dyDescent="0.2">
      <c r="A7" s="71" t="s">
        <v>4</v>
      </c>
      <c r="B7" s="72"/>
      <c r="C7" s="40" t="s">
        <v>37</v>
      </c>
      <c r="E7" s="41"/>
      <c r="F7" s="41"/>
      <c r="G7" s="57"/>
      <c r="H7" s="35"/>
      <c r="I7" s="35"/>
      <c r="J7" s="35"/>
      <c r="K7" s="35"/>
      <c r="L7" s="35"/>
    </row>
    <row r="8" spans="1:12" s="32" customFormat="1" ht="15.75" x14ac:dyDescent="0.2">
      <c r="A8" s="71" t="s">
        <v>6</v>
      </c>
      <c r="B8" s="72"/>
      <c r="C8" s="43">
        <v>7709918820</v>
      </c>
      <c r="E8" s="42"/>
      <c r="F8" s="41"/>
      <c r="G8" s="57"/>
      <c r="H8" s="35"/>
      <c r="I8" s="35"/>
      <c r="J8" s="35"/>
      <c r="K8" s="35"/>
      <c r="L8" s="35"/>
    </row>
    <row r="9" spans="1:12" ht="13.5" thickBot="1" x14ac:dyDescent="0.25"/>
    <row r="10" spans="1:12" ht="27.75" customHeight="1" x14ac:dyDescent="0.2">
      <c r="A10" s="2" t="s">
        <v>0</v>
      </c>
      <c r="B10" s="3" t="s">
        <v>1</v>
      </c>
      <c r="C10" s="51" t="s">
        <v>17</v>
      </c>
      <c r="D10" s="89" t="s">
        <v>7</v>
      </c>
      <c r="E10" s="90"/>
    </row>
    <row r="11" spans="1:12" ht="24.75" customHeight="1" x14ac:dyDescent="0.2">
      <c r="A11" s="8"/>
      <c r="B11" s="28"/>
      <c r="C11" s="9"/>
      <c r="D11" s="9" t="s">
        <v>28</v>
      </c>
      <c r="E11" s="9" t="s">
        <v>29</v>
      </c>
    </row>
    <row r="12" spans="1:12" ht="30" customHeight="1" x14ac:dyDescent="0.2">
      <c r="A12" s="10">
        <v>1</v>
      </c>
      <c r="B12" s="9" t="s">
        <v>32</v>
      </c>
      <c r="C12" s="9" t="s">
        <v>25</v>
      </c>
      <c r="D12" s="44"/>
      <c r="E12" s="45"/>
    </row>
    <row r="13" spans="1:12" ht="30" customHeight="1" x14ac:dyDescent="0.2">
      <c r="A13" s="10">
        <v>2</v>
      </c>
      <c r="B13" s="28" t="s">
        <v>21</v>
      </c>
      <c r="C13" s="9" t="s">
        <v>22</v>
      </c>
      <c r="D13" s="47">
        <f>29898749.39-29577966.52</f>
        <v>320782.87</v>
      </c>
      <c r="E13" s="47">
        <f>27433370.61-D13</f>
        <v>27112587.739999998</v>
      </c>
    </row>
    <row r="14" spans="1:12" ht="30" customHeight="1" x14ac:dyDescent="0.2">
      <c r="A14" s="10">
        <v>3</v>
      </c>
      <c r="B14" s="28" t="s">
        <v>23</v>
      </c>
      <c r="C14" s="9" t="s">
        <v>24</v>
      </c>
      <c r="D14" s="47">
        <f>29975103.02-29595611</f>
        <v>379492.02</v>
      </c>
      <c r="E14" s="47">
        <f>30480058.24-D14</f>
        <v>30100566.219999999</v>
      </c>
      <c r="I14" s="46"/>
    </row>
    <row r="15" spans="1:12" ht="30" customHeight="1" x14ac:dyDescent="0.2">
      <c r="A15" s="53">
        <v>4</v>
      </c>
      <c r="B15" s="91" t="s">
        <v>33</v>
      </c>
      <c r="C15" s="92"/>
      <c r="D15" s="93"/>
      <c r="E15" s="113"/>
      <c r="I15" s="54"/>
    </row>
    <row r="16" spans="1:12" ht="30" customHeight="1" x14ac:dyDescent="0.2">
      <c r="A16" s="79">
        <v>5</v>
      </c>
      <c r="B16" s="30" t="s">
        <v>31</v>
      </c>
      <c r="C16" s="30"/>
      <c r="D16" s="48">
        <f>D14+D13</f>
        <v>700274.89</v>
      </c>
      <c r="E16" s="48">
        <f>E14+E13</f>
        <v>57213153.960000001</v>
      </c>
      <c r="I16" s="46"/>
    </row>
    <row r="17" spans="1:9" ht="30" customHeight="1" x14ac:dyDescent="0.2">
      <c r="A17" s="80"/>
      <c r="B17" s="30" t="s">
        <v>30</v>
      </c>
      <c r="C17" s="30"/>
      <c r="D17" s="81">
        <f>D16+E16</f>
        <v>57913428.850000001</v>
      </c>
      <c r="E17" s="114"/>
      <c r="F17" s="56"/>
      <c r="G17" s="55"/>
    </row>
    <row r="18" spans="1:9" ht="30" customHeight="1" x14ac:dyDescent="0.2">
      <c r="A18" s="10">
        <v>6</v>
      </c>
      <c r="B18" s="29" t="s">
        <v>26</v>
      </c>
      <c r="C18" s="81">
        <f>D17*0.03</f>
        <v>1737402.87</v>
      </c>
      <c r="D18" s="115"/>
      <c r="E18" s="114"/>
      <c r="F18" s="56"/>
      <c r="I18" s="46"/>
    </row>
    <row r="19" spans="1:9" ht="30" customHeight="1" x14ac:dyDescent="0.2">
      <c r="A19" s="10">
        <v>7</v>
      </c>
      <c r="B19" s="29" t="s">
        <v>10</v>
      </c>
      <c r="C19" s="31">
        <v>0.2</v>
      </c>
      <c r="D19" s="83">
        <f>(D17+C18)*0.2</f>
        <v>11930166.34</v>
      </c>
      <c r="E19" s="116"/>
      <c r="F19" s="56"/>
    </row>
    <row r="20" spans="1:9" ht="30" customHeight="1" x14ac:dyDescent="0.2">
      <c r="A20" s="10">
        <v>8</v>
      </c>
      <c r="B20" s="29" t="s">
        <v>15</v>
      </c>
      <c r="C20" s="81">
        <f>D17+C18+D19</f>
        <v>71580998.060000002</v>
      </c>
      <c r="D20" s="115"/>
      <c r="E20" s="114"/>
      <c r="F20" s="56"/>
      <c r="G20" s="56"/>
    </row>
    <row r="21" spans="1:9" ht="69" customHeight="1" x14ac:dyDescent="0.2">
      <c r="A21" s="10">
        <v>9</v>
      </c>
      <c r="B21" s="11" t="s">
        <v>12</v>
      </c>
      <c r="C21" s="12" t="s">
        <v>19</v>
      </c>
      <c r="D21" s="117"/>
      <c r="E21" s="117"/>
    </row>
    <row r="22" spans="1:9" ht="27" customHeight="1" x14ac:dyDescent="0.2">
      <c r="A22" s="10">
        <v>10</v>
      </c>
      <c r="B22" s="11" t="s">
        <v>3</v>
      </c>
      <c r="C22" s="50" t="s">
        <v>27</v>
      </c>
      <c r="D22" s="86" t="s">
        <v>44</v>
      </c>
      <c r="E22" s="87"/>
    </row>
    <row r="23" spans="1:9" ht="12.75" customHeight="1" x14ac:dyDescent="0.2">
      <c r="A23" s="96">
        <v>11</v>
      </c>
      <c r="B23" s="99" t="s">
        <v>8</v>
      </c>
      <c r="C23" s="102" t="s">
        <v>20</v>
      </c>
      <c r="D23" s="105" t="s">
        <v>45</v>
      </c>
      <c r="E23" s="106"/>
      <c r="G23" s="58"/>
    </row>
    <row r="24" spans="1:9" ht="12.75" customHeight="1" x14ac:dyDescent="0.2">
      <c r="A24" s="97"/>
      <c r="B24" s="100"/>
      <c r="C24" s="103"/>
      <c r="D24" s="107"/>
      <c r="E24" s="108"/>
      <c r="G24" s="58"/>
    </row>
    <row r="25" spans="1:9" ht="12.75" customHeight="1" x14ac:dyDescent="0.2">
      <c r="A25" s="97"/>
      <c r="B25" s="100"/>
      <c r="C25" s="103"/>
      <c r="D25" s="107"/>
      <c r="E25" s="108"/>
      <c r="G25" s="58"/>
    </row>
    <row r="26" spans="1:9" ht="12.75" customHeight="1" x14ac:dyDescent="0.2">
      <c r="A26" s="97"/>
      <c r="B26" s="100"/>
      <c r="C26" s="103"/>
      <c r="D26" s="107"/>
      <c r="E26" s="108"/>
      <c r="G26" s="58"/>
    </row>
    <row r="27" spans="1:9" ht="12.75" customHeight="1" x14ac:dyDescent="0.2">
      <c r="A27" s="97"/>
      <c r="B27" s="100"/>
      <c r="C27" s="103"/>
      <c r="D27" s="107"/>
      <c r="E27" s="108"/>
      <c r="G27" s="58"/>
    </row>
    <row r="28" spans="1:9" ht="12.75" customHeight="1" x14ac:dyDescent="0.2">
      <c r="A28" s="97"/>
      <c r="B28" s="100"/>
      <c r="C28" s="103"/>
      <c r="D28" s="107"/>
      <c r="E28" s="108"/>
      <c r="G28" s="58"/>
    </row>
    <row r="29" spans="1:9" ht="12.75" customHeight="1" x14ac:dyDescent="0.2">
      <c r="A29" s="97"/>
      <c r="B29" s="100"/>
      <c r="C29" s="103"/>
      <c r="D29" s="107"/>
      <c r="E29" s="108"/>
      <c r="G29" s="59"/>
    </row>
    <row r="30" spans="1:9" x14ac:dyDescent="0.2">
      <c r="A30" s="97"/>
      <c r="B30" s="100"/>
      <c r="C30" s="103"/>
      <c r="D30" s="107"/>
      <c r="E30" s="108"/>
      <c r="G30" s="55"/>
    </row>
    <row r="31" spans="1:9" x14ac:dyDescent="0.2">
      <c r="A31" s="97"/>
      <c r="B31" s="100"/>
      <c r="C31" s="103"/>
      <c r="D31" s="107"/>
      <c r="E31" s="108"/>
    </row>
    <row r="32" spans="1:9" x14ac:dyDescent="0.2">
      <c r="A32" s="97"/>
      <c r="B32" s="100"/>
      <c r="C32" s="103"/>
      <c r="D32" s="107"/>
      <c r="E32" s="108"/>
    </row>
    <row r="33" spans="1:5" x14ac:dyDescent="0.2">
      <c r="A33" s="97"/>
      <c r="B33" s="100"/>
      <c r="C33" s="103"/>
      <c r="D33" s="107"/>
      <c r="E33" s="108"/>
    </row>
    <row r="34" spans="1:5" x14ac:dyDescent="0.2">
      <c r="A34" s="97"/>
      <c r="B34" s="100"/>
      <c r="C34" s="103"/>
      <c r="D34" s="107"/>
      <c r="E34" s="108"/>
    </row>
    <row r="35" spans="1:5" x14ac:dyDescent="0.2">
      <c r="A35" s="97"/>
      <c r="B35" s="100"/>
      <c r="C35" s="103"/>
      <c r="D35" s="107"/>
      <c r="E35" s="108"/>
    </row>
    <row r="36" spans="1:5" x14ac:dyDescent="0.2">
      <c r="A36" s="97"/>
      <c r="B36" s="100"/>
      <c r="C36" s="103"/>
      <c r="D36" s="107"/>
      <c r="E36" s="108"/>
    </row>
    <row r="37" spans="1:5" x14ac:dyDescent="0.2">
      <c r="A37" s="97"/>
      <c r="B37" s="100"/>
      <c r="C37" s="103"/>
      <c r="D37" s="107"/>
      <c r="E37" s="108"/>
    </row>
    <row r="38" spans="1:5" x14ac:dyDescent="0.2">
      <c r="A38" s="97"/>
      <c r="B38" s="100"/>
      <c r="C38" s="103"/>
      <c r="D38" s="107"/>
      <c r="E38" s="108"/>
    </row>
    <row r="39" spans="1:5" x14ac:dyDescent="0.2">
      <c r="A39" s="97"/>
      <c r="B39" s="100"/>
      <c r="C39" s="103"/>
      <c r="D39" s="107"/>
      <c r="E39" s="108"/>
    </row>
    <row r="40" spans="1:5" x14ac:dyDescent="0.2">
      <c r="A40" s="97"/>
      <c r="B40" s="100"/>
      <c r="C40" s="103"/>
      <c r="D40" s="107"/>
      <c r="E40" s="108"/>
    </row>
    <row r="41" spans="1:5" ht="3" customHeight="1" x14ac:dyDescent="0.2">
      <c r="A41" s="97"/>
      <c r="B41" s="100"/>
      <c r="C41" s="103"/>
      <c r="D41" s="107"/>
      <c r="E41" s="108"/>
    </row>
    <row r="42" spans="1:5" hidden="1" x14ac:dyDescent="0.2">
      <c r="A42" s="97"/>
      <c r="B42" s="100"/>
      <c r="C42" s="103"/>
      <c r="D42" s="107"/>
      <c r="E42" s="108"/>
    </row>
    <row r="43" spans="1:5" ht="3.75" customHeight="1" x14ac:dyDescent="0.2">
      <c r="A43" s="97"/>
      <c r="B43" s="100"/>
      <c r="C43" s="103"/>
      <c r="D43" s="107"/>
      <c r="E43" s="108"/>
    </row>
    <row r="44" spans="1:5" hidden="1" x14ac:dyDescent="0.2">
      <c r="A44" s="97"/>
      <c r="B44" s="100"/>
      <c r="C44" s="103"/>
      <c r="D44" s="107"/>
      <c r="E44" s="108"/>
    </row>
    <row r="45" spans="1:5" hidden="1" x14ac:dyDescent="0.2">
      <c r="A45" s="97"/>
      <c r="B45" s="100"/>
      <c r="C45" s="103"/>
      <c r="D45" s="107"/>
      <c r="E45" s="108"/>
    </row>
    <row r="46" spans="1:5" hidden="1" x14ac:dyDescent="0.2">
      <c r="A46" s="97"/>
      <c r="B46" s="100"/>
      <c r="C46" s="103"/>
      <c r="D46" s="107"/>
      <c r="E46" s="108"/>
    </row>
    <row r="47" spans="1:5" hidden="1" x14ac:dyDescent="0.2">
      <c r="A47" s="97"/>
      <c r="B47" s="100"/>
      <c r="C47" s="103"/>
      <c r="D47" s="107"/>
      <c r="E47" s="108"/>
    </row>
    <row r="48" spans="1:5" hidden="1" x14ac:dyDescent="0.2">
      <c r="A48" s="97"/>
      <c r="B48" s="100"/>
      <c r="C48" s="103"/>
      <c r="D48" s="107"/>
      <c r="E48" s="108"/>
    </row>
    <row r="49" spans="1:5" hidden="1" x14ac:dyDescent="0.2">
      <c r="A49" s="97"/>
      <c r="B49" s="100"/>
      <c r="C49" s="103"/>
      <c r="D49" s="107"/>
      <c r="E49" s="108"/>
    </row>
    <row r="50" spans="1:5" ht="4.5" hidden="1" customHeight="1" x14ac:dyDescent="0.2">
      <c r="A50" s="97"/>
      <c r="B50" s="100"/>
      <c r="C50" s="103"/>
      <c r="D50" s="107"/>
      <c r="E50" s="108"/>
    </row>
    <row r="51" spans="1:5" ht="12.75" hidden="1" customHeight="1" x14ac:dyDescent="0.2">
      <c r="A51" s="97"/>
      <c r="B51" s="100"/>
      <c r="C51" s="103"/>
      <c r="D51" s="107"/>
      <c r="E51" s="108"/>
    </row>
    <row r="52" spans="1:5" ht="12.75" hidden="1" customHeight="1" x14ac:dyDescent="0.2">
      <c r="A52" s="97"/>
      <c r="B52" s="100"/>
      <c r="C52" s="103"/>
      <c r="D52" s="107"/>
      <c r="E52" s="108"/>
    </row>
    <row r="53" spans="1:5" ht="12.75" hidden="1" customHeight="1" x14ac:dyDescent="0.2">
      <c r="A53" s="97"/>
      <c r="B53" s="100"/>
      <c r="C53" s="103"/>
      <c r="D53" s="107"/>
      <c r="E53" s="108"/>
    </row>
    <row r="54" spans="1:5" ht="12.75" hidden="1" customHeight="1" x14ac:dyDescent="0.2">
      <c r="A54" s="97"/>
      <c r="B54" s="100"/>
      <c r="C54" s="103"/>
      <c r="D54" s="107"/>
      <c r="E54" s="108"/>
    </row>
    <row r="55" spans="1:5" ht="12.75" hidden="1" customHeight="1" x14ac:dyDescent="0.2">
      <c r="A55" s="97"/>
      <c r="B55" s="100"/>
      <c r="C55" s="103"/>
      <c r="D55" s="107"/>
      <c r="E55" s="108"/>
    </row>
    <row r="56" spans="1:5" ht="27.75" hidden="1" customHeight="1" x14ac:dyDescent="0.2">
      <c r="A56" s="97"/>
      <c r="B56" s="100"/>
      <c r="C56" s="103"/>
      <c r="D56" s="107"/>
      <c r="E56" s="108"/>
    </row>
    <row r="57" spans="1:5" ht="126.75" customHeight="1" x14ac:dyDescent="0.2">
      <c r="A57" s="98"/>
      <c r="B57" s="101"/>
      <c r="C57" s="104"/>
      <c r="D57" s="109"/>
      <c r="E57" s="110"/>
    </row>
    <row r="58" spans="1:5" ht="31.5" customHeight="1" x14ac:dyDescent="0.2">
      <c r="A58" s="8">
        <v>12</v>
      </c>
      <c r="B58" s="11" t="s">
        <v>9</v>
      </c>
      <c r="C58" s="13" t="s">
        <v>18</v>
      </c>
      <c r="D58" s="86" t="s">
        <v>43</v>
      </c>
      <c r="E58" s="87"/>
    </row>
    <row r="59" spans="1:5" ht="68.45" customHeight="1" thickBot="1" x14ac:dyDescent="0.25">
      <c r="A59" s="14">
        <v>13</v>
      </c>
      <c r="B59" s="15" t="s">
        <v>11</v>
      </c>
      <c r="C59" s="16"/>
      <c r="D59" s="111" t="s">
        <v>42</v>
      </c>
      <c r="E59" s="112"/>
    </row>
    <row r="60" spans="1:5" x14ac:dyDescent="0.2">
      <c r="A60" s="17"/>
      <c r="B60" s="18"/>
      <c r="C60" s="5"/>
      <c r="D60" s="19"/>
      <c r="E60" s="19"/>
    </row>
    <row r="61" spans="1:5" x14ac:dyDescent="0.2">
      <c r="A61" s="95" t="s">
        <v>39</v>
      </c>
      <c r="B61" s="95"/>
      <c r="C61" s="95"/>
      <c r="D61" s="95"/>
      <c r="E61" s="95"/>
    </row>
    <row r="62" spans="1:5" ht="32.25" customHeight="1" x14ac:dyDescent="0.2">
      <c r="A62" s="95" t="s">
        <v>13</v>
      </c>
      <c r="B62" s="95"/>
      <c r="C62" s="95"/>
      <c r="D62" s="95"/>
      <c r="E62" s="95"/>
    </row>
    <row r="63" spans="1:5" ht="31.5" customHeight="1" x14ac:dyDescent="0.2">
      <c r="A63" s="95" t="s">
        <v>14</v>
      </c>
      <c r="B63" s="95"/>
      <c r="C63" s="95"/>
      <c r="D63" s="95"/>
      <c r="E63" s="95"/>
    </row>
    <row r="66" spans="1:5" ht="15" x14ac:dyDescent="0.25">
      <c r="A66" s="20"/>
      <c r="B66" s="21" t="s">
        <v>40</v>
      </c>
      <c r="C66" s="5"/>
      <c r="D66" s="5" t="s">
        <v>41</v>
      </c>
      <c r="E66" s="22"/>
    </row>
    <row r="67" spans="1:5" x14ac:dyDescent="0.2">
      <c r="A67" s="23" t="s">
        <v>5</v>
      </c>
      <c r="C67" s="24"/>
      <c r="D67" s="24"/>
      <c r="E67" s="25" t="s">
        <v>2</v>
      </c>
    </row>
    <row r="68" spans="1:5" x14ac:dyDescent="0.2">
      <c r="A68" s="23"/>
      <c r="B68" s="26"/>
      <c r="C68" s="24"/>
      <c r="D68" s="24"/>
    </row>
    <row r="69" spans="1:5" x14ac:dyDescent="0.2">
      <c r="A69" s="23"/>
      <c r="B69" s="26"/>
      <c r="C69" s="24"/>
      <c r="D69" s="24"/>
    </row>
    <row r="70" spans="1:5" x14ac:dyDescent="0.2">
      <c r="A70" s="27"/>
      <c r="B70" s="26"/>
      <c r="C70" s="24"/>
      <c r="D70" s="24"/>
    </row>
    <row r="71" spans="1:5" x14ac:dyDescent="0.2">
      <c r="A71" s="27"/>
      <c r="B71" s="26"/>
      <c r="C71" s="24"/>
      <c r="D71" s="24"/>
    </row>
    <row r="72" spans="1:5" x14ac:dyDescent="0.2">
      <c r="A72" s="27"/>
      <c r="B72" s="26"/>
      <c r="C72" s="24"/>
      <c r="D72" s="24"/>
    </row>
    <row r="73" spans="1:5" x14ac:dyDescent="0.2">
      <c r="A73" s="27"/>
      <c r="B73" s="26"/>
      <c r="C73" s="24"/>
      <c r="D73" s="24"/>
    </row>
    <row r="74" spans="1:5" x14ac:dyDescent="0.2">
      <c r="A74" s="27"/>
      <c r="B74" s="26"/>
      <c r="C74" s="24"/>
      <c r="D74" s="24"/>
    </row>
    <row r="75" spans="1:5" x14ac:dyDescent="0.2">
      <c r="A75" s="23"/>
      <c r="B75" s="26"/>
      <c r="C75" s="24"/>
      <c r="D75" s="24"/>
    </row>
  </sheetData>
  <mergeCells count="27">
    <mergeCell ref="A5:B5"/>
    <mergeCell ref="A2:B2"/>
    <mergeCell ref="D2:E2"/>
    <mergeCell ref="A3:E3"/>
    <mergeCell ref="A4:B4"/>
    <mergeCell ref="C4:E4"/>
    <mergeCell ref="A23:A57"/>
    <mergeCell ref="B23:B57"/>
    <mergeCell ref="C23:C57"/>
    <mergeCell ref="D23:E57"/>
    <mergeCell ref="A7:B7"/>
    <mergeCell ref="A8:B8"/>
    <mergeCell ref="D10:E10"/>
    <mergeCell ref="B15:C15"/>
    <mergeCell ref="D15:E15"/>
    <mergeCell ref="A16:A17"/>
    <mergeCell ref="D17:E17"/>
    <mergeCell ref="C18:E18"/>
    <mergeCell ref="D19:E19"/>
    <mergeCell ref="C20:E20"/>
    <mergeCell ref="D21:E21"/>
    <mergeCell ref="D22:E22"/>
    <mergeCell ref="D58:E58"/>
    <mergeCell ref="D59:E59"/>
    <mergeCell ref="A61:E61"/>
    <mergeCell ref="A62:E62"/>
    <mergeCell ref="A63:E63"/>
  </mergeCells>
  <pageMargins left="0.75" right="0.75" top="1" bottom="1" header="0.5" footer="0.5"/>
  <pageSetup scale="7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КП с Кдог</vt:lpstr>
      <vt:lpstr>КП_3.1_ЛСР </vt:lpstr>
      <vt:lpstr>КП_3.2_ЛСР </vt:lpstr>
      <vt:lpstr>КП по ЛСР Заказчика</vt:lpstr>
      <vt:lpstr>'КП_3.1_ЛСР '!Заголовки_для_печати</vt:lpstr>
      <vt:lpstr>'КП_3.2_ЛСР '!Заголовки_для_печати</vt:lpstr>
      <vt:lpstr>'КП по ЛСР Заказчика'!Область_печати</vt:lpstr>
      <vt:lpstr>'КП с Кдог'!Область_печати</vt:lpstr>
      <vt:lpstr>'КП_3.1_ЛСР '!Область_печати</vt:lpstr>
      <vt:lpstr>'КП_3.2_ЛСР 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Анастасия</cp:lastModifiedBy>
  <cp:lastPrinted>2025-09-11T08:49:23Z</cp:lastPrinted>
  <dcterms:created xsi:type="dcterms:W3CDTF">2010-07-21T15:31:22Z</dcterms:created>
  <dcterms:modified xsi:type="dcterms:W3CDTF">2025-09-16T07:19:14Z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