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 (осн) (06.01.2024)++++\ОБЪЕКТЫ (перспектива)\ЕВРОХИМ (подкрановые пути)\КП (заполнено)\"/>
    </mc:Choice>
  </mc:AlternateContent>
  <bookViews>
    <workbookView xWindow="-120" yWindow="-120" windowWidth="29040" windowHeight="15720" activeTab="2"/>
  </bookViews>
  <sheets>
    <sheet name="свод" sheetId="3" r:id="rId1"/>
    <sheet name="3.1-КЖ1_подряд" sheetId="6" r:id="rId2"/>
    <sheet name="3.2-КЖ1_подряд" sheetId="7" r:id="rId3"/>
  </sheet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62913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3" l="1"/>
  <c r="D13" i="3"/>
  <c r="D12" i="3"/>
  <c r="E11" i="3"/>
  <c r="D11" i="3"/>
  <c r="K83" i="6"/>
  <c r="I83" i="6"/>
  <c r="K79" i="7"/>
  <c r="I79" i="7"/>
  <c r="K78" i="7"/>
  <c r="K74" i="7"/>
  <c r="I74" i="7"/>
  <c r="K73" i="7"/>
  <c r="I73" i="7"/>
  <c r="K71" i="7"/>
  <c r="I71" i="7"/>
  <c r="K64" i="7"/>
  <c r="I64" i="7"/>
  <c r="K63" i="7"/>
  <c r="I63" i="7"/>
  <c r="K69" i="7"/>
  <c r="I69" i="7"/>
  <c r="K68" i="7"/>
  <c r="I68" i="7"/>
  <c r="K61" i="7"/>
  <c r="I61" i="7"/>
  <c r="K59" i="7"/>
  <c r="I59" i="7"/>
  <c r="K58" i="7"/>
  <c r="I58" i="7"/>
  <c r="K54" i="7"/>
  <c r="I54" i="7"/>
  <c r="K53" i="7"/>
  <c r="I53" i="7"/>
  <c r="K48" i="7"/>
  <c r="I48" i="7"/>
  <c r="K47" i="7"/>
  <c r="I47" i="7"/>
  <c r="K42" i="7"/>
  <c r="I42" i="7"/>
  <c r="K41" i="7"/>
  <c r="I41" i="7"/>
  <c r="I42" i="6"/>
  <c r="K42" i="6"/>
  <c r="I43" i="6"/>
  <c r="K43" i="6"/>
  <c r="K36" i="7"/>
  <c r="I36" i="7"/>
  <c r="K35" i="7"/>
  <c r="I35" i="7"/>
  <c r="K25" i="7"/>
  <c r="I25" i="7"/>
  <c r="I78" i="7" s="1"/>
  <c r="K24" i="7"/>
  <c r="I24" i="7"/>
  <c r="K21" i="7"/>
  <c r="I21" i="7"/>
  <c r="K17" i="7"/>
  <c r="I17" i="7"/>
  <c r="K13" i="7"/>
  <c r="I13" i="7"/>
  <c r="K82" i="6"/>
  <c r="K79" i="6"/>
  <c r="I79" i="6"/>
  <c r="K78" i="6"/>
  <c r="I78" i="6"/>
  <c r="K74" i="6"/>
  <c r="I74" i="6"/>
  <c r="K73" i="6"/>
  <c r="I73" i="6"/>
  <c r="K69" i="6"/>
  <c r="I69" i="6"/>
  <c r="K68" i="6"/>
  <c r="I68" i="6"/>
  <c r="K66" i="6"/>
  <c r="I66" i="6"/>
  <c r="K65" i="6"/>
  <c r="I65" i="6"/>
  <c r="K64" i="6"/>
  <c r="I64" i="6"/>
  <c r="K61" i="6"/>
  <c r="I61" i="6"/>
  <c r="K60" i="6"/>
  <c r="I60" i="6"/>
  <c r="K58" i="6"/>
  <c r="I58" i="6"/>
  <c r="K57" i="6"/>
  <c r="I57" i="6"/>
  <c r="K56" i="6"/>
  <c r="I56" i="6"/>
  <c r="K53" i="6"/>
  <c r="I53" i="6"/>
  <c r="K52" i="6"/>
  <c r="I52" i="6"/>
  <c r="K48" i="6"/>
  <c r="I48" i="6"/>
  <c r="K47" i="6"/>
  <c r="I47" i="6"/>
  <c r="K38" i="6"/>
  <c r="I38" i="6"/>
  <c r="K37" i="6"/>
  <c r="I37" i="6"/>
  <c r="K28" i="6"/>
  <c r="K27" i="6"/>
  <c r="I28" i="6"/>
  <c r="I27" i="6"/>
  <c r="K24" i="6"/>
  <c r="I24" i="6"/>
  <c r="K19" i="6"/>
  <c r="I19" i="6"/>
  <c r="K14" i="6"/>
  <c r="I14" i="6" l="1"/>
  <c r="I82" i="6" s="1"/>
</calcChain>
</file>

<file path=xl/sharedStrings.xml><?xml version="1.0" encoding="utf-8"?>
<sst xmlns="http://schemas.openxmlformats.org/spreadsheetml/2006/main" count="584" uniqueCount="159">
  <si>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</si>
  <si>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</si>
  <si>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</si>
  <si>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</si>
  <si>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</si>
  <si>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</si>
  <si>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</si>
  <si>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</si>
  <si>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</si>
  <si>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</si>
  <si>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</si>
  <si>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</si>
  <si>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</si>
  <si>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</si>
  <si>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</si>
  <si>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</si>
  <si>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</si>
  <si>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</si>
  <si>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</si>
  <si>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</si>
  <si>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</si>
  <si>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</si>
  <si>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</si>
  <si>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</si>
  <si>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</si>
  <si>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</si>
  <si>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</si>
  <si>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</si>
  <si>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</si>
  <si>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</si>
  <si>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</si>
  <si>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</si>
  <si>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</si>
  <si>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</si>
  <si>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</si>
  <si>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</si>
  <si>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</si>
  <si>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</si>
  <si>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</si>
  <si>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</si>
  <si>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</si>
  <si>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</si>
  <si>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</si>
  <si>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</si>
  <si>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</si>
  <si>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</si>
  <si>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</si>
  <si>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</si>
  <si>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</si>
  <si>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</si>
  <si>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</si>
  <si>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</si>
  <si>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</si>
  <si>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</si>
  <si>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</si>
  <si>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</si>
  <si>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</si>
  <si>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</si>
  <si>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</si>
  <si>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</si>
  <si>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</si>
  <si>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</si>
  <si>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</si>
  <si>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</si>
  <si>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</si>
  <si>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</si>
  <si>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</si>
  <si>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</si>
  <si>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</si>
  <si>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</si>
  <si>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</si>
  <si>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</si>
  <si>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</si>
  <si>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</si>
  <si>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</si>
  <si>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</si>
  <si>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</si>
  <si>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</si>
  <si>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</si>
  <si>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</si>
  <si>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</si>
  <si>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</si>
  <si>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</si>
  <si>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</si>
  <si>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</si>
  <si>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</si>
  <si>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</si>
  <si>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</si>
  <si>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</si>
  <si>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</si>
  <si>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</si>
  <si>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</si>
  <si>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</si>
  <si>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</si>
  <si>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</si>
  <si>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</si>
  <si>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</si>
  <si>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</si>
  <si>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</si>
  <si>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</si>
  <si>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</si>
  <si>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</si>
  <si>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</si>
  <si>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</si>
  <si>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</si>
  <si>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</si>
  <si>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</si>
  <si>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</si>
  <si>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</si>
  <si>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</si>
  <si>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</si>
  <si>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</si>
  <si>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</si>
  <si>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</si>
  <si>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</si>
  <si>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</si>
  <si>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</si>
  <si>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</si>
  <si>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</si>
  <si>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</si>
  <si>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</si>
  <si>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</si>
  <si>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</si>
  <si>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</si>
  <si>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</si>
  <si>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</si>
  <si>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</si>
  <si>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</si>
  <si>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</si>
  <si>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</si>
  <si>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</si>
  <si>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</si>
  <si>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</si>
  <si>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</si>
  <si>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</si>
  <si>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</si>
  <si>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</si>
  <si>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</si>
  <si>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</si>
  <si>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</si>
  <si>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</si>
  <si>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</si>
  <si>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</si>
  <si>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</si>
  <si>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</si>
  <si>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</si>
  <si>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</si>
  <si>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</si>
  <si>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</si>
  <si>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</si>
  <si>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</si>
  <si>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ООО "Промстрой"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</si>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</sst>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</numFmts>
  <fonts count="2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1" fillId="0" borderId="0"/>
  </cellStyleXfs>
  <cellXfs count="135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NumberFormat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9" fillId="4" borderId="3" xfId="0" applyNumberFormat="1" applyFont="1" applyFill="1" applyBorder="1"/>
    <xf numFmtId="4" fontId="9" fillId="4" borderId="8" xfId="0" applyNumberFormat="1" applyFont="1" applyFill="1" applyBorder="1"/>
    <xf numFmtId="4" fontId="9" fillId="4" borderId="17" xfId="0" applyNumberFormat="1" applyFont="1" applyFill="1" applyBorder="1"/>
    <xf numFmtId="4" fontId="9" fillId="4" borderId="18" xfId="0" applyNumberFormat="1" applyFont="1" applyFill="1" applyBorder="1"/>
    <xf numFmtId="4" fontId="9" fillId="4" borderId="11" xfId="0" applyNumberFormat="1" applyFont="1" applyFill="1" applyBorder="1" applyAlignment="1"/>
    <xf numFmtId="169" fontId="12" fillId="0" borderId="3" xfId="1" applyNumberFormat="1" applyFont="1" applyBorder="1" applyAlignment="1">
      <alignment horizontal="center" vertical="top" wrapText="1"/>
    </xf>
    <xf numFmtId="4" fontId="12" fillId="0" borderId="3" xfId="1" applyNumberFormat="1" applyFont="1" applyBorder="1" applyAlignment="1">
      <alignment horizontal="center" vertical="top" wrapText="1"/>
    </xf>
    <xf numFmtId="49" fontId="18" fillId="5" borderId="3" xfId="1" applyNumberFormat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6" borderId="3" xfId="1" applyNumberFormat="1" applyFont="1" applyFill="1" applyBorder="1" applyAlignment="1">
      <alignment horizontal="center" vertical="top" wrapText="1"/>
    </xf>
    <xf numFmtId="49" fontId="18" fillId="6" borderId="3" xfId="1" applyNumberFormat="1" applyFont="1" applyFill="1" applyBorder="1" applyAlignment="1">
      <alignment horizontal="left" vertical="top" wrapText="1"/>
    </xf>
    <xf numFmtId="2" fontId="12" fillId="6" borderId="3" xfId="1" applyNumberFormat="1" applyFont="1" applyFill="1" applyBorder="1" applyAlignment="1">
      <alignment horizontal="center" vertical="top" wrapText="1"/>
    </xf>
    <xf numFmtId="4" fontId="12" fillId="6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15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0" fontId="12" fillId="5" borderId="3" xfId="1" applyFont="1" applyFill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12" fillId="6" borderId="3" xfId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opLeftCell="B4" zoomScaleNormal="100" workbookViewId="0">
      <selection activeCell="D15" sqref="D15"/>
    </sheetView>
  </sheetViews>
  <sheetFormatPr defaultColWidth="8.88671875" defaultRowHeight="13.2" x14ac:dyDescent="0.25"/>
  <cols>
    <col min="1" max="1" width="7" style="21" customWidth="1"/>
    <col min="2" max="2" width="56.88671875" style="22" customWidth="1"/>
    <col min="3" max="3" width="84.33203125" style="15" customWidth="1"/>
    <col min="4" max="4" width="21.44140625" style="15" customWidth="1"/>
    <col min="5" max="5" width="22.88671875" style="15" customWidth="1"/>
    <col min="6" max="6" width="8.88671875" style="15"/>
    <col min="7" max="7" width="86.109375" style="15" customWidth="1"/>
    <col min="8" max="10" width="8.88671875" style="15"/>
    <col min="11" max="11" width="43.5546875" style="15" customWidth="1"/>
    <col min="12" max="16384" width="8.88671875" style="15"/>
  </cols>
  <sheetData>
    <row r="1" spans="1:12" ht="79.5" customHeight="1" x14ac:dyDescent="0.25">
      <c r="A1" s="106" t="s">
        <v>11</v>
      </c>
      <c r="B1" s="107"/>
      <c r="C1" s="108" t="s">
        <v>13</v>
      </c>
      <c r="D1" s="108"/>
      <c r="E1" s="108"/>
      <c r="H1" s="4"/>
      <c r="I1" s="4"/>
      <c r="J1" s="4"/>
      <c r="K1" s="4"/>
    </row>
    <row r="2" spans="1:12" ht="18" x14ac:dyDescent="0.35">
      <c r="A2" s="114" t="s">
        <v>9</v>
      </c>
      <c r="B2" s="115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" x14ac:dyDescent="0.35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6" x14ac:dyDescent="0.3">
      <c r="A4" s="116" t="s">
        <v>2</v>
      </c>
      <c r="B4" s="117"/>
      <c r="C4" s="17" t="s">
        <v>151</v>
      </c>
      <c r="E4" s="18"/>
      <c r="F4" s="18"/>
      <c r="G4" s="3"/>
      <c r="H4" s="2"/>
      <c r="I4" s="2"/>
      <c r="J4" s="2"/>
      <c r="K4" s="2"/>
      <c r="L4" s="2"/>
    </row>
    <row r="5" spans="1:12" ht="18" x14ac:dyDescent="0.35">
      <c r="A5" s="116" t="s">
        <v>3</v>
      </c>
      <c r="B5" s="117"/>
      <c r="C5" s="19">
        <v>7838104674</v>
      </c>
      <c r="E5" s="20"/>
      <c r="F5" s="18"/>
      <c r="G5" s="3"/>
      <c r="H5" s="2"/>
      <c r="I5" s="2"/>
      <c r="J5" s="2"/>
      <c r="K5" s="2"/>
      <c r="L5" s="2"/>
    </row>
    <row r="6" spans="1:12" ht="13.8" thickBot="1" x14ac:dyDescent="0.3"/>
    <row r="7" spans="1:12" ht="27.75" customHeight="1" x14ac:dyDescent="0.25">
      <c r="A7" s="11" t="s">
        <v>0</v>
      </c>
      <c r="B7" s="12" t="s">
        <v>1</v>
      </c>
      <c r="C7" s="13" t="s">
        <v>12</v>
      </c>
      <c r="D7" s="109" t="s">
        <v>4</v>
      </c>
      <c r="E7" s="110"/>
    </row>
    <row r="8" spans="1:12" ht="25.5" customHeight="1" x14ac:dyDescent="0.25">
      <c r="A8" s="23"/>
      <c r="B8" s="14"/>
      <c r="C8" s="24"/>
      <c r="D8" s="85" t="s">
        <v>5</v>
      </c>
      <c r="E8" s="86" t="s">
        <v>6</v>
      </c>
    </row>
    <row r="9" spans="1:12" ht="43.5" customHeight="1" x14ac:dyDescent="0.25">
      <c r="A9" s="26">
        <v>1</v>
      </c>
      <c r="B9" s="14" t="s">
        <v>148</v>
      </c>
      <c r="C9" s="24"/>
      <c r="D9" s="87">
        <v>653563.58333333326</v>
      </c>
      <c r="E9" s="88">
        <v>13908940.5</v>
      </c>
    </row>
    <row r="10" spans="1:12" ht="38.25" customHeight="1" thickBot="1" x14ac:dyDescent="0.3">
      <c r="A10" s="82">
        <v>2</v>
      </c>
      <c r="B10" s="83" t="s">
        <v>149</v>
      </c>
      <c r="C10" s="84"/>
      <c r="D10" s="89">
        <v>788577.75</v>
      </c>
      <c r="E10" s="90">
        <v>16484112.166666666</v>
      </c>
    </row>
    <row r="11" spans="1:12" ht="30" customHeight="1" thickTop="1" x14ac:dyDescent="0.25">
      <c r="A11" s="80">
        <v>3</v>
      </c>
      <c r="B11" s="29" t="s">
        <v>7</v>
      </c>
      <c r="C11" s="81"/>
      <c r="D11" s="91">
        <f>SUM(D9:D10)</f>
        <v>1442141.3333333333</v>
      </c>
      <c r="E11" s="91">
        <f>SUM(E9:E10)</f>
        <v>30393052.666666664</v>
      </c>
    </row>
    <row r="12" spans="1:12" ht="30" customHeight="1" x14ac:dyDescent="0.25">
      <c r="A12" s="26">
        <v>4</v>
      </c>
      <c r="B12" s="27" t="s">
        <v>150</v>
      </c>
      <c r="C12" s="25"/>
      <c r="D12" s="112">
        <f>D11+E11</f>
        <v>31835193.999999996</v>
      </c>
      <c r="E12" s="113"/>
    </row>
    <row r="13" spans="1:12" ht="30" customHeight="1" x14ac:dyDescent="0.25">
      <c r="A13" s="26">
        <v>5</v>
      </c>
      <c r="B13" s="27" t="s">
        <v>8</v>
      </c>
      <c r="C13" s="28">
        <v>0.2</v>
      </c>
      <c r="D13" s="111">
        <f>D12*0.2</f>
        <v>6367038.7999999998</v>
      </c>
      <c r="E13" s="111"/>
    </row>
    <row r="14" spans="1:12" ht="30" customHeight="1" x14ac:dyDescent="0.25">
      <c r="A14" s="26">
        <v>6</v>
      </c>
      <c r="B14" s="27" t="s">
        <v>10</v>
      </c>
      <c r="C14" s="25"/>
      <c r="D14" s="111">
        <f>D12+D13</f>
        <v>38202232.799999997</v>
      </c>
      <c r="E14" s="111"/>
    </row>
  </sheetData>
  <mergeCells count="9"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85"/>
  <sheetViews>
    <sheetView topLeftCell="B80" workbookViewId="0">
      <selection activeCell="K83" sqref="K83"/>
    </sheetView>
  </sheetViews>
  <sheetFormatPr defaultColWidth="9.109375" defaultRowHeight="11.25" customHeight="1" x14ac:dyDescent="0.2"/>
  <cols>
    <col min="1" max="1" width="15" style="45" customWidth="1"/>
    <col min="2" max="2" width="25.6640625" style="45" customWidth="1"/>
    <col min="3" max="3" width="14.44140625" style="45" customWidth="1"/>
    <col min="4" max="4" width="15.44140625" style="45" customWidth="1"/>
    <col min="5" max="5" width="18.5546875" style="45" customWidth="1"/>
    <col min="6" max="6" width="12.88671875" style="45" customWidth="1"/>
    <col min="7" max="7" width="12.44140625" style="45" customWidth="1"/>
    <col min="8" max="8" width="16.109375" style="45" customWidth="1"/>
    <col min="9" max="9" width="16" style="45" customWidth="1"/>
    <col min="10" max="10" width="16.109375" style="45" customWidth="1"/>
    <col min="11" max="31" width="17.44140625" style="45" customWidth="1"/>
    <col min="32" max="67" width="190.6640625" style="40" customWidth="1"/>
    <col min="68" max="72" width="50.5546875" style="40" customWidth="1"/>
    <col min="73" max="85" width="127.44140625" style="40" customWidth="1"/>
    <col min="86" max="86" width="190.6640625" style="40" customWidth="1"/>
    <col min="87" max="87" width="34.109375" style="40" customWidth="1"/>
    <col min="88" max="90" width="161.5546875" style="40" customWidth="1"/>
    <col min="91" max="91" width="131.5546875" style="40" customWidth="1"/>
    <col min="92" max="92" width="190.6640625" style="40" customWidth="1"/>
    <col min="93" max="96" width="131.5546875" style="40" customWidth="1"/>
    <col min="97" max="16384" width="9.109375" style="45"/>
  </cols>
  <sheetData>
    <row r="1" spans="1:96" s="31" customFormat="1" ht="14.4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4.4" x14ac:dyDescent="0.3">
      <c r="A2" s="130" t="s">
        <v>14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4.4" x14ac:dyDescent="0.3">
      <c r="A3" s="131" t="s">
        <v>16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1:96" s="31" customFormat="1" ht="14.4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3">
      <c r="A5" s="132" t="s">
        <v>100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96" s="31" customFormat="1" ht="21" customHeight="1" x14ac:dyDescent="0.3">
      <c r="A6" s="133" t="s">
        <v>18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4.4" x14ac:dyDescent="0.3">
      <c r="A7" s="130" t="s">
        <v>101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X7" s="32" t="s">
        <v>101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3">
      <c r="A8" s="131" t="s">
        <v>20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96" s="31" customFormat="1" ht="14.4" x14ac:dyDescent="0.3">
      <c r="A9" s="34"/>
    </row>
    <row r="10" spans="1:96" s="31" customFormat="1" ht="42.75" customHeight="1" x14ac:dyDescent="0.3">
      <c r="A10" s="57" t="s">
        <v>0</v>
      </c>
      <c r="B10" s="57" t="s">
        <v>21</v>
      </c>
      <c r="C10" s="129" t="s">
        <v>22</v>
      </c>
      <c r="D10" s="129"/>
      <c r="E10" s="129"/>
      <c r="F10" s="57" t="s">
        <v>23</v>
      </c>
      <c r="G10" s="57" t="s">
        <v>24</v>
      </c>
      <c r="H10" s="57" t="s">
        <v>119</v>
      </c>
      <c r="I10" s="57" t="s">
        <v>116</v>
      </c>
      <c r="J10" s="57" t="s">
        <v>118</v>
      </c>
      <c r="K10" s="57" t="s">
        <v>117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96" s="31" customFormat="1" ht="14.4" x14ac:dyDescent="0.3">
      <c r="A11" s="35">
        <v>1</v>
      </c>
      <c r="B11" s="35">
        <v>2</v>
      </c>
      <c r="C11" s="127">
        <v>3</v>
      </c>
      <c r="D11" s="127"/>
      <c r="E11" s="127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96" s="31" customFormat="1" ht="14.4" x14ac:dyDescent="0.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96" s="31" customFormat="1" ht="14.4" x14ac:dyDescent="0.3">
      <c r="A13" s="125" t="s">
        <v>25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CH13" s="36" t="s">
        <v>25</v>
      </c>
    </row>
    <row r="14" spans="1:96" s="31" customFormat="1" ht="31.8" x14ac:dyDescent="0.3">
      <c r="A14" s="37" t="s">
        <v>26</v>
      </c>
      <c r="B14" s="38" t="s">
        <v>27</v>
      </c>
      <c r="C14" s="121" t="s">
        <v>28</v>
      </c>
      <c r="D14" s="121"/>
      <c r="E14" s="121"/>
      <c r="F14" s="37" t="s">
        <v>29</v>
      </c>
      <c r="G14" s="46">
        <v>6.4989999999999997</v>
      </c>
      <c r="H14" s="92">
        <v>780000</v>
      </c>
      <c r="I14" s="92">
        <f>G14*H14</f>
        <v>5069220</v>
      </c>
      <c r="J14" s="92">
        <v>10000</v>
      </c>
      <c r="K14" s="92">
        <f>J14*G14</f>
        <v>64990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CH14" s="36"/>
      <c r="CI14" s="40" t="s">
        <v>28</v>
      </c>
    </row>
    <row r="15" spans="1:96" s="50" customFormat="1" ht="30.6" x14ac:dyDescent="0.3">
      <c r="A15" s="47" t="s">
        <v>120</v>
      </c>
      <c r="B15" s="48" t="s">
        <v>30</v>
      </c>
      <c r="C15" s="122" t="s">
        <v>31</v>
      </c>
      <c r="D15" s="122"/>
      <c r="E15" s="122"/>
      <c r="F15" s="47" t="s">
        <v>32</v>
      </c>
      <c r="G15" s="49">
        <v>25.172709999999999</v>
      </c>
      <c r="H15" s="49"/>
      <c r="I15" s="49"/>
      <c r="J15" s="49"/>
      <c r="K15" s="49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0" customFormat="1" ht="30.6" x14ac:dyDescent="0.3">
      <c r="A16" s="47" t="s">
        <v>121</v>
      </c>
      <c r="B16" s="48" t="s">
        <v>33</v>
      </c>
      <c r="C16" s="122" t="s">
        <v>34</v>
      </c>
      <c r="D16" s="122"/>
      <c r="E16" s="122"/>
      <c r="F16" s="47" t="s">
        <v>32</v>
      </c>
      <c r="G16" s="51">
        <v>27.0000955</v>
      </c>
      <c r="H16" s="51"/>
      <c r="I16" s="51"/>
      <c r="J16" s="51"/>
      <c r="K16" s="51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4.4" x14ac:dyDescent="0.3">
      <c r="A17" s="128" t="s">
        <v>35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CH17" s="36"/>
      <c r="CM17" s="41" t="s">
        <v>35</v>
      </c>
    </row>
    <row r="18" spans="1:96" s="31" customFormat="1" ht="14.4" x14ac:dyDescent="0.3">
      <c r="A18" s="125" t="s">
        <v>36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CH18" s="36" t="s">
        <v>36</v>
      </c>
      <c r="CM18" s="41"/>
    </row>
    <row r="19" spans="1:96" s="31" customFormat="1" ht="31.8" x14ac:dyDescent="0.3">
      <c r="A19" s="37" t="s">
        <v>37</v>
      </c>
      <c r="B19" s="38" t="s">
        <v>27</v>
      </c>
      <c r="C19" s="121" t="s">
        <v>28</v>
      </c>
      <c r="D19" s="121"/>
      <c r="E19" s="121"/>
      <c r="F19" s="37" t="s">
        <v>29</v>
      </c>
      <c r="G19" s="39">
        <v>6.8545999999999996</v>
      </c>
      <c r="H19" s="92">
        <v>780000</v>
      </c>
      <c r="I19" s="93">
        <f>H19*G19</f>
        <v>5346588</v>
      </c>
      <c r="J19" s="93">
        <v>10000</v>
      </c>
      <c r="K19" s="93">
        <f>J19*G19</f>
        <v>68546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CH19" s="36"/>
      <c r="CI19" s="40" t="s">
        <v>28</v>
      </c>
      <c r="CM19" s="41"/>
    </row>
    <row r="20" spans="1:96" s="50" customFormat="1" ht="30.6" x14ac:dyDescent="0.3">
      <c r="A20" s="47" t="s">
        <v>122</v>
      </c>
      <c r="B20" s="48" t="s">
        <v>30</v>
      </c>
      <c r="C20" s="122" t="s">
        <v>31</v>
      </c>
      <c r="D20" s="122"/>
      <c r="E20" s="122"/>
      <c r="F20" s="47" t="s">
        <v>32</v>
      </c>
      <c r="G20" s="49">
        <v>43.106340000000003</v>
      </c>
      <c r="H20" s="49"/>
      <c r="I20" s="49"/>
      <c r="J20" s="49"/>
      <c r="K20" s="49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31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0" customFormat="1" ht="30.6" x14ac:dyDescent="0.3">
      <c r="A21" s="47" t="s">
        <v>123</v>
      </c>
      <c r="B21" s="48" t="s">
        <v>33</v>
      </c>
      <c r="C21" s="122" t="s">
        <v>34</v>
      </c>
      <c r="D21" s="122"/>
      <c r="E21" s="122"/>
      <c r="F21" s="47" t="s">
        <v>32</v>
      </c>
      <c r="G21" s="51">
        <v>38.8895731</v>
      </c>
      <c r="H21" s="51"/>
      <c r="I21" s="51"/>
      <c r="J21" s="51"/>
      <c r="K21" s="51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34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4.4" x14ac:dyDescent="0.3">
      <c r="A22" s="128" t="s">
        <v>35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CH22" s="36"/>
      <c r="CM22" s="41" t="s">
        <v>35</v>
      </c>
    </row>
    <row r="23" spans="1:96" s="31" customFormat="1" ht="14.4" x14ac:dyDescent="0.3">
      <c r="A23" s="125" t="s">
        <v>38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CH23" s="36" t="s">
        <v>38</v>
      </c>
      <c r="CM23" s="41"/>
    </row>
    <row r="24" spans="1:96" s="31" customFormat="1" ht="31.8" x14ac:dyDescent="0.3">
      <c r="A24" s="37" t="s">
        <v>39</v>
      </c>
      <c r="B24" s="38" t="s">
        <v>27</v>
      </c>
      <c r="C24" s="121" t="s">
        <v>28</v>
      </c>
      <c r="D24" s="121"/>
      <c r="E24" s="121"/>
      <c r="F24" s="37" t="s">
        <v>29</v>
      </c>
      <c r="G24" s="46">
        <v>6.5439999999999996</v>
      </c>
      <c r="H24" s="92">
        <v>780000</v>
      </c>
      <c r="I24" s="92">
        <f>H24*G24</f>
        <v>5104320</v>
      </c>
      <c r="J24" s="92">
        <v>10000</v>
      </c>
      <c r="K24" s="92">
        <f>J24*G24</f>
        <v>65439.999999999993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CH24" s="36"/>
      <c r="CI24" s="40" t="s">
        <v>28</v>
      </c>
      <c r="CM24" s="41"/>
    </row>
    <row r="25" spans="1:96" s="50" customFormat="1" ht="30.6" x14ac:dyDescent="0.3">
      <c r="A25" s="47" t="s">
        <v>124</v>
      </c>
      <c r="B25" s="48" t="s">
        <v>30</v>
      </c>
      <c r="C25" s="122" t="s">
        <v>31</v>
      </c>
      <c r="D25" s="122"/>
      <c r="E25" s="122"/>
      <c r="F25" s="47" t="s">
        <v>32</v>
      </c>
      <c r="G25" s="52">
        <v>12.101000000000001</v>
      </c>
      <c r="H25" s="52"/>
      <c r="I25" s="52"/>
      <c r="J25" s="52"/>
      <c r="K25" s="52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31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0" customFormat="1" ht="30.6" x14ac:dyDescent="0.3">
      <c r="A26" s="47" t="s">
        <v>125</v>
      </c>
      <c r="B26" s="48" t="s">
        <v>33</v>
      </c>
      <c r="C26" s="122" t="s">
        <v>34</v>
      </c>
      <c r="D26" s="122"/>
      <c r="E26" s="122"/>
      <c r="F26" s="47" t="s">
        <v>32</v>
      </c>
      <c r="G26" s="53">
        <v>4.1096320000000004</v>
      </c>
      <c r="H26" s="53"/>
      <c r="I26" s="53"/>
      <c r="J26" s="53"/>
      <c r="K26" s="53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34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31.8" x14ac:dyDescent="0.3">
      <c r="A27" s="37" t="s">
        <v>40</v>
      </c>
      <c r="B27" s="38" t="s">
        <v>61</v>
      </c>
      <c r="C27" s="121" t="s">
        <v>62</v>
      </c>
      <c r="D27" s="121"/>
      <c r="E27" s="121"/>
      <c r="F27" s="37" t="s">
        <v>43</v>
      </c>
      <c r="G27" s="42">
        <v>13.06</v>
      </c>
      <c r="H27" s="93">
        <v>20000</v>
      </c>
      <c r="I27" s="93">
        <f>H27*G27</f>
        <v>261200</v>
      </c>
      <c r="J27" s="93">
        <v>10000</v>
      </c>
      <c r="K27" s="93">
        <f>J27*G27</f>
        <v>130600</v>
      </c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CH27" s="36"/>
      <c r="CI27" s="40" t="s">
        <v>62</v>
      </c>
      <c r="CM27" s="41"/>
    </row>
    <row r="28" spans="1:96" s="31" customFormat="1" ht="30.6" x14ac:dyDescent="0.3">
      <c r="A28" s="37" t="s">
        <v>44</v>
      </c>
      <c r="B28" s="38" t="s">
        <v>64</v>
      </c>
      <c r="C28" s="121" t="s">
        <v>65</v>
      </c>
      <c r="D28" s="121"/>
      <c r="E28" s="121"/>
      <c r="F28" s="37" t="s">
        <v>43</v>
      </c>
      <c r="G28" s="42">
        <v>13.06</v>
      </c>
      <c r="H28" s="93">
        <v>60000</v>
      </c>
      <c r="I28" s="93">
        <f>H28*G28</f>
        <v>783600</v>
      </c>
      <c r="J28" s="93">
        <v>30000</v>
      </c>
      <c r="K28" s="93">
        <f>J28*G28</f>
        <v>391800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CH28" s="36"/>
      <c r="CI28" s="40" t="s">
        <v>65</v>
      </c>
      <c r="CM28" s="41"/>
    </row>
    <row r="29" spans="1:96" s="50" customFormat="1" ht="40.799999999999997" x14ac:dyDescent="0.3">
      <c r="A29" s="47" t="s">
        <v>126</v>
      </c>
      <c r="B29" s="48" t="s">
        <v>102</v>
      </c>
      <c r="C29" s="122" t="s">
        <v>103</v>
      </c>
      <c r="D29" s="122"/>
      <c r="E29" s="122"/>
      <c r="F29" s="47" t="s">
        <v>50</v>
      </c>
      <c r="G29" s="54">
        <v>1306</v>
      </c>
      <c r="H29" s="54"/>
      <c r="I29" s="54"/>
      <c r="J29" s="54"/>
      <c r="K29" s="54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103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0" customFormat="1" ht="40.799999999999997" x14ac:dyDescent="0.3">
      <c r="A30" s="47" t="s">
        <v>127</v>
      </c>
      <c r="B30" s="48" t="s">
        <v>104</v>
      </c>
      <c r="C30" s="122" t="s">
        <v>70</v>
      </c>
      <c r="D30" s="122"/>
      <c r="E30" s="122"/>
      <c r="F30" s="47" t="s">
        <v>50</v>
      </c>
      <c r="G30" s="54">
        <v>1306</v>
      </c>
      <c r="H30" s="54"/>
      <c r="I30" s="54"/>
      <c r="J30" s="54"/>
      <c r="K30" s="54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70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4.4" x14ac:dyDescent="0.3">
      <c r="A31" s="125" t="s">
        <v>53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CH31" s="36" t="s">
        <v>53</v>
      </c>
      <c r="CM31" s="41"/>
    </row>
    <row r="32" spans="1:96" s="31" customFormat="1" ht="14.4" x14ac:dyDescent="0.3">
      <c r="A32" s="126" t="s">
        <v>155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CH32" s="36"/>
      <c r="CM32" s="41"/>
      <c r="CN32" s="43" t="s">
        <v>105</v>
      </c>
    </row>
    <row r="33" spans="1:96" s="31" customFormat="1" ht="14.4" x14ac:dyDescent="0.3">
      <c r="A33" s="126" t="s">
        <v>156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CH33" s="36"/>
      <c r="CM33" s="41"/>
      <c r="CN33" s="43" t="s">
        <v>106</v>
      </c>
    </row>
    <row r="34" spans="1:96" s="31" customFormat="1" ht="14.4" x14ac:dyDescent="0.3">
      <c r="A34" s="126" t="s">
        <v>157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CH34" s="36"/>
      <c r="CM34" s="41"/>
      <c r="CN34" s="43" t="s">
        <v>107</v>
      </c>
    </row>
    <row r="35" spans="1:96" s="31" customFormat="1" ht="14.4" x14ac:dyDescent="0.3">
      <c r="A35" s="125" t="s">
        <v>108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CH35" s="36" t="s">
        <v>108</v>
      </c>
      <c r="CM35" s="41"/>
      <c r="CN35" s="43"/>
    </row>
    <row r="36" spans="1:96" s="31" customFormat="1" ht="14.4" x14ac:dyDescent="0.3">
      <c r="A36" s="124" t="s">
        <v>55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CH36" s="36"/>
      <c r="CM36" s="41"/>
      <c r="CN36" s="43" t="s">
        <v>55</v>
      </c>
    </row>
    <row r="37" spans="1:96" s="31" customFormat="1" ht="31.8" x14ac:dyDescent="0.3">
      <c r="A37" s="37" t="s">
        <v>56</v>
      </c>
      <c r="B37" s="38" t="s">
        <v>41</v>
      </c>
      <c r="C37" s="121" t="s">
        <v>42</v>
      </c>
      <c r="D37" s="121"/>
      <c r="E37" s="121"/>
      <c r="F37" s="37" t="s">
        <v>43</v>
      </c>
      <c r="G37" s="42">
        <v>2.96</v>
      </c>
      <c r="H37" s="93">
        <v>20000</v>
      </c>
      <c r="I37" s="93">
        <f>H37*G37</f>
        <v>59200</v>
      </c>
      <c r="J37" s="93">
        <v>10000</v>
      </c>
      <c r="K37" s="93">
        <f>J37*G37</f>
        <v>29600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CH37" s="36"/>
      <c r="CI37" s="40" t="s">
        <v>42</v>
      </c>
      <c r="CM37" s="41"/>
      <c r="CN37" s="43"/>
    </row>
    <row r="38" spans="1:96" s="31" customFormat="1" ht="30.6" x14ac:dyDescent="0.3">
      <c r="A38" s="37" t="s">
        <v>57</v>
      </c>
      <c r="B38" s="38" t="s">
        <v>45</v>
      </c>
      <c r="C38" s="121" t="s">
        <v>46</v>
      </c>
      <c r="D38" s="121"/>
      <c r="E38" s="121"/>
      <c r="F38" s="37" t="s">
        <v>43</v>
      </c>
      <c r="G38" s="42">
        <v>-2.96</v>
      </c>
      <c r="H38" s="93">
        <v>8000</v>
      </c>
      <c r="I38" s="93">
        <f>H38*G38</f>
        <v>-23680</v>
      </c>
      <c r="J38" s="93">
        <v>4000</v>
      </c>
      <c r="K38" s="93">
        <f>J38*G38</f>
        <v>-11840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CH38" s="36"/>
      <c r="CI38" s="40" t="s">
        <v>46</v>
      </c>
      <c r="CM38" s="41"/>
      <c r="CN38" s="43"/>
    </row>
    <row r="39" spans="1:96" s="50" customFormat="1" ht="40.799999999999997" x14ac:dyDescent="0.3">
      <c r="A39" s="47" t="s">
        <v>128</v>
      </c>
      <c r="B39" s="48" t="s">
        <v>48</v>
      </c>
      <c r="C39" s="122" t="s">
        <v>49</v>
      </c>
      <c r="D39" s="122"/>
      <c r="E39" s="122"/>
      <c r="F39" s="47" t="s">
        <v>50</v>
      </c>
      <c r="G39" s="54">
        <v>296</v>
      </c>
      <c r="H39" s="54"/>
      <c r="I39" s="54"/>
      <c r="J39" s="54"/>
      <c r="K39" s="54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49</v>
      </c>
      <c r="CJ39" s="31"/>
      <c r="CK39" s="31"/>
      <c r="CL39" s="31"/>
      <c r="CM39" s="41"/>
      <c r="CN39" s="43"/>
      <c r="CO39" s="31"/>
      <c r="CP39" s="31"/>
      <c r="CQ39" s="31"/>
      <c r="CR39" s="31"/>
    </row>
    <row r="40" spans="1:96" s="50" customFormat="1" ht="40.799999999999997" x14ac:dyDescent="0.3">
      <c r="A40" s="47" t="s">
        <v>129</v>
      </c>
      <c r="B40" s="48" t="s">
        <v>51</v>
      </c>
      <c r="C40" s="122" t="s">
        <v>52</v>
      </c>
      <c r="D40" s="122"/>
      <c r="E40" s="122"/>
      <c r="F40" s="47" t="s">
        <v>50</v>
      </c>
      <c r="G40" s="54">
        <v>296</v>
      </c>
      <c r="H40" s="54"/>
      <c r="I40" s="54"/>
      <c r="J40" s="54"/>
      <c r="K40" s="54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52</v>
      </c>
      <c r="CJ40" s="31"/>
      <c r="CK40" s="31"/>
      <c r="CL40" s="31"/>
      <c r="CM40" s="41"/>
      <c r="CN40" s="43"/>
      <c r="CO40" s="31"/>
      <c r="CP40" s="31"/>
      <c r="CQ40" s="31"/>
      <c r="CR40" s="31"/>
    </row>
    <row r="41" spans="1:96" s="31" customFormat="1" ht="14.4" x14ac:dyDescent="0.3">
      <c r="A41" s="124" t="s">
        <v>59</v>
      </c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CH41" s="36"/>
      <c r="CM41" s="41"/>
      <c r="CN41" s="43" t="s">
        <v>59</v>
      </c>
    </row>
    <row r="42" spans="1:96" s="31" customFormat="1" ht="42" customHeight="1" x14ac:dyDescent="0.3">
      <c r="A42" s="37" t="s">
        <v>60</v>
      </c>
      <c r="B42" s="38" t="s">
        <v>61</v>
      </c>
      <c r="C42" s="121" t="s">
        <v>62</v>
      </c>
      <c r="D42" s="121"/>
      <c r="E42" s="121"/>
      <c r="F42" s="37" t="s">
        <v>43</v>
      </c>
      <c r="G42" s="42">
        <v>0.24</v>
      </c>
      <c r="H42" s="93">
        <v>20000</v>
      </c>
      <c r="I42" s="93">
        <f>H42*G42</f>
        <v>4800</v>
      </c>
      <c r="J42" s="93">
        <v>10000</v>
      </c>
      <c r="K42" s="93">
        <f>J42*G42</f>
        <v>2400</v>
      </c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CH42" s="36"/>
      <c r="CI42" s="40" t="s">
        <v>62</v>
      </c>
      <c r="CM42" s="41"/>
      <c r="CN42" s="43"/>
    </row>
    <row r="43" spans="1:96" s="31" customFormat="1" ht="30.6" x14ac:dyDescent="0.3">
      <c r="A43" s="37" t="s">
        <v>63</v>
      </c>
      <c r="B43" s="38" t="s">
        <v>64</v>
      </c>
      <c r="C43" s="121" t="s">
        <v>65</v>
      </c>
      <c r="D43" s="121"/>
      <c r="E43" s="121"/>
      <c r="F43" s="37" t="s">
        <v>43</v>
      </c>
      <c r="G43" s="42">
        <v>0.24</v>
      </c>
      <c r="H43" s="93">
        <v>80000</v>
      </c>
      <c r="I43" s="93">
        <f>H43*G43</f>
        <v>19200</v>
      </c>
      <c r="J43" s="93">
        <v>40000</v>
      </c>
      <c r="K43" s="93">
        <f>J43*G43</f>
        <v>9600</v>
      </c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CH43" s="36"/>
      <c r="CI43" s="40" t="s">
        <v>65</v>
      </c>
      <c r="CM43" s="41"/>
      <c r="CN43" s="43"/>
    </row>
    <row r="44" spans="1:96" s="50" customFormat="1" ht="40.799999999999997" x14ac:dyDescent="0.3">
      <c r="A44" s="47" t="s">
        <v>130</v>
      </c>
      <c r="B44" s="48" t="s">
        <v>67</v>
      </c>
      <c r="C44" s="122" t="s">
        <v>68</v>
      </c>
      <c r="D44" s="122"/>
      <c r="E44" s="122"/>
      <c r="F44" s="47" t="s">
        <v>50</v>
      </c>
      <c r="G44" s="54">
        <v>24</v>
      </c>
      <c r="H44" s="54"/>
      <c r="I44" s="54"/>
      <c r="J44" s="54"/>
      <c r="K44" s="54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68</v>
      </c>
      <c r="CJ44" s="31"/>
      <c r="CK44" s="31"/>
      <c r="CL44" s="31"/>
      <c r="CM44" s="41"/>
      <c r="CN44" s="43"/>
      <c r="CO44" s="31"/>
      <c r="CP44" s="31"/>
      <c r="CQ44" s="31"/>
      <c r="CR44" s="31"/>
    </row>
    <row r="45" spans="1:96" s="50" customFormat="1" ht="40.799999999999997" x14ac:dyDescent="0.3">
      <c r="A45" s="47" t="s">
        <v>131</v>
      </c>
      <c r="B45" s="48" t="s">
        <v>69</v>
      </c>
      <c r="C45" s="122" t="s">
        <v>70</v>
      </c>
      <c r="D45" s="122"/>
      <c r="E45" s="122"/>
      <c r="F45" s="47" t="s">
        <v>50</v>
      </c>
      <c r="G45" s="54">
        <v>24</v>
      </c>
      <c r="H45" s="54"/>
      <c r="I45" s="54"/>
      <c r="J45" s="54"/>
      <c r="K45" s="54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70</v>
      </c>
      <c r="CJ45" s="31"/>
      <c r="CK45" s="31"/>
      <c r="CL45" s="31"/>
      <c r="CM45" s="41"/>
      <c r="CN45" s="43"/>
      <c r="CO45" s="31"/>
      <c r="CP45" s="31"/>
      <c r="CQ45" s="31"/>
      <c r="CR45" s="31"/>
    </row>
    <row r="46" spans="1:96" s="31" customFormat="1" ht="14.4" x14ac:dyDescent="0.3">
      <c r="A46" s="124" t="s">
        <v>71</v>
      </c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CH46" s="36"/>
      <c r="CM46" s="41"/>
      <c r="CN46" s="43" t="s">
        <v>71</v>
      </c>
    </row>
    <row r="47" spans="1:96" s="31" customFormat="1" ht="31.8" x14ac:dyDescent="0.3">
      <c r="A47" s="37" t="s">
        <v>72</v>
      </c>
      <c r="B47" s="38" t="s">
        <v>41</v>
      </c>
      <c r="C47" s="121" t="s">
        <v>42</v>
      </c>
      <c r="D47" s="121"/>
      <c r="E47" s="121"/>
      <c r="F47" s="37" t="s">
        <v>43</v>
      </c>
      <c r="G47" s="42">
        <v>0.24</v>
      </c>
      <c r="H47" s="93">
        <v>20000</v>
      </c>
      <c r="I47" s="93">
        <f>H47*G47</f>
        <v>4800</v>
      </c>
      <c r="J47" s="93">
        <v>10000</v>
      </c>
      <c r="K47" s="93">
        <f>J47*G47</f>
        <v>2400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CH47" s="36"/>
      <c r="CI47" s="40" t="s">
        <v>42</v>
      </c>
      <c r="CM47" s="41"/>
      <c r="CN47" s="43"/>
    </row>
    <row r="48" spans="1:96" s="31" customFormat="1" ht="30.6" x14ac:dyDescent="0.3">
      <c r="A48" s="37" t="s">
        <v>73</v>
      </c>
      <c r="B48" s="38" t="s">
        <v>45</v>
      </c>
      <c r="C48" s="121" t="s">
        <v>46</v>
      </c>
      <c r="D48" s="121"/>
      <c r="E48" s="121"/>
      <c r="F48" s="37" t="s">
        <v>43</v>
      </c>
      <c r="G48" s="42">
        <v>0.24</v>
      </c>
      <c r="H48" s="93">
        <v>60000</v>
      </c>
      <c r="I48" s="93">
        <f>H48*G48</f>
        <v>14400</v>
      </c>
      <c r="J48" s="93">
        <v>30000</v>
      </c>
      <c r="K48" s="93">
        <f>J48*G48</f>
        <v>7200</v>
      </c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CH48" s="36"/>
      <c r="CI48" s="40" t="s">
        <v>46</v>
      </c>
      <c r="CM48" s="41"/>
      <c r="CN48" s="43"/>
    </row>
    <row r="49" spans="1:96" s="50" customFormat="1" ht="40.799999999999997" x14ac:dyDescent="0.3">
      <c r="A49" s="47" t="s">
        <v>132</v>
      </c>
      <c r="B49" s="48" t="s">
        <v>48</v>
      </c>
      <c r="C49" s="122" t="s">
        <v>49</v>
      </c>
      <c r="D49" s="122"/>
      <c r="E49" s="122"/>
      <c r="F49" s="47" t="s">
        <v>50</v>
      </c>
      <c r="G49" s="54">
        <v>24</v>
      </c>
      <c r="H49" s="54"/>
      <c r="I49" s="54"/>
      <c r="J49" s="54"/>
      <c r="K49" s="54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49</v>
      </c>
      <c r="CJ49" s="31"/>
      <c r="CK49" s="31"/>
      <c r="CL49" s="31"/>
      <c r="CM49" s="41"/>
      <c r="CN49" s="43"/>
      <c r="CO49" s="31"/>
      <c r="CP49" s="31"/>
      <c r="CQ49" s="31"/>
      <c r="CR49" s="31"/>
    </row>
    <row r="50" spans="1:96" s="50" customFormat="1" ht="40.799999999999997" x14ac:dyDescent="0.3">
      <c r="A50" s="47" t="s">
        <v>133</v>
      </c>
      <c r="B50" s="48" t="s">
        <v>51</v>
      </c>
      <c r="C50" s="122" t="s">
        <v>52</v>
      </c>
      <c r="D50" s="122"/>
      <c r="E50" s="122"/>
      <c r="F50" s="47" t="s">
        <v>50</v>
      </c>
      <c r="G50" s="54">
        <v>24</v>
      </c>
      <c r="H50" s="54"/>
      <c r="I50" s="54"/>
      <c r="J50" s="54"/>
      <c r="K50" s="54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52</v>
      </c>
      <c r="CJ50" s="31"/>
      <c r="CK50" s="31"/>
      <c r="CL50" s="31"/>
      <c r="CM50" s="41"/>
      <c r="CN50" s="43"/>
      <c r="CO50" s="31"/>
      <c r="CP50" s="31"/>
      <c r="CQ50" s="31"/>
      <c r="CR50" s="31"/>
    </row>
    <row r="51" spans="1:96" s="31" customFormat="1" ht="14.4" x14ac:dyDescent="0.3">
      <c r="A51" s="124" t="s">
        <v>109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CH51" s="36"/>
      <c r="CM51" s="41"/>
      <c r="CN51" s="43" t="s">
        <v>109</v>
      </c>
    </row>
    <row r="52" spans="1:96" s="31" customFormat="1" ht="31.8" x14ac:dyDescent="0.3">
      <c r="A52" s="37" t="s">
        <v>75</v>
      </c>
      <c r="B52" s="38" t="s">
        <v>61</v>
      </c>
      <c r="C52" s="121" t="s">
        <v>62</v>
      </c>
      <c r="D52" s="121"/>
      <c r="E52" s="121"/>
      <c r="F52" s="37" t="s">
        <v>43</v>
      </c>
      <c r="G52" s="42">
        <v>0.16</v>
      </c>
      <c r="H52" s="93">
        <v>20000</v>
      </c>
      <c r="I52" s="93">
        <f>H52*G52</f>
        <v>3200</v>
      </c>
      <c r="J52" s="93">
        <v>10000</v>
      </c>
      <c r="K52" s="93">
        <f>J52*G52</f>
        <v>1600</v>
      </c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CH52" s="36"/>
      <c r="CI52" s="40" t="s">
        <v>62</v>
      </c>
      <c r="CM52" s="41"/>
      <c r="CN52" s="43"/>
    </row>
    <row r="53" spans="1:96" s="31" customFormat="1" ht="30.6" x14ac:dyDescent="0.3">
      <c r="A53" s="37" t="s">
        <v>76</v>
      </c>
      <c r="B53" s="38" t="s">
        <v>64</v>
      </c>
      <c r="C53" s="121" t="s">
        <v>65</v>
      </c>
      <c r="D53" s="121"/>
      <c r="E53" s="121"/>
      <c r="F53" s="37" t="s">
        <v>43</v>
      </c>
      <c r="G53" s="42">
        <v>0.16</v>
      </c>
      <c r="H53" s="93">
        <v>60000</v>
      </c>
      <c r="I53" s="93">
        <f>H53*G53</f>
        <v>9600</v>
      </c>
      <c r="J53" s="93">
        <v>30000</v>
      </c>
      <c r="K53" s="93">
        <f>J53*G53</f>
        <v>4800</v>
      </c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CH53" s="36"/>
      <c r="CI53" s="40" t="s">
        <v>65</v>
      </c>
      <c r="CM53" s="41"/>
      <c r="CN53" s="43"/>
    </row>
    <row r="54" spans="1:96" s="50" customFormat="1" ht="40.799999999999997" x14ac:dyDescent="0.3">
      <c r="A54" s="47" t="s">
        <v>134</v>
      </c>
      <c r="B54" s="48" t="s">
        <v>67</v>
      </c>
      <c r="C54" s="122" t="s">
        <v>68</v>
      </c>
      <c r="D54" s="122"/>
      <c r="E54" s="122"/>
      <c r="F54" s="47" t="s">
        <v>50</v>
      </c>
      <c r="G54" s="54">
        <v>16</v>
      </c>
      <c r="H54" s="54"/>
      <c r="I54" s="54"/>
      <c r="J54" s="54"/>
      <c r="K54" s="54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68</v>
      </c>
      <c r="CJ54" s="31"/>
      <c r="CK54" s="31"/>
      <c r="CL54" s="31"/>
      <c r="CM54" s="41"/>
      <c r="CN54" s="43"/>
      <c r="CO54" s="31"/>
      <c r="CP54" s="31"/>
      <c r="CQ54" s="31"/>
      <c r="CR54" s="31"/>
    </row>
    <row r="55" spans="1:96" s="50" customFormat="1" ht="40.799999999999997" x14ac:dyDescent="0.3">
      <c r="A55" s="47" t="s">
        <v>135</v>
      </c>
      <c r="B55" s="48" t="s">
        <v>69</v>
      </c>
      <c r="C55" s="122" t="s">
        <v>70</v>
      </c>
      <c r="D55" s="122"/>
      <c r="E55" s="122"/>
      <c r="F55" s="47" t="s">
        <v>50</v>
      </c>
      <c r="G55" s="54">
        <v>16</v>
      </c>
      <c r="H55" s="54"/>
      <c r="I55" s="54"/>
      <c r="J55" s="54"/>
      <c r="K55" s="54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70</v>
      </c>
      <c r="CJ55" s="31"/>
      <c r="CK55" s="31"/>
      <c r="CL55" s="31"/>
      <c r="CM55" s="41"/>
      <c r="CN55" s="43"/>
      <c r="CO55" s="31"/>
      <c r="CP55" s="31"/>
      <c r="CQ55" s="31"/>
      <c r="CR55" s="31"/>
    </row>
    <row r="56" spans="1:96" s="31" customFormat="1" ht="42" x14ac:dyDescent="0.3">
      <c r="A56" s="37" t="s">
        <v>77</v>
      </c>
      <c r="B56" s="38" t="s">
        <v>78</v>
      </c>
      <c r="C56" s="121" t="s">
        <v>79</v>
      </c>
      <c r="D56" s="121"/>
      <c r="E56" s="121"/>
      <c r="F56" s="37" t="s">
        <v>80</v>
      </c>
      <c r="G56" s="42">
        <v>0.08</v>
      </c>
      <c r="H56" s="93">
        <v>20000</v>
      </c>
      <c r="I56" s="93">
        <f>H56*G56</f>
        <v>1600</v>
      </c>
      <c r="J56" s="93">
        <v>10000</v>
      </c>
      <c r="K56" s="93">
        <f>J56*G56</f>
        <v>800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CH56" s="36"/>
      <c r="CI56" s="40" t="s">
        <v>79</v>
      </c>
      <c r="CM56" s="41"/>
      <c r="CN56" s="43"/>
    </row>
    <row r="57" spans="1:96" s="31" customFormat="1" ht="31.8" x14ac:dyDescent="0.3">
      <c r="A57" s="37" t="s">
        <v>81</v>
      </c>
      <c r="B57" s="38" t="s">
        <v>82</v>
      </c>
      <c r="C57" s="121" t="s">
        <v>83</v>
      </c>
      <c r="D57" s="121"/>
      <c r="E57" s="121"/>
      <c r="F57" s="37" t="s">
        <v>80</v>
      </c>
      <c r="G57" s="42">
        <v>-0.08</v>
      </c>
      <c r="H57" s="93">
        <v>10000</v>
      </c>
      <c r="I57" s="93">
        <f>H57*G57</f>
        <v>-800</v>
      </c>
      <c r="J57" s="93">
        <v>5000</v>
      </c>
      <c r="K57" s="93">
        <f>J57*G57</f>
        <v>-400</v>
      </c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CH57" s="36"/>
      <c r="CI57" s="40" t="s">
        <v>83</v>
      </c>
      <c r="CM57" s="41"/>
      <c r="CN57" s="43"/>
    </row>
    <row r="58" spans="1:96" s="31" customFormat="1" ht="30.6" x14ac:dyDescent="0.3">
      <c r="A58" s="37" t="s">
        <v>85</v>
      </c>
      <c r="B58" s="38" t="s">
        <v>86</v>
      </c>
      <c r="C58" s="121" t="s">
        <v>87</v>
      </c>
      <c r="D58" s="121"/>
      <c r="E58" s="121"/>
      <c r="F58" s="37" t="s">
        <v>88</v>
      </c>
      <c r="G58" s="44">
        <v>2.317E-3</v>
      </c>
      <c r="H58" s="93">
        <v>200000</v>
      </c>
      <c r="I58" s="93">
        <f>H58*G58</f>
        <v>463.40000000000003</v>
      </c>
      <c r="J58" s="93">
        <v>100000</v>
      </c>
      <c r="K58" s="93">
        <f>J58*G58</f>
        <v>231.70000000000002</v>
      </c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CH58" s="36"/>
      <c r="CI58" s="40" t="s">
        <v>87</v>
      </c>
      <c r="CM58" s="41"/>
      <c r="CN58" s="43"/>
    </row>
    <row r="59" spans="1:96" s="31" customFormat="1" ht="14.4" x14ac:dyDescent="0.3">
      <c r="A59" s="124" t="s">
        <v>89</v>
      </c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CH59" s="36"/>
      <c r="CM59" s="41"/>
      <c r="CN59" s="43" t="s">
        <v>89</v>
      </c>
    </row>
    <row r="60" spans="1:96" s="31" customFormat="1" ht="31.8" x14ac:dyDescent="0.3">
      <c r="A60" s="37" t="s">
        <v>90</v>
      </c>
      <c r="B60" s="38" t="s">
        <v>61</v>
      </c>
      <c r="C60" s="121" t="s">
        <v>62</v>
      </c>
      <c r="D60" s="121"/>
      <c r="E60" s="121"/>
      <c r="F60" s="37" t="s">
        <v>43</v>
      </c>
      <c r="G60" s="42">
        <v>0.18</v>
      </c>
      <c r="H60" s="93">
        <v>20000</v>
      </c>
      <c r="I60" s="93">
        <f>H60*G60</f>
        <v>3600</v>
      </c>
      <c r="J60" s="93">
        <v>10000</v>
      </c>
      <c r="K60" s="93">
        <f>J60*G60</f>
        <v>1800</v>
      </c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CH60" s="36"/>
      <c r="CI60" s="40" t="s">
        <v>62</v>
      </c>
      <c r="CM60" s="41"/>
      <c r="CN60" s="43"/>
    </row>
    <row r="61" spans="1:96" s="31" customFormat="1" ht="30.6" x14ac:dyDescent="0.3">
      <c r="A61" s="37" t="s">
        <v>91</v>
      </c>
      <c r="B61" s="38" t="s">
        <v>64</v>
      </c>
      <c r="C61" s="121" t="s">
        <v>65</v>
      </c>
      <c r="D61" s="121"/>
      <c r="E61" s="121"/>
      <c r="F61" s="37" t="s">
        <v>43</v>
      </c>
      <c r="G61" s="42">
        <v>0.18</v>
      </c>
      <c r="H61" s="93">
        <v>60000</v>
      </c>
      <c r="I61" s="93">
        <f>H61*G61</f>
        <v>10800</v>
      </c>
      <c r="J61" s="93">
        <v>30000</v>
      </c>
      <c r="K61" s="93">
        <f>J61*G61</f>
        <v>5400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CH61" s="36"/>
      <c r="CI61" s="40" t="s">
        <v>65</v>
      </c>
      <c r="CM61" s="41"/>
      <c r="CN61" s="43"/>
    </row>
    <row r="62" spans="1:96" s="50" customFormat="1" ht="40.799999999999997" x14ac:dyDescent="0.3">
      <c r="A62" s="47" t="s">
        <v>136</v>
      </c>
      <c r="B62" s="48" t="s">
        <v>67</v>
      </c>
      <c r="C62" s="122" t="s">
        <v>68</v>
      </c>
      <c r="D62" s="122"/>
      <c r="E62" s="122"/>
      <c r="F62" s="47" t="s">
        <v>50</v>
      </c>
      <c r="G62" s="54">
        <v>18</v>
      </c>
      <c r="H62" s="54"/>
      <c r="I62" s="54"/>
      <c r="J62" s="54"/>
      <c r="K62" s="54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68</v>
      </c>
      <c r="CJ62" s="31"/>
      <c r="CK62" s="31"/>
      <c r="CL62" s="31"/>
      <c r="CM62" s="41"/>
      <c r="CN62" s="43"/>
      <c r="CO62" s="31"/>
      <c r="CP62" s="31"/>
      <c r="CQ62" s="31"/>
      <c r="CR62" s="31"/>
    </row>
    <row r="63" spans="1:96" s="50" customFormat="1" ht="40.799999999999997" x14ac:dyDescent="0.3">
      <c r="A63" s="47" t="s">
        <v>137</v>
      </c>
      <c r="B63" s="48" t="s">
        <v>69</v>
      </c>
      <c r="C63" s="122" t="s">
        <v>70</v>
      </c>
      <c r="D63" s="122"/>
      <c r="E63" s="122"/>
      <c r="F63" s="47" t="s">
        <v>50</v>
      </c>
      <c r="G63" s="54">
        <v>18</v>
      </c>
      <c r="H63" s="54"/>
      <c r="I63" s="54"/>
      <c r="J63" s="54"/>
      <c r="K63" s="54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70</v>
      </c>
      <c r="CJ63" s="31"/>
      <c r="CK63" s="31"/>
      <c r="CL63" s="31"/>
      <c r="CM63" s="41"/>
      <c r="CN63" s="43"/>
      <c r="CO63" s="31"/>
      <c r="CP63" s="31"/>
      <c r="CQ63" s="31"/>
      <c r="CR63" s="31"/>
    </row>
    <row r="64" spans="1:96" s="31" customFormat="1" ht="42" x14ac:dyDescent="0.3">
      <c r="A64" s="37" t="s">
        <v>92</v>
      </c>
      <c r="B64" s="38" t="s">
        <v>78</v>
      </c>
      <c r="C64" s="121" t="s">
        <v>79</v>
      </c>
      <c r="D64" s="121"/>
      <c r="E64" s="121"/>
      <c r="F64" s="37" t="s">
        <v>80</v>
      </c>
      <c r="G64" s="42">
        <v>0.18</v>
      </c>
      <c r="H64" s="93">
        <v>20000</v>
      </c>
      <c r="I64" s="93">
        <f>H64*G64</f>
        <v>3600</v>
      </c>
      <c r="J64" s="93">
        <v>10000</v>
      </c>
      <c r="K64" s="93">
        <f>J64*G64</f>
        <v>1800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CH64" s="36"/>
      <c r="CI64" s="40" t="s">
        <v>79</v>
      </c>
      <c r="CM64" s="41"/>
      <c r="CN64" s="43"/>
    </row>
    <row r="65" spans="1:96" s="31" customFormat="1" ht="31.8" x14ac:dyDescent="0.3">
      <c r="A65" s="37" t="s">
        <v>93</v>
      </c>
      <c r="B65" s="38" t="s">
        <v>82</v>
      </c>
      <c r="C65" s="121" t="s">
        <v>83</v>
      </c>
      <c r="D65" s="121"/>
      <c r="E65" s="121"/>
      <c r="F65" s="37" t="s">
        <v>80</v>
      </c>
      <c r="G65" s="42">
        <v>-0.18</v>
      </c>
      <c r="H65" s="93">
        <v>10000</v>
      </c>
      <c r="I65" s="93">
        <f>H65*G65</f>
        <v>-1800</v>
      </c>
      <c r="J65" s="93">
        <v>5000</v>
      </c>
      <c r="K65" s="93">
        <f>J65*G65</f>
        <v>-900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CH65" s="36"/>
      <c r="CI65" s="40" t="s">
        <v>83</v>
      </c>
      <c r="CM65" s="41"/>
      <c r="CN65" s="43"/>
    </row>
    <row r="66" spans="1:96" s="31" customFormat="1" ht="30.6" x14ac:dyDescent="0.3">
      <c r="A66" s="37" t="s">
        <v>94</v>
      </c>
      <c r="B66" s="38" t="s">
        <v>86</v>
      </c>
      <c r="C66" s="121" t="s">
        <v>87</v>
      </c>
      <c r="D66" s="121"/>
      <c r="E66" s="121"/>
      <c r="F66" s="37" t="s">
        <v>88</v>
      </c>
      <c r="G66" s="44">
        <v>4.0860000000000002E-3</v>
      </c>
      <c r="H66" s="93">
        <v>200000</v>
      </c>
      <c r="I66" s="93">
        <f>H66*G66</f>
        <v>817.2</v>
      </c>
      <c r="J66" s="93">
        <v>100000</v>
      </c>
      <c r="K66" s="93">
        <f>J66*G66</f>
        <v>408.6</v>
      </c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CH66" s="36"/>
      <c r="CI66" s="40" t="s">
        <v>87</v>
      </c>
      <c r="CM66" s="41"/>
      <c r="CN66" s="43"/>
    </row>
    <row r="67" spans="1:96" s="31" customFormat="1" ht="14.4" x14ac:dyDescent="0.3">
      <c r="A67" s="124" t="s">
        <v>110</v>
      </c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CH67" s="36"/>
      <c r="CM67" s="41"/>
      <c r="CN67" s="43" t="s">
        <v>110</v>
      </c>
    </row>
    <row r="68" spans="1:96" s="31" customFormat="1" ht="31.8" x14ac:dyDescent="0.3">
      <c r="A68" s="37" t="s">
        <v>96</v>
      </c>
      <c r="B68" s="38" t="s">
        <v>41</v>
      </c>
      <c r="C68" s="121" t="s">
        <v>42</v>
      </c>
      <c r="D68" s="121"/>
      <c r="E68" s="121"/>
      <c r="F68" s="37" t="s">
        <v>43</v>
      </c>
      <c r="G68" s="42">
        <v>0.04</v>
      </c>
      <c r="H68" s="93">
        <v>20000</v>
      </c>
      <c r="I68" s="93">
        <f>H68*G68</f>
        <v>800</v>
      </c>
      <c r="J68" s="93">
        <v>10000</v>
      </c>
      <c r="K68" s="93">
        <f>J68*G68</f>
        <v>400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CH68" s="36"/>
      <c r="CI68" s="40" t="s">
        <v>42</v>
      </c>
      <c r="CM68" s="41"/>
      <c r="CN68" s="43"/>
    </row>
    <row r="69" spans="1:96" s="31" customFormat="1" ht="30.6" x14ac:dyDescent="0.3">
      <c r="A69" s="37" t="s">
        <v>97</v>
      </c>
      <c r="B69" s="38" t="s">
        <v>45</v>
      </c>
      <c r="C69" s="121" t="s">
        <v>46</v>
      </c>
      <c r="D69" s="121"/>
      <c r="E69" s="121"/>
      <c r="F69" s="37" t="s">
        <v>43</v>
      </c>
      <c r="G69" s="42">
        <v>0.04</v>
      </c>
      <c r="H69" s="93">
        <v>60000</v>
      </c>
      <c r="I69" s="93">
        <f>H69*G69</f>
        <v>2400</v>
      </c>
      <c r="J69" s="93">
        <v>30000</v>
      </c>
      <c r="K69" s="93">
        <f>J69*G69</f>
        <v>1200</v>
      </c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CH69" s="36"/>
      <c r="CI69" s="40" t="s">
        <v>46</v>
      </c>
      <c r="CM69" s="41"/>
      <c r="CN69" s="43"/>
    </row>
    <row r="70" spans="1:96" s="50" customFormat="1" ht="40.799999999999997" x14ac:dyDescent="0.3">
      <c r="A70" s="47" t="s">
        <v>138</v>
      </c>
      <c r="B70" s="48" t="s">
        <v>48</v>
      </c>
      <c r="C70" s="122" t="s">
        <v>49</v>
      </c>
      <c r="D70" s="122"/>
      <c r="E70" s="122"/>
      <c r="F70" s="47" t="s">
        <v>50</v>
      </c>
      <c r="G70" s="54">
        <v>4</v>
      </c>
      <c r="H70" s="54"/>
      <c r="I70" s="54"/>
      <c r="J70" s="54"/>
      <c r="K70" s="54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49</v>
      </c>
      <c r="CJ70" s="31"/>
      <c r="CK70" s="31"/>
      <c r="CL70" s="31"/>
      <c r="CM70" s="41"/>
      <c r="CN70" s="43"/>
      <c r="CO70" s="31"/>
      <c r="CP70" s="31"/>
      <c r="CQ70" s="31"/>
      <c r="CR70" s="31"/>
    </row>
    <row r="71" spans="1:96" s="50" customFormat="1" ht="40.799999999999997" x14ac:dyDescent="0.3">
      <c r="A71" s="47" t="s">
        <v>139</v>
      </c>
      <c r="B71" s="48" t="s">
        <v>51</v>
      </c>
      <c r="C71" s="122" t="s">
        <v>52</v>
      </c>
      <c r="D71" s="122"/>
      <c r="E71" s="122"/>
      <c r="F71" s="47" t="s">
        <v>50</v>
      </c>
      <c r="G71" s="54">
        <v>4</v>
      </c>
      <c r="H71" s="54"/>
      <c r="I71" s="54"/>
      <c r="J71" s="54"/>
      <c r="K71" s="54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52</v>
      </c>
      <c r="CJ71" s="31"/>
      <c r="CK71" s="31"/>
      <c r="CL71" s="31"/>
      <c r="CM71" s="41"/>
      <c r="CN71" s="43"/>
      <c r="CO71" s="31"/>
      <c r="CP71" s="31"/>
      <c r="CQ71" s="31"/>
      <c r="CR71" s="31"/>
    </row>
    <row r="72" spans="1:96" s="31" customFormat="1" ht="14.4" x14ac:dyDescent="0.3">
      <c r="A72" s="124" t="s">
        <v>95</v>
      </c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CH72" s="36"/>
      <c r="CM72" s="41"/>
      <c r="CN72" s="43" t="s">
        <v>95</v>
      </c>
    </row>
    <row r="73" spans="1:96" s="31" customFormat="1" ht="31.8" x14ac:dyDescent="0.3">
      <c r="A73" s="37" t="s">
        <v>111</v>
      </c>
      <c r="B73" s="94" t="s">
        <v>41</v>
      </c>
      <c r="C73" s="123" t="s">
        <v>42</v>
      </c>
      <c r="D73" s="123"/>
      <c r="E73" s="123"/>
      <c r="F73" s="95" t="s">
        <v>43</v>
      </c>
      <c r="G73" s="96">
        <v>0.24</v>
      </c>
      <c r="H73" s="97">
        <v>20000</v>
      </c>
      <c r="I73" s="97">
        <f>H73*G73</f>
        <v>4800</v>
      </c>
      <c r="J73" s="97">
        <v>10000</v>
      </c>
      <c r="K73" s="97">
        <f>J73*G73</f>
        <v>2400</v>
      </c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CH73" s="36"/>
      <c r="CI73" s="40" t="s">
        <v>42</v>
      </c>
      <c r="CM73" s="41"/>
      <c r="CN73" s="43"/>
    </row>
    <row r="74" spans="1:96" s="31" customFormat="1" ht="30.6" x14ac:dyDescent="0.3">
      <c r="A74" s="37" t="s">
        <v>112</v>
      </c>
      <c r="B74" s="94" t="s">
        <v>45</v>
      </c>
      <c r="C74" s="123" t="s">
        <v>46</v>
      </c>
      <c r="D74" s="123"/>
      <c r="E74" s="123"/>
      <c r="F74" s="95" t="s">
        <v>43</v>
      </c>
      <c r="G74" s="96">
        <v>0.24</v>
      </c>
      <c r="H74" s="97">
        <v>20000</v>
      </c>
      <c r="I74" s="97">
        <f>H74*G74</f>
        <v>4800</v>
      </c>
      <c r="J74" s="97">
        <v>10000</v>
      </c>
      <c r="K74" s="97">
        <f>J74*G74</f>
        <v>2400</v>
      </c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CH74" s="36"/>
      <c r="CI74" s="40" t="s">
        <v>46</v>
      </c>
      <c r="CM74" s="41"/>
      <c r="CN74" s="43"/>
    </row>
    <row r="75" spans="1:96" s="50" customFormat="1" ht="40.799999999999997" x14ac:dyDescent="0.3">
      <c r="A75" s="47" t="s">
        <v>140</v>
      </c>
      <c r="B75" s="48" t="s">
        <v>48</v>
      </c>
      <c r="C75" s="122" t="s">
        <v>49</v>
      </c>
      <c r="D75" s="122"/>
      <c r="E75" s="122"/>
      <c r="F75" s="47" t="s">
        <v>50</v>
      </c>
      <c r="G75" s="54">
        <v>24</v>
      </c>
      <c r="H75" s="54"/>
      <c r="I75" s="54"/>
      <c r="J75" s="54"/>
      <c r="K75" s="54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49</v>
      </c>
      <c r="CJ75" s="31"/>
      <c r="CK75" s="31"/>
      <c r="CL75" s="31"/>
      <c r="CM75" s="41"/>
      <c r="CN75" s="43"/>
      <c r="CO75" s="31"/>
      <c r="CP75" s="31"/>
      <c r="CQ75" s="31"/>
      <c r="CR75" s="31"/>
    </row>
    <row r="76" spans="1:96" s="50" customFormat="1" ht="40.799999999999997" x14ac:dyDescent="0.3">
      <c r="A76" s="47" t="s">
        <v>141</v>
      </c>
      <c r="B76" s="48" t="s">
        <v>51</v>
      </c>
      <c r="C76" s="122" t="s">
        <v>52</v>
      </c>
      <c r="D76" s="122"/>
      <c r="E76" s="122"/>
      <c r="F76" s="47" t="s">
        <v>50</v>
      </c>
      <c r="G76" s="54">
        <v>24</v>
      </c>
      <c r="H76" s="54"/>
      <c r="I76" s="54"/>
      <c r="J76" s="54"/>
      <c r="K76" s="54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52</v>
      </c>
      <c r="CJ76" s="31"/>
      <c r="CK76" s="31"/>
      <c r="CL76" s="31"/>
      <c r="CM76" s="41"/>
      <c r="CN76" s="43"/>
      <c r="CO76" s="31"/>
      <c r="CP76" s="31"/>
      <c r="CQ76" s="31"/>
      <c r="CR76" s="31"/>
    </row>
    <row r="77" spans="1:96" s="31" customFormat="1" ht="14.4" x14ac:dyDescent="0.3">
      <c r="A77" s="124" t="s">
        <v>113</v>
      </c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CH77" s="36"/>
      <c r="CM77" s="41"/>
      <c r="CN77" s="43" t="s">
        <v>113</v>
      </c>
    </row>
    <row r="78" spans="1:96" s="31" customFormat="1" ht="31.8" x14ac:dyDescent="0.3">
      <c r="A78" s="37" t="s">
        <v>114</v>
      </c>
      <c r="B78" s="38" t="s">
        <v>41</v>
      </c>
      <c r="C78" s="121" t="s">
        <v>42</v>
      </c>
      <c r="D78" s="121"/>
      <c r="E78" s="121"/>
      <c r="F78" s="37" t="s">
        <v>43</v>
      </c>
      <c r="G78" s="42">
        <v>0.04</v>
      </c>
      <c r="H78" s="93">
        <v>20000</v>
      </c>
      <c r="I78" s="93">
        <f>H78*G78</f>
        <v>800</v>
      </c>
      <c r="J78" s="93">
        <v>10000</v>
      </c>
      <c r="K78" s="93">
        <f>J78*G78</f>
        <v>400</v>
      </c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CH78" s="36"/>
      <c r="CI78" s="40" t="s">
        <v>42</v>
      </c>
      <c r="CM78" s="41"/>
      <c r="CN78" s="43"/>
    </row>
    <row r="79" spans="1:96" s="31" customFormat="1" ht="30.6" x14ac:dyDescent="0.3">
      <c r="A79" s="37" t="s">
        <v>115</v>
      </c>
      <c r="B79" s="38" t="s">
        <v>45</v>
      </c>
      <c r="C79" s="121" t="s">
        <v>46</v>
      </c>
      <c r="D79" s="121"/>
      <c r="E79" s="121"/>
      <c r="F79" s="37" t="s">
        <v>43</v>
      </c>
      <c r="G79" s="42">
        <v>0.04</v>
      </c>
      <c r="H79" s="93">
        <v>60000</v>
      </c>
      <c r="I79" s="93">
        <f>H79*G79</f>
        <v>2400</v>
      </c>
      <c r="J79" s="93">
        <v>30000</v>
      </c>
      <c r="K79" s="93">
        <f>J79*G79</f>
        <v>1200</v>
      </c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CH79" s="36"/>
      <c r="CI79" s="40" t="s">
        <v>46</v>
      </c>
      <c r="CM79" s="41"/>
      <c r="CN79" s="43"/>
    </row>
    <row r="80" spans="1:96" s="50" customFormat="1" ht="40.799999999999997" x14ac:dyDescent="0.3">
      <c r="A80" s="47" t="s">
        <v>142</v>
      </c>
      <c r="B80" s="48" t="s">
        <v>48</v>
      </c>
      <c r="C80" s="122" t="s">
        <v>49</v>
      </c>
      <c r="D80" s="122"/>
      <c r="E80" s="122"/>
      <c r="F80" s="47" t="s">
        <v>50</v>
      </c>
      <c r="G80" s="54">
        <v>4</v>
      </c>
      <c r="H80" s="54"/>
      <c r="I80" s="54"/>
      <c r="J80" s="54"/>
      <c r="K80" s="54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49</v>
      </c>
      <c r="CJ80" s="31"/>
      <c r="CK80" s="31"/>
      <c r="CL80" s="31"/>
      <c r="CM80" s="41"/>
      <c r="CN80" s="43"/>
      <c r="CO80" s="31"/>
      <c r="CP80" s="31"/>
      <c r="CQ80" s="31"/>
      <c r="CR80" s="31"/>
    </row>
    <row r="81" spans="1:96" s="50" customFormat="1" ht="40.799999999999997" x14ac:dyDescent="0.3">
      <c r="A81" s="47" t="s">
        <v>143</v>
      </c>
      <c r="B81" s="48" t="s">
        <v>51</v>
      </c>
      <c r="C81" s="122" t="s">
        <v>52</v>
      </c>
      <c r="D81" s="122"/>
      <c r="E81" s="122"/>
      <c r="F81" s="47" t="s">
        <v>50</v>
      </c>
      <c r="G81" s="54">
        <v>4</v>
      </c>
      <c r="H81" s="54"/>
      <c r="I81" s="54"/>
      <c r="J81" s="54"/>
      <c r="K81" s="54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52</v>
      </c>
      <c r="CJ81" s="31"/>
      <c r="CK81" s="31"/>
      <c r="CL81" s="31"/>
      <c r="CM81" s="41"/>
      <c r="CN81" s="43"/>
      <c r="CO81" s="31"/>
      <c r="CP81" s="31"/>
      <c r="CQ81" s="31"/>
      <c r="CR81" s="31"/>
    </row>
    <row r="82" spans="1:96" s="31" customFormat="1" ht="14.4" x14ac:dyDescent="0.3">
      <c r="A82" s="118" t="s">
        <v>99</v>
      </c>
      <c r="B82" s="119"/>
      <c r="C82" s="119"/>
      <c r="D82" s="119"/>
      <c r="E82" s="120"/>
      <c r="F82" s="76"/>
      <c r="G82" s="76"/>
      <c r="H82" s="76"/>
      <c r="I82" s="98">
        <f>I14+I19+I24+I27+I28+I37+I38+I42+I43+I47+I48+I52+I53+I56+I57+I58+I60+I61+I64+I65+I66+I68+I69+I73+I74+I78+I79</f>
        <v>16690728.6</v>
      </c>
      <c r="J82" s="76"/>
      <c r="K82" s="98">
        <f>K14+K19+K24+K27+K28+K37+K38+K42+K43+K47+K48+K52+K53+K56+K57+K58+K60+K61+K64+K65+K66+K68+K69+K73+K74+K78+K79</f>
        <v>784276.29999999993</v>
      </c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CO82" s="41" t="s">
        <v>99</v>
      </c>
    </row>
    <row r="83" spans="1:96" s="31" customFormat="1" ht="32.25" customHeight="1" x14ac:dyDescent="0.3">
      <c r="A83" s="30"/>
      <c r="B83" s="30"/>
      <c r="C83" s="30"/>
      <c r="D83" s="30"/>
      <c r="E83" s="30"/>
      <c r="F83" s="30"/>
      <c r="G83" s="30"/>
      <c r="H83" s="30" t="s">
        <v>158</v>
      </c>
      <c r="I83" s="105">
        <f>I82/1.2</f>
        <v>13908940.5</v>
      </c>
      <c r="J83" s="30"/>
      <c r="K83" s="105">
        <f>K82/1.2</f>
        <v>653563.58333333326</v>
      </c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4.4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4.4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/>
  <mergeCells count="78">
    <mergeCell ref="C10:E10"/>
    <mergeCell ref="A2:K2"/>
    <mergeCell ref="A3:K3"/>
    <mergeCell ref="A5:K5"/>
    <mergeCell ref="A6:K6"/>
    <mergeCell ref="A7:K7"/>
    <mergeCell ref="A8:K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24:E24"/>
    <mergeCell ref="C25:E25"/>
    <mergeCell ref="C26:E26"/>
    <mergeCell ref="C27:E27"/>
    <mergeCell ref="C28:E28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39:E39"/>
    <mergeCell ref="C40:E40"/>
    <mergeCell ref="A41:K41"/>
    <mergeCell ref="C42:E42"/>
    <mergeCell ref="C43:E43"/>
    <mergeCell ref="C44:E44"/>
    <mergeCell ref="C45:E45"/>
    <mergeCell ref="A46:K46"/>
    <mergeCell ref="C47:E47"/>
    <mergeCell ref="C48:E48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58:E58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70:E70"/>
    <mergeCell ref="C71:E71"/>
    <mergeCell ref="A72:K72"/>
    <mergeCell ref="C73:E73"/>
    <mergeCell ref="C74:E74"/>
    <mergeCell ref="C75:E75"/>
    <mergeCell ref="C76:E76"/>
    <mergeCell ref="A77:K77"/>
    <mergeCell ref="A82:E82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79"/>
  <sheetViews>
    <sheetView tabSelected="1" topLeftCell="C67" workbookViewId="0">
      <selection activeCell="K79" sqref="K79"/>
    </sheetView>
  </sheetViews>
  <sheetFormatPr defaultColWidth="9.109375" defaultRowHeight="11.25" customHeight="1" x14ac:dyDescent="0.2"/>
  <cols>
    <col min="1" max="1" width="23" style="45" customWidth="1"/>
    <col min="2" max="2" width="34.5546875" style="45" customWidth="1"/>
    <col min="3" max="3" width="16.6640625" style="45" customWidth="1"/>
    <col min="4" max="4" width="10.44140625" style="45" customWidth="1"/>
    <col min="5" max="5" width="19" style="45" customWidth="1"/>
    <col min="6" max="6" width="14.44140625" style="45" customWidth="1"/>
    <col min="7" max="7" width="17.6640625" style="45" customWidth="1"/>
    <col min="8" max="8" width="19.5546875" style="45" customWidth="1"/>
    <col min="9" max="9" width="19.33203125" style="45" customWidth="1"/>
    <col min="10" max="10" width="20.109375" style="45" customWidth="1"/>
    <col min="11" max="11" width="21.5546875" style="45" customWidth="1"/>
    <col min="12" max="16384" width="9.109375" style="45"/>
  </cols>
  <sheetData>
    <row r="1" spans="1:11" s="31" customFormat="1" ht="14.4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4.4" x14ac:dyDescent="0.3">
      <c r="A2" s="130" t="s">
        <v>14</v>
      </c>
      <c r="B2" s="130"/>
      <c r="C2" s="130"/>
      <c r="D2" s="130"/>
      <c r="E2" s="130"/>
      <c r="F2" s="130"/>
      <c r="G2" s="130"/>
      <c r="H2" s="58"/>
      <c r="I2" s="58"/>
      <c r="J2" s="58"/>
      <c r="K2" s="58"/>
    </row>
    <row r="3" spans="1:11" s="31" customFormat="1" ht="14.4" x14ac:dyDescent="0.3">
      <c r="A3" s="131" t="s">
        <v>16</v>
      </c>
      <c r="B3" s="131"/>
      <c r="C3" s="131"/>
      <c r="D3" s="131"/>
      <c r="E3" s="131"/>
      <c r="F3" s="131"/>
      <c r="G3" s="131"/>
      <c r="H3" s="59"/>
      <c r="I3" s="59"/>
      <c r="J3" s="59"/>
      <c r="K3" s="59"/>
    </row>
    <row r="4" spans="1:11" s="31" customFormat="1" ht="14.4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3">
      <c r="A5" s="132" t="s">
        <v>17</v>
      </c>
      <c r="B5" s="132"/>
      <c r="C5" s="132"/>
      <c r="D5" s="132"/>
      <c r="E5" s="132"/>
      <c r="F5" s="132"/>
      <c r="G5" s="132"/>
      <c r="H5" s="60"/>
      <c r="I5" s="60"/>
      <c r="J5" s="60"/>
      <c r="K5" s="60"/>
    </row>
    <row r="6" spans="1:11" s="31" customFormat="1" ht="21" customHeight="1" x14ac:dyDescent="0.3">
      <c r="A6" s="133" t="s">
        <v>18</v>
      </c>
      <c r="B6" s="133"/>
      <c r="C6" s="133"/>
      <c r="D6" s="133"/>
      <c r="E6" s="133"/>
      <c r="F6" s="133"/>
      <c r="G6" s="133"/>
      <c r="H6" s="33"/>
      <c r="I6" s="33"/>
      <c r="J6" s="33"/>
      <c r="K6" s="33"/>
    </row>
    <row r="7" spans="1:11" s="31" customFormat="1" ht="14.4" x14ac:dyDescent="0.3">
      <c r="A7" s="130" t="s">
        <v>19</v>
      </c>
      <c r="B7" s="130"/>
      <c r="C7" s="130"/>
      <c r="D7" s="130"/>
      <c r="E7" s="130"/>
      <c r="F7" s="130"/>
      <c r="G7" s="130"/>
      <c r="H7" s="58"/>
      <c r="I7" s="58"/>
      <c r="J7" s="58"/>
      <c r="K7" s="58"/>
    </row>
    <row r="8" spans="1:11" s="31" customFormat="1" ht="15.75" customHeight="1" x14ac:dyDescent="0.3">
      <c r="A8" s="131" t="s">
        <v>20</v>
      </c>
      <c r="B8" s="131"/>
      <c r="C8" s="131"/>
      <c r="D8" s="131"/>
      <c r="E8" s="131"/>
      <c r="F8" s="131"/>
      <c r="G8" s="131"/>
      <c r="H8" s="59"/>
      <c r="I8" s="59"/>
      <c r="J8" s="59"/>
      <c r="K8" s="59"/>
    </row>
    <row r="9" spans="1:11" s="31" customFormat="1" ht="14.4" x14ac:dyDescent="0.3">
      <c r="A9" s="34"/>
    </row>
    <row r="10" spans="1:11" s="31" customFormat="1" ht="28.5" customHeight="1" x14ac:dyDescent="0.3">
      <c r="A10" s="57" t="s">
        <v>0</v>
      </c>
      <c r="B10" s="57" t="s">
        <v>21</v>
      </c>
      <c r="C10" s="129" t="s">
        <v>22</v>
      </c>
      <c r="D10" s="129"/>
      <c r="E10" s="129"/>
      <c r="F10" s="57" t="s">
        <v>23</v>
      </c>
      <c r="G10" s="57" t="s">
        <v>24</v>
      </c>
      <c r="H10" s="57" t="s">
        <v>119</v>
      </c>
      <c r="I10" s="57" t="s">
        <v>116</v>
      </c>
      <c r="J10" s="57" t="s">
        <v>118</v>
      </c>
      <c r="K10" s="57" t="s">
        <v>117</v>
      </c>
    </row>
    <row r="11" spans="1:11" s="31" customFormat="1" ht="14.4" x14ac:dyDescent="0.3">
      <c r="A11" s="35">
        <v>1</v>
      </c>
      <c r="B11" s="35">
        <v>2</v>
      </c>
      <c r="C11" s="127">
        <v>3</v>
      </c>
      <c r="D11" s="127"/>
      <c r="E11" s="127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</row>
    <row r="12" spans="1:11" s="31" customFormat="1" ht="14.4" x14ac:dyDescent="0.3">
      <c r="A12" s="125" t="s">
        <v>25</v>
      </c>
      <c r="B12" s="125"/>
      <c r="C12" s="125"/>
      <c r="D12" s="125"/>
      <c r="E12" s="125"/>
      <c r="F12" s="125"/>
      <c r="G12" s="125"/>
      <c r="H12" s="35"/>
      <c r="I12" s="35"/>
      <c r="J12" s="35"/>
      <c r="K12" s="35"/>
    </row>
    <row r="13" spans="1:11" s="31" customFormat="1" ht="20.399999999999999" x14ac:dyDescent="0.3">
      <c r="A13" s="37" t="s">
        <v>26</v>
      </c>
      <c r="B13" s="38" t="s">
        <v>27</v>
      </c>
      <c r="C13" s="121" t="s">
        <v>28</v>
      </c>
      <c r="D13" s="121"/>
      <c r="E13" s="121"/>
      <c r="F13" s="37" t="s">
        <v>29</v>
      </c>
      <c r="G13" s="39">
        <v>7.6948999999999996</v>
      </c>
      <c r="H13" s="92">
        <v>780000</v>
      </c>
      <c r="I13" s="92">
        <f>G13*H13</f>
        <v>6002022</v>
      </c>
      <c r="J13" s="92">
        <v>10000</v>
      </c>
      <c r="K13" s="92">
        <f>J13*G13</f>
        <v>76949</v>
      </c>
    </row>
    <row r="14" spans="1:11" s="50" customFormat="1" ht="20.399999999999999" x14ac:dyDescent="0.3">
      <c r="A14" s="47" t="s">
        <v>120</v>
      </c>
      <c r="B14" s="48" t="s">
        <v>30</v>
      </c>
      <c r="C14" s="122" t="s">
        <v>31</v>
      </c>
      <c r="D14" s="122"/>
      <c r="E14" s="122"/>
      <c r="F14" s="47" t="s">
        <v>32</v>
      </c>
      <c r="G14" s="49">
        <v>29.783619999999999</v>
      </c>
      <c r="H14" s="52"/>
      <c r="I14" s="52"/>
      <c r="J14" s="52"/>
      <c r="K14" s="52"/>
    </row>
    <row r="15" spans="1:11" s="50" customFormat="1" ht="20.399999999999999" x14ac:dyDescent="0.3">
      <c r="A15" s="47" t="s">
        <v>147</v>
      </c>
      <c r="B15" s="48" t="s">
        <v>33</v>
      </c>
      <c r="C15" s="122" t="s">
        <v>34</v>
      </c>
      <c r="D15" s="122"/>
      <c r="E15" s="122"/>
      <c r="F15" s="47" t="s">
        <v>32</v>
      </c>
      <c r="G15" s="51">
        <v>31.9684621</v>
      </c>
      <c r="H15" s="49"/>
      <c r="I15" s="49"/>
      <c r="J15" s="49"/>
      <c r="K15" s="49"/>
    </row>
    <row r="16" spans="1:11" s="31" customFormat="1" ht="14.4" x14ac:dyDescent="0.3">
      <c r="A16" s="125" t="s">
        <v>36</v>
      </c>
      <c r="B16" s="125"/>
      <c r="C16" s="125"/>
      <c r="D16" s="125"/>
      <c r="E16" s="125"/>
      <c r="F16" s="125"/>
      <c r="G16" s="125"/>
      <c r="H16" s="51"/>
      <c r="I16" s="51"/>
      <c r="J16" s="51"/>
      <c r="K16" s="51"/>
    </row>
    <row r="17" spans="1:11" s="31" customFormat="1" ht="20.399999999999999" x14ac:dyDescent="0.3">
      <c r="A17" s="37" t="s">
        <v>37</v>
      </c>
      <c r="B17" s="38" t="s">
        <v>27</v>
      </c>
      <c r="C17" s="121" t="s">
        <v>28</v>
      </c>
      <c r="D17" s="121"/>
      <c r="E17" s="121"/>
      <c r="F17" s="37" t="s">
        <v>29</v>
      </c>
      <c r="G17" s="39">
        <v>8.0701999999999998</v>
      </c>
      <c r="H17" s="92">
        <v>780000</v>
      </c>
      <c r="I17" s="93">
        <f>H17*G17</f>
        <v>6294756</v>
      </c>
      <c r="J17" s="93">
        <v>10000</v>
      </c>
      <c r="K17" s="93">
        <f>J17*G17</f>
        <v>80702</v>
      </c>
    </row>
    <row r="18" spans="1:11" s="50" customFormat="1" ht="20.399999999999999" x14ac:dyDescent="0.3">
      <c r="A18" s="47" t="s">
        <v>122</v>
      </c>
      <c r="B18" s="48" t="s">
        <v>30</v>
      </c>
      <c r="C18" s="122" t="s">
        <v>31</v>
      </c>
      <c r="D18" s="122"/>
      <c r="E18" s="122"/>
      <c r="F18" s="47" t="s">
        <v>32</v>
      </c>
      <c r="G18" s="77">
        <v>31.731100000000001</v>
      </c>
      <c r="H18" s="77"/>
      <c r="I18" s="77"/>
      <c r="J18" s="77"/>
      <c r="K18" s="77"/>
    </row>
    <row r="19" spans="1:11" s="50" customFormat="1" ht="20.399999999999999" x14ac:dyDescent="0.3">
      <c r="A19" s="47" t="s">
        <v>123</v>
      </c>
      <c r="B19" s="48" t="s">
        <v>33</v>
      </c>
      <c r="C19" s="122" t="s">
        <v>34</v>
      </c>
      <c r="D19" s="122"/>
      <c r="E19" s="122"/>
      <c r="F19" s="47" t="s">
        <v>32</v>
      </c>
      <c r="G19" s="51">
        <v>45.786279700000001</v>
      </c>
      <c r="H19" s="77"/>
      <c r="I19" s="77"/>
      <c r="J19" s="77"/>
      <c r="K19" s="77"/>
    </row>
    <row r="20" spans="1:11" s="31" customFormat="1" ht="14.4" x14ac:dyDescent="0.3">
      <c r="A20" s="125" t="s">
        <v>38</v>
      </c>
      <c r="B20" s="125"/>
      <c r="C20" s="125"/>
      <c r="D20" s="125"/>
      <c r="E20" s="125"/>
      <c r="F20" s="125"/>
      <c r="G20" s="125"/>
      <c r="H20" s="49"/>
      <c r="I20" s="49"/>
      <c r="J20" s="49"/>
      <c r="K20" s="49"/>
    </row>
    <row r="21" spans="1:11" s="31" customFormat="1" ht="20.399999999999999" x14ac:dyDescent="0.3">
      <c r="A21" s="37" t="s">
        <v>39</v>
      </c>
      <c r="B21" s="38" t="s">
        <v>27</v>
      </c>
      <c r="C21" s="121" t="s">
        <v>28</v>
      </c>
      <c r="D21" s="121"/>
      <c r="E21" s="121"/>
      <c r="F21" s="37" t="s">
        <v>29</v>
      </c>
      <c r="G21" s="39">
        <v>7.7721999999999998</v>
      </c>
      <c r="H21" s="92">
        <v>780000</v>
      </c>
      <c r="I21" s="92">
        <f>H21*G21</f>
        <v>6062316</v>
      </c>
      <c r="J21" s="92">
        <v>10000</v>
      </c>
      <c r="K21" s="92">
        <f>J21*G21</f>
        <v>77722</v>
      </c>
    </row>
    <row r="22" spans="1:11" s="50" customFormat="1" ht="20.399999999999999" x14ac:dyDescent="0.3">
      <c r="A22" s="47" t="s">
        <v>124</v>
      </c>
      <c r="B22" s="48" t="s">
        <v>30</v>
      </c>
      <c r="C22" s="122" t="s">
        <v>31</v>
      </c>
      <c r="D22" s="122"/>
      <c r="E22" s="122"/>
      <c r="F22" s="47" t="s">
        <v>32</v>
      </c>
      <c r="G22" s="49">
        <v>14.42985</v>
      </c>
      <c r="H22" s="49"/>
      <c r="I22" s="49"/>
      <c r="J22" s="49"/>
      <c r="K22" s="49"/>
    </row>
    <row r="23" spans="1:11" s="50" customFormat="1" ht="20.399999999999999" x14ac:dyDescent="0.3">
      <c r="A23" s="47" t="s">
        <v>125</v>
      </c>
      <c r="B23" s="48" t="s">
        <v>33</v>
      </c>
      <c r="C23" s="122" t="s">
        <v>34</v>
      </c>
      <c r="D23" s="122"/>
      <c r="E23" s="122"/>
      <c r="F23" s="47" t="s">
        <v>32</v>
      </c>
      <c r="G23" s="51">
        <v>4.8809415999999999</v>
      </c>
      <c r="H23" s="51"/>
      <c r="I23" s="51"/>
      <c r="J23" s="51"/>
      <c r="K23" s="51"/>
    </row>
    <row r="24" spans="1:11" s="31" customFormat="1" ht="20.399999999999999" x14ac:dyDescent="0.3">
      <c r="A24" s="37" t="s">
        <v>40</v>
      </c>
      <c r="B24" s="38" t="s">
        <v>41</v>
      </c>
      <c r="C24" s="121" t="s">
        <v>42</v>
      </c>
      <c r="D24" s="121"/>
      <c r="E24" s="121"/>
      <c r="F24" s="37" t="s">
        <v>43</v>
      </c>
      <c r="G24" s="42">
        <v>15.46</v>
      </c>
      <c r="H24" s="93">
        <v>20000</v>
      </c>
      <c r="I24" s="93">
        <f>H24*G24</f>
        <v>309200</v>
      </c>
      <c r="J24" s="93">
        <v>10000</v>
      </c>
      <c r="K24" s="93">
        <f>J24*G24</f>
        <v>154600</v>
      </c>
    </row>
    <row r="25" spans="1:11" s="31" customFormat="1" ht="20.399999999999999" x14ac:dyDescent="0.3">
      <c r="A25" s="37" t="s">
        <v>44</v>
      </c>
      <c r="B25" s="38" t="s">
        <v>45</v>
      </c>
      <c r="C25" s="121" t="s">
        <v>46</v>
      </c>
      <c r="D25" s="121"/>
      <c r="E25" s="121"/>
      <c r="F25" s="37" t="s">
        <v>43</v>
      </c>
      <c r="G25" s="42">
        <v>15.46</v>
      </c>
      <c r="H25" s="93">
        <v>60000</v>
      </c>
      <c r="I25" s="93">
        <f>H25*G25</f>
        <v>927600</v>
      </c>
      <c r="J25" s="93">
        <v>30000</v>
      </c>
      <c r="K25" s="93">
        <f>J25*G25</f>
        <v>463800</v>
      </c>
    </row>
    <row r="26" spans="1:11" s="31" customFormat="1" ht="14.4" x14ac:dyDescent="0.3">
      <c r="A26" s="37"/>
      <c r="B26" s="79"/>
      <c r="C26" s="121" t="s">
        <v>47</v>
      </c>
      <c r="D26" s="121"/>
      <c r="E26" s="121"/>
      <c r="F26" s="121"/>
      <c r="G26" s="121"/>
      <c r="H26" s="53"/>
      <c r="I26" s="53"/>
      <c r="J26" s="53"/>
      <c r="K26" s="53"/>
    </row>
    <row r="27" spans="1:11" s="50" customFormat="1" ht="30.6" x14ac:dyDescent="0.3">
      <c r="A27" s="47" t="s">
        <v>126</v>
      </c>
      <c r="B27" s="48" t="s">
        <v>48</v>
      </c>
      <c r="C27" s="122" t="s">
        <v>49</v>
      </c>
      <c r="D27" s="122"/>
      <c r="E27" s="122"/>
      <c r="F27" s="47" t="s">
        <v>50</v>
      </c>
      <c r="G27" s="54">
        <v>1546</v>
      </c>
      <c r="H27" s="78"/>
      <c r="I27" s="78"/>
      <c r="J27" s="78"/>
      <c r="K27" s="78"/>
    </row>
    <row r="28" spans="1:11" s="50" customFormat="1" ht="30.6" x14ac:dyDescent="0.3">
      <c r="A28" s="47" t="s">
        <v>127</v>
      </c>
      <c r="B28" s="48" t="s">
        <v>51</v>
      </c>
      <c r="C28" s="122" t="s">
        <v>52</v>
      </c>
      <c r="D28" s="122"/>
      <c r="E28" s="122"/>
      <c r="F28" s="47" t="s">
        <v>50</v>
      </c>
      <c r="G28" s="54">
        <v>1546</v>
      </c>
      <c r="H28" s="78"/>
      <c r="I28" s="78"/>
      <c r="J28" s="78"/>
      <c r="K28" s="78"/>
    </row>
    <row r="29" spans="1:11" s="31" customFormat="1" ht="14.4" x14ac:dyDescent="0.3">
      <c r="A29" s="125" t="s">
        <v>53</v>
      </c>
      <c r="B29" s="125"/>
      <c r="C29" s="125"/>
      <c r="D29" s="125"/>
      <c r="E29" s="125"/>
      <c r="F29" s="125"/>
      <c r="G29" s="125"/>
      <c r="H29" s="54"/>
      <c r="I29" s="54"/>
      <c r="J29" s="54"/>
      <c r="K29" s="54"/>
    </row>
    <row r="30" spans="1:11" s="31" customFormat="1" ht="14.4" x14ac:dyDescent="0.3">
      <c r="A30" s="126" t="s">
        <v>152</v>
      </c>
      <c r="B30" s="126"/>
      <c r="C30" s="126"/>
      <c r="D30" s="126"/>
      <c r="E30" s="126"/>
      <c r="F30" s="126"/>
      <c r="G30" s="126"/>
      <c r="H30" s="99"/>
      <c r="I30" s="99"/>
      <c r="J30" s="99"/>
      <c r="K30" s="99"/>
    </row>
    <row r="31" spans="1:11" s="31" customFormat="1" ht="14.4" x14ac:dyDescent="0.3">
      <c r="A31" s="126" t="s">
        <v>153</v>
      </c>
      <c r="B31" s="126"/>
      <c r="C31" s="126"/>
      <c r="D31" s="126"/>
      <c r="E31" s="126"/>
      <c r="F31" s="126"/>
      <c r="G31" s="126"/>
      <c r="H31" s="100"/>
      <c r="I31" s="100"/>
      <c r="J31" s="100"/>
      <c r="K31" s="100"/>
    </row>
    <row r="32" spans="1:11" s="31" customFormat="1" ht="14.4" x14ac:dyDescent="0.3">
      <c r="A32" s="126" t="s">
        <v>154</v>
      </c>
      <c r="B32" s="126"/>
      <c r="C32" s="126"/>
      <c r="D32" s="126"/>
      <c r="E32" s="126"/>
      <c r="F32" s="126"/>
      <c r="G32" s="126"/>
      <c r="H32" s="100"/>
      <c r="I32" s="100"/>
      <c r="J32" s="100"/>
      <c r="K32" s="100"/>
    </row>
    <row r="33" spans="1:11" s="31" customFormat="1" ht="14.4" x14ac:dyDescent="0.3">
      <c r="A33" s="125" t="s">
        <v>54</v>
      </c>
      <c r="B33" s="125"/>
      <c r="C33" s="125"/>
      <c r="D33" s="125"/>
      <c r="E33" s="125"/>
      <c r="F33" s="125"/>
      <c r="G33" s="125"/>
      <c r="H33" s="55"/>
      <c r="I33" s="55"/>
      <c r="J33" s="55"/>
      <c r="K33" s="55"/>
    </row>
    <row r="34" spans="1:11" s="31" customFormat="1" ht="14.4" x14ac:dyDescent="0.3">
      <c r="A34" s="124" t="s">
        <v>55</v>
      </c>
      <c r="B34" s="124"/>
      <c r="C34" s="124"/>
      <c r="D34" s="124"/>
      <c r="E34" s="124"/>
      <c r="F34" s="124"/>
      <c r="G34" s="124"/>
      <c r="H34" s="56"/>
      <c r="I34" s="56"/>
      <c r="J34" s="56"/>
      <c r="K34" s="56"/>
    </row>
    <row r="35" spans="1:11" s="31" customFormat="1" ht="20.399999999999999" x14ac:dyDescent="0.3">
      <c r="A35" s="37" t="s">
        <v>56</v>
      </c>
      <c r="B35" s="38" t="s">
        <v>41</v>
      </c>
      <c r="C35" s="121" t="s">
        <v>42</v>
      </c>
      <c r="D35" s="121"/>
      <c r="E35" s="121"/>
      <c r="F35" s="37" t="s">
        <v>43</v>
      </c>
      <c r="G35" s="42">
        <v>3.42</v>
      </c>
      <c r="H35" s="93">
        <v>20000</v>
      </c>
      <c r="I35" s="93">
        <f>H35*G35</f>
        <v>68400</v>
      </c>
      <c r="J35" s="93">
        <v>10000</v>
      </c>
      <c r="K35" s="93">
        <f>J35*G35</f>
        <v>34200</v>
      </c>
    </row>
    <row r="36" spans="1:11" s="31" customFormat="1" ht="20.399999999999999" x14ac:dyDescent="0.3">
      <c r="A36" s="37" t="s">
        <v>57</v>
      </c>
      <c r="B36" s="38" t="s">
        <v>45</v>
      </c>
      <c r="C36" s="121" t="s">
        <v>46</v>
      </c>
      <c r="D36" s="121"/>
      <c r="E36" s="121"/>
      <c r="F36" s="37" t="s">
        <v>43</v>
      </c>
      <c r="G36" s="42">
        <v>3.42</v>
      </c>
      <c r="H36" s="93">
        <v>8000</v>
      </c>
      <c r="I36" s="93">
        <f>H36*G36</f>
        <v>27360</v>
      </c>
      <c r="J36" s="93">
        <v>4000</v>
      </c>
      <c r="K36" s="93">
        <f>J36*G36</f>
        <v>13680</v>
      </c>
    </row>
    <row r="37" spans="1:11" s="31" customFormat="1" ht="14.4" x14ac:dyDescent="0.3">
      <c r="A37" s="37"/>
      <c r="B37" s="79"/>
      <c r="C37" s="121" t="s">
        <v>58</v>
      </c>
      <c r="D37" s="121"/>
      <c r="E37" s="121"/>
      <c r="F37" s="121"/>
      <c r="G37" s="121"/>
      <c r="H37" s="42"/>
      <c r="I37" s="42"/>
      <c r="J37" s="42"/>
      <c r="K37" s="42"/>
    </row>
    <row r="38" spans="1:11" s="50" customFormat="1" ht="30.6" x14ac:dyDescent="0.3">
      <c r="A38" s="47" t="s">
        <v>128</v>
      </c>
      <c r="B38" s="48" t="s">
        <v>48</v>
      </c>
      <c r="C38" s="122" t="s">
        <v>49</v>
      </c>
      <c r="D38" s="122"/>
      <c r="E38" s="122"/>
      <c r="F38" s="47" t="s">
        <v>50</v>
      </c>
      <c r="G38" s="54">
        <v>342</v>
      </c>
      <c r="H38" s="78"/>
      <c r="I38" s="78"/>
      <c r="J38" s="78"/>
      <c r="K38" s="78"/>
    </row>
    <row r="39" spans="1:11" s="50" customFormat="1" ht="30.6" x14ac:dyDescent="0.3">
      <c r="A39" s="47" t="s">
        <v>129</v>
      </c>
      <c r="B39" s="48" t="s">
        <v>51</v>
      </c>
      <c r="C39" s="122" t="s">
        <v>52</v>
      </c>
      <c r="D39" s="122"/>
      <c r="E39" s="122"/>
      <c r="F39" s="47" t="s">
        <v>50</v>
      </c>
      <c r="G39" s="54">
        <v>342</v>
      </c>
      <c r="H39" s="54"/>
      <c r="I39" s="54"/>
      <c r="J39" s="54"/>
      <c r="K39" s="54"/>
    </row>
    <row r="40" spans="1:11" s="31" customFormat="1" ht="14.4" x14ac:dyDescent="0.3">
      <c r="A40" s="124" t="s">
        <v>59</v>
      </c>
      <c r="B40" s="124"/>
      <c r="C40" s="124"/>
      <c r="D40" s="124"/>
      <c r="E40" s="124"/>
      <c r="F40" s="124"/>
      <c r="G40" s="124"/>
      <c r="H40" s="54"/>
      <c r="I40" s="54"/>
      <c r="J40" s="54"/>
      <c r="K40" s="54"/>
    </row>
    <row r="41" spans="1:11" s="31" customFormat="1" ht="20.399999999999999" x14ac:dyDescent="0.3">
      <c r="A41" s="37" t="s">
        <v>60</v>
      </c>
      <c r="B41" s="38" t="s">
        <v>61</v>
      </c>
      <c r="C41" s="121" t="s">
        <v>62</v>
      </c>
      <c r="D41" s="121"/>
      <c r="E41" s="121"/>
      <c r="F41" s="37" t="s">
        <v>43</v>
      </c>
      <c r="G41" s="42">
        <v>0.24</v>
      </c>
      <c r="H41" s="93">
        <v>20000</v>
      </c>
      <c r="I41" s="93">
        <f>H41*G41</f>
        <v>4800</v>
      </c>
      <c r="J41" s="93">
        <v>10000</v>
      </c>
      <c r="K41" s="93">
        <f>J41*G41</f>
        <v>2400</v>
      </c>
    </row>
    <row r="42" spans="1:11" s="31" customFormat="1" ht="20.399999999999999" x14ac:dyDescent="0.3">
      <c r="A42" s="37" t="s">
        <v>63</v>
      </c>
      <c r="B42" s="38" t="s">
        <v>64</v>
      </c>
      <c r="C42" s="121" t="s">
        <v>65</v>
      </c>
      <c r="D42" s="121"/>
      <c r="E42" s="121"/>
      <c r="F42" s="37" t="s">
        <v>43</v>
      </c>
      <c r="G42" s="42">
        <v>0.24</v>
      </c>
      <c r="H42" s="93">
        <v>80000</v>
      </c>
      <c r="I42" s="93">
        <f>H42*G42</f>
        <v>19200</v>
      </c>
      <c r="J42" s="93">
        <v>40000</v>
      </c>
      <c r="K42" s="93">
        <f>J42*G42</f>
        <v>9600</v>
      </c>
    </row>
    <row r="43" spans="1:11" s="31" customFormat="1" ht="14.4" x14ac:dyDescent="0.3">
      <c r="A43" s="37"/>
      <c r="B43" s="79"/>
      <c r="C43" s="121" t="s">
        <v>66</v>
      </c>
      <c r="D43" s="121"/>
      <c r="E43" s="121"/>
      <c r="F43" s="121"/>
      <c r="G43" s="121"/>
      <c r="H43" s="42"/>
      <c r="I43" s="42"/>
      <c r="J43" s="42"/>
      <c r="K43" s="42"/>
    </row>
    <row r="44" spans="1:11" s="50" customFormat="1" ht="30.6" x14ac:dyDescent="0.3">
      <c r="A44" s="47" t="s">
        <v>130</v>
      </c>
      <c r="B44" s="48" t="s">
        <v>67</v>
      </c>
      <c r="C44" s="122" t="s">
        <v>68</v>
      </c>
      <c r="D44" s="122"/>
      <c r="E44" s="122"/>
      <c r="F44" s="47" t="s">
        <v>50</v>
      </c>
      <c r="G44" s="54">
        <v>24</v>
      </c>
      <c r="H44" s="54"/>
      <c r="I44" s="54"/>
      <c r="J44" s="54"/>
      <c r="K44" s="54"/>
    </row>
    <row r="45" spans="1:11" s="50" customFormat="1" ht="30.6" x14ac:dyDescent="0.3">
      <c r="A45" s="47" t="s">
        <v>131</v>
      </c>
      <c r="B45" s="48" t="s">
        <v>69</v>
      </c>
      <c r="C45" s="122" t="s">
        <v>70</v>
      </c>
      <c r="D45" s="122"/>
      <c r="E45" s="122"/>
      <c r="F45" s="47" t="s">
        <v>50</v>
      </c>
      <c r="G45" s="54">
        <v>24</v>
      </c>
      <c r="H45" s="54"/>
      <c r="I45" s="54"/>
      <c r="J45" s="54"/>
      <c r="K45" s="54"/>
    </row>
    <row r="46" spans="1:11" s="31" customFormat="1" ht="14.4" x14ac:dyDescent="0.3">
      <c r="A46" s="124" t="s">
        <v>71</v>
      </c>
      <c r="B46" s="124"/>
      <c r="C46" s="124"/>
      <c r="D46" s="124"/>
      <c r="E46" s="124"/>
      <c r="F46" s="124"/>
      <c r="G46" s="124"/>
      <c r="H46" s="56"/>
      <c r="I46" s="56"/>
      <c r="J46" s="56"/>
      <c r="K46" s="56"/>
    </row>
    <row r="47" spans="1:11" s="31" customFormat="1" ht="20.399999999999999" x14ac:dyDescent="0.3">
      <c r="A47" s="37" t="s">
        <v>72</v>
      </c>
      <c r="B47" s="38" t="s">
        <v>41</v>
      </c>
      <c r="C47" s="121" t="s">
        <v>42</v>
      </c>
      <c r="D47" s="121"/>
      <c r="E47" s="121"/>
      <c r="F47" s="37" t="s">
        <v>43</v>
      </c>
      <c r="G47" s="42">
        <v>0.24</v>
      </c>
      <c r="H47" s="93">
        <v>20000</v>
      </c>
      <c r="I47" s="93">
        <f>H47*G47</f>
        <v>4800</v>
      </c>
      <c r="J47" s="93">
        <v>10000</v>
      </c>
      <c r="K47" s="93">
        <f>J47*G47</f>
        <v>2400</v>
      </c>
    </row>
    <row r="48" spans="1:11" s="31" customFormat="1" ht="20.399999999999999" x14ac:dyDescent="0.3">
      <c r="A48" s="37" t="s">
        <v>73</v>
      </c>
      <c r="B48" s="38" t="s">
        <v>45</v>
      </c>
      <c r="C48" s="121" t="s">
        <v>46</v>
      </c>
      <c r="D48" s="121"/>
      <c r="E48" s="121"/>
      <c r="F48" s="37" t="s">
        <v>43</v>
      </c>
      <c r="G48" s="42">
        <v>0.24</v>
      </c>
      <c r="H48" s="93">
        <v>60000</v>
      </c>
      <c r="I48" s="93">
        <f>H48*G48</f>
        <v>14400</v>
      </c>
      <c r="J48" s="93">
        <v>30000</v>
      </c>
      <c r="K48" s="93">
        <f>J48*G48</f>
        <v>7200</v>
      </c>
    </row>
    <row r="49" spans="1:11" s="31" customFormat="1" ht="14.4" x14ac:dyDescent="0.3">
      <c r="A49" s="37"/>
      <c r="B49" s="79"/>
      <c r="C49" s="121" t="s">
        <v>47</v>
      </c>
      <c r="D49" s="121"/>
      <c r="E49" s="121"/>
      <c r="F49" s="121"/>
      <c r="G49" s="121"/>
      <c r="H49" s="54"/>
      <c r="I49" s="54"/>
      <c r="J49" s="54"/>
      <c r="K49" s="54"/>
    </row>
    <row r="50" spans="1:11" s="50" customFormat="1" ht="30.6" x14ac:dyDescent="0.3">
      <c r="A50" s="47" t="s">
        <v>132</v>
      </c>
      <c r="B50" s="48" t="s">
        <v>48</v>
      </c>
      <c r="C50" s="122" t="s">
        <v>49</v>
      </c>
      <c r="D50" s="122"/>
      <c r="E50" s="122"/>
      <c r="F50" s="47" t="s">
        <v>50</v>
      </c>
      <c r="G50" s="54">
        <v>24</v>
      </c>
      <c r="H50" s="54"/>
      <c r="I50" s="54"/>
      <c r="J50" s="54"/>
      <c r="K50" s="54"/>
    </row>
    <row r="51" spans="1:11" s="50" customFormat="1" ht="30.6" x14ac:dyDescent="0.3">
      <c r="A51" s="47" t="s">
        <v>133</v>
      </c>
      <c r="B51" s="48" t="s">
        <v>51</v>
      </c>
      <c r="C51" s="122" t="s">
        <v>52</v>
      </c>
      <c r="D51" s="122"/>
      <c r="E51" s="122"/>
      <c r="F51" s="47" t="s">
        <v>50</v>
      </c>
      <c r="G51" s="54">
        <v>24</v>
      </c>
      <c r="H51" s="54"/>
      <c r="I51" s="54"/>
      <c r="J51" s="54"/>
      <c r="K51" s="54"/>
    </row>
    <row r="52" spans="1:11" s="31" customFormat="1" ht="14.4" x14ac:dyDescent="0.3">
      <c r="A52" s="124" t="s">
        <v>74</v>
      </c>
      <c r="B52" s="124"/>
      <c r="C52" s="124"/>
      <c r="D52" s="124"/>
      <c r="E52" s="124"/>
      <c r="F52" s="124"/>
      <c r="G52" s="124"/>
      <c r="H52" s="42"/>
      <c r="I52" s="42"/>
      <c r="J52" s="42"/>
      <c r="K52" s="42"/>
    </row>
    <row r="53" spans="1:11" s="31" customFormat="1" ht="20.399999999999999" x14ac:dyDescent="0.3">
      <c r="A53" s="37" t="s">
        <v>75</v>
      </c>
      <c r="B53" s="38" t="s">
        <v>41</v>
      </c>
      <c r="C53" s="121" t="s">
        <v>42</v>
      </c>
      <c r="D53" s="121"/>
      <c r="E53" s="121"/>
      <c r="F53" s="37" t="s">
        <v>43</v>
      </c>
      <c r="G53" s="42">
        <v>0.16</v>
      </c>
      <c r="H53" s="93">
        <v>20000</v>
      </c>
      <c r="I53" s="93">
        <f>H53*G53</f>
        <v>3200</v>
      </c>
      <c r="J53" s="93">
        <v>10000</v>
      </c>
      <c r="K53" s="93">
        <f>J53*G53</f>
        <v>1600</v>
      </c>
    </row>
    <row r="54" spans="1:11" s="31" customFormat="1" ht="20.399999999999999" x14ac:dyDescent="0.3">
      <c r="A54" s="37" t="s">
        <v>76</v>
      </c>
      <c r="B54" s="38" t="s">
        <v>45</v>
      </c>
      <c r="C54" s="121" t="s">
        <v>46</v>
      </c>
      <c r="D54" s="121"/>
      <c r="E54" s="121"/>
      <c r="F54" s="37" t="s">
        <v>43</v>
      </c>
      <c r="G54" s="42">
        <v>0.16</v>
      </c>
      <c r="H54" s="93">
        <v>60000</v>
      </c>
      <c r="I54" s="93">
        <f>H54*G54</f>
        <v>9600</v>
      </c>
      <c r="J54" s="93">
        <v>30000</v>
      </c>
      <c r="K54" s="93">
        <f>J54*G54</f>
        <v>4800</v>
      </c>
    </row>
    <row r="55" spans="1:11" s="31" customFormat="1" ht="14.4" x14ac:dyDescent="0.3">
      <c r="A55" s="37"/>
      <c r="B55" s="79"/>
      <c r="C55" s="121" t="s">
        <v>47</v>
      </c>
      <c r="D55" s="121"/>
      <c r="E55" s="121"/>
      <c r="F55" s="121"/>
      <c r="G55" s="121"/>
      <c r="H55" s="54"/>
      <c r="I55" s="54"/>
      <c r="J55" s="54"/>
      <c r="K55" s="54"/>
    </row>
    <row r="56" spans="1:11" s="50" customFormat="1" ht="30.6" x14ac:dyDescent="0.3">
      <c r="A56" s="47" t="s">
        <v>134</v>
      </c>
      <c r="B56" s="48" t="s">
        <v>67</v>
      </c>
      <c r="C56" s="122" t="s">
        <v>68</v>
      </c>
      <c r="D56" s="122"/>
      <c r="E56" s="122"/>
      <c r="F56" s="47" t="s">
        <v>50</v>
      </c>
      <c r="G56" s="54">
        <v>16</v>
      </c>
      <c r="H56" s="78"/>
      <c r="I56" s="78"/>
      <c r="J56" s="78"/>
      <c r="K56" s="78"/>
    </row>
    <row r="57" spans="1:11" s="50" customFormat="1" ht="30.6" x14ac:dyDescent="0.3">
      <c r="A57" s="47" t="s">
        <v>135</v>
      </c>
      <c r="B57" s="48" t="s">
        <v>69</v>
      </c>
      <c r="C57" s="122" t="s">
        <v>70</v>
      </c>
      <c r="D57" s="122"/>
      <c r="E57" s="122"/>
      <c r="F57" s="47" t="s">
        <v>50</v>
      </c>
      <c r="G57" s="54">
        <v>16</v>
      </c>
      <c r="H57" s="78"/>
      <c r="I57" s="78"/>
      <c r="J57" s="78"/>
      <c r="K57" s="78"/>
    </row>
    <row r="58" spans="1:11" s="31" customFormat="1" ht="20.399999999999999" x14ac:dyDescent="0.3">
      <c r="A58" s="37" t="s">
        <v>77</v>
      </c>
      <c r="B58" s="38" t="s">
        <v>78</v>
      </c>
      <c r="C58" s="121" t="s">
        <v>79</v>
      </c>
      <c r="D58" s="121"/>
      <c r="E58" s="121"/>
      <c r="F58" s="37" t="s">
        <v>80</v>
      </c>
      <c r="G58" s="42">
        <v>0.08</v>
      </c>
      <c r="H58" s="93">
        <v>20000</v>
      </c>
      <c r="I58" s="93">
        <f>H58*G58</f>
        <v>1600</v>
      </c>
      <c r="J58" s="93">
        <v>10000</v>
      </c>
      <c r="K58" s="93">
        <f>J58*G58</f>
        <v>800</v>
      </c>
    </row>
    <row r="59" spans="1:11" s="31" customFormat="1" ht="20.399999999999999" x14ac:dyDescent="0.3">
      <c r="A59" s="37" t="s">
        <v>81</v>
      </c>
      <c r="B59" s="38" t="s">
        <v>82</v>
      </c>
      <c r="C59" s="121" t="s">
        <v>83</v>
      </c>
      <c r="D59" s="121"/>
      <c r="E59" s="121"/>
      <c r="F59" s="37" t="s">
        <v>80</v>
      </c>
      <c r="G59" s="42">
        <v>-0.08</v>
      </c>
      <c r="H59" s="93">
        <v>10000</v>
      </c>
      <c r="I59" s="93">
        <f>H59*G59</f>
        <v>-800</v>
      </c>
      <c r="J59" s="93">
        <v>5000</v>
      </c>
      <c r="K59" s="93">
        <f>J59*G59</f>
        <v>-400</v>
      </c>
    </row>
    <row r="60" spans="1:11" s="31" customFormat="1" ht="14.4" x14ac:dyDescent="0.3">
      <c r="A60" s="37"/>
      <c r="B60" s="79"/>
      <c r="C60" s="121" t="s">
        <v>84</v>
      </c>
      <c r="D60" s="121"/>
      <c r="E60" s="121"/>
      <c r="F60" s="121"/>
      <c r="G60" s="121"/>
      <c r="H60" s="42"/>
      <c r="I60" s="42"/>
      <c r="J60" s="42"/>
      <c r="K60" s="42"/>
    </row>
    <row r="61" spans="1:11" s="31" customFormat="1" ht="20.399999999999999" x14ac:dyDescent="0.3">
      <c r="A61" s="37" t="s">
        <v>85</v>
      </c>
      <c r="B61" s="38" t="s">
        <v>86</v>
      </c>
      <c r="C61" s="121" t="s">
        <v>87</v>
      </c>
      <c r="D61" s="121"/>
      <c r="E61" s="121"/>
      <c r="F61" s="37" t="s">
        <v>88</v>
      </c>
      <c r="G61" s="44">
        <v>2.317E-3</v>
      </c>
      <c r="H61" s="93">
        <v>200000</v>
      </c>
      <c r="I61" s="93">
        <f>H61*G61</f>
        <v>463.40000000000003</v>
      </c>
      <c r="J61" s="93">
        <v>100000</v>
      </c>
      <c r="K61" s="93">
        <f>J61*G61</f>
        <v>231.70000000000002</v>
      </c>
    </row>
    <row r="62" spans="1:11" s="31" customFormat="1" ht="14.4" x14ac:dyDescent="0.3">
      <c r="A62" s="124" t="s">
        <v>89</v>
      </c>
      <c r="B62" s="124"/>
      <c r="C62" s="124"/>
      <c r="D62" s="124"/>
      <c r="E62" s="124"/>
      <c r="F62" s="124"/>
      <c r="G62" s="124"/>
      <c r="H62" s="54"/>
      <c r="I62" s="54"/>
      <c r="J62" s="54"/>
      <c r="K62" s="54"/>
    </row>
    <row r="63" spans="1:11" s="31" customFormat="1" ht="20.399999999999999" x14ac:dyDescent="0.3">
      <c r="A63" s="37" t="s">
        <v>90</v>
      </c>
      <c r="B63" s="38" t="s">
        <v>41</v>
      </c>
      <c r="C63" s="121" t="s">
        <v>42</v>
      </c>
      <c r="D63" s="121"/>
      <c r="E63" s="121"/>
      <c r="F63" s="37" t="s">
        <v>43</v>
      </c>
      <c r="G63" s="42">
        <v>0.18</v>
      </c>
      <c r="H63" s="93">
        <v>20000</v>
      </c>
      <c r="I63" s="93">
        <f>H63*G63</f>
        <v>3600</v>
      </c>
      <c r="J63" s="93">
        <v>10000</v>
      </c>
      <c r="K63" s="93">
        <f>J63*G63</f>
        <v>1800</v>
      </c>
    </row>
    <row r="64" spans="1:11" s="31" customFormat="1" ht="20.399999999999999" x14ac:dyDescent="0.3">
      <c r="A64" s="37" t="s">
        <v>91</v>
      </c>
      <c r="B64" s="38" t="s">
        <v>45</v>
      </c>
      <c r="C64" s="121" t="s">
        <v>46</v>
      </c>
      <c r="D64" s="121"/>
      <c r="E64" s="121"/>
      <c r="F64" s="37" t="s">
        <v>43</v>
      </c>
      <c r="G64" s="42">
        <v>0.18</v>
      </c>
      <c r="H64" s="93">
        <v>60000</v>
      </c>
      <c r="I64" s="93">
        <f>H64*G64</f>
        <v>10800</v>
      </c>
      <c r="J64" s="93">
        <v>30000</v>
      </c>
      <c r="K64" s="93">
        <f>J64*G64</f>
        <v>5400</v>
      </c>
    </row>
    <row r="65" spans="1:93" s="31" customFormat="1" ht="14.4" x14ac:dyDescent="0.3">
      <c r="A65" s="37"/>
      <c r="B65" s="79"/>
      <c r="C65" s="121" t="s">
        <v>47</v>
      </c>
      <c r="D65" s="121"/>
      <c r="E65" s="121"/>
      <c r="F65" s="121"/>
      <c r="G65" s="121"/>
      <c r="H65" s="42"/>
      <c r="I65" s="42"/>
      <c r="J65" s="42"/>
      <c r="K65" s="42"/>
    </row>
    <row r="66" spans="1:93" s="50" customFormat="1" ht="30.6" x14ac:dyDescent="0.3">
      <c r="A66" s="47" t="s">
        <v>136</v>
      </c>
      <c r="B66" s="48" t="s">
        <v>67</v>
      </c>
      <c r="C66" s="122" t="s">
        <v>68</v>
      </c>
      <c r="D66" s="122"/>
      <c r="E66" s="122"/>
      <c r="F66" s="47" t="s">
        <v>50</v>
      </c>
      <c r="G66" s="54">
        <v>18</v>
      </c>
      <c r="H66" s="53"/>
      <c r="I66" s="53"/>
      <c r="J66" s="53"/>
      <c r="K66" s="53"/>
    </row>
    <row r="67" spans="1:93" s="50" customFormat="1" ht="30.6" x14ac:dyDescent="0.3">
      <c r="A67" s="47" t="s">
        <v>137</v>
      </c>
      <c r="B67" s="48" t="s">
        <v>69</v>
      </c>
      <c r="C67" s="122" t="s">
        <v>70</v>
      </c>
      <c r="D67" s="122"/>
      <c r="E67" s="122"/>
      <c r="F67" s="47" t="s">
        <v>50</v>
      </c>
      <c r="G67" s="54">
        <v>18</v>
      </c>
      <c r="H67" s="54"/>
      <c r="I67" s="54"/>
      <c r="J67" s="54"/>
      <c r="K67" s="54"/>
    </row>
    <row r="68" spans="1:93" s="31" customFormat="1" ht="20.399999999999999" x14ac:dyDescent="0.3">
      <c r="A68" s="37" t="s">
        <v>92</v>
      </c>
      <c r="B68" s="38" t="s">
        <v>78</v>
      </c>
      <c r="C68" s="121" t="s">
        <v>79</v>
      </c>
      <c r="D68" s="121"/>
      <c r="E68" s="121"/>
      <c r="F68" s="37" t="s">
        <v>80</v>
      </c>
      <c r="G68" s="42">
        <v>0.18</v>
      </c>
      <c r="H68" s="93">
        <v>20000</v>
      </c>
      <c r="I68" s="93">
        <f>H68*G68</f>
        <v>3600</v>
      </c>
      <c r="J68" s="93">
        <v>10000</v>
      </c>
      <c r="K68" s="93">
        <f>J68*G68</f>
        <v>1800</v>
      </c>
    </row>
    <row r="69" spans="1:93" s="31" customFormat="1" ht="20.399999999999999" x14ac:dyDescent="0.3">
      <c r="A69" s="101" t="s">
        <v>93</v>
      </c>
      <c r="B69" s="102" t="s">
        <v>82</v>
      </c>
      <c r="C69" s="134" t="s">
        <v>83</v>
      </c>
      <c r="D69" s="134"/>
      <c r="E69" s="134"/>
      <c r="F69" s="101" t="s">
        <v>80</v>
      </c>
      <c r="G69" s="103">
        <v>-0.18</v>
      </c>
      <c r="H69" s="104">
        <v>60000</v>
      </c>
      <c r="I69" s="104">
        <f>H69*G69</f>
        <v>-10800</v>
      </c>
      <c r="J69" s="104">
        <v>30000</v>
      </c>
      <c r="K69" s="104">
        <f>J69*G69</f>
        <v>-5400</v>
      </c>
    </row>
    <row r="70" spans="1:93" s="31" customFormat="1" ht="14.4" x14ac:dyDescent="0.3">
      <c r="A70" s="37"/>
      <c r="B70" s="79"/>
      <c r="C70" s="121" t="s">
        <v>84</v>
      </c>
      <c r="D70" s="121"/>
      <c r="E70" s="121"/>
      <c r="F70" s="121"/>
      <c r="G70" s="121"/>
      <c r="H70" s="54"/>
      <c r="I70" s="54"/>
      <c r="J70" s="54"/>
      <c r="K70" s="54"/>
    </row>
    <row r="71" spans="1:93" s="31" customFormat="1" ht="20.399999999999999" x14ac:dyDescent="0.3">
      <c r="A71" s="37" t="s">
        <v>94</v>
      </c>
      <c r="B71" s="38" t="s">
        <v>86</v>
      </c>
      <c r="C71" s="121" t="s">
        <v>87</v>
      </c>
      <c r="D71" s="121"/>
      <c r="E71" s="121"/>
      <c r="F71" s="37" t="s">
        <v>88</v>
      </c>
      <c r="G71" s="44">
        <v>4.0860000000000002E-3</v>
      </c>
      <c r="H71" s="93">
        <v>200000</v>
      </c>
      <c r="I71" s="93">
        <f>H71*G71</f>
        <v>817.2</v>
      </c>
      <c r="J71" s="93">
        <v>100000</v>
      </c>
      <c r="K71" s="93">
        <f>J71*G71</f>
        <v>408.6</v>
      </c>
    </row>
    <row r="72" spans="1:93" s="31" customFormat="1" ht="14.4" x14ac:dyDescent="0.3">
      <c r="A72" s="124" t="s">
        <v>95</v>
      </c>
      <c r="B72" s="124"/>
      <c r="C72" s="124"/>
      <c r="D72" s="124"/>
      <c r="E72" s="124"/>
      <c r="F72" s="124"/>
      <c r="G72" s="124"/>
      <c r="H72" s="56"/>
      <c r="I72" s="56"/>
      <c r="J72" s="56"/>
      <c r="K72" s="56"/>
    </row>
    <row r="73" spans="1:93" s="31" customFormat="1" ht="20.399999999999999" x14ac:dyDescent="0.3">
      <c r="A73" s="95" t="s">
        <v>96</v>
      </c>
      <c r="B73" s="94" t="s">
        <v>41</v>
      </c>
      <c r="C73" s="123" t="s">
        <v>42</v>
      </c>
      <c r="D73" s="123"/>
      <c r="E73" s="123"/>
      <c r="F73" s="95" t="s">
        <v>43</v>
      </c>
      <c r="G73" s="96">
        <v>0.6</v>
      </c>
      <c r="H73" s="97">
        <v>20000</v>
      </c>
      <c r="I73" s="97">
        <f>H73*G73</f>
        <v>12000</v>
      </c>
      <c r="J73" s="97">
        <v>10000</v>
      </c>
      <c r="K73" s="97">
        <f>J73*G73</f>
        <v>6000</v>
      </c>
    </row>
    <row r="74" spans="1:93" s="31" customFormat="1" ht="20.399999999999999" x14ac:dyDescent="0.3">
      <c r="A74" s="95" t="s">
        <v>97</v>
      </c>
      <c r="B74" s="94" t="s">
        <v>45</v>
      </c>
      <c r="C74" s="123" t="s">
        <v>46</v>
      </c>
      <c r="D74" s="123"/>
      <c r="E74" s="123"/>
      <c r="F74" s="95" t="s">
        <v>43</v>
      </c>
      <c r="G74" s="96">
        <v>0.6</v>
      </c>
      <c r="H74" s="97">
        <v>20000</v>
      </c>
      <c r="I74" s="97">
        <f>H74*G74</f>
        <v>12000</v>
      </c>
      <c r="J74" s="97">
        <v>10000</v>
      </c>
      <c r="K74" s="97">
        <f>J74*G74</f>
        <v>6000</v>
      </c>
    </row>
    <row r="75" spans="1:93" s="31" customFormat="1" ht="14.4" x14ac:dyDescent="0.3">
      <c r="A75" s="37"/>
      <c r="B75" s="79"/>
      <c r="C75" s="121" t="s">
        <v>98</v>
      </c>
      <c r="D75" s="121"/>
      <c r="E75" s="121"/>
      <c r="F75" s="121"/>
      <c r="G75" s="121"/>
      <c r="H75" s="54"/>
      <c r="I75" s="54"/>
      <c r="J75" s="54"/>
      <c r="K75" s="54"/>
    </row>
    <row r="76" spans="1:93" s="50" customFormat="1" ht="30.6" x14ac:dyDescent="0.3">
      <c r="A76" s="47" t="s">
        <v>138</v>
      </c>
      <c r="B76" s="48" t="s">
        <v>48</v>
      </c>
      <c r="C76" s="122" t="s">
        <v>49</v>
      </c>
      <c r="D76" s="122"/>
      <c r="E76" s="122"/>
      <c r="F76" s="47" t="s">
        <v>50</v>
      </c>
      <c r="G76" s="54">
        <v>60</v>
      </c>
      <c r="H76" s="54"/>
      <c r="I76" s="54"/>
      <c r="J76" s="54"/>
      <c r="K76" s="54"/>
    </row>
    <row r="77" spans="1:93" s="50" customFormat="1" ht="30.6" x14ac:dyDescent="0.3">
      <c r="A77" s="47" t="s">
        <v>139</v>
      </c>
      <c r="B77" s="48" t="s">
        <v>51</v>
      </c>
      <c r="C77" s="122" t="s">
        <v>52</v>
      </c>
      <c r="D77" s="122"/>
      <c r="E77" s="122"/>
      <c r="F77" s="47" t="s">
        <v>50</v>
      </c>
      <c r="G77" s="54">
        <v>60</v>
      </c>
      <c r="H77" s="54"/>
      <c r="I77" s="54"/>
      <c r="J77" s="54"/>
      <c r="K77" s="54"/>
    </row>
    <row r="78" spans="1:93" s="31" customFormat="1" ht="21.6" x14ac:dyDescent="0.3">
      <c r="A78" s="118" t="s">
        <v>99</v>
      </c>
      <c r="B78" s="119"/>
      <c r="C78" s="119"/>
      <c r="D78" s="119"/>
      <c r="E78" s="120"/>
      <c r="F78" s="76"/>
      <c r="G78" s="76"/>
      <c r="H78" s="98"/>
      <c r="I78" s="98">
        <f>I13+I17+I21+I24+I25+I35+I36+I41+I42+I47+I48+I53+I54+I58+I59+I61+I63+I64+I68+I69+I71+I73+I74</f>
        <v>19780934.599999998</v>
      </c>
      <c r="J78" s="98"/>
      <c r="K78" s="98">
        <f>K13+K17+K21+K24+K25+K35+K36+K41+K42+K47+K48+K53+K54+K58+K59+K61+K63+K64+K68+K69+K71+K73+K74</f>
        <v>946293.29999999993</v>
      </c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CO78" s="41" t="s">
        <v>99</v>
      </c>
    </row>
    <row r="79" spans="1:93" s="31" customFormat="1" ht="14.4" x14ac:dyDescent="0.3">
      <c r="A79" s="30"/>
      <c r="B79" s="30"/>
      <c r="C79" s="30"/>
      <c r="D79" s="30"/>
      <c r="E79" s="30"/>
      <c r="F79" s="30"/>
      <c r="G79" s="30"/>
      <c r="H79" s="45" t="s">
        <v>158</v>
      </c>
      <c r="I79" s="105">
        <f>I78/1.2</f>
        <v>16484112.166666666</v>
      </c>
      <c r="J79" s="45"/>
      <c r="K79" s="105">
        <f>K78/1.2</f>
        <v>788577.75</v>
      </c>
    </row>
  </sheetData>
  <autoFilter ref="A11:G78">
    <filterColumn colId="2" showButton="0"/>
    <filterColumn colId="3" showButton="0"/>
  </autoFilter>
  <mergeCells count="75"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  <mergeCell ref="C17:E17"/>
    <mergeCell ref="C18:E18"/>
    <mergeCell ref="A16:G16"/>
    <mergeCell ref="C14:E14"/>
    <mergeCell ref="C15:E15"/>
    <mergeCell ref="C22:E22"/>
    <mergeCell ref="C23:E23"/>
    <mergeCell ref="A20:G20"/>
    <mergeCell ref="C21:E21"/>
    <mergeCell ref="C19:E19"/>
    <mergeCell ref="C28:E28"/>
    <mergeCell ref="C25:E25"/>
    <mergeCell ref="C26:G26"/>
    <mergeCell ref="C27:E27"/>
    <mergeCell ref="C24:E24"/>
    <mergeCell ref="A29:G29"/>
    <mergeCell ref="A30:G30"/>
    <mergeCell ref="A31:G31"/>
    <mergeCell ref="A32:G32"/>
    <mergeCell ref="A33:G33"/>
    <mergeCell ref="C37:G37"/>
    <mergeCell ref="C38:E38"/>
    <mergeCell ref="A34:G34"/>
    <mergeCell ref="C35:E35"/>
    <mergeCell ref="C36:E36"/>
    <mergeCell ref="C42:E42"/>
    <mergeCell ref="C43:G43"/>
    <mergeCell ref="C39:E39"/>
    <mergeCell ref="A40:G40"/>
    <mergeCell ref="C41:E41"/>
    <mergeCell ref="C50:E50"/>
    <mergeCell ref="C51:E51"/>
    <mergeCell ref="C48:E48"/>
    <mergeCell ref="C49:G49"/>
    <mergeCell ref="C44:E44"/>
    <mergeCell ref="C45:E45"/>
    <mergeCell ref="A46:G46"/>
    <mergeCell ref="C47:E47"/>
    <mergeCell ref="C57:E57"/>
    <mergeCell ref="C58:E58"/>
    <mergeCell ref="C55:G55"/>
    <mergeCell ref="C56:E56"/>
    <mergeCell ref="A52:G52"/>
    <mergeCell ref="C53:E53"/>
    <mergeCell ref="C54:E54"/>
    <mergeCell ref="C64:E64"/>
    <mergeCell ref="C65:G65"/>
    <mergeCell ref="A62:G62"/>
    <mergeCell ref="C63:E63"/>
    <mergeCell ref="C59:E59"/>
    <mergeCell ref="C60:G60"/>
    <mergeCell ref="C61:E61"/>
    <mergeCell ref="C71:E71"/>
    <mergeCell ref="C69:E69"/>
    <mergeCell ref="C70:G70"/>
    <mergeCell ref="C66:E66"/>
    <mergeCell ref="C67:E67"/>
    <mergeCell ref="C68:E68"/>
    <mergeCell ref="A78:E78"/>
    <mergeCell ref="C76:E76"/>
    <mergeCell ref="C77:E77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Михаил Черниговский</cp:lastModifiedBy>
  <cp:lastPrinted>2012-06-15T03:00:35Z</cp:lastPrinted>
  <dcterms:created xsi:type="dcterms:W3CDTF">2010-07-21T15:31:22Z</dcterms:created>
  <dcterms:modified xsi:type="dcterms:W3CDTF">2025-07-11T19:12:31Z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