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Подкрановые пути\"/>
    </mc:Choice>
  </mc:AlternateContent>
  <xr:revisionPtr revIDLastSave="0" documentId="13_ncr:1_{D3DC24E2-DE8C-4A60-B628-CE1A7105E904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1632-2021-3.2-КЖ1_07.03.010-Сме" sheetId="1" r:id="rId1"/>
  </sheets>
  <definedNames>
    <definedName name="_xlnm.Print_Titles" localSheetId="0">'1632-2021-3.2-КЖ1_07.03.010-Сме'!$21:$21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23" i="1" l="1"/>
  <c r="CF195" i="1"/>
  <c r="CG195" i="1" s="1"/>
  <c r="CF77" i="1"/>
  <c r="CF49" i="1"/>
  <c r="CG49" i="1" s="1"/>
  <c r="CF24" i="1"/>
  <c r="CG24" i="1" s="1"/>
  <c r="CF25" i="1"/>
  <c r="CF26" i="1"/>
  <c r="CF27" i="1"/>
  <c r="CF28" i="1"/>
  <c r="CF29" i="1"/>
  <c r="CF30" i="1"/>
  <c r="CF31" i="1"/>
  <c r="CF32" i="1"/>
  <c r="CF33" i="1"/>
  <c r="CF34" i="1"/>
  <c r="CG34" i="1" s="1"/>
  <c r="CF35" i="1"/>
  <c r="CG35" i="1" s="1"/>
  <c r="CF36" i="1"/>
  <c r="CG36" i="1" s="1"/>
  <c r="CF37" i="1"/>
  <c r="CF38" i="1"/>
  <c r="CF39" i="1"/>
  <c r="CF40" i="1"/>
  <c r="CF41" i="1"/>
  <c r="CF42" i="1"/>
  <c r="CF43" i="1"/>
  <c r="CF44" i="1"/>
  <c r="CF45" i="1"/>
  <c r="CF46" i="1"/>
  <c r="CG46" i="1" s="1"/>
  <c r="CF47" i="1"/>
  <c r="CG47" i="1" s="1"/>
  <c r="CF48" i="1"/>
  <c r="CG48" i="1" s="1"/>
  <c r="CF50" i="1"/>
  <c r="CF51" i="1"/>
  <c r="CF52" i="1"/>
  <c r="CF53" i="1"/>
  <c r="CF54" i="1"/>
  <c r="CF55" i="1"/>
  <c r="CF56" i="1"/>
  <c r="CF57" i="1"/>
  <c r="CF58" i="1"/>
  <c r="CG58" i="1" s="1"/>
  <c r="CF59" i="1"/>
  <c r="CG59" i="1" s="1"/>
  <c r="CF60" i="1"/>
  <c r="CG60" i="1" s="1"/>
  <c r="CF61" i="1"/>
  <c r="CF62" i="1"/>
  <c r="CF63" i="1"/>
  <c r="CF64" i="1"/>
  <c r="CF65" i="1"/>
  <c r="CF66" i="1"/>
  <c r="CF67" i="1"/>
  <c r="CF68" i="1"/>
  <c r="CF69" i="1"/>
  <c r="CF70" i="1"/>
  <c r="CG70" i="1" s="1"/>
  <c r="CF71" i="1"/>
  <c r="CG71" i="1" s="1"/>
  <c r="CF72" i="1"/>
  <c r="CG72" i="1" s="1"/>
  <c r="CF73" i="1"/>
  <c r="CF74" i="1"/>
  <c r="CF75" i="1"/>
  <c r="CF76" i="1"/>
  <c r="CF78" i="1"/>
  <c r="CF79" i="1"/>
  <c r="CF80" i="1"/>
  <c r="CF81" i="1"/>
  <c r="CF82" i="1"/>
  <c r="CG82" i="1" s="1"/>
  <c r="CF83" i="1"/>
  <c r="CG83" i="1" s="1"/>
  <c r="CF84" i="1"/>
  <c r="CG84" i="1" s="1"/>
  <c r="CF85" i="1"/>
  <c r="CF86" i="1"/>
  <c r="CF87" i="1"/>
  <c r="CF88" i="1"/>
  <c r="CF89" i="1"/>
  <c r="CF90" i="1"/>
  <c r="CF91" i="1"/>
  <c r="CF92" i="1"/>
  <c r="CF93" i="1"/>
  <c r="CF94" i="1"/>
  <c r="CG94" i="1" s="1"/>
  <c r="CF95" i="1"/>
  <c r="CG95" i="1" s="1"/>
  <c r="CF96" i="1"/>
  <c r="CG96" i="1" s="1"/>
  <c r="CF97" i="1"/>
  <c r="CF98" i="1"/>
  <c r="CF99" i="1"/>
  <c r="CF100" i="1"/>
  <c r="CF101" i="1"/>
  <c r="CF102" i="1"/>
  <c r="CF103" i="1"/>
  <c r="CF104" i="1"/>
  <c r="CF105" i="1"/>
  <c r="CF106" i="1"/>
  <c r="CG106" i="1" s="1"/>
  <c r="CF107" i="1"/>
  <c r="CG107" i="1" s="1"/>
  <c r="CF108" i="1"/>
  <c r="CG108" i="1" s="1"/>
  <c r="CF109" i="1"/>
  <c r="CF110" i="1"/>
  <c r="CF111" i="1"/>
  <c r="CF112" i="1"/>
  <c r="CF113" i="1"/>
  <c r="CF114" i="1"/>
  <c r="CF115" i="1"/>
  <c r="CF116" i="1"/>
  <c r="CF117" i="1"/>
  <c r="CF118" i="1"/>
  <c r="CG118" i="1" s="1"/>
  <c r="CF119" i="1"/>
  <c r="CG119" i="1" s="1"/>
  <c r="CF120" i="1"/>
  <c r="CF121" i="1"/>
  <c r="CF122" i="1"/>
  <c r="CF123" i="1"/>
  <c r="CF124" i="1"/>
  <c r="CF125" i="1"/>
  <c r="CF126" i="1"/>
  <c r="CF127" i="1"/>
  <c r="CF128" i="1"/>
  <c r="CF129" i="1"/>
  <c r="CF130" i="1"/>
  <c r="CG130" i="1" s="1"/>
  <c r="CF131" i="1"/>
  <c r="CG131" i="1" s="1"/>
  <c r="CF132" i="1"/>
  <c r="CG132" i="1" s="1"/>
  <c r="CF133" i="1"/>
  <c r="CF134" i="1"/>
  <c r="CF135" i="1"/>
  <c r="CF136" i="1"/>
  <c r="CF137" i="1"/>
  <c r="CF138" i="1"/>
  <c r="CF139" i="1"/>
  <c r="CF140" i="1"/>
  <c r="CF141" i="1"/>
  <c r="CF142" i="1"/>
  <c r="CG142" i="1" s="1"/>
  <c r="CF143" i="1"/>
  <c r="CG143" i="1" s="1"/>
  <c r="CF144" i="1"/>
  <c r="CG144" i="1" s="1"/>
  <c r="CF145" i="1"/>
  <c r="CF146" i="1"/>
  <c r="CF147" i="1"/>
  <c r="CF148" i="1"/>
  <c r="CF149" i="1"/>
  <c r="CF150" i="1"/>
  <c r="CF151" i="1"/>
  <c r="CF152" i="1"/>
  <c r="CF153" i="1"/>
  <c r="CF154" i="1"/>
  <c r="CG154" i="1" s="1"/>
  <c r="CF155" i="1"/>
  <c r="CG155" i="1" s="1"/>
  <c r="CF156" i="1"/>
  <c r="CG156" i="1" s="1"/>
  <c r="CF157" i="1"/>
  <c r="CG25" i="1"/>
  <c r="CG26" i="1"/>
  <c r="CG27" i="1"/>
  <c r="CG28" i="1"/>
  <c r="CG29" i="1"/>
  <c r="CG30" i="1"/>
  <c r="CG31" i="1"/>
  <c r="CG32" i="1"/>
  <c r="CG33" i="1"/>
  <c r="CG37" i="1"/>
  <c r="CG38" i="1"/>
  <c r="CG39" i="1"/>
  <c r="CG40" i="1"/>
  <c r="CG41" i="1"/>
  <c r="CG42" i="1"/>
  <c r="CG43" i="1"/>
  <c r="CG44" i="1"/>
  <c r="CG45" i="1"/>
  <c r="CG50" i="1"/>
  <c r="CG51" i="1"/>
  <c r="CG52" i="1"/>
  <c r="CG53" i="1"/>
  <c r="CG54" i="1"/>
  <c r="CG55" i="1"/>
  <c r="CG56" i="1"/>
  <c r="CG57" i="1"/>
  <c r="CG61" i="1"/>
  <c r="CG62" i="1"/>
  <c r="CG63" i="1"/>
  <c r="CG64" i="1"/>
  <c r="CG65" i="1"/>
  <c r="CG66" i="1"/>
  <c r="CG67" i="1"/>
  <c r="CG68" i="1"/>
  <c r="CG69" i="1"/>
  <c r="CG73" i="1"/>
  <c r="CG74" i="1"/>
  <c r="CG75" i="1"/>
  <c r="CG76" i="1"/>
  <c r="CG77" i="1"/>
  <c r="CG78" i="1"/>
  <c r="CG79" i="1"/>
  <c r="CG80" i="1"/>
  <c r="CG81" i="1"/>
  <c r="CG85" i="1"/>
  <c r="CG86" i="1"/>
  <c r="CG87" i="1"/>
  <c r="CG88" i="1"/>
  <c r="CG89" i="1"/>
  <c r="CG90" i="1"/>
  <c r="CG91" i="1"/>
  <c r="CG92" i="1"/>
  <c r="CG93" i="1"/>
  <c r="CG97" i="1"/>
  <c r="CG98" i="1"/>
  <c r="CG99" i="1"/>
  <c r="CG100" i="1"/>
  <c r="CG101" i="1"/>
  <c r="CG102" i="1"/>
  <c r="CG103" i="1"/>
  <c r="CG104" i="1"/>
  <c r="CG105" i="1"/>
  <c r="CG109" i="1"/>
  <c r="CG110" i="1"/>
  <c r="CG111" i="1"/>
  <c r="CG112" i="1"/>
  <c r="CG113" i="1"/>
  <c r="CG114" i="1"/>
  <c r="CG115" i="1"/>
  <c r="CG116" i="1"/>
  <c r="CG117" i="1"/>
  <c r="CG121" i="1"/>
  <c r="CG122" i="1"/>
  <c r="CG123" i="1"/>
  <c r="CG124" i="1"/>
  <c r="CG125" i="1"/>
  <c r="CG126" i="1"/>
  <c r="CG127" i="1"/>
  <c r="CG128" i="1"/>
  <c r="CG129" i="1"/>
  <c r="CG133" i="1"/>
  <c r="CG134" i="1"/>
  <c r="CG135" i="1"/>
  <c r="CG136" i="1"/>
  <c r="CG137" i="1"/>
  <c r="CG138" i="1"/>
  <c r="CG139" i="1"/>
  <c r="CG140" i="1"/>
  <c r="CG141" i="1"/>
  <c r="CG145" i="1"/>
  <c r="CG146" i="1"/>
  <c r="CG147" i="1"/>
  <c r="CG148" i="1"/>
  <c r="CG149" i="1"/>
  <c r="CG150" i="1"/>
  <c r="CG151" i="1"/>
  <c r="CG152" i="1"/>
  <c r="CG153" i="1"/>
  <c r="CG157" i="1"/>
  <c r="CG158" i="1"/>
  <c r="CG159" i="1"/>
  <c r="CG160" i="1"/>
  <c r="CG161" i="1"/>
  <c r="CG162" i="1"/>
  <c r="CG163" i="1"/>
  <c r="CG164" i="1"/>
  <c r="CG165" i="1"/>
  <c r="CG166" i="1"/>
  <c r="CG167" i="1"/>
  <c r="CG168" i="1"/>
  <c r="CG169" i="1"/>
  <c r="CG170" i="1"/>
  <c r="CG171" i="1"/>
  <c r="CG172" i="1"/>
  <c r="CG173" i="1"/>
  <c r="CG174" i="1"/>
  <c r="CG175" i="1"/>
  <c r="CG176" i="1"/>
  <c r="CG177" i="1"/>
  <c r="CG178" i="1"/>
  <c r="CG179" i="1"/>
  <c r="CG180" i="1"/>
  <c r="CG181" i="1"/>
  <c r="CG182" i="1"/>
  <c r="CG183" i="1"/>
  <c r="CG184" i="1"/>
  <c r="CG185" i="1"/>
  <c r="CG186" i="1"/>
  <c r="CG187" i="1"/>
  <c r="CG188" i="1"/>
  <c r="CG189" i="1"/>
  <c r="CG190" i="1"/>
  <c r="CG191" i="1"/>
  <c r="CG192" i="1"/>
  <c r="CG193" i="1"/>
  <c r="CG194" i="1"/>
  <c r="CG196" i="1"/>
  <c r="CG197" i="1"/>
  <c r="CG198" i="1"/>
  <c r="CG199" i="1"/>
  <c r="CG200" i="1"/>
  <c r="CG201" i="1"/>
  <c r="CG202" i="1"/>
  <c r="CG203" i="1"/>
  <c r="CG204" i="1"/>
  <c r="CG205" i="1"/>
  <c r="CG206" i="1"/>
  <c r="CG207" i="1"/>
  <c r="CG208" i="1"/>
  <c r="CG209" i="1"/>
  <c r="CG210" i="1"/>
  <c r="CG211" i="1"/>
  <c r="CG212" i="1"/>
  <c r="CG213" i="1"/>
  <c r="CG214" i="1"/>
  <c r="CG215" i="1"/>
  <c r="CG216" i="1"/>
  <c r="CG217" i="1"/>
  <c r="CG218" i="1"/>
  <c r="CG219" i="1"/>
  <c r="CG220" i="1"/>
  <c r="CG221" i="1"/>
  <c r="CG222" i="1"/>
  <c r="CG224" i="1"/>
  <c r="CG225" i="1"/>
  <c r="CG226" i="1"/>
  <c r="CG227" i="1"/>
  <c r="CG228" i="1"/>
  <c r="CG229" i="1"/>
  <c r="CG230" i="1"/>
  <c r="CG231" i="1"/>
  <c r="CG232" i="1"/>
  <c r="CG233" i="1"/>
  <c r="CG234" i="1"/>
  <c r="CG235" i="1"/>
  <c r="CG236" i="1"/>
  <c r="CF158" i="1"/>
  <c r="CF159" i="1"/>
  <c r="CF160" i="1"/>
  <c r="CF161" i="1"/>
  <c r="CF162" i="1"/>
  <c r="CF163" i="1"/>
  <c r="CF164" i="1"/>
  <c r="CF165" i="1"/>
  <c r="CF166" i="1"/>
  <c r="CF167" i="1"/>
  <c r="CF168" i="1"/>
  <c r="CF169" i="1"/>
  <c r="CF170" i="1"/>
  <c r="CF171" i="1"/>
  <c r="CF172" i="1"/>
  <c r="CF173" i="1"/>
  <c r="CF174" i="1"/>
  <c r="CF175" i="1"/>
  <c r="CF176" i="1"/>
  <c r="CF177" i="1"/>
  <c r="CF178" i="1"/>
  <c r="CF179" i="1"/>
  <c r="CF180" i="1"/>
  <c r="CF181" i="1"/>
  <c r="CF182" i="1"/>
  <c r="CF183" i="1"/>
  <c r="CF184" i="1"/>
  <c r="CF185" i="1"/>
  <c r="CF186" i="1"/>
  <c r="CF187" i="1"/>
  <c r="CF188" i="1"/>
  <c r="CF189" i="1"/>
  <c r="CF190" i="1"/>
  <c r="CF191" i="1"/>
  <c r="CF192" i="1"/>
  <c r="CF193" i="1"/>
  <c r="CF194" i="1"/>
  <c r="CF196" i="1"/>
  <c r="CF197" i="1"/>
  <c r="CF198" i="1"/>
  <c r="CF199" i="1"/>
  <c r="CF200" i="1"/>
  <c r="CF201" i="1"/>
  <c r="CF202" i="1"/>
  <c r="CF203" i="1"/>
  <c r="CF204" i="1"/>
  <c r="CF205" i="1"/>
  <c r="CF206" i="1"/>
  <c r="CF207" i="1"/>
  <c r="CF208" i="1"/>
  <c r="CF209" i="1"/>
  <c r="CF210" i="1"/>
  <c r="CF211" i="1"/>
  <c r="CF212" i="1"/>
  <c r="CF213" i="1"/>
  <c r="CF214" i="1"/>
  <c r="CF215" i="1"/>
  <c r="CF216" i="1"/>
  <c r="CF217" i="1"/>
  <c r="CF218" i="1"/>
  <c r="CF219" i="1"/>
  <c r="CF220" i="1"/>
  <c r="CF221" i="1"/>
  <c r="CF222" i="1"/>
  <c r="CF223" i="1"/>
  <c r="CG223" i="1" s="1"/>
  <c r="CF224" i="1"/>
  <c r="CF225" i="1"/>
  <c r="CF226" i="1"/>
  <c r="CF227" i="1"/>
  <c r="CF228" i="1"/>
  <c r="CF229" i="1"/>
  <c r="CF230" i="1"/>
  <c r="CF231" i="1"/>
  <c r="CF232" i="1"/>
  <c r="CF233" i="1"/>
  <c r="CF234" i="1"/>
  <c r="CF235" i="1"/>
  <c r="CF236" i="1"/>
  <c r="CF23" i="1"/>
  <c r="CG23" i="1"/>
  <c r="CG120" i="1" l="1"/>
</calcChain>
</file>

<file path=xl/sharedStrings.xml><?xml version="1.0" encoding="utf-8"?>
<sst xmlns="http://schemas.openxmlformats.org/spreadsheetml/2006/main" count="715" uniqueCount="189">
  <si>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</si>
  <si>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</si>
  <si>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</si>
  <si>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1632-2021-3.1-КЖ2_07.03.010-В02</t>
  </si>
  <si>
    <t>(локальная смета)</t>
  </si>
  <si>
    <t>на Конструкции железобетонные. Ростверк., 07.03.010 Крытый склад № 2 (код SAP 01.01.001) код ГП 3.1</t>
  </si>
  <si>
    <t>(наименование работ и затрат, наименование объекта)</t>
  </si>
  <si>
    <t>Основание:</t>
  </si>
  <si>
    <t>1632-2021-3.2-КЖ1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</si>
  <si>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</si>
  <si>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</si>
  <si>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</si>
  <si>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</si>
  <si>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</si>
  <si>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</si>
  <si>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</si>
  <si>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</si>
  <si>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 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</si>
  <si>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</si>
  <si>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</si>
  <si>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</si>
  <si>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</si>
  <si>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</si>
  <si>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</si>
  <si>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</si>
  <si>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</si>
  <si>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</si>
  <si>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Всего</t>
  </si>
  <si>
    <t>В том числе</t>
  </si>
  <si>
    <t>Обору-
дование</t>
  </si>
  <si>
    <t>Осн.З/п</t>
  </si>
  <si>
    <t>Эк.Маш</t>
  </si>
  <si>
    <t>З/пМех</t>
  </si>
  <si>
    <t>Раздел 1. Рельсовый путь № 1</t>
  </si>
  <si>
    <t>1</t>
  </si>
  <si>
    <t>ТЕР09-03-005-02
Приказ Администрации ЛО от 20.10.15 №28</t>
  </si>
  <si>
    <t>Монтаж подкрановых путей: по металлическим  подкрановым балкам для рельсов типа КР
//вес 83,09 кг./м</t>
  </si>
  <si>
    <t>100 м рельса в одну нитку</t>
  </si>
  <si>
    <t>Объем=(384,745*2) / 100</t>
  </si>
  <si>
    <t>421/пр_2020_прил.10_т.3_п.3_гр.3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</si>
  <si>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</si>
  <si>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ИНДЕКС К ПОЗИЦИИ: СМР 1 квартал 2025г Минстрой ОЗП=22,53; ЭМ=11,42; ЗПМ=22,53; МАТ=8,56</t>
  </si>
  <si>
    <t>2
*</t>
  </si>
  <si>
    <t>ТССЦ-202-0017
Приказ Администрации ЛО от 20.10.15 №28</t>
  </si>
  <si>
    <t>Пути подкрановые, марка стали: С 255, крепления и упоры//Рельсовые комплекты</t>
  </si>
  <si>
    <t>т</t>
  </si>
  <si>
    <t>Объем=(26124+3178+231,6+107,83+114,21+27,98)*т</t>
  </si>
  <si>
    <t>3
*</t>
  </si>
  <si>
    <t>ТССЦ-202-0016
Приказ Администрации ЛО от 20.10.15 №28</t>
  </si>
  <si>
    <t>Пути подкрановые, марка стали: С 255, рельсы железнодорожные</t>
  </si>
  <si>
    <t>Объем=83,09*384,745*т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</si>
  <si>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</si>
  <si>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</si>
  <si>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</si>
  <si>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Рельсовый путь № 1</t>
  </si>
  <si>
    <t>Материалы заказчика</t>
  </si>
  <si>
    <t>Раздел 2. Рельсовый путь № 2</t>
  </si>
  <si>
    <t>4</t>
  </si>
  <si>
    <t>Объем=(403,510*2) / 100</t>
  </si>
  <si>
    <t>5
*</t>
  </si>
  <si>
    <t>Объем=(27628+3231+235,2+142,1+200,8+112,9+181,1)*т</t>
  </si>
  <si>
    <t>6
*</t>
  </si>
  <si>
    <t>Объем=113,47*403,510*т</t>
  </si>
  <si>
    <t>Итого по разделу 2 Рельсовый путь № 2</t>
  </si>
  <si>
    <t>Раздел 3. Рельсовый путь № 3</t>
  </si>
  <si>
    <t>7</t>
  </si>
  <si>
    <t>Объем=(388,61*2) / 100</t>
  </si>
  <si>
    <t>8
*</t>
  </si>
  <si>
    <t>Объем=(12010+39,95+103,8+2216+60,1)*т</t>
  </si>
  <si>
    <t>9
*</t>
  </si>
  <si>
    <t>Объем=12,56*388,61*т</t>
  </si>
  <si>
    <t>10</t>
  </si>
  <si>
    <t>ТЕР46-08-012-01
Приказ Администрации ЛО от 20.10.15 №28</t>
  </si>
  <si>
    <t>Установка анкеров в отверстия глубиной 100 мм с применением смесей серии MASTERFLOW, диаметр анкера: до 8 мм</t>
  </si>
  <si>
    <t>100 шт.</t>
  </si>
  <si>
    <t>Объем=1546 / 100</t>
  </si>
  <si>
    <t>11</t>
  </si>
  <si>
    <t>ТЕР46-08-012-06
Приказ Администрации ЛО от 20.10.15 №28</t>
  </si>
  <si>
    <t>На каждые 10 мм изменения глубины отверстия добавлять (уменьшать) к расценке: 46-08-012-01</t>
  </si>
  <si>
    <t>глубина 400: 400-100=300/10=30 ПЗ=30 (ОЗП=30; ЭМ=30 к расх.; ЗПМ=30; МАТ=30 к расх.; ТЗ=30; ТЗМ=30)</t>
  </si>
  <si>
    <t>12
*</t>
  </si>
  <si>
    <t>ТССЦ-509-2631
Приказ Администрации ЛО от 20.10.15 №28
Применительно</t>
  </si>
  <si>
    <t>Капсула с клеевым составом Hilti HVU-TZ M20</t>
  </si>
  <si>
    <t>шт.</t>
  </si>
  <si>
    <t>13
*</t>
  </si>
  <si>
    <t>ТССЦ-509-4616
Приказ Администрации ЛО от 20.10.15 №28
Применительно</t>
  </si>
  <si>
    <t>Шпилька анкерная Hilti: HIT-V-5,8 М16х300 (HAS) для использования с химическими анкерами HIT</t>
  </si>
  <si>
    <t>Итого по разделу 3 Рельсовый путь № 3</t>
  </si>
  <si>
    <t>Раздел 4. Подливка из безусадочного мелкозернистого бетона</t>
  </si>
  <si>
    <t>Рельсовый путь № 3 длинна 388,61 толщ (разрез 15-15 лист 424) 54 мм ширина (разрез 15-15 лист 424) - 400 мм</t>
  </si>
  <si>
    <t>Рельсовый путь № 2 длинна 403,510 м толщ (разрез 3-3 лист 424) 130 мм ширина (разрез 3-3 лист 424) - 600 мм</t>
  </si>
  <si>
    <t>Рельсовый путь № 1 длинна 384,745 м толщ (разрез 1-1 лист 424) 150 мм ширина (разрез 1-1 лист 424) - 600 мм</t>
  </si>
  <si>
    <t>Раздел 5. Крепление опорных деталей. Лист 424,.2, 424.3</t>
  </si>
  <si>
    <t>Крепление стоек к ростверку</t>
  </si>
  <si>
    <t>14</t>
  </si>
  <si>
    <t>Объем=342 / 100</t>
  </si>
  <si>
    <t>15</t>
  </si>
  <si>
    <t>глубина 140: 140-100=40/10=4 ПЗ=4 (ОЗП=4; ЭМ=4 к расх.; ЗПМ=4; МАТ=4 к расх.; ТЗ=4; ТЗМ=4)</t>
  </si>
  <si>
    <t>16
*</t>
  </si>
  <si>
    <t>17
*</t>
  </si>
  <si>
    <t>Крепление тормозных упоров крацер-крана к роствергу</t>
  </si>
  <si>
    <t>18</t>
  </si>
  <si>
    <t>ТЕР46-08-012-05
Приказ Администрации ЛО от 20.10.15 №28</t>
  </si>
  <si>
    <t>Установка анкеров в отверстия глубиной 100 мм с применением смесей серии MASTERFLOW, диаметр анкера: 20 мм и более</t>
  </si>
  <si>
    <t>Объем=24 / 100</t>
  </si>
  <si>
    <t>19</t>
  </si>
  <si>
    <t>ТЕР46-08-012-10
Приказ Администрации ЛО от 20.10.15 №28</t>
  </si>
  <si>
    <t>На каждые 10 мм изменения глубины отверстия добавлять (уменьшать) к расценке: 46-08-012-05</t>
  </si>
  <si>
    <t>глубина 500: 500-100=400/10=40 ПЗ=40 (ОЗП=40; ЭМ=40 к расх.; ЗПМ=40; МАТ=40 к расх.; ТЗ=40; ТЗМ=40)</t>
  </si>
  <si>
    <t>20
*</t>
  </si>
  <si>
    <t>ТССЦ-509-4614
Приказ Администрации ЛО от 20.10.15 №28
применительно</t>
  </si>
  <si>
    <t>Анкер химический (капсула с клеевым составом) Hilti HVU М24/210</t>
  </si>
  <si>
    <t>21
*</t>
  </si>
  <si>
    <t>ТССЦ-509-4617
Приказ Администрации ЛО от 20.10.15 №28
Применительно</t>
  </si>
  <si>
    <t>Шпилька анкерная Hilti: HIT-V-5,8 М24х450 (HAS) для использования с химическими анкерами HIT</t>
  </si>
  <si>
    <t>Крепление крацер-крана в сервесном положении</t>
  </si>
  <si>
    <t>22</t>
  </si>
  <si>
    <t>23</t>
  </si>
  <si>
    <t>24
*</t>
  </si>
  <si>
    <t>25
*</t>
  </si>
  <si>
    <t>Крепление стоек подъемной карентки к роствергу</t>
  </si>
  <si>
    <t>26</t>
  </si>
  <si>
    <t>Объем=16 / 100</t>
  </si>
  <si>
    <t>27</t>
  </si>
  <si>
    <t>28
*</t>
  </si>
  <si>
    <t>29
*</t>
  </si>
  <si>
    <t>30</t>
  </si>
  <si>
    <t>ТЕР46-03-014-01
Приказ Администрации ЛО от 20.10.15 №28</t>
  </si>
  <si>
    <t>Сверление вертикальных отверстий в железобетонных конструкциях полов перфоратором глубиной 200 мм диаметром: 20 мм</t>
  </si>
  <si>
    <t>100 отверстий</t>
  </si>
  <si>
    <t>Объем=8 / 100</t>
  </si>
  <si>
    <t>31</t>
  </si>
  <si>
    <t>ТЕР46-03-014-14
Приказ Администрации ЛО от 20.10.15 №28</t>
  </si>
  <si>
    <t>На каждые 10 мм изменения глубины сверления добавлять или исключать: к расценке 46-03-014-01</t>
  </si>
  <si>
    <t>Объем=-8 / 100</t>
  </si>
  <si>
    <t>глубина 100: 200-100=100/10=10 ПЗ=10 (ОЗП=10; ЭМ=10 к расх.; ЗПМ=10; МАТ=10 к расх.; ТЗ=10; ТЗМ=10)</t>
  </si>
  <si>
    <t>32</t>
  </si>
  <si>
    <t>ТЕР06-01-015-03
Приказ Администрации ЛО от 20.10.15 №28</t>
  </si>
  <si>
    <t>Установка анкерных болтов: при бетонировании со связями из арматуры</t>
  </si>
  <si>
    <t>1 т</t>
  </si>
  <si>
    <t>Объем=(1,664+0,515+0,138)*т</t>
  </si>
  <si>
    <t>Крепление тормазных упоров мобильного бункера</t>
  </si>
  <si>
    <t>33</t>
  </si>
  <si>
    <t>Объем=18 / 100</t>
  </si>
  <si>
    <t>34</t>
  </si>
  <si>
    <t>35
*</t>
  </si>
  <si>
    <t>36
*</t>
  </si>
  <si>
    <t>37</t>
  </si>
  <si>
    <t>38</t>
  </si>
  <si>
    <t>Объем=-18 / 100</t>
  </si>
  <si>
    <t>39</t>
  </si>
  <si>
    <t>Объем=(2,628+1,152+0,306)*т</t>
  </si>
  <si>
    <t>Крепление стоек орграждения к роствергу</t>
  </si>
  <si>
    <t>40</t>
  </si>
  <si>
    <t>41</t>
  </si>
  <si>
    <t>глубина 200: 200-100=100/10=10 ПЗ=10 (ОЗП=10; ЭМ=10 к расх.; ЗПМ=10; МАТ=10 к расх.; ТЗ=10; ТЗМ=10)</t>
  </si>
  <si>
    <t>42
*</t>
  </si>
  <si>
    <t>43
*</t>
  </si>
  <si>
    <t>Итого по разделу 5 Крепление опорных деталей. Лист 424,.2, 424.3</t>
  </si>
  <si>
    <t>Раздел 6. Подливка под детали Микролит или аналог</t>
  </si>
  <si>
    <t>узел а лист 424.2,3 (количество деталей 342)</t>
  </si>
  <si>
    <t>узел б лист 424.2,3 (количество деталей 12)</t>
  </si>
  <si>
    <t>узел в лист 424.2,3 (количество деталей 6)</t>
  </si>
  <si>
    <t>узел г лист 424.2,3 (количество деталей 4)</t>
  </si>
  <si>
    <t>узел д лист 424.2,3 (количество деталей 3)</t>
  </si>
  <si>
    <t>узел е лист 424.2,3 (количество деталей 30)</t>
  </si>
  <si>
    <t>Итого прямые затраты по смете в текущих ценах</t>
  </si>
  <si>
    <t>Итоги по смете:</t>
  </si>
  <si>
    <t xml:space="preserve">     Строительные металлические конструкции</t>
  </si>
  <si>
    <t xml:space="preserve">     Работы по реконструкции зданий и сооружений: усиление и замена существующих конструкций, возведение отдельных конструктивных элементов</t>
  </si>
  <si>
    <t xml:space="preserve">     Бетонные и железобетонные монолитные конструкции и работы в строительстве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</si>
  <si>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</si>
  <si>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</si>
  <si>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</si>
  <si>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</si>
  <si>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</si>
  <si>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</si>
  <si>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</si>
  <si>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</si>
  <si>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ВЗиС 5,2%</t>
  </si>
  <si>
    <t xml:space="preserve">     Зимнее удорожание 2,1%</t>
  </si>
  <si>
    <t xml:space="preserve">     За исключением материалов заказчика -МАТЗАК</t>
  </si>
  <si>
    <t xml:space="preserve">     Вахтовый метод работ 3,5%(ПЗ+НР+СП+ВЗ+МЗ)</t>
  </si>
  <si>
    <t xml:space="preserve">     Перевозка работников свыше 3-х километров 2,5%(ПЗ+НР+СП+ВЗ+МЗ)</t>
  </si>
  <si>
    <t xml:space="preserve">     Перебазировка машин и механизмов 2%(ПЗ+НР+СП+ВЗ+МЗ)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</si>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</sst>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00"/>
    <numFmt numFmtId="166" formatCode="0.0000000"/>
    <numFmt numFmtId="167" formatCode="0.0"/>
    <numFmt numFmtId="168" formatCode="0.00000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i/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9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wrapText="1"/>
    </xf>
    <xf numFmtId="167" fontId="1" fillId="0" borderId="4" xfId="0" applyNumberFormat="1" applyFont="1" applyFill="1" applyBorder="1" applyAlignment="1" applyProtection="1">
      <alignment horizontal="right" vertical="top" wrapText="1"/>
    </xf>
    <xf numFmtId="168" fontId="1" fillId="0" borderId="4" xfId="0" applyNumberFormat="1" applyFont="1" applyFill="1" applyBorder="1" applyAlignment="1" applyProtection="1">
      <alignment horizontal="center" vertical="top" wrapText="1"/>
    </xf>
    <xf numFmtId="2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" fontId="0" fillId="0" borderId="0" xfId="0" applyNumberFormat="1"/>
    <xf numFmtId="49" fontId="10" fillId="0" borderId="0" xfId="0" applyNumberFormat="1" applyFont="1" applyFill="1" applyBorder="1" applyAlignment="1" applyProtection="1">
      <alignment horizontal="right"/>
    </xf>
    <xf numFmtId="49" fontId="10" fillId="0" borderId="0" xfId="0" applyNumberFormat="1" applyFont="1" applyFill="1" applyBorder="1" applyAlignment="1" applyProtection="1"/>
    <xf numFmtId="49" fontId="11" fillId="0" borderId="0" xfId="0" applyNumberFormat="1" applyFont="1" applyFill="1" applyBorder="1" applyAlignment="1" applyProtection="1">
      <alignment horizontal="center" vertical="top"/>
    </xf>
    <xf numFmtId="49" fontId="10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>
      <alignment vertical="center" wrapText="1"/>
    </xf>
    <xf numFmtId="0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horizontal="left" vertical="top"/>
    </xf>
    <xf numFmtId="2" fontId="10" fillId="0" borderId="0" xfId="0" applyNumberFormat="1" applyFont="1" applyFill="1" applyBorder="1" applyAlignment="1" applyProtection="1">
      <alignment horizontal="right"/>
    </xf>
    <xf numFmtId="0" fontId="10" fillId="0" borderId="0" xfId="0" applyNumberFormat="1" applyFont="1" applyFill="1" applyBorder="1" applyAlignment="1" applyProtection="1">
      <alignment horizontal="left"/>
    </xf>
    <xf numFmtId="0" fontId="12" fillId="0" borderId="0" xfId="0" applyFont="1"/>
    <xf numFmtId="49" fontId="13" fillId="0" borderId="4" xfId="0" applyNumberFormat="1" applyFont="1" applyFill="1" applyBorder="1" applyAlignment="1" applyProtection="1">
      <alignment horizontal="center" vertical="center" wrapText="1"/>
    </xf>
    <xf numFmtId="49" fontId="13" fillId="0" borderId="4" xfId="0" applyNumberFormat="1" applyFont="1" applyFill="1" applyBorder="1" applyAlignment="1" applyProtection="1">
      <alignment horizontal="center" vertical="center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0" fontId="10" fillId="0" borderId="4" xfId="0" applyNumberFormat="1" applyFont="1" applyFill="1" applyBorder="1" applyAlignment="1" applyProtection="1">
      <alignment horizontal="right" vertical="top" wrapText="1"/>
    </xf>
    <xf numFmtId="4" fontId="14" fillId="0" borderId="4" xfId="0" applyNumberFormat="1" applyFont="1" applyFill="1" applyBorder="1" applyAlignment="1" applyProtection="1">
      <alignment horizontal="right" vertical="top" wrapText="1"/>
    </xf>
    <xf numFmtId="0" fontId="14" fillId="0" borderId="4" xfId="0" applyNumberFormat="1" applyFont="1" applyFill="1" applyBorder="1" applyAlignment="1" applyProtection="1">
      <alignment horizontal="right" vertical="top" wrapText="1"/>
    </xf>
    <xf numFmtId="2" fontId="10" fillId="0" borderId="4" xfId="0" applyNumberFormat="1" applyFont="1" applyFill="1" applyBorder="1" applyAlignment="1" applyProtection="1">
      <alignment horizontal="right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4" fontId="1" fillId="2" borderId="4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G236"/>
  <sheetViews>
    <sheetView tabSelected="1" topLeftCell="A212" zoomScaleNormal="100" workbookViewId="0">
      <selection activeCell="M221" activeCellId="3" sqref="M216 M218 M220 M221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11.7109375" style="1" hidden="1" customWidth="1"/>
    <col min="8" max="8" width="12" style="1" hidden="1" customWidth="1"/>
    <col min="9" max="11" width="9.28515625" style="1" hidden="1" customWidth="1"/>
    <col min="12" max="12" width="12" style="1" customWidth="1"/>
    <col min="13" max="13" width="12.140625" style="1" customWidth="1"/>
    <col min="14" max="14" width="11.28515625" style="57" customWidth="1"/>
    <col min="15" max="15" width="11.42578125" style="57" customWidth="1"/>
    <col min="16" max="16" width="9.28515625" style="1" customWidth="1"/>
    <col min="17" max="17" width="8.42578125" style="1" customWidth="1"/>
    <col min="18" max="18" width="10.7109375" style="1" customWidth="1"/>
    <col min="19" max="54" width="190.7109375" style="2" hidden="1" customWidth="1"/>
    <col min="55" max="59" width="50.5703125" style="2" hidden="1" customWidth="1"/>
    <col min="60" max="72" width="127.42578125" style="2" hidden="1" customWidth="1"/>
    <col min="73" max="73" width="190.7109375" style="2" hidden="1" customWidth="1"/>
    <col min="74" max="74" width="34.140625" style="2" hidden="1" customWidth="1"/>
    <col min="75" max="77" width="161.5703125" style="2" hidden="1" customWidth="1"/>
    <col min="78" max="78" width="131.5703125" style="2" hidden="1" customWidth="1"/>
    <col min="79" max="79" width="190.7109375" style="2" hidden="1" customWidth="1"/>
    <col min="80" max="83" width="131.5703125" style="2" hidden="1" customWidth="1"/>
    <col min="84" max="84" width="12.85546875" style="1" customWidth="1"/>
    <col min="85" max="85" width="17.7109375" style="1" customWidth="1"/>
    <col min="86" max="16384" width="9.140625" style="1"/>
  </cols>
  <sheetData>
    <row r="1" spans="1:7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52"/>
      <c r="O1" s="53"/>
      <c r="P1" s="3"/>
      <c r="Q1" s="3"/>
      <c r="R1" s="3"/>
    </row>
    <row r="2" spans="1:72" customFormat="1" ht="15" x14ac:dyDescent="0.25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4" t="s">
        <v>0</v>
      </c>
      <c r="T2" s="4" t="s">
        <v>1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</row>
    <row r="3" spans="1:72" customFormat="1" ht="15" x14ac:dyDescent="0.25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</row>
    <row r="4" spans="1:7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4"/>
      <c r="O4" s="54"/>
      <c r="P4" s="5"/>
      <c r="Q4" s="5"/>
      <c r="R4" s="5"/>
    </row>
    <row r="5" spans="1:72" customFormat="1" ht="28.5" customHeight="1" x14ac:dyDescent="0.25">
      <c r="A5" s="85" t="s">
        <v>3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</row>
    <row r="6" spans="1:72" customFormat="1" ht="21" customHeight="1" x14ac:dyDescent="0.25">
      <c r="A6" s="86" t="s">
        <v>4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</row>
    <row r="7" spans="1:72" customFormat="1" ht="15" x14ac:dyDescent="0.25">
      <c r="A7" s="84" t="s">
        <v>5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AK7" s="4" t="s">
        <v>5</v>
      </c>
      <c r="AL7" s="4" t="s">
        <v>1</v>
      </c>
      <c r="AM7" s="4" t="s">
        <v>1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</row>
    <row r="8" spans="1:72" customFormat="1" ht="15.75" customHeight="1" x14ac:dyDescent="0.25">
      <c r="A8" s="78" t="s">
        <v>6</v>
      </c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</row>
    <row r="9" spans="1:72" customFormat="1" ht="15" x14ac:dyDescent="0.25">
      <c r="A9" s="3"/>
      <c r="B9" s="6" t="s">
        <v>7</v>
      </c>
      <c r="C9" s="79" t="s">
        <v>8</v>
      </c>
      <c r="D9" s="79"/>
      <c r="E9" s="79"/>
      <c r="F9" s="79"/>
      <c r="G9" s="79"/>
      <c r="H9" s="7"/>
      <c r="I9" s="7"/>
      <c r="J9" s="7"/>
      <c r="K9" s="7"/>
      <c r="L9" s="7"/>
      <c r="M9" s="7"/>
      <c r="N9" s="55"/>
      <c r="O9" s="55"/>
      <c r="P9" s="3"/>
      <c r="Q9" s="3"/>
      <c r="R9" s="3"/>
      <c r="BC9" s="8" t="s">
        <v>8</v>
      </c>
      <c r="BD9" s="8" t="s">
        <v>1</v>
      </c>
      <c r="BE9" s="8" t="s">
        <v>1</v>
      </c>
      <c r="BF9" s="8" t="s">
        <v>1</v>
      </c>
      <c r="BG9" s="8" t="s">
        <v>1</v>
      </c>
    </row>
    <row r="10" spans="1:72" customFormat="1" ht="12.75" customHeight="1" x14ac:dyDescent="0.25">
      <c r="B10" s="9" t="s">
        <v>9</v>
      </c>
      <c r="C10" s="9"/>
      <c r="D10" s="10"/>
      <c r="E10" s="11">
        <v>72026.535999999993</v>
      </c>
      <c r="F10" s="12" t="s">
        <v>10</v>
      </c>
      <c r="H10" s="9"/>
      <c r="I10" s="9"/>
      <c r="J10" s="9"/>
      <c r="K10" s="9"/>
      <c r="L10" s="9"/>
      <c r="M10" s="13"/>
      <c r="N10" s="56"/>
      <c r="O10" s="57"/>
    </row>
    <row r="11" spans="1:72" customFormat="1" ht="12.75" customHeight="1" x14ac:dyDescent="0.25">
      <c r="B11" s="9" t="s">
        <v>11</v>
      </c>
      <c r="D11" s="10"/>
      <c r="E11" s="11">
        <v>76761.131999999998</v>
      </c>
      <c r="F11" s="12" t="s">
        <v>10</v>
      </c>
      <c r="H11" s="9"/>
      <c r="I11" s="9"/>
      <c r="J11" s="9"/>
      <c r="K11" s="9"/>
      <c r="L11" s="9"/>
      <c r="M11" s="13"/>
      <c r="N11" s="56"/>
      <c r="O11" s="57"/>
    </row>
    <row r="12" spans="1:72" customFormat="1" ht="12.75" customHeight="1" x14ac:dyDescent="0.25">
      <c r="B12" s="9" t="s">
        <v>12</v>
      </c>
      <c r="C12" s="9"/>
      <c r="D12" s="10"/>
      <c r="E12" s="11">
        <v>17450.097000000002</v>
      </c>
      <c r="F12" s="12" t="s">
        <v>10</v>
      </c>
      <c r="H12" s="9"/>
      <c r="J12" s="9"/>
      <c r="K12" s="9"/>
      <c r="L12" s="9"/>
      <c r="M12" s="14"/>
      <c r="N12" s="52"/>
      <c r="O12" s="58"/>
    </row>
    <row r="13" spans="1:72" customFormat="1" ht="12.75" customHeight="1" x14ac:dyDescent="0.25">
      <c r="B13" s="9" t="s">
        <v>13</v>
      </c>
      <c r="C13" s="9"/>
      <c r="D13" s="16"/>
      <c r="E13" s="11">
        <v>44606.64</v>
      </c>
      <c r="F13" s="12" t="s">
        <v>14</v>
      </c>
      <c r="H13" s="9"/>
      <c r="J13" s="9"/>
      <c r="K13" s="9"/>
      <c r="L13" s="9"/>
      <c r="M13" s="17"/>
      <c r="N13" s="59"/>
      <c r="O13" s="60"/>
    </row>
    <row r="14" spans="1:72" customFormat="1" ht="12.75" customHeight="1" x14ac:dyDescent="0.25">
      <c r="B14" s="9" t="s">
        <v>15</v>
      </c>
      <c r="C14" s="9"/>
      <c r="D14" s="16"/>
      <c r="E14" s="11">
        <v>1164.73</v>
      </c>
      <c r="F14" s="12" t="s">
        <v>14</v>
      </c>
      <c r="H14" s="9"/>
      <c r="J14" s="9"/>
      <c r="K14" s="9"/>
      <c r="L14" s="9"/>
      <c r="M14" s="17"/>
      <c r="N14" s="59"/>
      <c r="O14" s="60"/>
    </row>
    <row r="15" spans="1:72" customFormat="1" ht="15" x14ac:dyDescent="0.25">
      <c r="B15" s="9" t="s">
        <v>16</v>
      </c>
      <c r="C15" s="9"/>
      <c r="E15" s="14"/>
      <c r="F15" s="80" t="s">
        <v>17</v>
      </c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BH15" s="8" t="s">
        <v>17</v>
      </c>
      <c r="BI15" s="8" t="s">
        <v>1</v>
      </c>
      <c r="BJ15" s="8" t="s">
        <v>1</v>
      </c>
      <c r="BK15" s="8" t="s">
        <v>1</v>
      </c>
      <c r="BL15" s="8" t="s">
        <v>1</v>
      </c>
      <c r="BM15" s="8" t="s">
        <v>1</v>
      </c>
      <c r="BN15" s="8" t="s">
        <v>1</v>
      </c>
      <c r="BO15" s="8" t="s">
        <v>1</v>
      </c>
      <c r="BP15" s="8" t="s">
        <v>1</v>
      </c>
      <c r="BQ15" s="8" t="s">
        <v>1</v>
      </c>
      <c r="BR15" s="8" t="s">
        <v>1</v>
      </c>
      <c r="BS15" s="8" t="s">
        <v>1</v>
      </c>
      <c r="BT15" s="8" t="s">
        <v>1</v>
      </c>
    </row>
    <row r="16" spans="1:72" customFormat="1" ht="12.75" customHeight="1" x14ac:dyDescent="0.25">
      <c r="A16" s="9"/>
      <c r="B16" s="9"/>
      <c r="D16" s="14"/>
      <c r="E16" s="15"/>
      <c r="F16" s="18"/>
      <c r="G16" s="19"/>
      <c r="H16" s="9"/>
      <c r="I16" s="9"/>
      <c r="J16" s="9"/>
      <c r="K16" s="9"/>
      <c r="L16" s="81"/>
      <c r="M16" s="81"/>
      <c r="N16" s="57"/>
      <c r="O16" s="61"/>
    </row>
    <row r="17" spans="1:85" customFormat="1" ht="15" x14ac:dyDescent="0.25">
      <c r="A17" s="20"/>
      <c r="N17" s="61"/>
      <c r="O17" s="61"/>
    </row>
    <row r="18" spans="1:85" customFormat="1" ht="28.5" customHeight="1" x14ac:dyDescent="0.25">
      <c r="A18" s="82" t="s">
        <v>18</v>
      </c>
      <c r="B18" s="82" t="s">
        <v>19</v>
      </c>
      <c r="C18" s="82" t="s">
        <v>20</v>
      </c>
      <c r="D18" s="82"/>
      <c r="E18" s="82"/>
      <c r="F18" s="82" t="s">
        <v>21</v>
      </c>
      <c r="G18" s="82" t="s">
        <v>22</v>
      </c>
      <c r="H18" s="82" t="s">
        <v>23</v>
      </c>
      <c r="I18" s="82"/>
      <c r="J18" s="82"/>
      <c r="K18" s="82"/>
      <c r="L18" s="82" t="s">
        <v>24</v>
      </c>
      <c r="M18" s="82"/>
      <c r="N18" s="82"/>
      <c r="O18" s="82"/>
      <c r="P18" s="82"/>
      <c r="Q18" s="82" t="s">
        <v>25</v>
      </c>
      <c r="R18" s="82" t="s">
        <v>26</v>
      </c>
    </row>
    <row r="19" spans="1:85" customFormat="1" ht="30" customHeight="1" x14ac:dyDescent="0.25">
      <c r="A19" s="82"/>
      <c r="B19" s="82"/>
      <c r="C19" s="82"/>
      <c r="D19" s="82"/>
      <c r="E19" s="82"/>
      <c r="F19" s="82"/>
      <c r="G19" s="82"/>
      <c r="H19" s="82" t="s">
        <v>27</v>
      </c>
      <c r="I19" s="82" t="s">
        <v>28</v>
      </c>
      <c r="J19" s="82"/>
      <c r="K19" s="82"/>
      <c r="L19" s="82" t="s">
        <v>29</v>
      </c>
      <c r="M19" s="82" t="s">
        <v>27</v>
      </c>
      <c r="N19" s="83" t="s">
        <v>28</v>
      </c>
      <c r="O19" s="83"/>
      <c r="P19" s="83"/>
      <c r="Q19" s="83"/>
      <c r="R19" s="83"/>
    </row>
    <row r="20" spans="1:85" customFormat="1" ht="22.5" customHeight="1" x14ac:dyDescent="0.25">
      <c r="A20" s="82"/>
      <c r="B20" s="82"/>
      <c r="C20" s="82"/>
      <c r="D20" s="82"/>
      <c r="E20" s="82"/>
      <c r="F20" s="82"/>
      <c r="G20" s="82"/>
      <c r="H20" s="82"/>
      <c r="I20" s="22" t="s">
        <v>30</v>
      </c>
      <c r="J20" s="22" t="s">
        <v>31</v>
      </c>
      <c r="K20" s="22" t="s">
        <v>32</v>
      </c>
      <c r="L20" s="82"/>
      <c r="M20" s="82"/>
      <c r="N20" s="62" t="s">
        <v>30</v>
      </c>
      <c r="O20" s="62" t="s">
        <v>31</v>
      </c>
      <c r="P20" s="22" t="s">
        <v>32</v>
      </c>
      <c r="Q20" s="83"/>
      <c r="R20" s="83"/>
    </row>
    <row r="21" spans="1:85" customFormat="1" ht="15" x14ac:dyDescent="0.25">
      <c r="A21" s="21">
        <v>1</v>
      </c>
      <c r="B21" s="21">
        <v>2</v>
      </c>
      <c r="C21" s="83">
        <v>3</v>
      </c>
      <c r="D21" s="83"/>
      <c r="E21" s="83"/>
      <c r="F21" s="21">
        <v>4</v>
      </c>
      <c r="G21" s="21">
        <v>5</v>
      </c>
      <c r="H21" s="21">
        <v>6</v>
      </c>
      <c r="I21" s="21">
        <v>7</v>
      </c>
      <c r="J21" s="21">
        <v>8</v>
      </c>
      <c r="K21" s="21">
        <v>9</v>
      </c>
      <c r="L21" s="21">
        <v>10</v>
      </c>
      <c r="M21" s="21">
        <v>11</v>
      </c>
      <c r="N21" s="63">
        <v>12</v>
      </c>
      <c r="O21" s="63">
        <v>13</v>
      </c>
      <c r="P21" s="21">
        <v>14</v>
      </c>
      <c r="Q21" s="21">
        <v>15</v>
      </c>
      <c r="R21" s="21">
        <v>16</v>
      </c>
    </row>
    <row r="22" spans="1:85" customFormat="1" ht="15" x14ac:dyDescent="0.25">
      <c r="A22" s="72" t="s">
        <v>33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BU22" s="23" t="s">
        <v>33</v>
      </c>
    </row>
    <row r="23" spans="1:85" customFormat="1" ht="45.75" x14ac:dyDescent="0.25">
      <c r="A23" s="24" t="s">
        <v>34</v>
      </c>
      <c r="B23" s="25" t="s">
        <v>35</v>
      </c>
      <c r="C23" s="75" t="s">
        <v>36</v>
      </c>
      <c r="D23" s="75"/>
      <c r="E23" s="75"/>
      <c r="F23" s="24" t="s">
        <v>37</v>
      </c>
      <c r="G23" s="26">
        <v>7.6948999999999996</v>
      </c>
      <c r="H23" s="27">
        <v>21371.83</v>
      </c>
      <c r="I23" s="27">
        <v>10079.870000000001</v>
      </c>
      <c r="J23" s="27">
        <v>9774.83</v>
      </c>
      <c r="K23" s="27">
        <v>1214.8499999999999</v>
      </c>
      <c r="L23" s="28"/>
      <c r="M23" s="27">
        <v>2706408.07</v>
      </c>
      <c r="N23" s="64">
        <v>1747506.85</v>
      </c>
      <c r="O23" s="64">
        <v>858970.38</v>
      </c>
      <c r="P23" s="27">
        <v>210613.54</v>
      </c>
      <c r="Q23" s="29">
        <v>559.05999999999995</v>
      </c>
      <c r="R23" s="29">
        <v>4301.92</v>
      </c>
      <c r="BU23" s="23"/>
      <c r="BV23" s="2" t="s">
        <v>36</v>
      </c>
      <c r="CF23" s="51">
        <f>N23+O23</f>
        <v>2606477.23</v>
      </c>
      <c r="CG23" s="51">
        <f>M23-CF23</f>
        <v>99930.839999999851</v>
      </c>
    </row>
    <row r="24" spans="1:85" customFormat="1" ht="15" x14ac:dyDescent="0.25">
      <c r="A24" s="30"/>
      <c r="B24" s="31"/>
      <c r="C24" s="76" t="s">
        <v>38</v>
      </c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7"/>
      <c r="BU24" s="23"/>
      <c r="BW24" s="2" t="s">
        <v>38</v>
      </c>
      <c r="CF24" s="51">
        <f t="shared" ref="CF24:CF87" si="0">N24+O24</f>
        <v>0</v>
      </c>
      <c r="CG24" s="51">
        <f t="shared" ref="CG24:CG87" si="1">M24-CF24</f>
        <v>0</v>
      </c>
    </row>
    <row r="25" spans="1:85" customFormat="1" ht="57" x14ac:dyDescent="0.25">
      <c r="A25" s="32"/>
      <c r="B25" s="33" t="s">
        <v>39</v>
      </c>
      <c r="C25" s="73" t="s">
        <v>40</v>
      </c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4"/>
      <c r="BU25" s="23"/>
      <c r="BX25" s="2" t="s">
        <v>40</v>
      </c>
      <c r="CF25" s="51">
        <f t="shared" si="0"/>
        <v>0</v>
      </c>
      <c r="CG25" s="51">
        <f t="shared" si="1"/>
        <v>0</v>
      </c>
    </row>
    <row r="26" spans="1:85" customFormat="1" ht="15" x14ac:dyDescent="0.25">
      <c r="A26" s="32"/>
      <c r="B26" s="34" t="s">
        <v>34</v>
      </c>
      <c r="C26" s="73" t="s">
        <v>41</v>
      </c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4"/>
      <c r="BU26" s="23"/>
      <c r="BY26" s="2" t="s">
        <v>41</v>
      </c>
      <c r="CF26" s="51">
        <f t="shared" si="0"/>
        <v>0</v>
      </c>
      <c r="CG26" s="51">
        <f t="shared" si="1"/>
        <v>0</v>
      </c>
    </row>
    <row r="27" spans="1:85" customFormat="1" ht="33.75" x14ac:dyDescent="0.25">
      <c r="A27" s="24" t="s">
        <v>42</v>
      </c>
      <c r="B27" s="25" t="s">
        <v>43</v>
      </c>
      <c r="C27" s="75" t="s">
        <v>44</v>
      </c>
      <c r="D27" s="75"/>
      <c r="E27" s="75"/>
      <c r="F27" s="24" t="s">
        <v>45</v>
      </c>
      <c r="G27" s="35">
        <v>29.783619999999999</v>
      </c>
      <c r="H27" s="27">
        <v>28461.8</v>
      </c>
      <c r="I27" s="28"/>
      <c r="J27" s="28"/>
      <c r="K27" s="28"/>
      <c r="L27" s="28"/>
      <c r="M27" s="27">
        <v>7256272.9299999997</v>
      </c>
      <c r="N27" s="65"/>
      <c r="O27" s="65"/>
      <c r="P27" s="28"/>
      <c r="Q27" s="36">
        <v>0</v>
      </c>
      <c r="R27" s="36">
        <v>0</v>
      </c>
      <c r="BU27" s="23"/>
      <c r="BV27" s="2" t="s">
        <v>44</v>
      </c>
      <c r="CF27" s="51">
        <f t="shared" si="0"/>
        <v>0</v>
      </c>
      <c r="CG27" s="51">
        <f t="shared" si="1"/>
        <v>7256272.9299999997</v>
      </c>
    </row>
    <row r="28" spans="1:85" customFormat="1" ht="15" x14ac:dyDescent="0.25">
      <c r="A28" s="30"/>
      <c r="B28" s="31"/>
      <c r="C28" s="76" t="s">
        <v>46</v>
      </c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7"/>
      <c r="BU28" s="23"/>
      <c r="BW28" s="2" t="s">
        <v>46</v>
      </c>
      <c r="CF28" s="51">
        <f t="shared" si="0"/>
        <v>0</v>
      </c>
      <c r="CG28" s="51">
        <f t="shared" si="1"/>
        <v>0</v>
      </c>
    </row>
    <row r="29" spans="1:85" customFormat="1" ht="15" x14ac:dyDescent="0.25">
      <c r="A29" s="32"/>
      <c r="B29" s="34" t="s">
        <v>34</v>
      </c>
      <c r="C29" s="73" t="s">
        <v>41</v>
      </c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4"/>
      <c r="BU29" s="23"/>
      <c r="BY29" s="2" t="s">
        <v>41</v>
      </c>
      <c r="CF29" s="51">
        <f t="shared" si="0"/>
        <v>0</v>
      </c>
      <c r="CG29" s="51">
        <f t="shared" si="1"/>
        <v>0</v>
      </c>
    </row>
    <row r="30" spans="1:85" customFormat="1" ht="33.75" x14ac:dyDescent="0.25">
      <c r="A30" s="24" t="s">
        <v>47</v>
      </c>
      <c r="B30" s="25" t="s">
        <v>48</v>
      </c>
      <c r="C30" s="75" t="s">
        <v>49</v>
      </c>
      <c r="D30" s="75"/>
      <c r="E30" s="75"/>
      <c r="F30" s="24" t="s">
        <v>45</v>
      </c>
      <c r="G30" s="37">
        <v>31.9684621</v>
      </c>
      <c r="H30" s="27">
        <v>11986.77</v>
      </c>
      <c r="I30" s="28"/>
      <c r="J30" s="28"/>
      <c r="K30" s="28"/>
      <c r="L30" s="28"/>
      <c r="M30" s="27">
        <v>3280180.04</v>
      </c>
      <c r="N30" s="65"/>
      <c r="O30" s="65"/>
      <c r="P30" s="28"/>
      <c r="Q30" s="36">
        <v>0</v>
      </c>
      <c r="R30" s="36">
        <v>0</v>
      </c>
      <c r="BU30" s="23"/>
      <c r="BV30" s="2" t="s">
        <v>49</v>
      </c>
      <c r="CF30" s="51">
        <f t="shared" si="0"/>
        <v>0</v>
      </c>
      <c r="CG30" s="51">
        <f t="shared" si="1"/>
        <v>3280180.04</v>
      </c>
    </row>
    <row r="31" spans="1:85" customFormat="1" ht="15" x14ac:dyDescent="0.25">
      <c r="A31" s="30"/>
      <c r="B31" s="31"/>
      <c r="C31" s="76" t="s">
        <v>50</v>
      </c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7"/>
      <c r="BU31" s="23"/>
      <c r="BW31" s="2" t="s">
        <v>50</v>
      </c>
      <c r="CF31" s="51">
        <f t="shared" si="0"/>
        <v>0</v>
      </c>
      <c r="CG31" s="51">
        <f t="shared" si="1"/>
        <v>0</v>
      </c>
    </row>
    <row r="32" spans="1:85" customFormat="1" ht="15" x14ac:dyDescent="0.25">
      <c r="A32" s="32"/>
      <c r="B32" s="34" t="s">
        <v>34</v>
      </c>
      <c r="C32" s="73" t="s">
        <v>41</v>
      </c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4"/>
      <c r="BU32" s="23"/>
      <c r="BY32" s="2" t="s">
        <v>41</v>
      </c>
      <c r="CF32" s="51">
        <f t="shared" si="0"/>
        <v>0</v>
      </c>
      <c r="CG32" s="51">
        <f t="shared" si="1"/>
        <v>0</v>
      </c>
    </row>
    <row r="33" spans="1:85" customFormat="1" ht="15" x14ac:dyDescent="0.25">
      <c r="A33" s="69" t="s">
        <v>51</v>
      </c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38">
        <v>13242861.039999999</v>
      </c>
      <c r="N33" s="66">
        <v>1747506.85</v>
      </c>
      <c r="O33" s="66">
        <v>858970.38</v>
      </c>
      <c r="P33" s="38">
        <v>210613.54</v>
      </c>
      <c r="Q33" s="39"/>
      <c r="R33" s="40">
        <v>4301.92</v>
      </c>
      <c r="BU33" s="23"/>
      <c r="BZ33" s="41" t="s">
        <v>51</v>
      </c>
      <c r="CF33" s="51">
        <f t="shared" si="0"/>
        <v>2606477.23</v>
      </c>
      <c r="CG33" s="51">
        <f t="shared" si="1"/>
        <v>10636383.809999999</v>
      </c>
    </row>
    <row r="34" spans="1:85" customFormat="1" ht="15" x14ac:dyDescent="0.25">
      <c r="A34" s="69" t="s">
        <v>52</v>
      </c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38">
        <v>1821051.96</v>
      </c>
      <c r="N34" s="67"/>
      <c r="O34" s="67"/>
      <c r="P34" s="42"/>
      <c r="Q34" s="39"/>
      <c r="R34" s="39"/>
      <c r="BU34" s="23"/>
      <c r="BZ34" s="41" t="s">
        <v>52</v>
      </c>
      <c r="CF34" s="51">
        <f t="shared" si="0"/>
        <v>0</v>
      </c>
      <c r="CG34" s="51">
        <f t="shared" si="1"/>
        <v>1821051.96</v>
      </c>
    </row>
    <row r="35" spans="1:85" customFormat="1" ht="15" x14ac:dyDescent="0.25">
      <c r="A35" s="69" t="s">
        <v>53</v>
      </c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38">
        <v>1214034.6399999999</v>
      </c>
      <c r="N35" s="67"/>
      <c r="O35" s="67"/>
      <c r="P35" s="42"/>
      <c r="Q35" s="39"/>
      <c r="R35" s="39"/>
      <c r="BU35" s="23"/>
      <c r="BZ35" s="41" t="s">
        <v>53</v>
      </c>
      <c r="CF35" s="51">
        <f t="shared" si="0"/>
        <v>0</v>
      </c>
      <c r="CG35" s="51">
        <f t="shared" si="1"/>
        <v>1214034.6399999999</v>
      </c>
    </row>
    <row r="36" spans="1:85" customFormat="1" ht="15" x14ac:dyDescent="0.25">
      <c r="A36" s="69" t="s">
        <v>54</v>
      </c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38">
        <v>16277947.640000001</v>
      </c>
      <c r="N36" s="67"/>
      <c r="O36" s="67"/>
      <c r="P36" s="42"/>
      <c r="Q36" s="39"/>
      <c r="R36" s="40">
        <v>4301.92</v>
      </c>
      <c r="BU36" s="23"/>
      <c r="BZ36" s="41" t="s">
        <v>54</v>
      </c>
      <c r="CF36" s="51">
        <f t="shared" si="0"/>
        <v>0</v>
      </c>
      <c r="CG36" s="51">
        <f t="shared" si="1"/>
        <v>16277947.640000001</v>
      </c>
    </row>
    <row r="37" spans="1:85" customFormat="1" ht="15" x14ac:dyDescent="0.25">
      <c r="A37" s="69" t="s">
        <v>55</v>
      </c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38">
        <v>10536452.99</v>
      </c>
      <c r="N37" s="67"/>
      <c r="O37" s="67"/>
      <c r="P37" s="42"/>
      <c r="Q37" s="39"/>
      <c r="R37" s="39"/>
      <c r="BU37" s="23"/>
      <c r="BZ37" s="41" t="s">
        <v>55</v>
      </c>
      <c r="CF37" s="51">
        <f t="shared" si="0"/>
        <v>0</v>
      </c>
      <c r="CG37" s="51">
        <f t="shared" si="1"/>
        <v>10536452.99</v>
      </c>
    </row>
    <row r="38" spans="1:85" customFormat="1" ht="15" x14ac:dyDescent="0.25">
      <c r="A38" s="72" t="s">
        <v>56</v>
      </c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BU38" s="23" t="s">
        <v>56</v>
      </c>
      <c r="BZ38" s="41"/>
      <c r="CF38" s="51">
        <f t="shared" si="0"/>
        <v>0</v>
      </c>
      <c r="CG38" s="51">
        <f t="shared" si="1"/>
        <v>0</v>
      </c>
    </row>
    <row r="39" spans="1:85" customFormat="1" ht="45.75" x14ac:dyDescent="0.25">
      <c r="A39" s="24" t="s">
        <v>57</v>
      </c>
      <c r="B39" s="25" t="s">
        <v>35</v>
      </c>
      <c r="C39" s="75" t="s">
        <v>36</v>
      </c>
      <c r="D39" s="75"/>
      <c r="E39" s="75"/>
      <c r="F39" s="24" t="s">
        <v>37</v>
      </c>
      <c r="G39" s="26">
        <v>8.0701999999999998</v>
      </c>
      <c r="H39" s="27">
        <v>21371.83</v>
      </c>
      <c r="I39" s="27">
        <v>10079.870000000001</v>
      </c>
      <c r="J39" s="27">
        <v>9774.83</v>
      </c>
      <c r="K39" s="27">
        <v>1214.8499999999999</v>
      </c>
      <c r="L39" s="28"/>
      <c r="M39" s="27">
        <v>2838406.52</v>
      </c>
      <c r="N39" s="64">
        <v>1832737.24</v>
      </c>
      <c r="O39" s="64">
        <v>900864.56</v>
      </c>
      <c r="P39" s="27">
        <v>220885.71</v>
      </c>
      <c r="Q39" s="29">
        <v>559.05999999999995</v>
      </c>
      <c r="R39" s="29">
        <v>4511.7299999999996</v>
      </c>
      <c r="BU39" s="23"/>
      <c r="BV39" s="2" t="s">
        <v>36</v>
      </c>
      <c r="BZ39" s="41"/>
      <c r="CF39" s="51">
        <f t="shared" si="0"/>
        <v>2733601.8</v>
      </c>
      <c r="CG39" s="51">
        <f t="shared" si="1"/>
        <v>104804.7200000002</v>
      </c>
    </row>
    <row r="40" spans="1:85" customFormat="1" ht="15" x14ac:dyDescent="0.25">
      <c r="A40" s="30"/>
      <c r="B40" s="31"/>
      <c r="C40" s="76" t="s">
        <v>58</v>
      </c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7"/>
      <c r="BU40" s="23"/>
      <c r="BW40" s="2" t="s">
        <v>58</v>
      </c>
      <c r="BZ40" s="41"/>
      <c r="CF40" s="51">
        <f t="shared" si="0"/>
        <v>0</v>
      </c>
      <c r="CG40" s="51">
        <f t="shared" si="1"/>
        <v>0</v>
      </c>
    </row>
    <row r="41" spans="1:85" customFormat="1" ht="57" x14ac:dyDescent="0.25">
      <c r="A41" s="32"/>
      <c r="B41" s="33" t="s">
        <v>39</v>
      </c>
      <c r="C41" s="73" t="s">
        <v>40</v>
      </c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4"/>
      <c r="BU41" s="23"/>
      <c r="BX41" s="2" t="s">
        <v>40</v>
      </c>
      <c r="BZ41" s="41"/>
      <c r="CF41" s="51">
        <f t="shared" si="0"/>
        <v>0</v>
      </c>
      <c r="CG41" s="51">
        <f t="shared" si="1"/>
        <v>0</v>
      </c>
    </row>
    <row r="42" spans="1:85" customFormat="1" ht="15" x14ac:dyDescent="0.25">
      <c r="A42" s="32"/>
      <c r="B42" s="34" t="s">
        <v>34</v>
      </c>
      <c r="C42" s="73" t="s">
        <v>41</v>
      </c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4"/>
      <c r="BU42" s="23"/>
      <c r="BY42" s="2" t="s">
        <v>41</v>
      </c>
      <c r="BZ42" s="41"/>
      <c r="CF42" s="51">
        <f t="shared" si="0"/>
        <v>0</v>
      </c>
      <c r="CG42" s="51">
        <f t="shared" si="1"/>
        <v>0</v>
      </c>
    </row>
    <row r="43" spans="1:85" customFormat="1" ht="33.75" x14ac:dyDescent="0.25">
      <c r="A43" s="24" t="s">
        <v>59</v>
      </c>
      <c r="B43" s="25" t="s">
        <v>43</v>
      </c>
      <c r="C43" s="75" t="s">
        <v>44</v>
      </c>
      <c r="D43" s="75"/>
      <c r="E43" s="75"/>
      <c r="F43" s="24" t="s">
        <v>45</v>
      </c>
      <c r="G43" s="26">
        <v>31.731100000000001</v>
      </c>
      <c r="H43" s="27">
        <v>28461.8</v>
      </c>
      <c r="I43" s="28"/>
      <c r="J43" s="28"/>
      <c r="K43" s="28"/>
      <c r="L43" s="28"/>
      <c r="M43" s="27">
        <v>7730743.3399999999</v>
      </c>
      <c r="N43" s="65"/>
      <c r="O43" s="65"/>
      <c r="P43" s="28"/>
      <c r="Q43" s="36">
        <v>0</v>
      </c>
      <c r="R43" s="36">
        <v>0</v>
      </c>
      <c r="BU43" s="23"/>
      <c r="BV43" s="2" t="s">
        <v>44</v>
      </c>
      <c r="BZ43" s="41"/>
      <c r="CF43" s="51">
        <f t="shared" si="0"/>
        <v>0</v>
      </c>
      <c r="CG43" s="51">
        <f t="shared" si="1"/>
        <v>7730743.3399999999</v>
      </c>
    </row>
    <row r="44" spans="1:85" customFormat="1" ht="15" x14ac:dyDescent="0.25">
      <c r="A44" s="30"/>
      <c r="B44" s="31"/>
      <c r="C44" s="76" t="s">
        <v>60</v>
      </c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7"/>
      <c r="BU44" s="23"/>
      <c r="BW44" s="2" t="s">
        <v>60</v>
      </c>
      <c r="BZ44" s="41"/>
      <c r="CF44" s="51">
        <f t="shared" si="0"/>
        <v>0</v>
      </c>
      <c r="CG44" s="51">
        <f t="shared" si="1"/>
        <v>0</v>
      </c>
    </row>
    <row r="45" spans="1:85" customFormat="1" ht="15" x14ac:dyDescent="0.25">
      <c r="A45" s="32"/>
      <c r="B45" s="34" t="s">
        <v>34</v>
      </c>
      <c r="C45" s="73" t="s">
        <v>41</v>
      </c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4"/>
      <c r="BU45" s="23"/>
      <c r="BY45" s="2" t="s">
        <v>41</v>
      </c>
      <c r="BZ45" s="41"/>
      <c r="CF45" s="51">
        <f t="shared" si="0"/>
        <v>0</v>
      </c>
      <c r="CG45" s="51">
        <f t="shared" si="1"/>
        <v>0</v>
      </c>
    </row>
    <row r="46" spans="1:85" customFormat="1" ht="33.75" x14ac:dyDescent="0.25">
      <c r="A46" s="24" t="s">
        <v>61</v>
      </c>
      <c r="B46" s="25" t="s">
        <v>48</v>
      </c>
      <c r="C46" s="75" t="s">
        <v>49</v>
      </c>
      <c r="D46" s="75"/>
      <c r="E46" s="75"/>
      <c r="F46" s="24" t="s">
        <v>45</v>
      </c>
      <c r="G46" s="37">
        <v>45.786279700000001</v>
      </c>
      <c r="H46" s="27">
        <v>11986.77</v>
      </c>
      <c r="I46" s="28"/>
      <c r="J46" s="28"/>
      <c r="K46" s="28"/>
      <c r="L46" s="28"/>
      <c r="M46" s="27">
        <v>4697981.41</v>
      </c>
      <c r="N46" s="65"/>
      <c r="O46" s="65"/>
      <c r="P46" s="28"/>
      <c r="Q46" s="36">
        <v>0</v>
      </c>
      <c r="R46" s="36">
        <v>0</v>
      </c>
      <c r="BU46" s="23"/>
      <c r="BV46" s="2" t="s">
        <v>49</v>
      </c>
      <c r="BZ46" s="41"/>
      <c r="CF46" s="51">
        <f t="shared" si="0"/>
        <v>0</v>
      </c>
      <c r="CG46" s="51">
        <f t="shared" si="1"/>
        <v>4697981.41</v>
      </c>
    </row>
    <row r="47" spans="1:85" customFormat="1" ht="15" x14ac:dyDescent="0.25">
      <c r="A47" s="30"/>
      <c r="B47" s="31"/>
      <c r="C47" s="76" t="s">
        <v>62</v>
      </c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7"/>
      <c r="BU47" s="23"/>
      <c r="BW47" s="2" t="s">
        <v>62</v>
      </c>
      <c r="BZ47" s="41"/>
      <c r="CF47" s="51">
        <f t="shared" si="0"/>
        <v>0</v>
      </c>
      <c r="CG47" s="51">
        <f t="shared" si="1"/>
        <v>0</v>
      </c>
    </row>
    <row r="48" spans="1:85" customFormat="1" ht="15" x14ac:dyDescent="0.25">
      <c r="A48" s="32"/>
      <c r="B48" s="34" t="s">
        <v>34</v>
      </c>
      <c r="C48" s="73" t="s">
        <v>41</v>
      </c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4"/>
      <c r="BU48" s="23"/>
      <c r="BY48" s="2" t="s">
        <v>41</v>
      </c>
      <c r="BZ48" s="41"/>
      <c r="CF48" s="51">
        <f t="shared" si="0"/>
        <v>0</v>
      </c>
      <c r="CG48" s="51">
        <f t="shared" si="1"/>
        <v>0</v>
      </c>
    </row>
    <row r="49" spans="1:85" customFormat="1" ht="15" x14ac:dyDescent="0.25">
      <c r="A49" s="69" t="s">
        <v>51</v>
      </c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38">
        <v>15267131.27</v>
      </c>
      <c r="N49" s="66">
        <v>1832737.24</v>
      </c>
      <c r="O49" s="66">
        <v>900864.56</v>
      </c>
      <c r="P49" s="38">
        <v>220885.71</v>
      </c>
      <c r="Q49" s="39"/>
      <c r="R49" s="40">
        <v>4511.7299999999996</v>
      </c>
      <c r="BU49" s="23"/>
      <c r="BZ49" s="41" t="s">
        <v>51</v>
      </c>
      <c r="CF49" s="51">
        <f>N49+O49+M50+M51</f>
        <v>5916717.3699999992</v>
      </c>
      <c r="CG49" s="51">
        <f t="shared" si="1"/>
        <v>9350413.9000000004</v>
      </c>
    </row>
    <row r="50" spans="1:85" customFormat="1" ht="15" x14ac:dyDescent="0.25">
      <c r="A50" s="69" t="s">
        <v>52</v>
      </c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38">
        <v>1909869.34</v>
      </c>
      <c r="N50" s="67"/>
      <c r="O50" s="67"/>
      <c r="P50" s="42"/>
      <c r="Q50" s="39"/>
      <c r="R50" s="39"/>
      <c r="BU50" s="23"/>
      <c r="BZ50" s="41" t="s">
        <v>52</v>
      </c>
      <c r="CF50" s="51">
        <f t="shared" si="0"/>
        <v>0</v>
      </c>
      <c r="CG50" s="51">
        <f t="shared" si="1"/>
        <v>1909869.34</v>
      </c>
    </row>
    <row r="51" spans="1:85" customFormat="1" ht="15" x14ac:dyDescent="0.25">
      <c r="A51" s="69" t="s">
        <v>53</v>
      </c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38">
        <v>1273246.23</v>
      </c>
      <c r="N51" s="67"/>
      <c r="O51" s="67"/>
      <c r="P51" s="42"/>
      <c r="Q51" s="39"/>
      <c r="R51" s="39"/>
      <c r="BU51" s="23"/>
      <c r="BZ51" s="41" t="s">
        <v>53</v>
      </c>
      <c r="CF51" s="51">
        <f t="shared" si="0"/>
        <v>0</v>
      </c>
      <c r="CG51" s="51">
        <f t="shared" si="1"/>
        <v>1273246.23</v>
      </c>
    </row>
    <row r="52" spans="1:85" customFormat="1" ht="15" x14ac:dyDescent="0.25">
      <c r="A52" s="69" t="s">
        <v>63</v>
      </c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38">
        <v>18450246.84</v>
      </c>
      <c r="N52" s="67"/>
      <c r="O52" s="67"/>
      <c r="P52" s="42"/>
      <c r="Q52" s="39"/>
      <c r="R52" s="40">
        <v>4511.7299999999996</v>
      </c>
      <c r="BU52" s="23"/>
      <c r="BZ52" s="41" t="s">
        <v>63</v>
      </c>
      <c r="CF52" s="51">
        <f t="shared" si="0"/>
        <v>0</v>
      </c>
      <c r="CG52" s="51">
        <f t="shared" si="1"/>
        <v>18450246.84</v>
      </c>
    </row>
    <row r="53" spans="1:85" customFormat="1" ht="15" x14ac:dyDescent="0.25">
      <c r="A53" s="69" t="s">
        <v>55</v>
      </c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38">
        <v>12428724.75</v>
      </c>
      <c r="N53" s="67"/>
      <c r="O53" s="67"/>
      <c r="P53" s="42"/>
      <c r="Q53" s="39"/>
      <c r="R53" s="39"/>
      <c r="BU53" s="23"/>
      <c r="BZ53" s="41" t="s">
        <v>55</v>
      </c>
      <c r="CF53" s="51">
        <f t="shared" si="0"/>
        <v>0</v>
      </c>
      <c r="CG53" s="51">
        <f t="shared" si="1"/>
        <v>12428724.75</v>
      </c>
    </row>
    <row r="54" spans="1:85" customFormat="1" ht="15" x14ac:dyDescent="0.25">
      <c r="A54" s="72" t="s">
        <v>64</v>
      </c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BU54" s="23" t="s">
        <v>64</v>
      </c>
      <c r="BZ54" s="41"/>
      <c r="CF54" s="51">
        <f t="shared" si="0"/>
        <v>0</v>
      </c>
      <c r="CG54" s="51">
        <f t="shared" si="1"/>
        <v>0</v>
      </c>
    </row>
    <row r="55" spans="1:85" customFormat="1" ht="45.75" x14ac:dyDescent="0.25">
      <c r="A55" s="24" t="s">
        <v>65</v>
      </c>
      <c r="B55" s="25" t="s">
        <v>35</v>
      </c>
      <c r="C55" s="75" t="s">
        <v>36</v>
      </c>
      <c r="D55" s="75"/>
      <c r="E55" s="75"/>
      <c r="F55" s="24" t="s">
        <v>37</v>
      </c>
      <c r="G55" s="26">
        <v>7.7721999999999998</v>
      </c>
      <c r="H55" s="27">
        <v>21371.83</v>
      </c>
      <c r="I55" s="27">
        <v>10079.870000000001</v>
      </c>
      <c r="J55" s="27">
        <v>9774.83</v>
      </c>
      <c r="K55" s="27">
        <v>1214.8499999999999</v>
      </c>
      <c r="L55" s="28"/>
      <c r="M55" s="27">
        <v>2733595.6</v>
      </c>
      <c r="N55" s="64">
        <v>1765061.63</v>
      </c>
      <c r="O55" s="64">
        <v>867599.26</v>
      </c>
      <c r="P55" s="27">
        <v>212729.29</v>
      </c>
      <c r="Q55" s="29">
        <v>559.05999999999995</v>
      </c>
      <c r="R55" s="29">
        <v>4345.13</v>
      </c>
      <c r="BU55" s="23"/>
      <c r="BV55" s="2" t="s">
        <v>36</v>
      </c>
      <c r="BZ55" s="41"/>
      <c r="CF55" s="51">
        <f t="shared" si="0"/>
        <v>2632660.8899999997</v>
      </c>
      <c r="CG55" s="51">
        <f t="shared" si="1"/>
        <v>100934.71000000043</v>
      </c>
    </row>
    <row r="56" spans="1:85" customFormat="1" ht="15" x14ac:dyDescent="0.25">
      <c r="A56" s="30"/>
      <c r="B56" s="31"/>
      <c r="C56" s="76" t="s">
        <v>66</v>
      </c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7"/>
      <c r="BU56" s="23"/>
      <c r="BW56" s="2" t="s">
        <v>66</v>
      </c>
      <c r="BZ56" s="41"/>
      <c r="CF56" s="51">
        <f t="shared" si="0"/>
        <v>0</v>
      </c>
      <c r="CG56" s="51">
        <f t="shared" si="1"/>
        <v>0</v>
      </c>
    </row>
    <row r="57" spans="1:85" customFormat="1" ht="57" x14ac:dyDescent="0.25">
      <c r="A57" s="32"/>
      <c r="B57" s="33" t="s">
        <v>39</v>
      </c>
      <c r="C57" s="73" t="s">
        <v>40</v>
      </c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4"/>
      <c r="BU57" s="23"/>
      <c r="BX57" s="2" t="s">
        <v>40</v>
      </c>
      <c r="BZ57" s="41"/>
      <c r="CF57" s="51">
        <f t="shared" si="0"/>
        <v>0</v>
      </c>
      <c r="CG57" s="51">
        <f t="shared" si="1"/>
        <v>0</v>
      </c>
    </row>
    <row r="58" spans="1:85" customFormat="1" ht="15" x14ac:dyDescent="0.25">
      <c r="A58" s="32"/>
      <c r="B58" s="34" t="s">
        <v>34</v>
      </c>
      <c r="C58" s="73" t="s">
        <v>41</v>
      </c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4"/>
      <c r="BU58" s="23"/>
      <c r="BY58" s="2" t="s">
        <v>41</v>
      </c>
      <c r="BZ58" s="41"/>
      <c r="CF58" s="51">
        <f t="shared" si="0"/>
        <v>0</v>
      </c>
      <c r="CG58" s="51">
        <f t="shared" si="1"/>
        <v>0</v>
      </c>
    </row>
    <row r="59" spans="1:85" customFormat="1" ht="33.75" x14ac:dyDescent="0.25">
      <c r="A59" s="24" t="s">
        <v>67</v>
      </c>
      <c r="B59" s="25" t="s">
        <v>43</v>
      </c>
      <c r="C59" s="75" t="s">
        <v>44</v>
      </c>
      <c r="D59" s="75"/>
      <c r="E59" s="75"/>
      <c r="F59" s="24" t="s">
        <v>45</v>
      </c>
      <c r="G59" s="35">
        <v>14.42985</v>
      </c>
      <c r="H59" s="27">
        <v>28461.8</v>
      </c>
      <c r="I59" s="28"/>
      <c r="J59" s="28"/>
      <c r="K59" s="28"/>
      <c r="L59" s="28"/>
      <c r="M59" s="27">
        <v>3515587.76</v>
      </c>
      <c r="N59" s="65"/>
      <c r="O59" s="65"/>
      <c r="P59" s="28"/>
      <c r="Q59" s="36">
        <v>0</v>
      </c>
      <c r="R59" s="36">
        <v>0</v>
      </c>
      <c r="BU59" s="23"/>
      <c r="BV59" s="2" t="s">
        <v>44</v>
      </c>
      <c r="BZ59" s="41"/>
      <c r="CF59" s="51">
        <f t="shared" si="0"/>
        <v>0</v>
      </c>
      <c r="CG59" s="51">
        <f t="shared" si="1"/>
        <v>3515587.76</v>
      </c>
    </row>
    <row r="60" spans="1:85" customFormat="1" ht="15" x14ac:dyDescent="0.25">
      <c r="A60" s="30"/>
      <c r="B60" s="31"/>
      <c r="C60" s="76" t="s">
        <v>68</v>
      </c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7"/>
      <c r="BU60" s="23"/>
      <c r="BW60" s="2" t="s">
        <v>68</v>
      </c>
      <c r="BZ60" s="41"/>
      <c r="CF60" s="51">
        <f t="shared" si="0"/>
        <v>0</v>
      </c>
      <c r="CG60" s="51">
        <f t="shared" si="1"/>
        <v>0</v>
      </c>
    </row>
    <row r="61" spans="1:85" customFormat="1" ht="15" x14ac:dyDescent="0.25">
      <c r="A61" s="32"/>
      <c r="B61" s="34" t="s">
        <v>34</v>
      </c>
      <c r="C61" s="73" t="s">
        <v>41</v>
      </c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4"/>
      <c r="BU61" s="23"/>
      <c r="BY61" s="2" t="s">
        <v>41</v>
      </c>
      <c r="BZ61" s="41"/>
      <c r="CF61" s="51">
        <f t="shared" si="0"/>
        <v>0</v>
      </c>
      <c r="CG61" s="51">
        <f t="shared" si="1"/>
        <v>0</v>
      </c>
    </row>
    <row r="62" spans="1:85" customFormat="1" ht="33.75" x14ac:dyDescent="0.25">
      <c r="A62" s="24" t="s">
        <v>69</v>
      </c>
      <c r="B62" s="25" t="s">
        <v>48</v>
      </c>
      <c r="C62" s="75" t="s">
        <v>49</v>
      </c>
      <c r="D62" s="75"/>
      <c r="E62" s="75"/>
      <c r="F62" s="24" t="s">
        <v>45</v>
      </c>
      <c r="G62" s="37">
        <v>4.8809415999999999</v>
      </c>
      <c r="H62" s="27">
        <v>11986.77</v>
      </c>
      <c r="I62" s="28"/>
      <c r="J62" s="28"/>
      <c r="K62" s="28"/>
      <c r="L62" s="28"/>
      <c r="M62" s="27">
        <v>500817.56</v>
      </c>
      <c r="N62" s="65"/>
      <c r="O62" s="65"/>
      <c r="P62" s="28"/>
      <c r="Q62" s="36">
        <v>0</v>
      </c>
      <c r="R62" s="36">
        <v>0</v>
      </c>
      <c r="BU62" s="23"/>
      <c r="BV62" s="2" t="s">
        <v>49</v>
      </c>
      <c r="BZ62" s="41"/>
      <c r="CF62" s="51">
        <f t="shared" si="0"/>
        <v>0</v>
      </c>
      <c r="CG62" s="51">
        <f t="shared" si="1"/>
        <v>500817.56</v>
      </c>
    </row>
    <row r="63" spans="1:85" customFormat="1" ht="15" x14ac:dyDescent="0.25">
      <c r="A63" s="30"/>
      <c r="B63" s="31"/>
      <c r="C63" s="76" t="s">
        <v>70</v>
      </c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7"/>
      <c r="BU63" s="23"/>
      <c r="BW63" s="2" t="s">
        <v>70</v>
      </c>
      <c r="BZ63" s="41"/>
      <c r="CF63" s="51">
        <f t="shared" si="0"/>
        <v>0</v>
      </c>
      <c r="CG63" s="51">
        <f t="shared" si="1"/>
        <v>0</v>
      </c>
    </row>
    <row r="64" spans="1:85" customFormat="1" ht="15" x14ac:dyDescent="0.25">
      <c r="A64" s="32"/>
      <c r="B64" s="34" t="s">
        <v>34</v>
      </c>
      <c r="C64" s="73" t="s">
        <v>41</v>
      </c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4"/>
      <c r="BU64" s="23"/>
      <c r="BY64" s="2" t="s">
        <v>41</v>
      </c>
      <c r="BZ64" s="41"/>
      <c r="CF64" s="51">
        <f t="shared" si="0"/>
        <v>0</v>
      </c>
      <c r="CG64" s="51">
        <f t="shared" si="1"/>
        <v>0</v>
      </c>
    </row>
    <row r="65" spans="1:85" customFormat="1" ht="34.5" x14ac:dyDescent="0.25">
      <c r="A65" s="24" t="s">
        <v>71</v>
      </c>
      <c r="B65" s="25" t="s">
        <v>72</v>
      </c>
      <c r="C65" s="75" t="s">
        <v>73</v>
      </c>
      <c r="D65" s="75"/>
      <c r="E65" s="75"/>
      <c r="F65" s="24" t="s">
        <v>74</v>
      </c>
      <c r="G65" s="43">
        <v>15.46</v>
      </c>
      <c r="H65" s="27">
        <v>140.66999999999999</v>
      </c>
      <c r="I65" s="29">
        <v>124.03</v>
      </c>
      <c r="J65" s="29">
        <v>16.64</v>
      </c>
      <c r="K65" s="28"/>
      <c r="L65" s="28"/>
      <c r="M65" s="27">
        <v>46138.42</v>
      </c>
      <c r="N65" s="64">
        <v>43200.49</v>
      </c>
      <c r="O65" s="64">
        <v>2937.93</v>
      </c>
      <c r="P65" s="28"/>
      <c r="Q65" s="29">
        <v>7.67</v>
      </c>
      <c r="R65" s="29">
        <v>118.59</v>
      </c>
      <c r="BU65" s="23"/>
      <c r="BV65" s="2" t="s">
        <v>73</v>
      </c>
      <c r="BZ65" s="41"/>
      <c r="CF65" s="51">
        <f t="shared" si="0"/>
        <v>46138.42</v>
      </c>
      <c r="CG65" s="51">
        <f t="shared" si="1"/>
        <v>0</v>
      </c>
    </row>
    <row r="66" spans="1:85" customFormat="1" ht="15" x14ac:dyDescent="0.25">
      <c r="A66" s="30"/>
      <c r="B66" s="31"/>
      <c r="C66" s="76" t="s">
        <v>75</v>
      </c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7"/>
      <c r="BU66" s="23"/>
      <c r="BW66" s="2" t="s">
        <v>75</v>
      </c>
      <c r="BZ66" s="41"/>
      <c r="CF66" s="51">
        <f t="shared" si="0"/>
        <v>0</v>
      </c>
      <c r="CG66" s="51">
        <f t="shared" si="1"/>
        <v>0</v>
      </c>
    </row>
    <row r="67" spans="1:85" customFormat="1" ht="57" x14ac:dyDescent="0.25">
      <c r="A67" s="32"/>
      <c r="B67" s="33" t="s">
        <v>39</v>
      </c>
      <c r="C67" s="73" t="s">
        <v>40</v>
      </c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4"/>
      <c r="BU67" s="23"/>
      <c r="BX67" s="2" t="s">
        <v>40</v>
      </c>
      <c r="BZ67" s="41"/>
      <c r="CF67" s="51">
        <f t="shared" si="0"/>
        <v>0</v>
      </c>
      <c r="CG67" s="51">
        <f t="shared" si="1"/>
        <v>0</v>
      </c>
    </row>
    <row r="68" spans="1:85" customFormat="1" ht="15" x14ac:dyDescent="0.25">
      <c r="A68" s="32"/>
      <c r="B68" s="34" t="s">
        <v>34</v>
      </c>
      <c r="C68" s="73" t="s">
        <v>41</v>
      </c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4"/>
      <c r="BU68" s="23"/>
      <c r="BY68" s="2" t="s">
        <v>41</v>
      </c>
      <c r="BZ68" s="41"/>
      <c r="CF68" s="51">
        <f t="shared" si="0"/>
        <v>0</v>
      </c>
      <c r="CG68" s="51">
        <f t="shared" si="1"/>
        <v>0</v>
      </c>
    </row>
    <row r="69" spans="1:85" customFormat="1" ht="34.5" x14ac:dyDescent="0.25">
      <c r="A69" s="24" t="s">
        <v>76</v>
      </c>
      <c r="B69" s="25" t="s">
        <v>77</v>
      </c>
      <c r="C69" s="75" t="s">
        <v>78</v>
      </c>
      <c r="D69" s="75"/>
      <c r="E69" s="75"/>
      <c r="F69" s="24" t="s">
        <v>74</v>
      </c>
      <c r="G69" s="44">
        <v>1546</v>
      </c>
      <c r="H69" s="27">
        <v>362.25</v>
      </c>
      <c r="I69" s="29">
        <v>318.08999999999997</v>
      </c>
      <c r="J69" s="29">
        <v>44.16</v>
      </c>
      <c r="K69" s="28"/>
      <c r="L69" s="28"/>
      <c r="M69" s="27">
        <v>11859172.59</v>
      </c>
      <c r="N69" s="64">
        <v>11079513.66</v>
      </c>
      <c r="O69" s="64">
        <v>779658.93</v>
      </c>
      <c r="P69" s="28"/>
      <c r="Q69" s="29">
        <v>19.670000000000002</v>
      </c>
      <c r="R69" s="29">
        <v>30402.09</v>
      </c>
      <c r="BU69" s="23"/>
      <c r="BV69" s="2" t="s">
        <v>78</v>
      </c>
      <c r="BZ69" s="41"/>
      <c r="CF69" s="51">
        <f t="shared" si="0"/>
        <v>11859172.59</v>
      </c>
      <c r="CG69" s="51">
        <f t="shared" si="1"/>
        <v>0</v>
      </c>
    </row>
    <row r="70" spans="1:85" customFormat="1" ht="15" x14ac:dyDescent="0.25">
      <c r="A70" s="32"/>
      <c r="B70" s="33"/>
      <c r="C70" s="73" t="s">
        <v>79</v>
      </c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4"/>
      <c r="BU70" s="23"/>
      <c r="BX70" s="2" t="s">
        <v>79</v>
      </c>
      <c r="BZ70" s="41"/>
      <c r="CF70" s="51">
        <f t="shared" si="0"/>
        <v>0</v>
      </c>
      <c r="CG70" s="51">
        <f t="shared" si="1"/>
        <v>0</v>
      </c>
    </row>
    <row r="71" spans="1:85" customFormat="1" ht="57" x14ac:dyDescent="0.25">
      <c r="A71" s="32"/>
      <c r="B71" s="33" t="s">
        <v>39</v>
      </c>
      <c r="C71" s="73" t="s">
        <v>40</v>
      </c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4"/>
      <c r="BU71" s="23"/>
      <c r="BX71" s="2" t="s">
        <v>40</v>
      </c>
      <c r="BZ71" s="41"/>
      <c r="CF71" s="51">
        <f t="shared" si="0"/>
        <v>0</v>
      </c>
      <c r="CG71" s="51">
        <f t="shared" si="1"/>
        <v>0</v>
      </c>
    </row>
    <row r="72" spans="1:85" customFormat="1" ht="15" x14ac:dyDescent="0.25">
      <c r="A72" s="32"/>
      <c r="B72" s="34" t="s">
        <v>34</v>
      </c>
      <c r="C72" s="73" t="s">
        <v>41</v>
      </c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4"/>
      <c r="BU72" s="23"/>
      <c r="BY72" s="2" t="s">
        <v>41</v>
      </c>
      <c r="BZ72" s="41"/>
      <c r="CF72" s="51">
        <f t="shared" si="0"/>
        <v>0</v>
      </c>
      <c r="CG72" s="51">
        <f t="shared" si="1"/>
        <v>0</v>
      </c>
    </row>
    <row r="73" spans="1:85" customFormat="1" ht="45" x14ac:dyDescent="0.25">
      <c r="A73" s="24" t="s">
        <v>80</v>
      </c>
      <c r="B73" s="25" t="s">
        <v>81</v>
      </c>
      <c r="C73" s="75" t="s">
        <v>82</v>
      </c>
      <c r="D73" s="75"/>
      <c r="E73" s="75"/>
      <c r="F73" s="24" t="s">
        <v>83</v>
      </c>
      <c r="G73" s="44">
        <v>1546</v>
      </c>
      <c r="H73" s="27">
        <v>35.28</v>
      </c>
      <c r="I73" s="28"/>
      <c r="J73" s="28"/>
      <c r="K73" s="28"/>
      <c r="L73" s="28"/>
      <c r="M73" s="27">
        <v>466887.05</v>
      </c>
      <c r="N73" s="65"/>
      <c r="O73" s="65"/>
      <c r="P73" s="28"/>
      <c r="Q73" s="36">
        <v>0</v>
      </c>
      <c r="R73" s="36">
        <v>0</v>
      </c>
      <c r="BU73" s="23"/>
      <c r="BV73" s="2" t="s">
        <v>82</v>
      </c>
      <c r="BZ73" s="41"/>
      <c r="CF73" s="51">
        <f t="shared" si="0"/>
        <v>0</v>
      </c>
      <c r="CG73" s="51">
        <f t="shared" si="1"/>
        <v>466887.05</v>
      </c>
    </row>
    <row r="74" spans="1:85" customFormat="1" ht="15" x14ac:dyDescent="0.25">
      <c r="A74" s="32"/>
      <c r="B74" s="34" t="s">
        <v>34</v>
      </c>
      <c r="C74" s="73" t="s">
        <v>41</v>
      </c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4"/>
      <c r="BU74" s="23"/>
      <c r="BY74" s="2" t="s">
        <v>41</v>
      </c>
      <c r="BZ74" s="41"/>
      <c r="CF74" s="51">
        <f t="shared" si="0"/>
        <v>0</v>
      </c>
      <c r="CG74" s="51">
        <f t="shared" si="1"/>
        <v>0</v>
      </c>
    </row>
    <row r="75" spans="1:85" customFormat="1" ht="45" x14ac:dyDescent="0.25">
      <c r="A75" s="24" t="s">
        <v>84</v>
      </c>
      <c r="B75" s="25" t="s">
        <v>85</v>
      </c>
      <c r="C75" s="75" t="s">
        <v>86</v>
      </c>
      <c r="D75" s="75"/>
      <c r="E75" s="75"/>
      <c r="F75" s="24" t="s">
        <v>83</v>
      </c>
      <c r="G75" s="44">
        <v>1546</v>
      </c>
      <c r="H75" s="27">
        <v>40.090000000000003</v>
      </c>
      <c r="I75" s="28"/>
      <c r="J75" s="28"/>
      <c r="K75" s="28"/>
      <c r="L75" s="28"/>
      <c r="M75" s="27">
        <v>530541.43999999994</v>
      </c>
      <c r="N75" s="65"/>
      <c r="O75" s="65"/>
      <c r="P75" s="28"/>
      <c r="Q75" s="36">
        <v>0</v>
      </c>
      <c r="R75" s="36">
        <v>0</v>
      </c>
      <c r="BU75" s="23"/>
      <c r="BV75" s="2" t="s">
        <v>86</v>
      </c>
      <c r="BZ75" s="41"/>
      <c r="CF75" s="51">
        <f t="shared" si="0"/>
        <v>0</v>
      </c>
      <c r="CG75" s="51">
        <f t="shared" si="1"/>
        <v>530541.43999999994</v>
      </c>
    </row>
    <row r="76" spans="1:85" customFormat="1" ht="15" x14ac:dyDescent="0.25">
      <c r="A76" s="32"/>
      <c r="B76" s="34" t="s">
        <v>34</v>
      </c>
      <c r="C76" s="73" t="s">
        <v>41</v>
      </c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4"/>
      <c r="BU76" s="23"/>
      <c r="BY76" s="2" t="s">
        <v>41</v>
      </c>
      <c r="BZ76" s="41"/>
      <c r="CF76" s="51">
        <f t="shared" si="0"/>
        <v>0</v>
      </c>
      <c r="CG76" s="51">
        <f t="shared" si="1"/>
        <v>0</v>
      </c>
    </row>
    <row r="77" spans="1:85" customFormat="1" ht="15" x14ac:dyDescent="0.25">
      <c r="A77" s="69" t="s">
        <v>51</v>
      </c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38">
        <v>19652740.420000002</v>
      </c>
      <c r="N77" s="66">
        <v>12887775.779999999</v>
      </c>
      <c r="O77" s="66">
        <v>1650196.12</v>
      </c>
      <c r="P77" s="38">
        <v>212729.29</v>
      </c>
      <c r="Q77" s="39"/>
      <c r="R77" s="40">
        <v>34865.81</v>
      </c>
      <c r="BU77" s="23"/>
      <c r="BZ77" s="41" t="s">
        <v>51</v>
      </c>
      <c r="CF77" s="51">
        <f>N77+O77+M78+M79</f>
        <v>35622344.75</v>
      </c>
      <c r="CG77" s="51">
        <f t="shared" si="1"/>
        <v>-15969604.329999998</v>
      </c>
    </row>
    <row r="78" spans="1:85" customFormat="1" ht="15" x14ac:dyDescent="0.25">
      <c r="A78" s="69" t="s">
        <v>52</v>
      </c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38">
        <v>13295741.130000001</v>
      </c>
      <c r="N78" s="67"/>
      <c r="O78" s="67"/>
      <c r="P78" s="42"/>
      <c r="Q78" s="39"/>
      <c r="R78" s="39"/>
      <c r="BU78" s="23"/>
      <c r="BZ78" s="41" t="s">
        <v>52</v>
      </c>
      <c r="CF78" s="51">
        <f t="shared" si="0"/>
        <v>0</v>
      </c>
      <c r="CG78" s="51">
        <f t="shared" si="1"/>
        <v>13295741.130000001</v>
      </c>
    </row>
    <row r="79" spans="1:85" customFormat="1" ht="15" x14ac:dyDescent="0.25">
      <c r="A79" s="69" t="s">
        <v>53</v>
      </c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38">
        <v>7788631.7199999997</v>
      </c>
      <c r="N79" s="67"/>
      <c r="O79" s="67"/>
      <c r="P79" s="42"/>
      <c r="Q79" s="39"/>
      <c r="R79" s="39"/>
      <c r="BU79" s="23"/>
      <c r="BZ79" s="41" t="s">
        <v>53</v>
      </c>
      <c r="CF79" s="51">
        <f t="shared" si="0"/>
        <v>0</v>
      </c>
      <c r="CG79" s="51">
        <f t="shared" si="1"/>
        <v>7788631.7199999997</v>
      </c>
    </row>
    <row r="80" spans="1:85" customFormat="1" ht="15" x14ac:dyDescent="0.25">
      <c r="A80" s="69" t="s">
        <v>87</v>
      </c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38">
        <v>40737113.270000003</v>
      </c>
      <c r="N80" s="67"/>
      <c r="O80" s="67"/>
      <c r="P80" s="42"/>
      <c r="Q80" s="39"/>
      <c r="R80" s="40">
        <v>34865.81</v>
      </c>
      <c r="BU80" s="23"/>
      <c r="BZ80" s="41" t="s">
        <v>87</v>
      </c>
      <c r="CF80" s="51">
        <f t="shared" si="0"/>
        <v>0</v>
      </c>
      <c r="CG80" s="51">
        <f t="shared" si="1"/>
        <v>40737113.270000003</v>
      </c>
    </row>
    <row r="81" spans="1:85" customFormat="1" ht="15" x14ac:dyDescent="0.25">
      <c r="A81" s="69" t="s">
        <v>55</v>
      </c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38">
        <v>5013838.16</v>
      </c>
      <c r="N81" s="67"/>
      <c r="O81" s="67"/>
      <c r="P81" s="42"/>
      <c r="Q81" s="39"/>
      <c r="R81" s="39"/>
      <c r="BU81" s="23"/>
      <c r="BZ81" s="41" t="s">
        <v>55</v>
      </c>
      <c r="CF81" s="51">
        <f t="shared" si="0"/>
        <v>0</v>
      </c>
      <c r="CG81" s="51">
        <f t="shared" si="1"/>
        <v>5013838.16</v>
      </c>
    </row>
    <row r="82" spans="1:85" customFormat="1" ht="15" x14ac:dyDescent="0.25">
      <c r="A82" s="72" t="s">
        <v>88</v>
      </c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BU82" s="23" t="s">
        <v>88</v>
      </c>
      <c r="BZ82" s="41"/>
      <c r="CF82" s="51">
        <f t="shared" si="0"/>
        <v>0</v>
      </c>
      <c r="CG82" s="51">
        <f t="shared" si="1"/>
        <v>0</v>
      </c>
    </row>
    <row r="83" spans="1:85" customFormat="1" ht="15" x14ac:dyDescent="0.25">
      <c r="A83" s="71" t="s">
        <v>89</v>
      </c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BU83" s="23"/>
      <c r="BZ83" s="41"/>
      <c r="CA83" s="45" t="s">
        <v>89</v>
      </c>
      <c r="CF83" s="51">
        <f t="shared" si="0"/>
        <v>0</v>
      </c>
      <c r="CG83" s="51">
        <f t="shared" si="1"/>
        <v>0</v>
      </c>
    </row>
    <row r="84" spans="1:85" customFormat="1" ht="15" x14ac:dyDescent="0.25">
      <c r="A84" s="71" t="s">
        <v>90</v>
      </c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BU84" s="23"/>
      <c r="BZ84" s="41"/>
      <c r="CA84" s="45" t="s">
        <v>90</v>
      </c>
      <c r="CF84" s="51">
        <f t="shared" si="0"/>
        <v>0</v>
      </c>
      <c r="CG84" s="51">
        <f t="shared" si="1"/>
        <v>0</v>
      </c>
    </row>
    <row r="85" spans="1:85" customFormat="1" ht="15" x14ac:dyDescent="0.25">
      <c r="A85" s="71" t="s">
        <v>91</v>
      </c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BU85" s="23"/>
      <c r="BZ85" s="41"/>
      <c r="CA85" s="45" t="s">
        <v>91</v>
      </c>
      <c r="CF85" s="51">
        <f t="shared" si="0"/>
        <v>0</v>
      </c>
      <c r="CG85" s="51">
        <f t="shared" si="1"/>
        <v>0</v>
      </c>
    </row>
    <row r="86" spans="1:85" customFormat="1" ht="15" x14ac:dyDescent="0.25">
      <c r="A86" s="72" t="s">
        <v>92</v>
      </c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BU86" s="23" t="s">
        <v>92</v>
      </c>
      <c r="BZ86" s="41"/>
      <c r="CA86" s="45"/>
      <c r="CF86" s="51">
        <f t="shared" si="0"/>
        <v>0</v>
      </c>
      <c r="CG86" s="51">
        <f t="shared" si="1"/>
        <v>0</v>
      </c>
    </row>
    <row r="87" spans="1:85" customFormat="1" ht="15" x14ac:dyDescent="0.25">
      <c r="A87" s="71" t="s">
        <v>93</v>
      </c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BU87" s="23"/>
      <c r="BZ87" s="41"/>
      <c r="CA87" s="45" t="s">
        <v>93</v>
      </c>
      <c r="CF87" s="51">
        <f t="shared" si="0"/>
        <v>0</v>
      </c>
      <c r="CG87" s="51">
        <f t="shared" si="1"/>
        <v>0</v>
      </c>
    </row>
    <row r="88" spans="1:85" customFormat="1" ht="34.5" x14ac:dyDescent="0.25">
      <c r="A88" s="24" t="s">
        <v>94</v>
      </c>
      <c r="B88" s="25" t="s">
        <v>72</v>
      </c>
      <c r="C88" s="75" t="s">
        <v>73</v>
      </c>
      <c r="D88" s="75"/>
      <c r="E88" s="75"/>
      <c r="F88" s="24" t="s">
        <v>74</v>
      </c>
      <c r="G88" s="43">
        <v>3.42</v>
      </c>
      <c r="H88" s="27">
        <v>140.66999999999999</v>
      </c>
      <c r="I88" s="29">
        <v>124.03</v>
      </c>
      <c r="J88" s="29">
        <v>16.64</v>
      </c>
      <c r="K88" s="28"/>
      <c r="L88" s="28"/>
      <c r="M88" s="27">
        <v>10206.56</v>
      </c>
      <c r="N88" s="64">
        <v>9556.64</v>
      </c>
      <c r="O88" s="68">
        <v>649.91999999999996</v>
      </c>
      <c r="P88" s="28"/>
      <c r="Q88" s="29">
        <v>7.67</v>
      </c>
      <c r="R88" s="29">
        <v>26.23</v>
      </c>
      <c r="BU88" s="23"/>
      <c r="BV88" s="2" t="s">
        <v>73</v>
      </c>
      <c r="BZ88" s="41"/>
      <c r="CA88" s="45"/>
      <c r="CF88" s="51">
        <f t="shared" ref="CF88:CF151" si="2">N88+O88</f>
        <v>10206.56</v>
      </c>
      <c r="CG88" s="51">
        <f t="shared" ref="CG88:CG151" si="3">M88-CF88</f>
        <v>0</v>
      </c>
    </row>
    <row r="89" spans="1:85" customFormat="1" ht="15" x14ac:dyDescent="0.25">
      <c r="A89" s="30"/>
      <c r="B89" s="31"/>
      <c r="C89" s="76" t="s">
        <v>95</v>
      </c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7"/>
      <c r="BU89" s="23"/>
      <c r="BW89" s="2" t="s">
        <v>95</v>
      </c>
      <c r="BZ89" s="41"/>
      <c r="CA89" s="45"/>
      <c r="CF89" s="51">
        <f t="shared" si="2"/>
        <v>0</v>
      </c>
      <c r="CG89" s="51">
        <f t="shared" si="3"/>
        <v>0</v>
      </c>
    </row>
    <row r="90" spans="1:85" customFormat="1" ht="57" x14ac:dyDescent="0.25">
      <c r="A90" s="32"/>
      <c r="B90" s="33" t="s">
        <v>39</v>
      </c>
      <c r="C90" s="73" t="s">
        <v>40</v>
      </c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4"/>
      <c r="BU90" s="23"/>
      <c r="BX90" s="2" t="s">
        <v>40</v>
      </c>
      <c r="BZ90" s="41"/>
      <c r="CA90" s="45"/>
      <c r="CF90" s="51">
        <f t="shared" si="2"/>
        <v>0</v>
      </c>
      <c r="CG90" s="51">
        <f t="shared" si="3"/>
        <v>0</v>
      </c>
    </row>
    <row r="91" spans="1:85" customFormat="1" ht="15" x14ac:dyDescent="0.25">
      <c r="A91" s="32"/>
      <c r="B91" s="34" t="s">
        <v>34</v>
      </c>
      <c r="C91" s="73" t="s">
        <v>41</v>
      </c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4"/>
      <c r="BU91" s="23"/>
      <c r="BY91" s="2" t="s">
        <v>41</v>
      </c>
      <c r="BZ91" s="41"/>
      <c r="CA91" s="45"/>
      <c r="CF91" s="51">
        <f t="shared" si="2"/>
        <v>0</v>
      </c>
      <c r="CG91" s="51">
        <f t="shared" si="3"/>
        <v>0</v>
      </c>
    </row>
    <row r="92" spans="1:85" customFormat="1" ht="34.5" x14ac:dyDescent="0.25">
      <c r="A92" s="24" t="s">
        <v>96</v>
      </c>
      <c r="B92" s="25" t="s">
        <v>77</v>
      </c>
      <c r="C92" s="75" t="s">
        <v>78</v>
      </c>
      <c r="D92" s="75"/>
      <c r="E92" s="75"/>
      <c r="F92" s="24" t="s">
        <v>74</v>
      </c>
      <c r="G92" s="43">
        <v>3.42</v>
      </c>
      <c r="H92" s="27">
        <v>48.3</v>
      </c>
      <c r="I92" s="29">
        <v>42.41</v>
      </c>
      <c r="J92" s="29">
        <v>5.89</v>
      </c>
      <c r="K92" s="28"/>
      <c r="L92" s="28"/>
      <c r="M92" s="27">
        <v>3497.91</v>
      </c>
      <c r="N92" s="64">
        <v>3267.95</v>
      </c>
      <c r="O92" s="68">
        <v>229.96</v>
      </c>
      <c r="P92" s="28"/>
      <c r="Q92" s="29">
        <v>2.62</v>
      </c>
      <c r="R92" s="29">
        <v>8.9700000000000006</v>
      </c>
      <c r="BU92" s="23"/>
      <c r="BV92" s="2" t="s">
        <v>78</v>
      </c>
      <c r="BZ92" s="41"/>
      <c r="CA92" s="45"/>
      <c r="CF92" s="51">
        <f t="shared" si="2"/>
        <v>3497.91</v>
      </c>
      <c r="CG92" s="51">
        <f t="shared" si="3"/>
        <v>0</v>
      </c>
    </row>
    <row r="93" spans="1:85" customFormat="1" ht="15" x14ac:dyDescent="0.25">
      <c r="A93" s="30"/>
      <c r="B93" s="31"/>
      <c r="C93" s="76" t="s">
        <v>95</v>
      </c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7"/>
      <c r="BU93" s="23"/>
      <c r="BW93" s="2" t="s">
        <v>95</v>
      </c>
      <c r="BZ93" s="41"/>
      <c r="CA93" s="45"/>
      <c r="CF93" s="51">
        <f t="shared" si="2"/>
        <v>0</v>
      </c>
      <c r="CG93" s="51">
        <f t="shared" si="3"/>
        <v>0</v>
      </c>
    </row>
    <row r="94" spans="1:85" customFormat="1" ht="15" x14ac:dyDescent="0.25">
      <c r="A94" s="32"/>
      <c r="B94" s="33"/>
      <c r="C94" s="73" t="s">
        <v>97</v>
      </c>
      <c r="D94" s="73"/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4"/>
      <c r="BU94" s="23"/>
      <c r="BX94" s="2" t="s">
        <v>97</v>
      </c>
      <c r="BZ94" s="41"/>
      <c r="CA94" s="45"/>
      <c r="CF94" s="51">
        <f t="shared" si="2"/>
        <v>0</v>
      </c>
      <c r="CG94" s="51">
        <f t="shared" si="3"/>
        <v>0</v>
      </c>
    </row>
    <row r="95" spans="1:85" customFormat="1" ht="57" x14ac:dyDescent="0.25">
      <c r="A95" s="32"/>
      <c r="B95" s="33" t="s">
        <v>39</v>
      </c>
      <c r="C95" s="73" t="s">
        <v>40</v>
      </c>
      <c r="D95" s="73"/>
      <c r="E95" s="73"/>
      <c r="F95" s="73"/>
      <c r="G95" s="73"/>
      <c r="H95" s="73"/>
      <c r="I95" s="73"/>
      <c r="J95" s="73"/>
      <c r="K95" s="73"/>
      <c r="L95" s="73"/>
      <c r="M95" s="73"/>
      <c r="N95" s="73"/>
      <c r="O95" s="73"/>
      <c r="P95" s="73"/>
      <c r="Q95" s="73"/>
      <c r="R95" s="74"/>
      <c r="BU95" s="23"/>
      <c r="BX95" s="2" t="s">
        <v>40</v>
      </c>
      <c r="BZ95" s="41"/>
      <c r="CA95" s="45"/>
      <c r="CF95" s="51">
        <f t="shared" si="2"/>
        <v>0</v>
      </c>
      <c r="CG95" s="51">
        <f t="shared" si="3"/>
        <v>0</v>
      </c>
    </row>
    <row r="96" spans="1:85" customFormat="1" ht="15" x14ac:dyDescent="0.25">
      <c r="A96" s="32"/>
      <c r="B96" s="34" t="s">
        <v>34</v>
      </c>
      <c r="C96" s="73" t="s">
        <v>41</v>
      </c>
      <c r="D96" s="73"/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4"/>
      <c r="BU96" s="23"/>
      <c r="BY96" s="2" t="s">
        <v>41</v>
      </c>
      <c r="BZ96" s="41"/>
      <c r="CA96" s="45"/>
      <c r="CF96" s="51">
        <f t="shared" si="2"/>
        <v>0</v>
      </c>
      <c r="CG96" s="51">
        <f t="shared" si="3"/>
        <v>0</v>
      </c>
    </row>
    <row r="97" spans="1:85" customFormat="1" ht="45" x14ac:dyDescent="0.25">
      <c r="A97" s="24" t="s">
        <v>98</v>
      </c>
      <c r="B97" s="25" t="s">
        <v>81</v>
      </c>
      <c r="C97" s="75" t="s">
        <v>82</v>
      </c>
      <c r="D97" s="75"/>
      <c r="E97" s="75"/>
      <c r="F97" s="24" t="s">
        <v>83</v>
      </c>
      <c r="G97" s="44">
        <v>342</v>
      </c>
      <c r="H97" s="27">
        <v>35.28</v>
      </c>
      <c r="I97" s="28"/>
      <c r="J97" s="28"/>
      <c r="K97" s="28"/>
      <c r="L97" s="28"/>
      <c r="M97" s="27">
        <v>103282.91</v>
      </c>
      <c r="N97" s="65"/>
      <c r="O97" s="65"/>
      <c r="P97" s="28"/>
      <c r="Q97" s="36">
        <v>0</v>
      </c>
      <c r="R97" s="36">
        <v>0</v>
      </c>
      <c r="BU97" s="23"/>
      <c r="BV97" s="2" t="s">
        <v>82</v>
      </c>
      <c r="BZ97" s="41"/>
      <c r="CA97" s="45"/>
      <c r="CF97" s="51">
        <f t="shared" si="2"/>
        <v>0</v>
      </c>
      <c r="CG97" s="51">
        <f t="shared" si="3"/>
        <v>103282.91</v>
      </c>
    </row>
    <row r="98" spans="1:85" customFormat="1" ht="15" x14ac:dyDescent="0.25">
      <c r="A98" s="32"/>
      <c r="B98" s="34" t="s">
        <v>34</v>
      </c>
      <c r="C98" s="73" t="s">
        <v>41</v>
      </c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4"/>
      <c r="BU98" s="23"/>
      <c r="BY98" s="2" t="s">
        <v>41</v>
      </c>
      <c r="BZ98" s="41"/>
      <c r="CA98" s="45"/>
      <c r="CF98" s="51">
        <f t="shared" si="2"/>
        <v>0</v>
      </c>
      <c r="CG98" s="51">
        <f t="shared" si="3"/>
        <v>0</v>
      </c>
    </row>
    <row r="99" spans="1:85" customFormat="1" ht="45" x14ac:dyDescent="0.25">
      <c r="A99" s="24" t="s">
        <v>99</v>
      </c>
      <c r="B99" s="25" t="s">
        <v>85</v>
      </c>
      <c r="C99" s="75" t="s">
        <v>86</v>
      </c>
      <c r="D99" s="75"/>
      <c r="E99" s="75"/>
      <c r="F99" s="24" t="s">
        <v>83</v>
      </c>
      <c r="G99" s="44">
        <v>342</v>
      </c>
      <c r="H99" s="27">
        <v>40.090000000000003</v>
      </c>
      <c r="I99" s="28"/>
      <c r="J99" s="28"/>
      <c r="K99" s="28"/>
      <c r="L99" s="28"/>
      <c r="M99" s="27">
        <v>117364.28</v>
      </c>
      <c r="N99" s="65"/>
      <c r="O99" s="65"/>
      <c r="P99" s="28"/>
      <c r="Q99" s="36">
        <v>0</v>
      </c>
      <c r="R99" s="36">
        <v>0</v>
      </c>
      <c r="BU99" s="23"/>
      <c r="BV99" s="2" t="s">
        <v>86</v>
      </c>
      <c r="BZ99" s="41"/>
      <c r="CA99" s="45"/>
      <c r="CF99" s="51">
        <f t="shared" si="2"/>
        <v>0</v>
      </c>
      <c r="CG99" s="51">
        <f t="shared" si="3"/>
        <v>117364.28</v>
      </c>
    </row>
    <row r="100" spans="1:85" customFormat="1" ht="15" x14ac:dyDescent="0.25">
      <c r="A100" s="32"/>
      <c r="B100" s="34" t="s">
        <v>34</v>
      </c>
      <c r="C100" s="73" t="s">
        <v>41</v>
      </c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4"/>
      <c r="BU100" s="23"/>
      <c r="BY100" s="2" t="s">
        <v>41</v>
      </c>
      <c r="BZ100" s="41"/>
      <c r="CA100" s="45"/>
      <c r="CF100" s="51">
        <f t="shared" si="2"/>
        <v>0</v>
      </c>
      <c r="CG100" s="51">
        <f t="shared" si="3"/>
        <v>0</v>
      </c>
    </row>
    <row r="101" spans="1:85" customFormat="1" ht="15" x14ac:dyDescent="0.25">
      <c r="A101" s="71" t="s">
        <v>100</v>
      </c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BU101" s="23"/>
      <c r="BZ101" s="41"/>
      <c r="CA101" s="45" t="s">
        <v>100</v>
      </c>
      <c r="CF101" s="51">
        <f t="shared" si="2"/>
        <v>0</v>
      </c>
      <c r="CG101" s="51">
        <f t="shared" si="3"/>
        <v>0</v>
      </c>
    </row>
    <row r="102" spans="1:85" customFormat="1" ht="45.75" x14ac:dyDescent="0.25">
      <c r="A102" s="24" t="s">
        <v>101</v>
      </c>
      <c r="B102" s="25" t="s">
        <v>102</v>
      </c>
      <c r="C102" s="75" t="s">
        <v>103</v>
      </c>
      <c r="D102" s="75"/>
      <c r="E102" s="75"/>
      <c r="F102" s="24" t="s">
        <v>74</v>
      </c>
      <c r="G102" s="43">
        <v>0.24</v>
      </c>
      <c r="H102" s="27">
        <v>341.59</v>
      </c>
      <c r="I102" s="29">
        <v>296.60000000000002</v>
      </c>
      <c r="J102" s="29">
        <v>44.99</v>
      </c>
      <c r="K102" s="28"/>
      <c r="L102" s="28"/>
      <c r="M102" s="27">
        <v>1727.06</v>
      </c>
      <c r="N102" s="64">
        <v>1603.76</v>
      </c>
      <c r="O102" s="68">
        <v>123.3</v>
      </c>
      <c r="P102" s="28"/>
      <c r="Q102" s="29">
        <v>18.34</v>
      </c>
      <c r="R102" s="46">
        <v>4.4000000000000004</v>
      </c>
      <c r="BU102" s="23"/>
      <c r="BV102" s="2" t="s">
        <v>103</v>
      </c>
      <c r="BZ102" s="41"/>
      <c r="CA102" s="45"/>
      <c r="CF102" s="51">
        <f t="shared" si="2"/>
        <v>1727.06</v>
      </c>
      <c r="CG102" s="51">
        <f t="shared" si="3"/>
        <v>0</v>
      </c>
    </row>
    <row r="103" spans="1:85" customFormat="1" ht="15" x14ac:dyDescent="0.25">
      <c r="A103" s="30"/>
      <c r="B103" s="31"/>
      <c r="C103" s="76" t="s">
        <v>104</v>
      </c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7"/>
      <c r="BU103" s="23"/>
      <c r="BW103" s="2" t="s">
        <v>104</v>
      </c>
      <c r="BZ103" s="41"/>
      <c r="CA103" s="45"/>
      <c r="CF103" s="51">
        <f t="shared" si="2"/>
        <v>0</v>
      </c>
      <c r="CG103" s="51">
        <f t="shared" si="3"/>
        <v>0</v>
      </c>
    </row>
    <row r="104" spans="1:85" customFormat="1" ht="57" x14ac:dyDescent="0.25">
      <c r="A104" s="32"/>
      <c r="B104" s="33" t="s">
        <v>39</v>
      </c>
      <c r="C104" s="73" t="s">
        <v>40</v>
      </c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4"/>
      <c r="BU104" s="23"/>
      <c r="BX104" s="2" t="s">
        <v>40</v>
      </c>
      <c r="BZ104" s="41"/>
      <c r="CA104" s="45"/>
      <c r="CF104" s="51">
        <f t="shared" si="2"/>
        <v>0</v>
      </c>
      <c r="CG104" s="51">
        <f t="shared" si="3"/>
        <v>0</v>
      </c>
    </row>
    <row r="105" spans="1:85" customFormat="1" ht="15" x14ac:dyDescent="0.25">
      <c r="A105" s="32"/>
      <c r="B105" s="34" t="s">
        <v>34</v>
      </c>
      <c r="C105" s="73" t="s">
        <v>41</v>
      </c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4"/>
      <c r="BU105" s="23"/>
      <c r="BY105" s="2" t="s">
        <v>41</v>
      </c>
      <c r="BZ105" s="41"/>
      <c r="CA105" s="45"/>
      <c r="CF105" s="51">
        <f t="shared" si="2"/>
        <v>0</v>
      </c>
      <c r="CG105" s="51">
        <f t="shared" si="3"/>
        <v>0</v>
      </c>
    </row>
    <row r="106" spans="1:85" customFormat="1" ht="34.5" x14ac:dyDescent="0.25">
      <c r="A106" s="24" t="s">
        <v>105</v>
      </c>
      <c r="B106" s="25" t="s">
        <v>106</v>
      </c>
      <c r="C106" s="75" t="s">
        <v>107</v>
      </c>
      <c r="D106" s="75"/>
      <c r="E106" s="75"/>
      <c r="F106" s="24" t="s">
        <v>74</v>
      </c>
      <c r="G106" s="43">
        <v>0.24</v>
      </c>
      <c r="H106" s="27">
        <v>1231.42</v>
      </c>
      <c r="I106" s="27">
        <v>1078.7</v>
      </c>
      <c r="J106" s="29">
        <v>152.72</v>
      </c>
      <c r="K106" s="28"/>
      <c r="L106" s="28"/>
      <c r="M106" s="27">
        <v>6251.32</v>
      </c>
      <c r="N106" s="64">
        <v>5832.75</v>
      </c>
      <c r="O106" s="68">
        <v>418.57</v>
      </c>
      <c r="P106" s="28"/>
      <c r="Q106" s="46">
        <v>66.7</v>
      </c>
      <c r="R106" s="29">
        <v>16.010000000000002</v>
      </c>
      <c r="BU106" s="23"/>
      <c r="BV106" s="2" t="s">
        <v>107</v>
      </c>
      <c r="BZ106" s="41"/>
      <c r="CA106" s="45"/>
      <c r="CF106" s="51">
        <f t="shared" si="2"/>
        <v>6251.32</v>
      </c>
      <c r="CG106" s="51">
        <f t="shared" si="3"/>
        <v>0</v>
      </c>
    </row>
    <row r="107" spans="1:85" customFormat="1" ht="15" x14ac:dyDescent="0.25">
      <c r="A107" s="30"/>
      <c r="B107" s="31"/>
      <c r="C107" s="76" t="s">
        <v>104</v>
      </c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7"/>
      <c r="BU107" s="23"/>
      <c r="BW107" s="2" t="s">
        <v>104</v>
      </c>
      <c r="BZ107" s="41"/>
      <c r="CA107" s="45"/>
      <c r="CF107" s="51">
        <f t="shared" si="2"/>
        <v>0</v>
      </c>
      <c r="CG107" s="51">
        <f t="shared" si="3"/>
        <v>0</v>
      </c>
    </row>
    <row r="108" spans="1:85" customFormat="1" ht="15" x14ac:dyDescent="0.25">
      <c r="A108" s="32"/>
      <c r="B108" s="33"/>
      <c r="C108" s="73" t="s">
        <v>108</v>
      </c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4"/>
      <c r="BU108" s="23"/>
      <c r="BX108" s="2" t="s">
        <v>108</v>
      </c>
      <c r="BZ108" s="41"/>
      <c r="CA108" s="45"/>
      <c r="CF108" s="51">
        <f t="shared" si="2"/>
        <v>0</v>
      </c>
      <c r="CG108" s="51">
        <f t="shared" si="3"/>
        <v>0</v>
      </c>
    </row>
    <row r="109" spans="1:85" customFormat="1" ht="57" x14ac:dyDescent="0.25">
      <c r="A109" s="32"/>
      <c r="B109" s="33" t="s">
        <v>39</v>
      </c>
      <c r="C109" s="73" t="s">
        <v>40</v>
      </c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4"/>
      <c r="BU109" s="23"/>
      <c r="BX109" s="2" t="s">
        <v>40</v>
      </c>
      <c r="BZ109" s="41"/>
      <c r="CA109" s="45"/>
      <c r="CF109" s="51">
        <f t="shared" si="2"/>
        <v>0</v>
      </c>
      <c r="CG109" s="51">
        <f t="shared" si="3"/>
        <v>0</v>
      </c>
    </row>
    <row r="110" spans="1:85" customFormat="1" ht="15" x14ac:dyDescent="0.25">
      <c r="A110" s="32"/>
      <c r="B110" s="34" t="s">
        <v>34</v>
      </c>
      <c r="C110" s="73" t="s">
        <v>41</v>
      </c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4"/>
      <c r="BU110" s="23"/>
      <c r="BY110" s="2" t="s">
        <v>41</v>
      </c>
      <c r="BZ110" s="41"/>
      <c r="CA110" s="45"/>
      <c r="CF110" s="51">
        <f t="shared" si="2"/>
        <v>0</v>
      </c>
      <c r="CG110" s="51">
        <f t="shared" si="3"/>
        <v>0</v>
      </c>
    </row>
    <row r="111" spans="1:85" customFormat="1" ht="45" x14ac:dyDescent="0.25">
      <c r="A111" s="24" t="s">
        <v>109</v>
      </c>
      <c r="B111" s="25" t="s">
        <v>110</v>
      </c>
      <c r="C111" s="75" t="s">
        <v>111</v>
      </c>
      <c r="D111" s="75"/>
      <c r="E111" s="75"/>
      <c r="F111" s="24" t="s">
        <v>83</v>
      </c>
      <c r="G111" s="44">
        <v>24</v>
      </c>
      <c r="H111" s="27">
        <v>91.65</v>
      </c>
      <c r="I111" s="28"/>
      <c r="J111" s="28"/>
      <c r="K111" s="28"/>
      <c r="L111" s="28"/>
      <c r="M111" s="27">
        <v>18828.580000000002</v>
      </c>
      <c r="N111" s="65"/>
      <c r="O111" s="65"/>
      <c r="P111" s="28"/>
      <c r="Q111" s="36">
        <v>0</v>
      </c>
      <c r="R111" s="36">
        <v>0</v>
      </c>
      <c r="BU111" s="23"/>
      <c r="BV111" s="2" t="s">
        <v>111</v>
      </c>
      <c r="BZ111" s="41"/>
      <c r="CA111" s="45"/>
      <c r="CF111" s="51">
        <f t="shared" si="2"/>
        <v>0</v>
      </c>
      <c r="CG111" s="51">
        <f t="shared" si="3"/>
        <v>18828.580000000002</v>
      </c>
    </row>
    <row r="112" spans="1:85" customFormat="1" ht="15" x14ac:dyDescent="0.25">
      <c r="A112" s="32"/>
      <c r="B112" s="34" t="s">
        <v>34</v>
      </c>
      <c r="C112" s="73" t="s">
        <v>41</v>
      </c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4"/>
      <c r="BU112" s="23"/>
      <c r="BY112" s="2" t="s">
        <v>41</v>
      </c>
      <c r="BZ112" s="41"/>
      <c r="CA112" s="45"/>
      <c r="CF112" s="51">
        <f t="shared" si="2"/>
        <v>0</v>
      </c>
      <c r="CG112" s="51">
        <f t="shared" si="3"/>
        <v>0</v>
      </c>
    </row>
    <row r="113" spans="1:85" customFormat="1" ht="45" x14ac:dyDescent="0.25">
      <c r="A113" s="24" t="s">
        <v>112</v>
      </c>
      <c r="B113" s="25" t="s">
        <v>113</v>
      </c>
      <c r="C113" s="75" t="s">
        <v>114</v>
      </c>
      <c r="D113" s="75"/>
      <c r="E113" s="75"/>
      <c r="F113" s="24" t="s">
        <v>83</v>
      </c>
      <c r="G113" s="44">
        <v>24</v>
      </c>
      <c r="H113" s="27">
        <v>133.4</v>
      </c>
      <c r="I113" s="28"/>
      <c r="J113" s="28"/>
      <c r="K113" s="28"/>
      <c r="L113" s="28"/>
      <c r="M113" s="27">
        <v>27405.7</v>
      </c>
      <c r="N113" s="65"/>
      <c r="O113" s="65"/>
      <c r="P113" s="28"/>
      <c r="Q113" s="36">
        <v>0</v>
      </c>
      <c r="R113" s="36">
        <v>0</v>
      </c>
      <c r="BU113" s="23"/>
      <c r="BV113" s="2" t="s">
        <v>114</v>
      </c>
      <c r="BZ113" s="41"/>
      <c r="CA113" s="45"/>
      <c r="CF113" s="51">
        <f t="shared" si="2"/>
        <v>0</v>
      </c>
      <c r="CG113" s="51">
        <f t="shared" si="3"/>
        <v>27405.7</v>
      </c>
    </row>
    <row r="114" spans="1:85" customFormat="1" ht="15" x14ac:dyDescent="0.25">
      <c r="A114" s="32"/>
      <c r="B114" s="34" t="s">
        <v>34</v>
      </c>
      <c r="C114" s="73" t="s">
        <v>41</v>
      </c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4"/>
      <c r="BU114" s="23"/>
      <c r="BY114" s="2" t="s">
        <v>41</v>
      </c>
      <c r="BZ114" s="41"/>
      <c r="CA114" s="45"/>
      <c r="CF114" s="51">
        <f t="shared" si="2"/>
        <v>0</v>
      </c>
      <c r="CG114" s="51">
        <f t="shared" si="3"/>
        <v>0</v>
      </c>
    </row>
    <row r="115" spans="1:85" customFormat="1" ht="15" x14ac:dyDescent="0.25">
      <c r="A115" s="71" t="s">
        <v>115</v>
      </c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BU115" s="23"/>
      <c r="BZ115" s="41"/>
      <c r="CA115" s="45" t="s">
        <v>115</v>
      </c>
      <c r="CF115" s="51">
        <f t="shared" si="2"/>
        <v>0</v>
      </c>
      <c r="CG115" s="51">
        <f t="shared" si="3"/>
        <v>0</v>
      </c>
    </row>
    <row r="116" spans="1:85" customFormat="1" ht="34.5" x14ac:dyDescent="0.25">
      <c r="A116" s="24" t="s">
        <v>116</v>
      </c>
      <c r="B116" s="25" t="s">
        <v>72</v>
      </c>
      <c r="C116" s="75" t="s">
        <v>73</v>
      </c>
      <c r="D116" s="75"/>
      <c r="E116" s="75"/>
      <c r="F116" s="24" t="s">
        <v>74</v>
      </c>
      <c r="G116" s="43">
        <v>0.24</v>
      </c>
      <c r="H116" s="27">
        <v>140.66999999999999</v>
      </c>
      <c r="I116" s="29">
        <v>124.03</v>
      </c>
      <c r="J116" s="29">
        <v>16.64</v>
      </c>
      <c r="K116" s="28"/>
      <c r="L116" s="28"/>
      <c r="M116" s="29">
        <v>716.25</v>
      </c>
      <c r="N116" s="68">
        <v>670.64</v>
      </c>
      <c r="O116" s="68">
        <v>45.61</v>
      </c>
      <c r="P116" s="28"/>
      <c r="Q116" s="29">
        <v>7.67</v>
      </c>
      <c r="R116" s="29">
        <v>1.84</v>
      </c>
      <c r="BU116" s="23"/>
      <c r="BV116" s="2" t="s">
        <v>73</v>
      </c>
      <c r="BZ116" s="41"/>
      <c r="CA116" s="45"/>
      <c r="CF116" s="51">
        <f t="shared" si="2"/>
        <v>716.25</v>
      </c>
      <c r="CG116" s="51">
        <f t="shared" si="3"/>
        <v>0</v>
      </c>
    </row>
    <row r="117" spans="1:85" customFormat="1" ht="15" x14ac:dyDescent="0.25">
      <c r="A117" s="30"/>
      <c r="B117" s="31"/>
      <c r="C117" s="76" t="s">
        <v>104</v>
      </c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7"/>
      <c r="BU117" s="23"/>
      <c r="BW117" s="2" t="s">
        <v>104</v>
      </c>
      <c r="BZ117" s="41"/>
      <c r="CA117" s="45"/>
      <c r="CF117" s="51">
        <f t="shared" si="2"/>
        <v>0</v>
      </c>
      <c r="CG117" s="51">
        <f t="shared" si="3"/>
        <v>0</v>
      </c>
    </row>
    <row r="118" spans="1:85" customFormat="1" ht="57" x14ac:dyDescent="0.25">
      <c r="A118" s="32"/>
      <c r="B118" s="33" t="s">
        <v>39</v>
      </c>
      <c r="C118" s="73" t="s">
        <v>40</v>
      </c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4"/>
      <c r="BU118" s="23"/>
      <c r="BX118" s="2" t="s">
        <v>40</v>
      </c>
      <c r="BZ118" s="41"/>
      <c r="CA118" s="45"/>
      <c r="CF118" s="51">
        <f t="shared" si="2"/>
        <v>0</v>
      </c>
      <c r="CG118" s="51">
        <f t="shared" si="3"/>
        <v>0</v>
      </c>
    </row>
    <row r="119" spans="1:85" customFormat="1" ht="15" x14ac:dyDescent="0.25">
      <c r="A119" s="32"/>
      <c r="B119" s="34" t="s">
        <v>34</v>
      </c>
      <c r="C119" s="73" t="s">
        <v>41</v>
      </c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4"/>
      <c r="BU119" s="23"/>
      <c r="BY119" s="2" t="s">
        <v>41</v>
      </c>
      <c r="BZ119" s="41"/>
      <c r="CA119" s="45"/>
      <c r="CF119" s="51">
        <f t="shared" si="2"/>
        <v>0</v>
      </c>
      <c r="CG119" s="51">
        <f t="shared" si="3"/>
        <v>0</v>
      </c>
    </row>
    <row r="120" spans="1:85" customFormat="1" ht="34.5" x14ac:dyDescent="0.25">
      <c r="A120" s="24" t="s">
        <v>117</v>
      </c>
      <c r="B120" s="25" t="s">
        <v>77</v>
      </c>
      <c r="C120" s="75" t="s">
        <v>78</v>
      </c>
      <c r="D120" s="75"/>
      <c r="E120" s="75"/>
      <c r="F120" s="24" t="s">
        <v>74</v>
      </c>
      <c r="G120" s="43">
        <v>0.24</v>
      </c>
      <c r="H120" s="27">
        <v>362.25</v>
      </c>
      <c r="I120" s="29">
        <v>318.08999999999997</v>
      </c>
      <c r="J120" s="29">
        <v>44.16</v>
      </c>
      <c r="K120" s="28"/>
      <c r="L120" s="28"/>
      <c r="M120" s="27">
        <v>1841.01</v>
      </c>
      <c r="N120" s="64">
        <v>1719.98</v>
      </c>
      <c r="O120" s="68">
        <v>121.03</v>
      </c>
      <c r="P120" s="28"/>
      <c r="Q120" s="29">
        <v>19.670000000000002</v>
      </c>
      <c r="R120" s="29">
        <v>4.72</v>
      </c>
      <c r="BU120" s="23"/>
      <c r="BV120" s="2" t="s">
        <v>78</v>
      </c>
      <c r="BZ120" s="41"/>
      <c r="CA120" s="45"/>
      <c r="CF120" s="51">
        <f t="shared" si="2"/>
        <v>1841.01</v>
      </c>
      <c r="CG120" s="51">
        <f t="shared" si="3"/>
        <v>0</v>
      </c>
    </row>
    <row r="121" spans="1:85" customFormat="1" ht="15" x14ac:dyDescent="0.25">
      <c r="A121" s="30"/>
      <c r="B121" s="31"/>
      <c r="C121" s="76" t="s">
        <v>104</v>
      </c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7"/>
      <c r="BU121" s="23"/>
      <c r="BW121" s="2" t="s">
        <v>104</v>
      </c>
      <c r="BZ121" s="41"/>
      <c r="CA121" s="45"/>
      <c r="CF121" s="51">
        <f t="shared" si="2"/>
        <v>0</v>
      </c>
      <c r="CG121" s="51">
        <f t="shared" si="3"/>
        <v>0</v>
      </c>
    </row>
    <row r="122" spans="1:85" customFormat="1" ht="15" x14ac:dyDescent="0.25">
      <c r="A122" s="32"/>
      <c r="B122" s="33"/>
      <c r="C122" s="73" t="s">
        <v>79</v>
      </c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4"/>
      <c r="BU122" s="23"/>
      <c r="BX122" s="2" t="s">
        <v>79</v>
      </c>
      <c r="BZ122" s="41"/>
      <c r="CA122" s="45"/>
      <c r="CF122" s="51">
        <f t="shared" si="2"/>
        <v>0</v>
      </c>
      <c r="CG122" s="51">
        <f t="shared" si="3"/>
        <v>0</v>
      </c>
    </row>
    <row r="123" spans="1:85" customFormat="1" ht="57" x14ac:dyDescent="0.25">
      <c r="A123" s="32"/>
      <c r="B123" s="33" t="s">
        <v>39</v>
      </c>
      <c r="C123" s="73" t="s">
        <v>40</v>
      </c>
      <c r="D123" s="73"/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4"/>
      <c r="BU123" s="23"/>
      <c r="BX123" s="2" t="s">
        <v>40</v>
      </c>
      <c r="BZ123" s="41"/>
      <c r="CA123" s="45"/>
      <c r="CF123" s="51">
        <f t="shared" si="2"/>
        <v>0</v>
      </c>
      <c r="CG123" s="51">
        <f t="shared" si="3"/>
        <v>0</v>
      </c>
    </row>
    <row r="124" spans="1:85" customFormat="1" ht="15" x14ac:dyDescent="0.25">
      <c r="A124" s="32"/>
      <c r="B124" s="34" t="s">
        <v>34</v>
      </c>
      <c r="C124" s="73" t="s">
        <v>41</v>
      </c>
      <c r="D124" s="73"/>
      <c r="E124" s="73"/>
      <c r="F124" s="73"/>
      <c r="G124" s="73"/>
      <c r="H124" s="73"/>
      <c r="I124" s="73"/>
      <c r="J124" s="73"/>
      <c r="K124" s="73"/>
      <c r="L124" s="73"/>
      <c r="M124" s="73"/>
      <c r="N124" s="73"/>
      <c r="O124" s="73"/>
      <c r="P124" s="73"/>
      <c r="Q124" s="73"/>
      <c r="R124" s="74"/>
      <c r="BU124" s="23"/>
      <c r="BY124" s="2" t="s">
        <v>41</v>
      </c>
      <c r="BZ124" s="41"/>
      <c r="CA124" s="45"/>
      <c r="CF124" s="51">
        <f t="shared" si="2"/>
        <v>0</v>
      </c>
      <c r="CG124" s="51">
        <f t="shared" si="3"/>
        <v>0</v>
      </c>
    </row>
    <row r="125" spans="1:85" customFormat="1" ht="45" x14ac:dyDescent="0.25">
      <c r="A125" s="24" t="s">
        <v>118</v>
      </c>
      <c r="B125" s="25" t="s">
        <v>81</v>
      </c>
      <c r="C125" s="75" t="s">
        <v>82</v>
      </c>
      <c r="D125" s="75"/>
      <c r="E125" s="75"/>
      <c r="F125" s="24" t="s">
        <v>83</v>
      </c>
      <c r="G125" s="44">
        <v>24</v>
      </c>
      <c r="H125" s="27">
        <v>35.28</v>
      </c>
      <c r="I125" s="28"/>
      <c r="J125" s="28"/>
      <c r="K125" s="28"/>
      <c r="L125" s="28"/>
      <c r="M125" s="27">
        <v>7247.92</v>
      </c>
      <c r="N125" s="65"/>
      <c r="O125" s="65"/>
      <c r="P125" s="28"/>
      <c r="Q125" s="36">
        <v>0</v>
      </c>
      <c r="R125" s="36">
        <v>0</v>
      </c>
      <c r="BU125" s="23"/>
      <c r="BV125" s="2" t="s">
        <v>82</v>
      </c>
      <c r="BZ125" s="41"/>
      <c r="CA125" s="45"/>
      <c r="CF125" s="51">
        <f t="shared" si="2"/>
        <v>0</v>
      </c>
      <c r="CG125" s="51">
        <f t="shared" si="3"/>
        <v>7247.92</v>
      </c>
    </row>
    <row r="126" spans="1:85" customFormat="1" ht="15" x14ac:dyDescent="0.25">
      <c r="A126" s="32"/>
      <c r="B126" s="34" t="s">
        <v>34</v>
      </c>
      <c r="C126" s="73" t="s">
        <v>41</v>
      </c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4"/>
      <c r="BU126" s="23"/>
      <c r="BY126" s="2" t="s">
        <v>41</v>
      </c>
      <c r="BZ126" s="41"/>
      <c r="CA126" s="45"/>
      <c r="CF126" s="51">
        <f t="shared" si="2"/>
        <v>0</v>
      </c>
      <c r="CG126" s="51">
        <f t="shared" si="3"/>
        <v>0</v>
      </c>
    </row>
    <row r="127" spans="1:85" customFormat="1" ht="45" x14ac:dyDescent="0.25">
      <c r="A127" s="24" t="s">
        <v>119</v>
      </c>
      <c r="B127" s="25" t="s">
        <v>85</v>
      </c>
      <c r="C127" s="75" t="s">
        <v>86</v>
      </c>
      <c r="D127" s="75"/>
      <c r="E127" s="75"/>
      <c r="F127" s="24" t="s">
        <v>83</v>
      </c>
      <c r="G127" s="44">
        <v>24</v>
      </c>
      <c r="H127" s="27">
        <v>40.090000000000003</v>
      </c>
      <c r="I127" s="28"/>
      <c r="J127" s="28"/>
      <c r="K127" s="28"/>
      <c r="L127" s="28"/>
      <c r="M127" s="27">
        <v>8236.09</v>
      </c>
      <c r="N127" s="65"/>
      <c r="O127" s="65"/>
      <c r="P127" s="28"/>
      <c r="Q127" s="36">
        <v>0</v>
      </c>
      <c r="R127" s="36">
        <v>0</v>
      </c>
      <c r="BU127" s="23"/>
      <c r="BV127" s="2" t="s">
        <v>86</v>
      </c>
      <c r="BZ127" s="41"/>
      <c r="CA127" s="45"/>
      <c r="CF127" s="51">
        <f t="shared" si="2"/>
        <v>0</v>
      </c>
      <c r="CG127" s="51">
        <f t="shared" si="3"/>
        <v>8236.09</v>
      </c>
    </row>
    <row r="128" spans="1:85" customFormat="1" ht="15" x14ac:dyDescent="0.25">
      <c r="A128" s="32"/>
      <c r="B128" s="34" t="s">
        <v>34</v>
      </c>
      <c r="C128" s="73" t="s">
        <v>41</v>
      </c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4"/>
      <c r="BU128" s="23"/>
      <c r="BY128" s="2" t="s">
        <v>41</v>
      </c>
      <c r="BZ128" s="41"/>
      <c r="CA128" s="45"/>
      <c r="CF128" s="51">
        <f t="shared" si="2"/>
        <v>0</v>
      </c>
      <c r="CG128" s="51">
        <f t="shared" si="3"/>
        <v>0</v>
      </c>
    </row>
    <row r="129" spans="1:85" customFormat="1" ht="15" x14ac:dyDescent="0.25">
      <c r="A129" s="71" t="s">
        <v>120</v>
      </c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BU129" s="23"/>
      <c r="BZ129" s="41"/>
      <c r="CA129" s="45" t="s">
        <v>120</v>
      </c>
      <c r="CF129" s="51">
        <f t="shared" si="2"/>
        <v>0</v>
      </c>
      <c r="CG129" s="51">
        <f t="shared" si="3"/>
        <v>0</v>
      </c>
    </row>
    <row r="130" spans="1:85" customFormat="1" ht="34.5" x14ac:dyDescent="0.25">
      <c r="A130" s="24" t="s">
        <v>121</v>
      </c>
      <c r="B130" s="25" t="s">
        <v>72</v>
      </c>
      <c r="C130" s="75" t="s">
        <v>73</v>
      </c>
      <c r="D130" s="75"/>
      <c r="E130" s="75"/>
      <c r="F130" s="24" t="s">
        <v>74</v>
      </c>
      <c r="G130" s="43">
        <v>0.16</v>
      </c>
      <c r="H130" s="27">
        <v>140.66999999999999</v>
      </c>
      <c r="I130" s="29">
        <v>124.03</v>
      </c>
      <c r="J130" s="29">
        <v>16.64</v>
      </c>
      <c r="K130" s="28"/>
      <c r="L130" s="28"/>
      <c r="M130" s="29">
        <v>477.5</v>
      </c>
      <c r="N130" s="68">
        <v>447.09</v>
      </c>
      <c r="O130" s="68">
        <v>30.41</v>
      </c>
      <c r="P130" s="28"/>
      <c r="Q130" s="29">
        <v>7.67</v>
      </c>
      <c r="R130" s="29">
        <v>1.23</v>
      </c>
      <c r="BU130" s="23"/>
      <c r="BV130" s="2" t="s">
        <v>73</v>
      </c>
      <c r="BZ130" s="41"/>
      <c r="CA130" s="45"/>
      <c r="CF130" s="51">
        <f t="shared" si="2"/>
        <v>477.5</v>
      </c>
      <c r="CG130" s="51">
        <f t="shared" si="3"/>
        <v>0</v>
      </c>
    </row>
    <row r="131" spans="1:85" customFormat="1" ht="15" x14ac:dyDescent="0.25">
      <c r="A131" s="30"/>
      <c r="B131" s="31"/>
      <c r="C131" s="76" t="s">
        <v>122</v>
      </c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7"/>
      <c r="BU131" s="23"/>
      <c r="BW131" s="2" t="s">
        <v>122</v>
      </c>
      <c r="BZ131" s="41"/>
      <c r="CA131" s="45"/>
      <c r="CF131" s="51">
        <f t="shared" si="2"/>
        <v>0</v>
      </c>
      <c r="CG131" s="51">
        <f t="shared" si="3"/>
        <v>0</v>
      </c>
    </row>
    <row r="132" spans="1:85" customFormat="1" ht="57" x14ac:dyDescent="0.25">
      <c r="A132" s="32"/>
      <c r="B132" s="33" t="s">
        <v>39</v>
      </c>
      <c r="C132" s="73" t="s">
        <v>40</v>
      </c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4"/>
      <c r="BU132" s="23"/>
      <c r="BX132" s="2" t="s">
        <v>40</v>
      </c>
      <c r="BZ132" s="41"/>
      <c r="CA132" s="45"/>
      <c r="CF132" s="51">
        <f t="shared" si="2"/>
        <v>0</v>
      </c>
      <c r="CG132" s="51">
        <f t="shared" si="3"/>
        <v>0</v>
      </c>
    </row>
    <row r="133" spans="1:85" customFormat="1" ht="15" x14ac:dyDescent="0.25">
      <c r="A133" s="32"/>
      <c r="B133" s="34" t="s">
        <v>34</v>
      </c>
      <c r="C133" s="73" t="s">
        <v>41</v>
      </c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4"/>
      <c r="BU133" s="23"/>
      <c r="BY133" s="2" t="s">
        <v>41</v>
      </c>
      <c r="BZ133" s="41"/>
      <c r="CA133" s="45"/>
      <c r="CF133" s="51">
        <f t="shared" si="2"/>
        <v>0</v>
      </c>
      <c r="CG133" s="51">
        <f t="shared" si="3"/>
        <v>0</v>
      </c>
    </row>
    <row r="134" spans="1:85" customFormat="1" ht="34.5" x14ac:dyDescent="0.25">
      <c r="A134" s="24" t="s">
        <v>123</v>
      </c>
      <c r="B134" s="25" t="s">
        <v>77</v>
      </c>
      <c r="C134" s="75" t="s">
        <v>78</v>
      </c>
      <c r="D134" s="75"/>
      <c r="E134" s="75"/>
      <c r="F134" s="24" t="s">
        <v>74</v>
      </c>
      <c r="G134" s="43">
        <v>0.16</v>
      </c>
      <c r="H134" s="27">
        <v>362.25</v>
      </c>
      <c r="I134" s="29">
        <v>318.08999999999997</v>
      </c>
      <c r="J134" s="29">
        <v>44.16</v>
      </c>
      <c r="K134" s="28"/>
      <c r="L134" s="28"/>
      <c r="M134" s="27">
        <v>1227.3399999999999</v>
      </c>
      <c r="N134" s="64">
        <v>1146.6500000000001</v>
      </c>
      <c r="O134" s="68">
        <v>80.69</v>
      </c>
      <c r="P134" s="28"/>
      <c r="Q134" s="29">
        <v>19.670000000000002</v>
      </c>
      <c r="R134" s="29">
        <v>3.15</v>
      </c>
      <c r="BU134" s="23"/>
      <c r="BV134" s="2" t="s">
        <v>78</v>
      </c>
      <c r="BZ134" s="41"/>
      <c r="CA134" s="45"/>
      <c r="CF134" s="51">
        <f t="shared" si="2"/>
        <v>1227.3400000000001</v>
      </c>
      <c r="CG134" s="51">
        <f t="shared" si="3"/>
        <v>0</v>
      </c>
    </row>
    <row r="135" spans="1:85" customFormat="1" ht="15" x14ac:dyDescent="0.25">
      <c r="A135" s="30"/>
      <c r="B135" s="31"/>
      <c r="C135" s="76" t="s">
        <v>122</v>
      </c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7"/>
      <c r="BU135" s="23"/>
      <c r="BW135" s="2" t="s">
        <v>122</v>
      </c>
      <c r="BZ135" s="41"/>
      <c r="CA135" s="45"/>
      <c r="CF135" s="51">
        <f t="shared" si="2"/>
        <v>0</v>
      </c>
      <c r="CG135" s="51">
        <f t="shared" si="3"/>
        <v>0</v>
      </c>
    </row>
    <row r="136" spans="1:85" customFormat="1" ht="15" x14ac:dyDescent="0.25">
      <c r="A136" s="32"/>
      <c r="B136" s="33"/>
      <c r="C136" s="73" t="s">
        <v>79</v>
      </c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4"/>
      <c r="BU136" s="23"/>
      <c r="BX136" s="2" t="s">
        <v>79</v>
      </c>
      <c r="BZ136" s="41"/>
      <c r="CA136" s="45"/>
      <c r="CF136" s="51">
        <f t="shared" si="2"/>
        <v>0</v>
      </c>
      <c r="CG136" s="51">
        <f t="shared" si="3"/>
        <v>0</v>
      </c>
    </row>
    <row r="137" spans="1:85" customFormat="1" ht="57" x14ac:dyDescent="0.25">
      <c r="A137" s="32"/>
      <c r="B137" s="33" t="s">
        <v>39</v>
      </c>
      <c r="C137" s="73" t="s">
        <v>40</v>
      </c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4"/>
      <c r="BU137" s="23"/>
      <c r="BX137" s="2" t="s">
        <v>40</v>
      </c>
      <c r="BZ137" s="41"/>
      <c r="CA137" s="45"/>
      <c r="CF137" s="51">
        <f t="shared" si="2"/>
        <v>0</v>
      </c>
      <c r="CG137" s="51">
        <f t="shared" si="3"/>
        <v>0</v>
      </c>
    </row>
    <row r="138" spans="1:85" customFormat="1" ht="15" x14ac:dyDescent="0.25">
      <c r="A138" s="32"/>
      <c r="B138" s="34" t="s">
        <v>34</v>
      </c>
      <c r="C138" s="73" t="s">
        <v>41</v>
      </c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4"/>
      <c r="BU138" s="23"/>
      <c r="BY138" s="2" t="s">
        <v>41</v>
      </c>
      <c r="BZ138" s="41"/>
      <c r="CA138" s="45"/>
      <c r="CF138" s="51">
        <f t="shared" si="2"/>
        <v>0</v>
      </c>
      <c r="CG138" s="51">
        <f t="shared" si="3"/>
        <v>0</v>
      </c>
    </row>
    <row r="139" spans="1:85" customFormat="1" ht="45" x14ac:dyDescent="0.25">
      <c r="A139" s="24" t="s">
        <v>124</v>
      </c>
      <c r="B139" s="25" t="s">
        <v>110</v>
      </c>
      <c r="C139" s="75" t="s">
        <v>111</v>
      </c>
      <c r="D139" s="75"/>
      <c r="E139" s="75"/>
      <c r="F139" s="24" t="s">
        <v>83</v>
      </c>
      <c r="G139" s="44">
        <v>16</v>
      </c>
      <c r="H139" s="27">
        <v>91.65</v>
      </c>
      <c r="I139" s="28"/>
      <c r="J139" s="28"/>
      <c r="K139" s="28"/>
      <c r="L139" s="28"/>
      <c r="M139" s="27">
        <v>12552.38</v>
      </c>
      <c r="N139" s="65"/>
      <c r="O139" s="65"/>
      <c r="P139" s="28"/>
      <c r="Q139" s="36">
        <v>0</v>
      </c>
      <c r="R139" s="36">
        <v>0</v>
      </c>
      <c r="BU139" s="23"/>
      <c r="BV139" s="2" t="s">
        <v>111</v>
      </c>
      <c r="BZ139" s="41"/>
      <c r="CA139" s="45"/>
      <c r="CF139" s="51">
        <f t="shared" si="2"/>
        <v>0</v>
      </c>
      <c r="CG139" s="51">
        <f t="shared" si="3"/>
        <v>12552.38</v>
      </c>
    </row>
    <row r="140" spans="1:85" customFormat="1" ht="15" x14ac:dyDescent="0.25">
      <c r="A140" s="32"/>
      <c r="B140" s="34" t="s">
        <v>34</v>
      </c>
      <c r="C140" s="73" t="s">
        <v>41</v>
      </c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4"/>
      <c r="BU140" s="23"/>
      <c r="BY140" s="2" t="s">
        <v>41</v>
      </c>
      <c r="BZ140" s="41"/>
      <c r="CA140" s="45"/>
      <c r="CF140" s="51">
        <f t="shared" si="2"/>
        <v>0</v>
      </c>
      <c r="CG140" s="51">
        <f t="shared" si="3"/>
        <v>0</v>
      </c>
    </row>
    <row r="141" spans="1:85" customFormat="1" ht="45" x14ac:dyDescent="0.25">
      <c r="A141" s="24" t="s">
        <v>125</v>
      </c>
      <c r="B141" s="25" t="s">
        <v>113</v>
      </c>
      <c r="C141" s="75" t="s">
        <v>114</v>
      </c>
      <c r="D141" s="75"/>
      <c r="E141" s="75"/>
      <c r="F141" s="24" t="s">
        <v>83</v>
      </c>
      <c r="G141" s="44">
        <v>16</v>
      </c>
      <c r="H141" s="27">
        <v>133.4</v>
      </c>
      <c r="I141" s="28"/>
      <c r="J141" s="28"/>
      <c r="K141" s="28"/>
      <c r="L141" s="28"/>
      <c r="M141" s="27">
        <v>18270.46</v>
      </c>
      <c r="N141" s="65"/>
      <c r="O141" s="65"/>
      <c r="P141" s="28"/>
      <c r="Q141" s="36">
        <v>0</v>
      </c>
      <c r="R141" s="36">
        <v>0</v>
      </c>
      <c r="BU141" s="23"/>
      <c r="BV141" s="2" t="s">
        <v>114</v>
      </c>
      <c r="BZ141" s="41"/>
      <c r="CA141" s="45"/>
      <c r="CF141" s="51">
        <f t="shared" si="2"/>
        <v>0</v>
      </c>
      <c r="CG141" s="51">
        <f t="shared" si="3"/>
        <v>18270.46</v>
      </c>
    </row>
    <row r="142" spans="1:85" customFormat="1" ht="15" x14ac:dyDescent="0.25">
      <c r="A142" s="32"/>
      <c r="B142" s="34" t="s">
        <v>34</v>
      </c>
      <c r="C142" s="73" t="s">
        <v>41</v>
      </c>
      <c r="D142" s="73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4"/>
      <c r="BU142" s="23"/>
      <c r="BY142" s="2" t="s">
        <v>41</v>
      </c>
      <c r="BZ142" s="41"/>
      <c r="CA142" s="45"/>
      <c r="CF142" s="51">
        <f t="shared" si="2"/>
        <v>0</v>
      </c>
      <c r="CG142" s="51">
        <f t="shared" si="3"/>
        <v>0</v>
      </c>
    </row>
    <row r="143" spans="1:85" customFormat="1" ht="45.75" x14ac:dyDescent="0.25">
      <c r="A143" s="24" t="s">
        <v>126</v>
      </c>
      <c r="B143" s="25" t="s">
        <v>127</v>
      </c>
      <c r="C143" s="75" t="s">
        <v>128</v>
      </c>
      <c r="D143" s="75"/>
      <c r="E143" s="75"/>
      <c r="F143" s="24" t="s">
        <v>129</v>
      </c>
      <c r="G143" s="43">
        <v>0.08</v>
      </c>
      <c r="H143" s="27">
        <v>283.68</v>
      </c>
      <c r="I143" s="29">
        <v>127.19</v>
      </c>
      <c r="J143" s="29">
        <v>156.49</v>
      </c>
      <c r="K143" s="28"/>
      <c r="L143" s="28"/>
      <c r="M143" s="29">
        <v>372.22</v>
      </c>
      <c r="N143" s="68">
        <v>229.25</v>
      </c>
      <c r="O143" s="68">
        <v>142.97</v>
      </c>
      <c r="P143" s="28"/>
      <c r="Q143" s="29">
        <v>7.87</v>
      </c>
      <c r="R143" s="29">
        <v>0.63</v>
      </c>
      <c r="BU143" s="23"/>
      <c r="BV143" s="2" t="s">
        <v>128</v>
      </c>
      <c r="BZ143" s="41"/>
      <c r="CA143" s="45"/>
      <c r="CF143" s="51">
        <f t="shared" si="2"/>
        <v>372.22</v>
      </c>
      <c r="CG143" s="51">
        <f t="shared" si="3"/>
        <v>0</v>
      </c>
    </row>
    <row r="144" spans="1:85" customFormat="1" ht="15" x14ac:dyDescent="0.25">
      <c r="A144" s="30"/>
      <c r="B144" s="31"/>
      <c r="C144" s="76" t="s">
        <v>130</v>
      </c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7"/>
      <c r="BU144" s="23"/>
      <c r="BW144" s="2" t="s">
        <v>130</v>
      </c>
      <c r="BZ144" s="41"/>
      <c r="CA144" s="45"/>
      <c r="CF144" s="51">
        <f t="shared" si="2"/>
        <v>0</v>
      </c>
      <c r="CG144" s="51">
        <f t="shared" si="3"/>
        <v>0</v>
      </c>
    </row>
    <row r="145" spans="1:85" customFormat="1" ht="57" x14ac:dyDescent="0.25">
      <c r="A145" s="32"/>
      <c r="B145" s="33" t="s">
        <v>39</v>
      </c>
      <c r="C145" s="73" t="s">
        <v>40</v>
      </c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4"/>
      <c r="BU145" s="23"/>
      <c r="BX145" s="2" t="s">
        <v>40</v>
      </c>
      <c r="BZ145" s="41"/>
      <c r="CA145" s="45"/>
      <c r="CF145" s="51">
        <f t="shared" si="2"/>
        <v>0</v>
      </c>
      <c r="CG145" s="51">
        <f t="shared" si="3"/>
        <v>0</v>
      </c>
    </row>
    <row r="146" spans="1:85" customFormat="1" ht="15" x14ac:dyDescent="0.25">
      <c r="A146" s="32"/>
      <c r="B146" s="34" t="s">
        <v>34</v>
      </c>
      <c r="C146" s="73" t="s">
        <v>41</v>
      </c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4"/>
      <c r="BU146" s="23"/>
      <c r="BY146" s="2" t="s">
        <v>41</v>
      </c>
      <c r="BZ146" s="41"/>
      <c r="CA146" s="45"/>
      <c r="CF146" s="51">
        <f t="shared" si="2"/>
        <v>0</v>
      </c>
      <c r="CG146" s="51">
        <f t="shared" si="3"/>
        <v>0</v>
      </c>
    </row>
    <row r="147" spans="1:85" customFormat="1" ht="34.5" x14ac:dyDescent="0.25">
      <c r="A147" s="24" t="s">
        <v>131</v>
      </c>
      <c r="B147" s="25" t="s">
        <v>132</v>
      </c>
      <c r="C147" s="75" t="s">
        <v>133</v>
      </c>
      <c r="D147" s="75"/>
      <c r="E147" s="75"/>
      <c r="F147" s="24" t="s">
        <v>129</v>
      </c>
      <c r="G147" s="43">
        <v>-0.08</v>
      </c>
      <c r="H147" s="27">
        <v>125.47</v>
      </c>
      <c r="I147" s="29">
        <v>50.26</v>
      </c>
      <c r="J147" s="29">
        <v>75.209999999999994</v>
      </c>
      <c r="K147" s="28"/>
      <c r="L147" s="28"/>
      <c r="M147" s="29">
        <v>-159.29</v>
      </c>
      <c r="N147" s="68">
        <v>-90.58</v>
      </c>
      <c r="O147" s="68">
        <v>-68.709999999999994</v>
      </c>
      <c r="P147" s="28"/>
      <c r="Q147" s="29">
        <v>3.11</v>
      </c>
      <c r="R147" s="29">
        <v>-0.25</v>
      </c>
      <c r="BU147" s="23"/>
      <c r="BV147" s="2" t="s">
        <v>133</v>
      </c>
      <c r="BZ147" s="41"/>
      <c r="CA147" s="45"/>
      <c r="CF147" s="51">
        <f t="shared" si="2"/>
        <v>-159.29</v>
      </c>
      <c r="CG147" s="51">
        <f t="shared" si="3"/>
        <v>0</v>
      </c>
    </row>
    <row r="148" spans="1:85" customFormat="1" ht="15" x14ac:dyDescent="0.25">
      <c r="A148" s="30"/>
      <c r="B148" s="31"/>
      <c r="C148" s="76" t="s">
        <v>134</v>
      </c>
      <c r="D148" s="76"/>
      <c r="E148" s="76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7"/>
      <c r="BU148" s="23"/>
      <c r="BW148" s="2" t="s">
        <v>134</v>
      </c>
      <c r="BZ148" s="41"/>
      <c r="CA148" s="45"/>
      <c r="CF148" s="51">
        <f t="shared" si="2"/>
        <v>0</v>
      </c>
      <c r="CG148" s="51">
        <f t="shared" si="3"/>
        <v>0</v>
      </c>
    </row>
    <row r="149" spans="1:85" customFormat="1" ht="15" x14ac:dyDescent="0.25">
      <c r="A149" s="32"/>
      <c r="B149" s="33"/>
      <c r="C149" s="73" t="s">
        <v>135</v>
      </c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4"/>
      <c r="BU149" s="23"/>
      <c r="BX149" s="2" t="s">
        <v>135</v>
      </c>
      <c r="BZ149" s="41"/>
      <c r="CA149" s="45"/>
      <c r="CF149" s="51">
        <f t="shared" si="2"/>
        <v>0</v>
      </c>
      <c r="CG149" s="51">
        <f t="shared" si="3"/>
        <v>0</v>
      </c>
    </row>
    <row r="150" spans="1:85" customFormat="1" ht="57" x14ac:dyDescent="0.25">
      <c r="A150" s="32"/>
      <c r="B150" s="33" t="s">
        <v>39</v>
      </c>
      <c r="C150" s="73" t="s">
        <v>40</v>
      </c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4"/>
      <c r="BU150" s="23"/>
      <c r="BX150" s="2" t="s">
        <v>40</v>
      </c>
      <c r="BZ150" s="41"/>
      <c r="CA150" s="45"/>
      <c r="CF150" s="51">
        <f t="shared" si="2"/>
        <v>0</v>
      </c>
      <c r="CG150" s="51">
        <f t="shared" si="3"/>
        <v>0</v>
      </c>
    </row>
    <row r="151" spans="1:85" customFormat="1" ht="15" x14ac:dyDescent="0.25">
      <c r="A151" s="32"/>
      <c r="B151" s="34" t="s">
        <v>34</v>
      </c>
      <c r="C151" s="73" t="s">
        <v>41</v>
      </c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4"/>
      <c r="BU151" s="23"/>
      <c r="BY151" s="2" t="s">
        <v>41</v>
      </c>
      <c r="BZ151" s="41"/>
      <c r="CA151" s="45"/>
      <c r="CF151" s="51">
        <f t="shared" si="2"/>
        <v>0</v>
      </c>
      <c r="CG151" s="51">
        <f t="shared" si="3"/>
        <v>0</v>
      </c>
    </row>
    <row r="152" spans="1:85" customFormat="1" ht="33.75" x14ac:dyDescent="0.25">
      <c r="A152" s="24" t="s">
        <v>136</v>
      </c>
      <c r="B152" s="25" t="s">
        <v>137</v>
      </c>
      <c r="C152" s="75" t="s">
        <v>138</v>
      </c>
      <c r="D152" s="75"/>
      <c r="E152" s="75"/>
      <c r="F152" s="24" t="s">
        <v>139</v>
      </c>
      <c r="G152" s="47">
        <v>2.317E-3</v>
      </c>
      <c r="H152" s="27">
        <v>12378.7</v>
      </c>
      <c r="I152" s="27">
        <v>2544.1</v>
      </c>
      <c r="J152" s="29">
        <v>90.06</v>
      </c>
      <c r="K152" s="29">
        <v>6.21</v>
      </c>
      <c r="L152" s="28"/>
      <c r="M152" s="29">
        <v>328.46</v>
      </c>
      <c r="N152" s="68">
        <v>132.81</v>
      </c>
      <c r="O152" s="68">
        <v>2.38</v>
      </c>
      <c r="P152" s="29">
        <v>0.32</v>
      </c>
      <c r="Q152" s="29">
        <v>147.91</v>
      </c>
      <c r="R152" s="29">
        <v>0.34</v>
      </c>
      <c r="BU152" s="23"/>
      <c r="BV152" s="2" t="s">
        <v>138</v>
      </c>
      <c r="BZ152" s="41"/>
      <c r="CA152" s="45"/>
      <c r="CF152" s="51">
        <f t="shared" ref="CF152:CF157" si="4">N152+O152</f>
        <v>135.19</v>
      </c>
      <c r="CG152" s="51">
        <f t="shared" ref="CG152:CG215" si="5">M152-CF152</f>
        <v>193.26999999999998</v>
      </c>
    </row>
    <row r="153" spans="1:85" customFormat="1" ht="15" x14ac:dyDescent="0.25">
      <c r="A153" s="30"/>
      <c r="B153" s="31"/>
      <c r="C153" s="76" t="s">
        <v>140</v>
      </c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7"/>
      <c r="BU153" s="23"/>
      <c r="BW153" s="2" t="s">
        <v>140</v>
      </c>
      <c r="BZ153" s="41"/>
      <c r="CA153" s="45"/>
      <c r="CF153" s="51">
        <f t="shared" si="4"/>
        <v>0</v>
      </c>
      <c r="CG153" s="51">
        <f t="shared" si="5"/>
        <v>0</v>
      </c>
    </row>
    <row r="154" spans="1:85" customFormat="1" ht="57" x14ac:dyDescent="0.25">
      <c r="A154" s="32"/>
      <c r="B154" s="33" t="s">
        <v>39</v>
      </c>
      <c r="C154" s="73" t="s">
        <v>40</v>
      </c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4"/>
      <c r="BU154" s="23"/>
      <c r="BX154" s="2" t="s">
        <v>40</v>
      </c>
      <c r="BZ154" s="41"/>
      <c r="CA154" s="45"/>
      <c r="CF154" s="51">
        <f t="shared" si="4"/>
        <v>0</v>
      </c>
      <c r="CG154" s="51">
        <f t="shared" si="5"/>
        <v>0</v>
      </c>
    </row>
    <row r="155" spans="1:85" customFormat="1" ht="15" x14ac:dyDescent="0.25">
      <c r="A155" s="32"/>
      <c r="B155" s="34" t="s">
        <v>34</v>
      </c>
      <c r="C155" s="73" t="s">
        <v>41</v>
      </c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4"/>
      <c r="BU155" s="23"/>
      <c r="BY155" s="2" t="s">
        <v>41</v>
      </c>
      <c r="BZ155" s="41"/>
      <c r="CA155" s="45"/>
      <c r="CF155" s="51">
        <f t="shared" si="4"/>
        <v>0</v>
      </c>
      <c r="CG155" s="51">
        <f t="shared" si="5"/>
        <v>0</v>
      </c>
    </row>
    <row r="156" spans="1:85" customFormat="1" ht="15" x14ac:dyDescent="0.25">
      <c r="A156" s="71" t="s">
        <v>141</v>
      </c>
      <c r="B156" s="71"/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BU156" s="23"/>
      <c r="BZ156" s="41"/>
      <c r="CA156" s="45" t="s">
        <v>141</v>
      </c>
      <c r="CF156" s="51">
        <f t="shared" si="4"/>
        <v>0</v>
      </c>
      <c r="CG156" s="51">
        <f t="shared" si="5"/>
        <v>0</v>
      </c>
    </row>
    <row r="157" spans="1:85" customFormat="1" ht="34.5" x14ac:dyDescent="0.25">
      <c r="A157" s="24" t="s">
        <v>142</v>
      </c>
      <c r="B157" s="25" t="s">
        <v>72</v>
      </c>
      <c r="C157" s="75" t="s">
        <v>73</v>
      </c>
      <c r="D157" s="75"/>
      <c r="E157" s="75"/>
      <c r="F157" s="24" t="s">
        <v>74</v>
      </c>
      <c r="G157" s="43">
        <v>0.18</v>
      </c>
      <c r="H157" s="27">
        <v>140.66999999999999</v>
      </c>
      <c r="I157" s="29">
        <v>124.03</v>
      </c>
      <c r="J157" s="29">
        <v>16.64</v>
      </c>
      <c r="K157" s="28"/>
      <c r="L157" s="28"/>
      <c r="M157" s="29">
        <v>537.19000000000005</v>
      </c>
      <c r="N157" s="68">
        <v>502.98</v>
      </c>
      <c r="O157" s="68">
        <v>34.21</v>
      </c>
      <c r="P157" s="28"/>
      <c r="Q157" s="29">
        <v>7.67</v>
      </c>
      <c r="R157" s="29">
        <v>1.38</v>
      </c>
      <c r="BU157" s="23"/>
      <c r="BV157" s="2" t="s">
        <v>73</v>
      </c>
      <c r="BZ157" s="41"/>
      <c r="CA157" s="45"/>
      <c r="CF157" s="51">
        <f t="shared" si="4"/>
        <v>537.19000000000005</v>
      </c>
      <c r="CG157" s="51">
        <f t="shared" si="5"/>
        <v>0</v>
      </c>
    </row>
    <row r="158" spans="1:85" customFormat="1" ht="15" x14ac:dyDescent="0.25">
      <c r="A158" s="30"/>
      <c r="B158" s="31"/>
      <c r="C158" s="76" t="s">
        <v>143</v>
      </c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7"/>
      <c r="BU158" s="23"/>
      <c r="BW158" s="2" t="s">
        <v>143</v>
      </c>
      <c r="BZ158" s="41"/>
      <c r="CA158" s="45"/>
      <c r="CF158" s="51">
        <f t="shared" ref="CF158:CF215" si="6">N158+O158</f>
        <v>0</v>
      </c>
      <c r="CG158" s="51">
        <f t="shared" si="5"/>
        <v>0</v>
      </c>
    </row>
    <row r="159" spans="1:85" customFormat="1" ht="57" x14ac:dyDescent="0.25">
      <c r="A159" s="32"/>
      <c r="B159" s="33" t="s">
        <v>39</v>
      </c>
      <c r="C159" s="73" t="s">
        <v>40</v>
      </c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4"/>
      <c r="BU159" s="23"/>
      <c r="BX159" s="2" t="s">
        <v>40</v>
      </c>
      <c r="BZ159" s="41"/>
      <c r="CA159" s="45"/>
      <c r="CF159" s="51">
        <f t="shared" si="6"/>
        <v>0</v>
      </c>
      <c r="CG159" s="51">
        <f t="shared" si="5"/>
        <v>0</v>
      </c>
    </row>
    <row r="160" spans="1:85" customFormat="1" ht="15" x14ac:dyDescent="0.25">
      <c r="A160" s="32"/>
      <c r="B160" s="34" t="s">
        <v>34</v>
      </c>
      <c r="C160" s="73" t="s">
        <v>41</v>
      </c>
      <c r="D160" s="73"/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4"/>
      <c r="BU160" s="23"/>
      <c r="BY160" s="2" t="s">
        <v>41</v>
      </c>
      <c r="BZ160" s="41"/>
      <c r="CA160" s="45"/>
      <c r="CF160" s="51">
        <f t="shared" si="6"/>
        <v>0</v>
      </c>
      <c r="CG160" s="51">
        <f t="shared" si="5"/>
        <v>0</v>
      </c>
    </row>
    <row r="161" spans="1:85" customFormat="1" ht="34.5" x14ac:dyDescent="0.25">
      <c r="A161" s="24" t="s">
        <v>144</v>
      </c>
      <c r="B161" s="25" t="s">
        <v>77</v>
      </c>
      <c r="C161" s="75" t="s">
        <v>78</v>
      </c>
      <c r="D161" s="75"/>
      <c r="E161" s="75"/>
      <c r="F161" s="24" t="s">
        <v>74</v>
      </c>
      <c r="G161" s="43">
        <v>0.18</v>
      </c>
      <c r="H161" s="27">
        <v>362.25</v>
      </c>
      <c r="I161" s="29">
        <v>318.08999999999997</v>
      </c>
      <c r="J161" s="29">
        <v>44.16</v>
      </c>
      <c r="K161" s="28"/>
      <c r="L161" s="28"/>
      <c r="M161" s="27">
        <v>1380.76</v>
      </c>
      <c r="N161" s="64">
        <v>1289.98</v>
      </c>
      <c r="O161" s="68">
        <v>90.78</v>
      </c>
      <c r="P161" s="28"/>
      <c r="Q161" s="29">
        <v>19.670000000000002</v>
      </c>
      <c r="R161" s="29">
        <v>3.54</v>
      </c>
      <c r="BU161" s="23"/>
      <c r="BV161" s="2" t="s">
        <v>78</v>
      </c>
      <c r="BZ161" s="41"/>
      <c r="CA161" s="45"/>
      <c r="CF161" s="51">
        <f t="shared" si="6"/>
        <v>1380.76</v>
      </c>
      <c r="CG161" s="51">
        <f t="shared" si="5"/>
        <v>0</v>
      </c>
    </row>
    <row r="162" spans="1:85" customFormat="1" ht="15" x14ac:dyDescent="0.25">
      <c r="A162" s="30"/>
      <c r="B162" s="31"/>
      <c r="C162" s="76" t="s">
        <v>143</v>
      </c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7"/>
      <c r="BU162" s="23"/>
      <c r="BW162" s="2" t="s">
        <v>143</v>
      </c>
      <c r="BZ162" s="41"/>
      <c r="CA162" s="45"/>
      <c r="CF162" s="51">
        <f t="shared" si="6"/>
        <v>0</v>
      </c>
      <c r="CG162" s="51">
        <f t="shared" si="5"/>
        <v>0</v>
      </c>
    </row>
    <row r="163" spans="1:85" customFormat="1" ht="15" x14ac:dyDescent="0.25">
      <c r="A163" s="32"/>
      <c r="B163" s="33"/>
      <c r="C163" s="73" t="s">
        <v>79</v>
      </c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3"/>
      <c r="O163" s="73"/>
      <c r="P163" s="73"/>
      <c r="Q163" s="73"/>
      <c r="R163" s="74"/>
      <c r="BU163" s="23"/>
      <c r="BX163" s="2" t="s">
        <v>79</v>
      </c>
      <c r="BZ163" s="41"/>
      <c r="CA163" s="45"/>
      <c r="CF163" s="51">
        <f t="shared" si="6"/>
        <v>0</v>
      </c>
      <c r="CG163" s="51">
        <f t="shared" si="5"/>
        <v>0</v>
      </c>
    </row>
    <row r="164" spans="1:85" customFormat="1" ht="57" x14ac:dyDescent="0.25">
      <c r="A164" s="32"/>
      <c r="B164" s="33" t="s">
        <v>39</v>
      </c>
      <c r="C164" s="73" t="s">
        <v>40</v>
      </c>
      <c r="D164" s="73"/>
      <c r="E164" s="73"/>
      <c r="F164" s="73"/>
      <c r="G164" s="73"/>
      <c r="H164" s="73"/>
      <c r="I164" s="73"/>
      <c r="J164" s="73"/>
      <c r="K164" s="73"/>
      <c r="L164" s="73"/>
      <c r="M164" s="73"/>
      <c r="N164" s="73"/>
      <c r="O164" s="73"/>
      <c r="P164" s="73"/>
      <c r="Q164" s="73"/>
      <c r="R164" s="74"/>
      <c r="BU164" s="23"/>
      <c r="BX164" s="2" t="s">
        <v>40</v>
      </c>
      <c r="BZ164" s="41"/>
      <c r="CA164" s="45"/>
      <c r="CF164" s="51">
        <f t="shared" si="6"/>
        <v>0</v>
      </c>
      <c r="CG164" s="51">
        <f t="shared" si="5"/>
        <v>0</v>
      </c>
    </row>
    <row r="165" spans="1:85" customFormat="1" ht="15" x14ac:dyDescent="0.25">
      <c r="A165" s="32"/>
      <c r="B165" s="34" t="s">
        <v>34</v>
      </c>
      <c r="C165" s="73" t="s">
        <v>41</v>
      </c>
      <c r="D165" s="73"/>
      <c r="E165" s="73"/>
      <c r="F165" s="73"/>
      <c r="G165" s="73"/>
      <c r="H165" s="73"/>
      <c r="I165" s="73"/>
      <c r="J165" s="73"/>
      <c r="K165" s="73"/>
      <c r="L165" s="73"/>
      <c r="M165" s="73"/>
      <c r="N165" s="73"/>
      <c r="O165" s="73"/>
      <c r="P165" s="73"/>
      <c r="Q165" s="73"/>
      <c r="R165" s="74"/>
      <c r="BU165" s="23"/>
      <c r="BY165" s="2" t="s">
        <v>41</v>
      </c>
      <c r="BZ165" s="41"/>
      <c r="CA165" s="45"/>
      <c r="CF165" s="51">
        <f t="shared" si="6"/>
        <v>0</v>
      </c>
      <c r="CG165" s="51">
        <f t="shared" si="5"/>
        <v>0</v>
      </c>
    </row>
    <row r="166" spans="1:85" customFormat="1" ht="45" x14ac:dyDescent="0.25">
      <c r="A166" s="24" t="s">
        <v>145</v>
      </c>
      <c r="B166" s="25" t="s">
        <v>110</v>
      </c>
      <c r="C166" s="75" t="s">
        <v>111</v>
      </c>
      <c r="D166" s="75"/>
      <c r="E166" s="75"/>
      <c r="F166" s="24" t="s">
        <v>83</v>
      </c>
      <c r="G166" s="44">
        <v>18</v>
      </c>
      <c r="H166" s="27">
        <v>91.65</v>
      </c>
      <c r="I166" s="28"/>
      <c r="J166" s="28"/>
      <c r="K166" s="28"/>
      <c r="L166" s="28"/>
      <c r="M166" s="27">
        <v>14121.43</v>
      </c>
      <c r="N166" s="65"/>
      <c r="O166" s="65"/>
      <c r="P166" s="28"/>
      <c r="Q166" s="36">
        <v>0</v>
      </c>
      <c r="R166" s="36">
        <v>0</v>
      </c>
      <c r="BU166" s="23"/>
      <c r="BV166" s="2" t="s">
        <v>111</v>
      </c>
      <c r="BZ166" s="41"/>
      <c r="CA166" s="45"/>
      <c r="CF166" s="51">
        <f t="shared" si="6"/>
        <v>0</v>
      </c>
      <c r="CG166" s="51">
        <f t="shared" si="5"/>
        <v>14121.43</v>
      </c>
    </row>
    <row r="167" spans="1:85" customFormat="1" ht="15" x14ac:dyDescent="0.25">
      <c r="A167" s="32"/>
      <c r="B167" s="34" t="s">
        <v>34</v>
      </c>
      <c r="C167" s="73" t="s">
        <v>41</v>
      </c>
      <c r="D167" s="73"/>
      <c r="E167" s="73"/>
      <c r="F167" s="73"/>
      <c r="G167" s="73"/>
      <c r="H167" s="73"/>
      <c r="I167" s="73"/>
      <c r="J167" s="73"/>
      <c r="K167" s="73"/>
      <c r="L167" s="73"/>
      <c r="M167" s="73"/>
      <c r="N167" s="73"/>
      <c r="O167" s="73"/>
      <c r="P167" s="73"/>
      <c r="Q167" s="73"/>
      <c r="R167" s="74"/>
      <c r="BU167" s="23"/>
      <c r="BY167" s="2" t="s">
        <v>41</v>
      </c>
      <c r="BZ167" s="41"/>
      <c r="CA167" s="45"/>
      <c r="CF167" s="51">
        <f t="shared" si="6"/>
        <v>0</v>
      </c>
      <c r="CG167" s="51">
        <f t="shared" si="5"/>
        <v>0</v>
      </c>
    </row>
    <row r="168" spans="1:85" customFormat="1" ht="45" x14ac:dyDescent="0.25">
      <c r="A168" s="24" t="s">
        <v>146</v>
      </c>
      <c r="B168" s="25" t="s">
        <v>113</v>
      </c>
      <c r="C168" s="75" t="s">
        <v>114</v>
      </c>
      <c r="D168" s="75"/>
      <c r="E168" s="75"/>
      <c r="F168" s="24" t="s">
        <v>83</v>
      </c>
      <c r="G168" s="44">
        <v>18</v>
      </c>
      <c r="H168" s="27">
        <v>133.4</v>
      </c>
      <c r="I168" s="28"/>
      <c r="J168" s="28"/>
      <c r="K168" s="28"/>
      <c r="L168" s="28"/>
      <c r="M168" s="27">
        <v>20554.27</v>
      </c>
      <c r="N168" s="65"/>
      <c r="O168" s="65"/>
      <c r="P168" s="28"/>
      <c r="Q168" s="36">
        <v>0</v>
      </c>
      <c r="R168" s="36">
        <v>0</v>
      </c>
      <c r="BU168" s="23"/>
      <c r="BV168" s="2" t="s">
        <v>114</v>
      </c>
      <c r="BZ168" s="41"/>
      <c r="CA168" s="45"/>
      <c r="CF168" s="51">
        <f t="shared" si="6"/>
        <v>0</v>
      </c>
      <c r="CG168" s="51">
        <f t="shared" si="5"/>
        <v>20554.27</v>
      </c>
    </row>
    <row r="169" spans="1:85" customFormat="1" ht="15" x14ac:dyDescent="0.25">
      <c r="A169" s="32"/>
      <c r="B169" s="34" t="s">
        <v>34</v>
      </c>
      <c r="C169" s="73" t="s">
        <v>41</v>
      </c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4"/>
      <c r="BU169" s="23"/>
      <c r="BY169" s="2" t="s">
        <v>41</v>
      </c>
      <c r="BZ169" s="41"/>
      <c r="CA169" s="45"/>
      <c r="CF169" s="51">
        <f t="shared" si="6"/>
        <v>0</v>
      </c>
      <c r="CG169" s="51">
        <f t="shared" si="5"/>
        <v>0</v>
      </c>
    </row>
    <row r="170" spans="1:85" customFormat="1" ht="45.75" x14ac:dyDescent="0.25">
      <c r="A170" s="24" t="s">
        <v>147</v>
      </c>
      <c r="B170" s="25" t="s">
        <v>127</v>
      </c>
      <c r="C170" s="75" t="s">
        <v>128</v>
      </c>
      <c r="D170" s="75"/>
      <c r="E170" s="75"/>
      <c r="F170" s="24" t="s">
        <v>129</v>
      </c>
      <c r="G170" s="43">
        <v>0.18</v>
      </c>
      <c r="H170" s="27">
        <v>283.68</v>
      </c>
      <c r="I170" s="29">
        <v>127.19</v>
      </c>
      <c r="J170" s="29">
        <v>156.49</v>
      </c>
      <c r="K170" s="28"/>
      <c r="L170" s="28"/>
      <c r="M170" s="29">
        <v>837.49</v>
      </c>
      <c r="N170" s="68">
        <v>515.80999999999995</v>
      </c>
      <c r="O170" s="68">
        <v>321.68</v>
      </c>
      <c r="P170" s="28"/>
      <c r="Q170" s="29">
        <v>7.87</v>
      </c>
      <c r="R170" s="29">
        <v>1.42</v>
      </c>
      <c r="BU170" s="23"/>
      <c r="BV170" s="2" t="s">
        <v>128</v>
      </c>
      <c r="BZ170" s="41"/>
      <c r="CA170" s="45"/>
      <c r="CF170" s="51">
        <f t="shared" si="6"/>
        <v>837.49</v>
      </c>
      <c r="CG170" s="51">
        <f t="shared" si="5"/>
        <v>0</v>
      </c>
    </row>
    <row r="171" spans="1:85" customFormat="1" ht="15" x14ac:dyDescent="0.25">
      <c r="A171" s="30"/>
      <c r="B171" s="31"/>
      <c r="C171" s="76" t="s">
        <v>143</v>
      </c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7"/>
      <c r="BU171" s="23"/>
      <c r="BW171" s="2" t="s">
        <v>143</v>
      </c>
      <c r="BZ171" s="41"/>
      <c r="CA171" s="45"/>
      <c r="CF171" s="51">
        <f t="shared" si="6"/>
        <v>0</v>
      </c>
      <c r="CG171" s="51">
        <f t="shared" si="5"/>
        <v>0</v>
      </c>
    </row>
    <row r="172" spans="1:85" customFormat="1" ht="57" x14ac:dyDescent="0.25">
      <c r="A172" s="32"/>
      <c r="B172" s="33" t="s">
        <v>39</v>
      </c>
      <c r="C172" s="73" t="s">
        <v>40</v>
      </c>
      <c r="D172" s="73"/>
      <c r="E172" s="73"/>
      <c r="F172" s="73"/>
      <c r="G172" s="73"/>
      <c r="H172" s="73"/>
      <c r="I172" s="73"/>
      <c r="J172" s="73"/>
      <c r="K172" s="73"/>
      <c r="L172" s="73"/>
      <c r="M172" s="73"/>
      <c r="N172" s="73"/>
      <c r="O172" s="73"/>
      <c r="P172" s="73"/>
      <c r="Q172" s="73"/>
      <c r="R172" s="74"/>
      <c r="BU172" s="23"/>
      <c r="BX172" s="2" t="s">
        <v>40</v>
      </c>
      <c r="BZ172" s="41"/>
      <c r="CA172" s="45"/>
      <c r="CF172" s="51">
        <f t="shared" si="6"/>
        <v>0</v>
      </c>
      <c r="CG172" s="51">
        <f t="shared" si="5"/>
        <v>0</v>
      </c>
    </row>
    <row r="173" spans="1:85" customFormat="1" ht="15" x14ac:dyDescent="0.25">
      <c r="A173" s="32"/>
      <c r="B173" s="34" t="s">
        <v>34</v>
      </c>
      <c r="C173" s="73" t="s">
        <v>41</v>
      </c>
      <c r="D173" s="73"/>
      <c r="E173" s="73"/>
      <c r="F173" s="73"/>
      <c r="G173" s="73"/>
      <c r="H173" s="73"/>
      <c r="I173" s="73"/>
      <c r="J173" s="73"/>
      <c r="K173" s="73"/>
      <c r="L173" s="73"/>
      <c r="M173" s="73"/>
      <c r="N173" s="73"/>
      <c r="O173" s="73"/>
      <c r="P173" s="73"/>
      <c r="Q173" s="73"/>
      <c r="R173" s="74"/>
      <c r="BU173" s="23"/>
      <c r="BY173" s="2" t="s">
        <v>41</v>
      </c>
      <c r="BZ173" s="41"/>
      <c r="CA173" s="45"/>
      <c r="CF173" s="51">
        <f t="shared" si="6"/>
        <v>0</v>
      </c>
      <c r="CG173" s="51">
        <f t="shared" si="5"/>
        <v>0</v>
      </c>
    </row>
    <row r="174" spans="1:85" customFormat="1" ht="34.5" x14ac:dyDescent="0.25">
      <c r="A174" s="24" t="s">
        <v>148</v>
      </c>
      <c r="B174" s="25" t="s">
        <v>132</v>
      </c>
      <c r="C174" s="75" t="s">
        <v>133</v>
      </c>
      <c r="D174" s="75"/>
      <c r="E174" s="75"/>
      <c r="F174" s="24" t="s">
        <v>129</v>
      </c>
      <c r="G174" s="43">
        <v>-0.18</v>
      </c>
      <c r="H174" s="27">
        <v>125.47</v>
      </c>
      <c r="I174" s="29">
        <v>50.26</v>
      </c>
      <c r="J174" s="29">
        <v>75.209999999999994</v>
      </c>
      <c r="K174" s="28"/>
      <c r="L174" s="28"/>
      <c r="M174" s="29">
        <v>-358.4</v>
      </c>
      <c r="N174" s="68">
        <v>-203.8</v>
      </c>
      <c r="O174" s="68">
        <v>-154.6</v>
      </c>
      <c r="P174" s="28"/>
      <c r="Q174" s="29">
        <v>3.11</v>
      </c>
      <c r="R174" s="29">
        <v>-0.56000000000000005</v>
      </c>
      <c r="BU174" s="23"/>
      <c r="BV174" s="2" t="s">
        <v>133</v>
      </c>
      <c r="BZ174" s="41"/>
      <c r="CA174" s="45"/>
      <c r="CF174" s="51">
        <f t="shared" si="6"/>
        <v>-358.4</v>
      </c>
      <c r="CG174" s="51">
        <f t="shared" si="5"/>
        <v>0</v>
      </c>
    </row>
    <row r="175" spans="1:85" customFormat="1" ht="15" x14ac:dyDescent="0.25">
      <c r="A175" s="30"/>
      <c r="B175" s="31"/>
      <c r="C175" s="76" t="s">
        <v>149</v>
      </c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7"/>
      <c r="BU175" s="23"/>
      <c r="BW175" s="2" t="s">
        <v>149</v>
      </c>
      <c r="BZ175" s="41"/>
      <c r="CA175" s="45"/>
      <c r="CF175" s="51">
        <f t="shared" si="6"/>
        <v>0</v>
      </c>
      <c r="CG175" s="51">
        <f t="shared" si="5"/>
        <v>0</v>
      </c>
    </row>
    <row r="176" spans="1:85" customFormat="1" ht="15" x14ac:dyDescent="0.25">
      <c r="A176" s="32"/>
      <c r="B176" s="33"/>
      <c r="C176" s="73" t="s">
        <v>135</v>
      </c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4"/>
      <c r="BU176" s="23"/>
      <c r="BX176" s="2" t="s">
        <v>135</v>
      </c>
      <c r="BZ176" s="41"/>
      <c r="CA176" s="45"/>
      <c r="CF176" s="51">
        <f t="shared" si="6"/>
        <v>0</v>
      </c>
      <c r="CG176" s="51">
        <f t="shared" si="5"/>
        <v>0</v>
      </c>
    </row>
    <row r="177" spans="1:85" customFormat="1" ht="57" x14ac:dyDescent="0.25">
      <c r="A177" s="32"/>
      <c r="B177" s="33" t="s">
        <v>39</v>
      </c>
      <c r="C177" s="73" t="s">
        <v>40</v>
      </c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4"/>
      <c r="BU177" s="23"/>
      <c r="BX177" s="2" t="s">
        <v>40</v>
      </c>
      <c r="BZ177" s="41"/>
      <c r="CA177" s="45"/>
      <c r="CF177" s="51">
        <f t="shared" si="6"/>
        <v>0</v>
      </c>
      <c r="CG177" s="51">
        <f t="shared" si="5"/>
        <v>0</v>
      </c>
    </row>
    <row r="178" spans="1:85" customFormat="1" ht="15" x14ac:dyDescent="0.25">
      <c r="A178" s="32"/>
      <c r="B178" s="34" t="s">
        <v>34</v>
      </c>
      <c r="C178" s="73" t="s">
        <v>41</v>
      </c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4"/>
      <c r="BU178" s="23"/>
      <c r="BY178" s="2" t="s">
        <v>41</v>
      </c>
      <c r="BZ178" s="41"/>
      <c r="CA178" s="45"/>
      <c r="CF178" s="51">
        <f t="shared" si="6"/>
        <v>0</v>
      </c>
      <c r="CG178" s="51">
        <f t="shared" si="5"/>
        <v>0</v>
      </c>
    </row>
    <row r="179" spans="1:85" customFormat="1" ht="33.75" x14ac:dyDescent="0.25">
      <c r="A179" s="24" t="s">
        <v>150</v>
      </c>
      <c r="B179" s="25" t="s">
        <v>137</v>
      </c>
      <c r="C179" s="75" t="s">
        <v>138</v>
      </c>
      <c r="D179" s="75"/>
      <c r="E179" s="75"/>
      <c r="F179" s="24" t="s">
        <v>139</v>
      </c>
      <c r="G179" s="47">
        <v>4.0860000000000002E-3</v>
      </c>
      <c r="H179" s="27">
        <v>12378.7</v>
      </c>
      <c r="I179" s="27">
        <v>2544.1</v>
      </c>
      <c r="J179" s="29">
        <v>90.06</v>
      </c>
      <c r="K179" s="29">
        <v>6.21</v>
      </c>
      <c r="L179" s="28"/>
      <c r="M179" s="29">
        <v>579.23</v>
      </c>
      <c r="N179" s="68">
        <v>234.2</v>
      </c>
      <c r="O179" s="68">
        <v>4.2</v>
      </c>
      <c r="P179" s="29">
        <v>0.56999999999999995</v>
      </c>
      <c r="Q179" s="29">
        <v>147.91</v>
      </c>
      <c r="R179" s="46">
        <v>0.6</v>
      </c>
      <c r="BU179" s="23"/>
      <c r="BV179" s="2" t="s">
        <v>138</v>
      </c>
      <c r="BZ179" s="41"/>
      <c r="CA179" s="45"/>
      <c r="CF179" s="51">
        <f t="shared" si="6"/>
        <v>238.39999999999998</v>
      </c>
      <c r="CG179" s="51">
        <f t="shared" si="5"/>
        <v>340.83000000000004</v>
      </c>
    </row>
    <row r="180" spans="1:85" customFormat="1" ht="15" x14ac:dyDescent="0.25">
      <c r="A180" s="30"/>
      <c r="B180" s="31"/>
      <c r="C180" s="76" t="s">
        <v>151</v>
      </c>
      <c r="D180" s="76"/>
      <c r="E180" s="76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7"/>
      <c r="BU180" s="23"/>
      <c r="BW180" s="2" t="s">
        <v>151</v>
      </c>
      <c r="BZ180" s="41"/>
      <c r="CA180" s="45"/>
      <c r="CF180" s="51">
        <f t="shared" si="6"/>
        <v>0</v>
      </c>
      <c r="CG180" s="51">
        <f t="shared" si="5"/>
        <v>0</v>
      </c>
    </row>
    <row r="181" spans="1:85" customFormat="1" ht="57" x14ac:dyDescent="0.25">
      <c r="A181" s="32"/>
      <c r="B181" s="33" t="s">
        <v>39</v>
      </c>
      <c r="C181" s="73" t="s">
        <v>40</v>
      </c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4"/>
      <c r="BU181" s="23"/>
      <c r="BX181" s="2" t="s">
        <v>40</v>
      </c>
      <c r="BZ181" s="41"/>
      <c r="CA181" s="45"/>
      <c r="CF181" s="51">
        <f t="shared" si="6"/>
        <v>0</v>
      </c>
      <c r="CG181" s="51">
        <f t="shared" si="5"/>
        <v>0</v>
      </c>
    </row>
    <row r="182" spans="1:85" customFormat="1" ht="15" x14ac:dyDescent="0.25">
      <c r="A182" s="32"/>
      <c r="B182" s="34" t="s">
        <v>34</v>
      </c>
      <c r="C182" s="73" t="s">
        <v>41</v>
      </c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4"/>
      <c r="BU182" s="23"/>
      <c r="BY182" s="2" t="s">
        <v>41</v>
      </c>
      <c r="BZ182" s="41"/>
      <c r="CA182" s="45"/>
      <c r="CF182" s="51">
        <f t="shared" si="6"/>
        <v>0</v>
      </c>
      <c r="CG182" s="51">
        <f t="shared" si="5"/>
        <v>0</v>
      </c>
    </row>
    <row r="183" spans="1:85" customFormat="1" ht="15" x14ac:dyDescent="0.25">
      <c r="A183" s="71" t="s">
        <v>152</v>
      </c>
      <c r="B183" s="71"/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BU183" s="23"/>
      <c r="BZ183" s="41"/>
      <c r="CA183" s="45" t="s">
        <v>152</v>
      </c>
      <c r="CF183" s="51">
        <f t="shared" si="6"/>
        <v>0</v>
      </c>
      <c r="CG183" s="51">
        <f t="shared" si="5"/>
        <v>0</v>
      </c>
    </row>
    <row r="184" spans="1:85" customFormat="1" ht="34.5" x14ac:dyDescent="0.25">
      <c r="A184" s="24" t="s">
        <v>153</v>
      </c>
      <c r="B184" s="25" t="s">
        <v>72</v>
      </c>
      <c r="C184" s="75" t="s">
        <v>73</v>
      </c>
      <c r="D184" s="75"/>
      <c r="E184" s="75"/>
      <c r="F184" s="24" t="s">
        <v>74</v>
      </c>
      <c r="G184" s="44">
        <v>60</v>
      </c>
      <c r="H184" s="27">
        <v>140.66999999999999</v>
      </c>
      <c r="I184" s="29">
        <v>124.03</v>
      </c>
      <c r="J184" s="29">
        <v>16.64</v>
      </c>
      <c r="K184" s="28"/>
      <c r="L184" s="28"/>
      <c r="M184" s="27">
        <v>179062.44</v>
      </c>
      <c r="N184" s="64">
        <v>167660.37</v>
      </c>
      <c r="O184" s="64">
        <v>11402.07</v>
      </c>
      <c r="P184" s="28"/>
      <c r="Q184" s="29">
        <v>7.67</v>
      </c>
      <c r="R184" s="29">
        <v>460.23</v>
      </c>
      <c r="BU184" s="23"/>
      <c r="BV184" s="2" t="s">
        <v>73</v>
      </c>
      <c r="BZ184" s="41"/>
      <c r="CA184" s="45"/>
      <c r="CF184" s="51">
        <f t="shared" si="6"/>
        <v>179062.44</v>
      </c>
      <c r="CG184" s="51">
        <f t="shared" si="5"/>
        <v>0</v>
      </c>
    </row>
    <row r="185" spans="1:85" customFormat="1" ht="57" x14ac:dyDescent="0.25">
      <c r="A185" s="32"/>
      <c r="B185" s="33" t="s">
        <v>39</v>
      </c>
      <c r="C185" s="73" t="s">
        <v>40</v>
      </c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4"/>
      <c r="BU185" s="23"/>
      <c r="BX185" s="2" t="s">
        <v>40</v>
      </c>
      <c r="BZ185" s="41"/>
      <c r="CA185" s="45"/>
      <c r="CF185" s="51">
        <f t="shared" si="6"/>
        <v>0</v>
      </c>
      <c r="CG185" s="51">
        <f t="shared" si="5"/>
        <v>0</v>
      </c>
    </row>
    <row r="186" spans="1:85" customFormat="1" ht="15" x14ac:dyDescent="0.25">
      <c r="A186" s="32"/>
      <c r="B186" s="34" t="s">
        <v>34</v>
      </c>
      <c r="C186" s="73" t="s">
        <v>41</v>
      </c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4"/>
      <c r="BU186" s="23"/>
      <c r="BY186" s="2" t="s">
        <v>41</v>
      </c>
      <c r="BZ186" s="41"/>
      <c r="CA186" s="45"/>
      <c r="CF186" s="51">
        <f t="shared" si="6"/>
        <v>0</v>
      </c>
      <c r="CG186" s="51">
        <f t="shared" si="5"/>
        <v>0</v>
      </c>
    </row>
    <row r="187" spans="1:85" customFormat="1" ht="34.5" x14ac:dyDescent="0.25">
      <c r="A187" s="24" t="s">
        <v>154</v>
      </c>
      <c r="B187" s="25" t="s">
        <v>77</v>
      </c>
      <c r="C187" s="75" t="s">
        <v>78</v>
      </c>
      <c r="D187" s="75"/>
      <c r="E187" s="75"/>
      <c r="F187" s="24" t="s">
        <v>74</v>
      </c>
      <c r="G187" s="44">
        <v>60</v>
      </c>
      <c r="H187" s="27">
        <v>120.75</v>
      </c>
      <c r="I187" s="29">
        <v>106.03</v>
      </c>
      <c r="J187" s="29">
        <v>14.72</v>
      </c>
      <c r="K187" s="28"/>
      <c r="L187" s="28"/>
      <c r="M187" s="27">
        <v>153417.49</v>
      </c>
      <c r="N187" s="64">
        <v>143331.35</v>
      </c>
      <c r="O187" s="64">
        <v>10086.14</v>
      </c>
      <c r="P187" s="28"/>
      <c r="Q187" s="29">
        <v>6.56</v>
      </c>
      <c r="R187" s="46">
        <v>393.3</v>
      </c>
      <c r="BU187" s="23"/>
      <c r="BV187" s="2" t="s">
        <v>78</v>
      </c>
      <c r="BZ187" s="41"/>
      <c r="CA187" s="45"/>
      <c r="CF187" s="51">
        <f t="shared" si="6"/>
        <v>153417.49</v>
      </c>
      <c r="CG187" s="51">
        <f t="shared" si="5"/>
        <v>0</v>
      </c>
    </row>
    <row r="188" spans="1:85" customFormat="1" ht="15" x14ac:dyDescent="0.25">
      <c r="A188" s="32"/>
      <c r="B188" s="33"/>
      <c r="C188" s="73" t="s">
        <v>155</v>
      </c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4"/>
      <c r="BU188" s="23"/>
      <c r="BX188" s="2" t="s">
        <v>155</v>
      </c>
      <c r="BZ188" s="41"/>
      <c r="CA188" s="45"/>
      <c r="CF188" s="51">
        <f t="shared" si="6"/>
        <v>0</v>
      </c>
      <c r="CG188" s="51">
        <f t="shared" si="5"/>
        <v>0</v>
      </c>
    </row>
    <row r="189" spans="1:85" customFormat="1" ht="57" x14ac:dyDescent="0.25">
      <c r="A189" s="32"/>
      <c r="B189" s="33" t="s">
        <v>39</v>
      </c>
      <c r="C189" s="73" t="s">
        <v>40</v>
      </c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4"/>
      <c r="BU189" s="23"/>
      <c r="BX189" s="2" t="s">
        <v>40</v>
      </c>
      <c r="BZ189" s="41"/>
      <c r="CA189" s="45"/>
      <c r="CF189" s="51">
        <f t="shared" si="6"/>
        <v>0</v>
      </c>
      <c r="CG189" s="51">
        <f t="shared" si="5"/>
        <v>0</v>
      </c>
    </row>
    <row r="190" spans="1:85" customFormat="1" ht="15" x14ac:dyDescent="0.25">
      <c r="A190" s="32"/>
      <c r="B190" s="34" t="s">
        <v>34</v>
      </c>
      <c r="C190" s="73" t="s">
        <v>41</v>
      </c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4"/>
      <c r="BU190" s="23"/>
      <c r="BY190" s="2" t="s">
        <v>41</v>
      </c>
      <c r="BZ190" s="41"/>
      <c r="CA190" s="45"/>
      <c r="CF190" s="51">
        <f t="shared" si="6"/>
        <v>0</v>
      </c>
      <c r="CG190" s="51">
        <f t="shared" si="5"/>
        <v>0</v>
      </c>
    </row>
    <row r="191" spans="1:85" customFormat="1" ht="45" x14ac:dyDescent="0.25">
      <c r="A191" s="24" t="s">
        <v>156</v>
      </c>
      <c r="B191" s="25" t="s">
        <v>81</v>
      </c>
      <c r="C191" s="75" t="s">
        <v>82</v>
      </c>
      <c r="D191" s="75"/>
      <c r="E191" s="75"/>
      <c r="F191" s="24" t="s">
        <v>83</v>
      </c>
      <c r="G191" s="44">
        <v>60</v>
      </c>
      <c r="H191" s="27">
        <v>35.28</v>
      </c>
      <c r="I191" s="28"/>
      <c r="J191" s="28"/>
      <c r="K191" s="28"/>
      <c r="L191" s="28"/>
      <c r="M191" s="27">
        <v>18119.810000000001</v>
      </c>
      <c r="N191" s="65"/>
      <c r="O191" s="65"/>
      <c r="P191" s="28"/>
      <c r="Q191" s="36">
        <v>0</v>
      </c>
      <c r="R191" s="36">
        <v>0</v>
      </c>
      <c r="BU191" s="23"/>
      <c r="BV191" s="2" t="s">
        <v>82</v>
      </c>
      <c r="BZ191" s="41"/>
      <c r="CA191" s="45"/>
      <c r="CF191" s="51">
        <f t="shared" si="6"/>
        <v>0</v>
      </c>
      <c r="CG191" s="51">
        <f t="shared" si="5"/>
        <v>18119.810000000001</v>
      </c>
    </row>
    <row r="192" spans="1:85" customFormat="1" ht="15" x14ac:dyDescent="0.25">
      <c r="A192" s="32"/>
      <c r="B192" s="34" t="s">
        <v>34</v>
      </c>
      <c r="C192" s="73" t="s">
        <v>41</v>
      </c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4"/>
      <c r="BU192" s="23"/>
      <c r="BY192" s="2" t="s">
        <v>41</v>
      </c>
      <c r="BZ192" s="41"/>
      <c r="CA192" s="45"/>
      <c r="CF192" s="51">
        <f t="shared" si="6"/>
        <v>0</v>
      </c>
      <c r="CG192" s="51">
        <f t="shared" si="5"/>
        <v>0</v>
      </c>
    </row>
    <row r="193" spans="1:85" customFormat="1" ht="45" x14ac:dyDescent="0.25">
      <c r="A193" s="24" t="s">
        <v>157</v>
      </c>
      <c r="B193" s="25" t="s">
        <v>85</v>
      </c>
      <c r="C193" s="75" t="s">
        <v>86</v>
      </c>
      <c r="D193" s="75"/>
      <c r="E193" s="75"/>
      <c r="F193" s="24" t="s">
        <v>83</v>
      </c>
      <c r="G193" s="44">
        <v>60</v>
      </c>
      <c r="H193" s="27">
        <v>40.090000000000003</v>
      </c>
      <c r="I193" s="28"/>
      <c r="J193" s="28"/>
      <c r="K193" s="28"/>
      <c r="L193" s="28"/>
      <c r="M193" s="27">
        <v>20590.22</v>
      </c>
      <c r="N193" s="65"/>
      <c r="O193" s="65"/>
      <c r="P193" s="28"/>
      <c r="Q193" s="36">
        <v>0</v>
      </c>
      <c r="R193" s="36">
        <v>0</v>
      </c>
      <c r="BU193" s="23"/>
      <c r="BV193" s="2" t="s">
        <v>86</v>
      </c>
      <c r="BZ193" s="41"/>
      <c r="CA193" s="45"/>
      <c r="CF193" s="51">
        <f t="shared" si="6"/>
        <v>0</v>
      </c>
      <c r="CG193" s="51">
        <f t="shared" si="5"/>
        <v>20590.22</v>
      </c>
    </row>
    <row r="194" spans="1:85" customFormat="1" ht="15" x14ac:dyDescent="0.25">
      <c r="A194" s="32"/>
      <c r="B194" s="34" t="s">
        <v>34</v>
      </c>
      <c r="C194" s="73" t="s">
        <v>41</v>
      </c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4"/>
      <c r="BU194" s="23"/>
      <c r="BY194" s="2" t="s">
        <v>41</v>
      </c>
      <c r="BZ194" s="41"/>
      <c r="CA194" s="45"/>
      <c r="CF194" s="51">
        <f t="shared" si="6"/>
        <v>0</v>
      </c>
      <c r="CG194" s="51">
        <f t="shared" si="5"/>
        <v>0</v>
      </c>
    </row>
    <row r="195" spans="1:85" customFormat="1" ht="15" x14ac:dyDescent="0.25">
      <c r="A195" s="69" t="s">
        <v>51</v>
      </c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38">
        <v>748516.59</v>
      </c>
      <c r="N195" s="66">
        <v>337847.83</v>
      </c>
      <c r="O195" s="66">
        <v>23560.61</v>
      </c>
      <c r="P195" s="48">
        <v>0.89</v>
      </c>
      <c r="Q195" s="39"/>
      <c r="R195" s="40">
        <v>927.18</v>
      </c>
      <c r="BU195" s="23"/>
      <c r="BZ195" s="41" t="s">
        <v>51</v>
      </c>
      <c r="CA195" s="45"/>
      <c r="CF195" s="51">
        <f>N195+O195+M196+M197</f>
        <v>908716</v>
      </c>
      <c r="CG195" s="51">
        <f t="shared" si="5"/>
        <v>-160199.41000000003</v>
      </c>
    </row>
    <row r="196" spans="1:85" customFormat="1" ht="15" x14ac:dyDescent="0.25">
      <c r="A196" s="69" t="s">
        <v>52</v>
      </c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38">
        <v>347980.5</v>
      </c>
      <c r="N196" s="67"/>
      <c r="O196" s="67"/>
      <c r="P196" s="42"/>
      <c r="Q196" s="39"/>
      <c r="R196" s="39"/>
      <c r="BU196" s="23"/>
      <c r="BZ196" s="41" t="s">
        <v>52</v>
      </c>
      <c r="CA196" s="45"/>
      <c r="CF196" s="51">
        <f t="shared" si="6"/>
        <v>0</v>
      </c>
      <c r="CG196" s="51">
        <f t="shared" si="5"/>
        <v>347980.5</v>
      </c>
    </row>
    <row r="197" spans="1:85" customFormat="1" ht="15" x14ac:dyDescent="0.25">
      <c r="A197" s="69" t="s">
        <v>53</v>
      </c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38">
        <v>199327.06</v>
      </c>
      <c r="N197" s="67"/>
      <c r="O197" s="67"/>
      <c r="P197" s="42"/>
      <c r="Q197" s="39"/>
      <c r="R197" s="39"/>
      <c r="BU197" s="23"/>
      <c r="BZ197" s="41" t="s">
        <v>53</v>
      </c>
      <c r="CA197" s="45"/>
      <c r="CF197" s="51">
        <f t="shared" si="6"/>
        <v>0</v>
      </c>
      <c r="CG197" s="51">
        <f t="shared" si="5"/>
        <v>199327.06</v>
      </c>
    </row>
    <row r="198" spans="1:85" customFormat="1" ht="15" x14ac:dyDescent="0.25">
      <c r="A198" s="69" t="s">
        <v>158</v>
      </c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38">
        <v>1295824.1499999999</v>
      </c>
      <c r="N198" s="67"/>
      <c r="O198" s="67"/>
      <c r="P198" s="42"/>
      <c r="Q198" s="39"/>
      <c r="R198" s="40">
        <v>927.18</v>
      </c>
      <c r="BU198" s="23"/>
      <c r="BZ198" s="41" t="s">
        <v>158</v>
      </c>
      <c r="CA198" s="45"/>
      <c r="CF198" s="51">
        <f t="shared" si="6"/>
        <v>0</v>
      </c>
      <c r="CG198" s="51">
        <f t="shared" si="5"/>
        <v>1295824.1499999999</v>
      </c>
    </row>
    <row r="199" spans="1:85" customFormat="1" ht="15" x14ac:dyDescent="0.25">
      <c r="A199" s="69" t="s">
        <v>55</v>
      </c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38">
        <v>386574.78</v>
      </c>
      <c r="N199" s="67"/>
      <c r="O199" s="67"/>
      <c r="P199" s="42"/>
      <c r="Q199" s="39"/>
      <c r="R199" s="39"/>
      <c r="BU199" s="23"/>
      <c r="BZ199" s="41" t="s">
        <v>55</v>
      </c>
      <c r="CA199" s="45"/>
      <c r="CF199" s="51">
        <f t="shared" si="6"/>
        <v>0</v>
      </c>
      <c r="CG199" s="51">
        <f t="shared" si="5"/>
        <v>386574.78</v>
      </c>
    </row>
    <row r="200" spans="1:85" customFormat="1" ht="15" x14ac:dyDescent="0.25">
      <c r="A200" s="72" t="s">
        <v>159</v>
      </c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BU200" s="23" t="s">
        <v>159</v>
      </c>
      <c r="BZ200" s="41"/>
      <c r="CA200" s="45"/>
      <c r="CF200" s="51">
        <f t="shared" si="6"/>
        <v>0</v>
      </c>
      <c r="CG200" s="51">
        <f t="shared" si="5"/>
        <v>0</v>
      </c>
    </row>
    <row r="201" spans="1:85" customFormat="1" ht="15" x14ac:dyDescent="0.25">
      <c r="A201" s="71" t="s">
        <v>160</v>
      </c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BU201" s="23"/>
      <c r="BZ201" s="41"/>
      <c r="CA201" s="45" t="s">
        <v>160</v>
      </c>
      <c r="CF201" s="51">
        <f t="shared" si="6"/>
        <v>0</v>
      </c>
      <c r="CG201" s="51">
        <f t="shared" si="5"/>
        <v>0</v>
      </c>
    </row>
    <row r="202" spans="1:85" customFormat="1" ht="15" x14ac:dyDescent="0.25">
      <c r="A202" s="71" t="s">
        <v>161</v>
      </c>
      <c r="B202" s="71"/>
      <c r="C202" s="71"/>
      <c r="D202" s="71"/>
      <c r="E202" s="71"/>
      <c r="F202" s="71"/>
      <c r="G202" s="71"/>
      <c r="H202" s="71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BU202" s="23"/>
      <c r="BZ202" s="41"/>
      <c r="CA202" s="45" t="s">
        <v>161</v>
      </c>
      <c r="CF202" s="51">
        <f t="shared" si="6"/>
        <v>0</v>
      </c>
      <c r="CG202" s="51">
        <f t="shared" si="5"/>
        <v>0</v>
      </c>
    </row>
    <row r="203" spans="1:85" customFormat="1" ht="15" x14ac:dyDescent="0.25">
      <c r="A203" s="71" t="s">
        <v>162</v>
      </c>
      <c r="B203" s="71"/>
      <c r="C203" s="71"/>
      <c r="D203" s="71"/>
      <c r="E203" s="71"/>
      <c r="F203" s="71"/>
      <c r="G203" s="71"/>
      <c r="H203" s="71"/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BU203" s="23"/>
      <c r="BZ203" s="41"/>
      <c r="CA203" s="45" t="s">
        <v>162</v>
      </c>
      <c r="CF203" s="51">
        <f t="shared" si="6"/>
        <v>0</v>
      </c>
      <c r="CG203" s="51">
        <f t="shared" si="5"/>
        <v>0</v>
      </c>
    </row>
    <row r="204" spans="1:85" customFormat="1" ht="15" x14ac:dyDescent="0.25">
      <c r="A204" s="71" t="s">
        <v>163</v>
      </c>
      <c r="B204" s="71"/>
      <c r="C204" s="71"/>
      <c r="D204" s="71"/>
      <c r="E204" s="71"/>
      <c r="F204" s="71"/>
      <c r="G204" s="71"/>
      <c r="H204" s="71"/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BU204" s="23"/>
      <c r="BZ204" s="41"/>
      <c r="CA204" s="45" t="s">
        <v>163</v>
      </c>
      <c r="CF204" s="51">
        <f t="shared" si="6"/>
        <v>0</v>
      </c>
      <c r="CG204" s="51">
        <f t="shared" si="5"/>
        <v>0</v>
      </c>
    </row>
    <row r="205" spans="1:85" customFormat="1" ht="15" x14ac:dyDescent="0.25">
      <c r="A205" s="71" t="s">
        <v>164</v>
      </c>
      <c r="B205" s="71"/>
      <c r="C205" s="71"/>
      <c r="D205" s="71"/>
      <c r="E205" s="71"/>
      <c r="F205" s="71"/>
      <c r="G205" s="71"/>
      <c r="H205" s="71"/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BU205" s="23"/>
      <c r="BZ205" s="41"/>
      <c r="CA205" s="45" t="s">
        <v>164</v>
      </c>
      <c r="CF205" s="51">
        <f t="shared" si="6"/>
        <v>0</v>
      </c>
      <c r="CG205" s="51">
        <f t="shared" si="5"/>
        <v>0</v>
      </c>
    </row>
    <row r="206" spans="1:85" customFormat="1" ht="15" x14ac:dyDescent="0.25">
      <c r="A206" s="71" t="s">
        <v>165</v>
      </c>
      <c r="B206" s="71"/>
      <c r="C206" s="71"/>
      <c r="D206" s="71"/>
      <c r="E206" s="71"/>
      <c r="F206" s="71"/>
      <c r="G206" s="71"/>
      <c r="H206" s="71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BU206" s="23"/>
      <c r="BZ206" s="41"/>
      <c r="CA206" s="45" t="s">
        <v>165</v>
      </c>
      <c r="CF206" s="51">
        <f t="shared" si="6"/>
        <v>0</v>
      </c>
      <c r="CG206" s="51">
        <f t="shared" si="5"/>
        <v>0</v>
      </c>
    </row>
    <row r="207" spans="1:85" customFormat="1" ht="15" x14ac:dyDescent="0.25">
      <c r="A207" s="69" t="s">
        <v>166</v>
      </c>
      <c r="B207" s="69"/>
      <c r="C207" s="69"/>
      <c r="D207" s="69"/>
      <c r="E207" s="69"/>
      <c r="F207" s="69"/>
      <c r="G207" s="69"/>
      <c r="H207" s="69"/>
      <c r="I207" s="69"/>
      <c r="J207" s="69"/>
      <c r="K207" s="69"/>
      <c r="L207" s="69"/>
      <c r="M207" s="38">
        <v>48911249.32</v>
      </c>
      <c r="N207" s="66">
        <v>16805867.699999999</v>
      </c>
      <c r="O207" s="66">
        <v>3433591.67</v>
      </c>
      <c r="P207" s="38">
        <v>644229.43000000005</v>
      </c>
      <c r="Q207" s="39"/>
      <c r="R207" s="40">
        <v>44606.64</v>
      </c>
      <c r="CB207" s="41" t="s">
        <v>166</v>
      </c>
      <c r="CF207" s="51">
        <f t="shared" si="6"/>
        <v>20239459.369999997</v>
      </c>
      <c r="CG207" s="51">
        <f t="shared" si="5"/>
        <v>28671789.950000003</v>
      </c>
    </row>
    <row r="208" spans="1:85" customFormat="1" ht="15" x14ac:dyDescent="0.25">
      <c r="A208" s="69" t="s">
        <v>52</v>
      </c>
      <c r="B208" s="69"/>
      <c r="C208" s="69"/>
      <c r="D208" s="69"/>
      <c r="E208" s="69"/>
      <c r="F208" s="69"/>
      <c r="G208" s="69"/>
      <c r="H208" s="69"/>
      <c r="I208" s="69"/>
      <c r="J208" s="69"/>
      <c r="K208" s="69"/>
      <c r="L208" s="69"/>
      <c r="M208" s="38">
        <v>17374642.940000001</v>
      </c>
      <c r="N208" s="67"/>
      <c r="O208" s="67"/>
      <c r="P208" s="42"/>
      <c r="Q208" s="39"/>
      <c r="R208" s="39"/>
      <c r="CB208" s="41" t="s">
        <v>52</v>
      </c>
      <c r="CF208" s="51">
        <f t="shared" si="6"/>
        <v>0</v>
      </c>
      <c r="CG208" s="51">
        <f t="shared" si="5"/>
        <v>17374642.940000001</v>
      </c>
    </row>
    <row r="209" spans="1:85" customFormat="1" ht="15" x14ac:dyDescent="0.25">
      <c r="A209" s="69" t="s">
        <v>53</v>
      </c>
      <c r="B209" s="69"/>
      <c r="C209" s="69"/>
      <c r="D209" s="69"/>
      <c r="E209" s="69"/>
      <c r="F209" s="69"/>
      <c r="G209" s="69"/>
      <c r="H209" s="69"/>
      <c r="I209" s="69"/>
      <c r="J209" s="69"/>
      <c r="K209" s="69"/>
      <c r="L209" s="69"/>
      <c r="M209" s="38">
        <v>10475239.65</v>
      </c>
      <c r="N209" s="67"/>
      <c r="O209" s="67"/>
      <c r="P209" s="42"/>
      <c r="Q209" s="39"/>
      <c r="R209" s="39"/>
      <c r="CB209" s="41" t="s">
        <v>53</v>
      </c>
      <c r="CF209" s="51">
        <f t="shared" si="6"/>
        <v>0</v>
      </c>
      <c r="CG209" s="51">
        <f t="shared" si="5"/>
        <v>10475239.65</v>
      </c>
    </row>
    <row r="210" spans="1:85" customFormat="1" ht="15" x14ac:dyDescent="0.25">
      <c r="A210" s="69" t="s">
        <v>167</v>
      </c>
      <c r="B210" s="69"/>
      <c r="C210" s="69"/>
      <c r="D210" s="69"/>
      <c r="E210" s="69"/>
      <c r="F210" s="69"/>
      <c r="G210" s="69"/>
      <c r="H210" s="69"/>
      <c r="I210" s="69"/>
      <c r="J210" s="69"/>
      <c r="K210" s="69"/>
      <c r="L210" s="69"/>
      <c r="M210" s="42"/>
      <c r="N210" s="67"/>
      <c r="O210" s="67"/>
      <c r="P210" s="42"/>
      <c r="Q210" s="39"/>
      <c r="R210" s="39"/>
      <c r="CB210" s="41" t="s">
        <v>167</v>
      </c>
      <c r="CF210" s="51">
        <f t="shared" si="6"/>
        <v>0</v>
      </c>
      <c r="CG210" s="51">
        <f t="shared" si="5"/>
        <v>0</v>
      </c>
    </row>
    <row r="211" spans="1:85" customFormat="1" ht="15" x14ac:dyDescent="0.25">
      <c r="A211" s="70" t="s">
        <v>168</v>
      </c>
      <c r="B211" s="70"/>
      <c r="C211" s="70"/>
      <c r="D211" s="70"/>
      <c r="E211" s="70"/>
      <c r="F211" s="70"/>
      <c r="G211" s="70"/>
      <c r="H211" s="70"/>
      <c r="I211" s="70"/>
      <c r="J211" s="70"/>
      <c r="K211" s="70"/>
      <c r="L211" s="70"/>
      <c r="M211" s="27">
        <v>44543771.329999998</v>
      </c>
      <c r="N211" s="65"/>
      <c r="O211" s="65"/>
      <c r="P211" s="28"/>
      <c r="Q211" s="49"/>
      <c r="R211" s="50">
        <v>13158.78</v>
      </c>
      <c r="CB211" s="41"/>
      <c r="CC211" s="2" t="s">
        <v>168</v>
      </c>
      <c r="CF211" s="51">
        <f t="shared" si="6"/>
        <v>0</v>
      </c>
      <c r="CG211" s="51">
        <f t="shared" si="5"/>
        <v>44543771.329999998</v>
      </c>
    </row>
    <row r="212" spans="1:85" customFormat="1" ht="15" x14ac:dyDescent="0.25">
      <c r="A212" s="70" t="s">
        <v>169</v>
      </c>
      <c r="B212" s="70"/>
      <c r="C212" s="70"/>
      <c r="D212" s="70"/>
      <c r="E212" s="70"/>
      <c r="F212" s="70"/>
      <c r="G212" s="70"/>
      <c r="H212" s="70"/>
      <c r="I212" s="70"/>
      <c r="J212" s="70"/>
      <c r="K212" s="70"/>
      <c r="L212" s="70"/>
      <c r="M212" s="27">
        <v>32215864.25</v>
      </c>
      <c r="N212" s="65"/>
      <c r="O212" s="65"/>
      <c r="P212" s="28"/>
      <c r="Q212" s="49"/>
      <c r="R212" s="50">
        <v>31446.92</v>
      </c>
      <c r="CB212" s="41"/>
      <c r="CC212" s="2" t="s">
        <v>169</v>
      </c>
      <c r="CF212" s="51">
        <f t="shared" si="6"/>
        <v>0</v>
      </c>
      <c r="CG212" s="51">
        <f t="shared" si="5"/>
        <v>32215864.25</v>
      </c>
    </row>
    <row r="213" spans="1:85" customFormat="1" ht="15" x14ac:dyDescent="0.25">
      <c r="A213" s="70" t="s">
        <v>170</v>
      </c>
      <c r="B213" s="70"/>
      <c r="C213" s="70"/>
      <c r="D213" s="70"/>
      <c r="E213" s="70"/>
      <c r="F213" s="70"/>
      <c r="G213" s="70"/>
      <c r="H213" s="70"/>
      <c r="I213" s="70"/>
      <c r="J213" s="70"/>
      <c r="K213" s="70"/>
      <c r="L213" s="70"/>
      <c r="M213" s="27">
        <v>1496.33</v>
      </c>
      <c r="N213" s="65"/>
      <c r="O213" s="65"/>
      <c r="P213" s="28"/>
      <c r="Q213" s="49"/>
      <c r="R213" s="50">
        <v>0.94</v>
      </c>
      <c r="CB213" s="41"/>
      <c r="CC213" s="2" t="s">
        <v>170</v>
      </c>
      <c r="CF213" s="51">
        <f t="shared" si="6"/>
        <v>0</v>
      </c>
      <c r="CG213" s="51">
        <f t="shared" si="5"/>
        <v>1496.33</v>
      </c>
    </row>
    <row r="214" spans="1:85" customFormat="1" ht="15" x14ac:dyDescent="0.25">
      <c r="A214" s="70" t="s">
        <v>171</v>
      </c>
      <c r="B214" s="70"/>
      <c r="C214" s="70"/>
      <c r="D214" s="70"/>
      <c r="E214" s="70"/>
      <c r="F214" s="70"/>
      <c r="G214" s="70"/>
      <c r="H214" s="70"/>
      <c r="I214" s="70"/>
      <c r="J214" s="70"/>
      <c r="K214" s="70"/>
      <c r="L214" s="70"/>
      <c r="M214" s="27">
        <v>76761131.909999996</v>
      </c>
      <c r="N214" s="65"/>
      <c r="O214" s="65"/>
      <c r="P214" s="28"/>
      <c r="Q214" s="49"/>
      <c r="R214" s="50">
        <v>44606.64</v>
      </c>
      <c r="CB214" s="41"/>
      <c r="CC214" s="2" t="s">
        <v>171</v>
      </c>
      <c r="CF214" s="51">
        <f t="shared" si="6"/>
        <v>0</v>
      </c>
      <c r="CG214" s="51">
        <f t="shared" si="5"/>
        <v>76761131.909999996</v>
      </c>
    </row>
    <row r="215" spans="1:85" customFormat="1" ht="15" x14ac:dyDescent="0.25">
      <c r="A215" s="70" t="s">
        <v>172</v>
      </c>
      <c r="B215" s="70"/>
      <c r="C215" s="70"/>
      <c r="D215" s="70"/>
      <c r="E215" s="70"/>
      <c r="F215" s="70"/>
      <c r="G215" s="70"/>
      <c r="H215" s="70"/>
      <c r="I215" s="70"/>
      <c r="J215" s="70"/>
      <c r="K215" s="70"/>
      <c r="L215" s="70"/>
      <c r="M215" s="28"/>
      <c r="N215" s="65"/>
      <c r="O215" s="65"/>
      <c r="P215" s="28"/>
      <c r="Q215" s="49"/>
      <c r="R215" s="49"/>
      <c r="CB215" s="41"/>
      <c r="CC215" s="2" t="s">
        <v>172</v>
      </c>
      <c r="CF215" s="51">
        <f t="shared" si="6"/>
        <v>0</v>
      </c>
      <c r="CG215" s="51">
        <f t="shared" si="5"/>
        <v>0</v>
      </c>
    </row>
    <row r="216" spans="1:85" customFormat="1" ht="15" x14ac:dyDescent="0.25">
      <c r="A216" s="70" t="s">
        <v>173</v>
      </c>
      <c r="B216" s="70"/>
      <c r="C216" s="70"/>
      <c r="D216" s="70"/>
      <c r="E216" s="70"/>
      <c r="F216" s="70"/>
      <c r="G216" s="70"/>
      <c r="H216" s="70"/>
      <c r="I216" s="70"/>
      <c r="J216" s="70"/>
      <c r="K216" s="70"/>
      <c r="L216" s="70"/>
      <c r="M216" s="87">
        <v>16805867.699999999</v>
      </c>
      <c r="N216" s="65"/>
      <c r="O216" s="65"/>
      <c r="P216" s="28"/>
      <c r="Q216" s="49"/>
      <c r="R216" s="49"/>
      <c r="CB216" s="41"/>
      <c r="CC216" s="2" t="s">
        <v>173</v>
      </c>
      <c r="CF216" s="51">
        <f t="shared" ref="CF216:CF236" si="7">N216+O216</f>
        <v>0</v>
      </c>
      <c r="CG216" s="51">
        <f t="shared" ref="CG216:CG236" si="8">M216-CF216</f>
        <v>16805867.699999999</v>
      </c>
    </row>
    <row r="217" spans="1:85" customFormat="1" ht="15" x14ac:dyDescent="0.25">
      <c r="A217" s="70" t="s">
        <v>174</v>
      </c>
      <c r="B217" s="70"/>
      <c r="C217" s="70"/>
      <c r="D217" s="70"/>
      <c r="E217" s="70"/>
      <c r="F217" s="70"/>
      <c r="G217" s="70"/>
      <c r="H217" s="70"/>
      <c r="I217" s="70"/>
      <c r="J217" s="70"/>
      <c r="K217" s="70"/>
      <c r="L217" s="70"/>
      <c r="M217" s="27">
        <v>28671789.949999999</v>
      </c>
      <c r="N217" s="65"/>
      <c r="O217" s="65"/>
      <c r="P217" s="28"/>
      <c r="Q217" s="49"/>
      <c r="R217" s="49"/>
      <c r="CB217" s="41"/>
      <c r="CC217" s="2" t="s">
        <v>174</v>
      </c>
      <c r="CF217" s="51">
        <f t="shared" si="7"/>
        <v>0</v>
      </c>
      <c r="CG217" s="51">
        <f t="shared" si="8"/>
        <v>28671789.949999999</v>
      </c>
    </row>
    <row r="218" spans="1:85" customFormat="1" ht="15" x14ac:dyDescent="0.25">
      <c r="A218" s="70" t="s">
        <v>175</v>
      </c>
      <c r="B218" s="70"/>
      <c r="C218" s="70"/>
      <c r="D218" s="70"/>
      <c r="E218" s="70"/>
      <c r="F218" s="70"/>
      <c r="G218" s="70"/>
      <c r="H218" s="70"/>
      <c r="I218" s="70"/>
      <c r="J218" s="70"/>
      <c r="K218" s="70"/>
      <c r="L218" s="70"/>
      <c r="M218" s="87">
        <v>3433591.67</v>
      </c>
      <c r="N218" s="65"/>
      <c r="O218" s="65"/>
      <c r="P218" s="28"/>
      <c r="Q218" s="49"/>
      <c r="R218" s="49"/>
      <c r="CB218" s="41"/>
      <c r="CC218" s="2" t="s">
        <v>175</v>
      </c>
      <c r="CF218" s="51">
        <f t="shared" si="7"/>
        <v>0</v>
      </c>
      <c r="CG218" s="51">
        <f t="shared" si="8"/>
        <v>3433591.67</v>
      </c>
    </row>
    <row r="219" spans="1:85" customFormat="1" ht="15" x14ac:dyDescent="0.25">
      <c r="A219" s="70" t="s">
        <v>176</v>
      </c>
      <c r="B219" s="70"/>
      <c r="C219" s="70"/>
      <c r="D219" s="70"/>
      <c r="E219" s="70"/>
      <c r="F219" s="70"/>
      <c r="G219" s="70"/>
      <c r="H219" s="70"/>
      <c r="I219" s="70"/>
      <c r="J219" s="70"/>
      <c r="K219" s="70"/>
      <c r="L219" s="70"/>
      <c r="M219" s="27">
        <v>644229.43000000005</v>
      </c>
      <c r="N219" s="65"/>
      <c r="O219" s="65"/>
      <c r="P219" s="28"/>
      <c r="Q219" s="49"/>
      <c r="R219" s="49"/>
      <c r="CB219" s="41"/>
      <c r="CC219" s="2" t="s">
        <v>176</v>
      </c>
      <c r="CF219" s="51">
        <f t="shared" si="7"/>
        <v>0</v>
      </c>
      <c r="CG219" s="51">
        <f t="shared" si="8"/>
        <v>644229.43000000005</v>
      </c>
    </row>
    <row r="220" spans="1:85" customFormat="1" ht="15" x14ac:dyDescent="0.25">
      <c r="A220" s="70" t="s">
        <v>177</v>
      </c>
      <c r="B220" s="70"/>
      <c r="C220" s="70"/>
      <c r="D220" s="70"/>
      <c r="E220" s="70"/>
      <c r="F220" s="70"/>
      <c r="G220" s="70"/>
      <c r="H220" s="70"/>
      <c r="I220" s="70"/>
      <c r="J220" s="70"/>
      <c r="K220" s="70"/>
      <c r="L220" s="70"/>
      <c r="M220" s="87">
        <v>17374642.940000001</v>
      </c>
      <c r="N220" s="65"/>
      <c r="O220" s="65"/>
      <c r="P220" s="28"/>
      <c r="Q220" s="49"/>
      <c r="R220" s="49"/>
      <c r="CB220" s="41"/>
      <c r="CC220" s="2" t="s">
        <v>177</v>
      </c>
      <c r="CF220" s="51">
        <f t="shared" si="7"/>
        <v>0</v>
      </c>
      <c r="CG220" s="51">
        <f t="shared" si="8"/>
        <v>17374642.940000001</v>
      </c>
    </row>
    <row r="221" spans="1:85" customFormat="1" ht="15" x14ac:dyDescent="0.25">
      <c r="A221" s="70" t="s">
        <v>178</v>
      </c>
      <c r="B221" s="70"/>
      <c r="C221" s="70"/>
      <c r="D221" s="70"/>
      <c r="E221" s="70"/>
      <c r="F221" s="70"/>
      <c r="G221" s="70"/>
      <c r="H221" s="70"/>
      <c r="I221" s="70"/>
      <c r="J221" s="70"/>
      <c r="K221" s="70"/>
      <c r="L221" s="70"/>
      <c r="M221" s="87">
        <v>10475239.65</v>
      </c>
      <c r="N221" s="65"/>
      <c r="O221" s="65"/>
      <c r="P221" s="28"/>
      <c r="Q221" s="49"/>
      <c r="R221" s="49"/>
      <c r="CB221" s="41"/>
      <c r="CC221" s="2" t="s">
        <v>178</v>
      </c>
      <c r="CF221" s="51">
        <f t="shared" si="7"/>
        <v>0</v>
      </c>
      <c r="CG221" s="51">
        <f t="shared" si="8"/>
        <v>10475239.65</v>
      </c>
    </row>
    <row r="222" spans="1:85" customFormat="1" ht="15" x14ac:dyDescent="0.25">
      <c r="A222" s="70" t="s">
        <v>179</v>
      </c>
      <c r="B222" s="70"/>
      <c r="C222" s="70"/>
      <c r="D222" s="70"/>
      <c r="E222" s="70"/>
      <c r="F222" s="70"/>
      <c r="G222" s="70"/>
      <c r="H222" s="70"/>
      <c r="I222" s="70"/>
      <c r="J222" s="70"/>
      <c r="K222" s="70"/>
      <c r="L222" s="70"/>
      <c r="M222" s="27">
        <v>3991578.86</v>
      </c>
      <c r="N222" s="65"/>
      <c r="O222" s="65"/>
      <c r="P222" s="28"/>
      <c r="Q222" s="49"/>
      <c r="R222" s="49"/>
      <c r="CB222" s="41"/>
      <c r="CC222" s="2" t="s">
        <v>179</v>
      </c>
      <c r="CF222" s="51">
        <f t="shared" si="7"/>
        <v>0</v>
      </c>
      <c r="CG222" s="51">
        <f t="shared" si="8"/>
        <v>3991578.86</v>
      </c>
    </row>
    <row r="223" spans="1:85" customFormat="1" ht="15" x14ac:dyDescent="0.25">
      <c r="A223" s="69" t="s">
        <v>171</v>
      </c>
      <c r="B223" s="69"/>
      <c r="C223" s="69"/>
      <c r="D223" s="69"/>
      <c r="E223" s="69"/>
      <c r="F223" s="69"/>
      <c r="G223" s="69"/>
      <c r="H223" s="69"/>
      <c r="I223" s="69"/>
      <c r="J223" s="69"/>
      <c r="K223" s="69"/>
      <c r="L223" s="69"/>
      <c r="M223" s="38">
        <v>80752710.769999996</v>
      </c>
      <c r="N223" s="66">
        <f>M216+M217+M218+M220+M221</f>
        <v>76761131.910000011</v>
      </c>
      <c r="O223" s="67"/>
      <c r="P223" s="42"/>
      <c r="Q223" s="39"/>
      <c r="R223" s="39"/>
      <c r="CB223" s="41"/>
      <c r="CD223" s="41" t="s">
        <v>171</v>
      </c>
      <c r="CF223" s="51">
        <f t="shared" si="7"/>
        <v>76761131.910000011</v>
      </c>
      <c r="CG223" s="51">
        <f t="shared" si="8"/>
        <v>3991578.8599999845</v>
      </c>
    </row>
    <row r="224" spans="1:85" customFormat="1" ht="15" x14ac:dyDescent="0.25">
      <c r="A224" s="70" t="s">
        <v>180</v>
      </c>
      <c r="B224" s="70"/>
      <c r="C224" s="70"/>
      <c r="D224" s="70"/>
      <c r="E224" s="70"/>
      <c r="F224" s="70"/>
      <c r="G224" s="70"/>
      <c r="H224" s="70"/>
      <c r="I224" s="70"/>
      <c r="J224" s="70"/>
      <c r="K224" s="70"/>
      <c r="L224" s="70"/>
      <c r="M224" s="27">
        <v>1695806.93</v>
      </c>
      <c r="N224" s="65"/>
      <c r="O224" s="65"/>
      <c r="P224" s="28"/>
      <c r="Q224" s="49"/>
      <c r="R224" s="49"/>
      <c r="CB224" s="41"/>
      <c r="CC224" s="2" t="s">
        <v>180</v>
      </c>
      <c r="CD224" s="41"/>
      <c r="CF224" s="51">
        <f t="shared" si="7"/>
        <v>0</v>
      </c>
      <c r="CG224" s="51">
        <f t="shared" si="8"/>
        <v>1695806.93</v>
      </c>
    </row>
    <row r="225" spans="1:85" customFormat="1" ht="15" x14ac:dyDescent="0.25">
      <c r="A225" s="70" t="s">
        <v>181</v>
      </c>
      <c r="B225" s="70"/>
      <c r="C225" s="70"/>
      <c r="D225" s="70"/>
      <c r="E225" s="70"/>
      <c r="F225" s="70"/>
      <c r="G225" s="70"/>
      <c r="H225" s="70"/>
      <c r="I225" s="70"/>
      <c r="J225" s="70"/>
      <c r="K225" s="70"/>
      <c r="L225" s="70"/>
      <c r="M225" s="27">
        <v>-28365590.68</v>
      </c>
      <c r="N225" s="65"/>
      <c r="O225" s="65"/>
      <c r="P225" s="28"/>
      <c r="Q225" s="49"/>
      <c r="R225" s="49"/>
      <c r="CB225" s="41"/>
      <c r="CC225" s="2" t="s">
        <v>181</v>
      </c>
      <c r="CD225" s="41"/>
      <c r="CF225" s="51">
        <f t="shared" si="7"/>
        <v>0</v>
      </c>
      <c r="CG225" s="51">
        <f t="shared" si="8"/>
        <v>-28365590.68</v>
      </c>
    </row>
    <row r="226" spans="1:85" customFormat="1" ht="15" x14ac:dyDescent="0.25">
      <c r="A226" s="70" t="s">
        <v>182</v>
      </c>
      <c r="B226" s="70"/>
      <c r="C226" s="70"/>
      <c r="D226" s="70"/>
      <c r="E226" s="70"/>
      <c r="F226" s="70"/>
      <c r="G226" s="70"/>
      <c r="H226" s="70"/>
      <c r="I226" s="70"/>
      <c r="J226" s="70"/>
      <c r="K226" s="70"/>
      <c r="L226" s="70"/>
      <c r="M226" s="27">
        <v>1833549.2</v>
      </c>
      <c r="N226" s="65"/>
      <c r="O226" s="65"/>
      <c r="P226" s="28"/>
      <c r="Q226" s="49"/>
      <c r="R226" s="49"/>
      <c r="CB226" s="41"/>
      <c r="CC226" s="2" t="s">
        <v>182</v>
      </c>
      <c r="CD226" s="41"/>
      <c r="CF226" s="51">
        <f t="shared" si="7"/>
        <v>0</v>
      </c>
      <c r="CG226" s="51">
        <f t="shared" si="8"/>
        <v>1833549.2</v>
      </c>
    </row>
    <row r="227" spans="1:85" customFormat="1" ht="15" x14ac:dyDescent="0.25">
      <c r="A227" s="70" t="s">
        <v>183</v>
      </c>
      <c r="B227" s="70"/>
      <c r="C227" s="70"/>
      <c r="D227" s="70"/>
      <c r="E227" s="70"/>
      <c r="F227" s="70"/>
      <c r="G227" s="70"/>
      <c r="H227" s="70"/>
      <c r="I227" s="70"/>
      <c r="J227" s="70"/>
      <c r="K227" s="70"/>
      <c r="L227" s="70"/>
      <c r="M227" s="27">
        <v>1309678</v>
      </c>
      <c r="N227" s="65"/>
      <c r="O227" s="65"/>
      <c r="P227" s="28"/>
      <c r="Q227" s="49"/>
      <c r="R227" s="49"/>
      <c r="CB227" s="41"/>
      <c r="CC227" s="2" t="s">
        <v>183</v>
      </c>
      <c r="CD227" s="41"/>
      <c r="CF227" s="51">
        <f t="shared" si="7"/>
        <v>0</v>
      </c>
      <c r="CG227" s="51">
        <f t="shared" si="8"/>
        <v>1309678</v>
      </c>
    </row>
    <row r="228" spans="1:85" customFormat="1" ht="15" x14ac:dyDescent="0.25">
      <c r="A228" s="70" t="s">
        <v>184</v>
      </c>
      <c r="B228" s="70"/>
      <c r="C228" s="70"/>
      <c r="D228" s="70"/>
      <c r="E228" s="70"/>
      <c r="F228" s="70"/>
      <c r="G228" s="70"/>
      <c r="H228" s="70"/>
      <c r="I228" s="70"/>
      <c r="J228" s="70"/>
      <c r="K228" s="70"/>
      <c r="L228" s="70"/>
      <c r="M228" s="27">
        <v>1047742.4</v>
      </c>
      <c r="N228" s="65"/>
      <c r="O228" s="65"/>
      <c r="P228" s="28"/>
      <c r="Q228" s="49"/>
      <c r="R228" s="49"/>
      <c r="CB228" s="41"/>
      <c r="CC228" s="2" t="s">
        <v>184</v>
      </c>
      <c r="CD228" s="41"/>
      <c r="CF228" s="51">
        <f t="shared" si="7"/>
        <v>0</v>
      </c>
      <c r="CG228" s="51">
        <f t="shared" si="8"/>
        <v>1047742.4</v>
      </c>
    </row>
    <row r="229" spans="1:85" customFormat="1" ht="15" x14ac:dyDescent="0.25">
      <c r="A229" s="69" t="s">
        <v>171</v>
      </c>
      <c r="B229" s="69"/>
      <c r="C229" s="69"/>
      <c r="D229" s="69"/>
      <c r="E229" s="69"/>
      <c r="F229" s="69"/>
      <c r="G229" s="69"/>
      <c r="H229" s="69"/>
      <c r="I229" s="69"/>
      <c r="J229" s="69"/>
      <c r="K229" s="69"/>
      <c r="L229" s="69"/>
      <c r="M229" s="38">
        <v>58273896.619999997</v>
      </c>
      <c r="N229" s="67"/>
      <c r="O229" s="67"/>
      <c r="P229" s="42"/>
      <c r="Q229" s="39"/>
      <c r="R229" s="39"/>
      <c r="CB229" s="41"/>
      <c r="CD229" s="41" t="s">
        <v>171</v>
      </c>
      <c r="CF229" s="51">
        <f t="shared" si="7"/>
        <v>0</v>
      </c>
      <c r="CG229" s="51">
        <f t="shared" si="8"/>
        <v>58273896.619999997</v>
      </c>
    </row>
    <row r="230" spans="1:85" customFormat="1" ht="15" x14ac:dyDescent="0.25">
      <c r="A230" s="70" t="s">
        <v>185</v>
      </c>
      <c r="B230" s="70"/>
      <c r="C230" s="70"/>
      <c r="D230" s="70"/>
      <c r="E230" s="70"/>
      <c r="F230" s="70"/>
      <c r="G230" s="70"/>
      <c r="H230" s="70"/>
      <c r="I230" s="70"/>
      <c r="J230" s="70"/>
      <c r="K230" s="70"/>
      <c r="L230" s="70"/>
      <c r="M230" s="27">
        <v>1748216.9</v>
      </c>
      <c r="N230" s="65"/>
      <c r="O230" s="65"/>
      <c r="P230" s="28"/>
      <c r="Q230" s="49"/>
      <c r="R230" s="49"/>
      <c r="CB230" s="41"/>
      <c r="CC230" s="2" t="s">
        <v>185</v>
      </c>
      <c r="CD230" s="41"/>
      <c r="CF230" s="51">
        <f t="shared" si="7"/>
        <v>0</v>
      </c>
      <c r="CG230" s="51">
        <f t="shared" si="8"/>
        <v>1748216.9</v>
      </c>
    </row>
    <row r="231" spans="1:85" customFormat="1" ht="15" x14ac:dyDescent="0.25">
      <c r="A231" s="69" t="s">
        <v>186</v>
      </c>
      <c r="B231" s="69"/>
      <c r="C231" s="69"/>
      <c r="D231" s="69"/>
      <c r="E231" s="69"/>
      <c r="F231" s="69"/>
      <c r="G231" s="69"/>
      <c r="H231" s="69"/>
      <c r="I231" s="69"/>
      <c r="J231" s="69"/>
      <c r="K231" s="69"/>
      <c r="L231" s="69"/>
      <c r="M231" s="38">
        <v>60022113.520000003</v>
      </c>
      <c r="N231" s="67"/>
      <c r="O231" s="67"/>
      <c r="P231" s="42"/>
      <c r="Q231" s="39"/>
      <c r="R231" s="39"/>
      <c r="CB231" s="41"/>
      <c r="CD231" s="41" t="s">
        <v>186</v>
      </c>
      <c r="CF231" s="51">
        <f t="shared" si="7"/>
        <v>0</v>
      </c>
      <c r="CG231" s="51">
        <f t="shared" si="8"/>
        <v>60022113.520000003</v>
      </c>
    </row>
    <row r="232" spans="1:85" customFormat="1" ht="15" x14ac:dyDescent="0.25">
      <c r="A232" s="70" t="s">
        <v>187</v>
      </c>
      <c r="B232" s="70"/>
      <c r="C232" s="70"/>
      <c r="D232" s="70"/>
      <c r="E232" s="70"/>
      <c r="F232" s="70"/>
      <c r="G232" s="70"/>
      <c r="H232" s="70"/>
      <c r="I232" s="70"/>
      <c r="J232" s="70"/>
      <c r="K232" s="70"/>
      <c r="L232" s="70"/>
      <c r="M232" s="27">
        <v>12004422.699999999</v>
      </c>
      <c r="N232" s="65"/>
      <c r="O232" s="65"/>
      <c r="P232" s="28"/>
      <c r="Q232" s="49"/>
      <c r="R232" s="49"/>
      <c r="CB232" s="41"/>
      <c r="CC232" s="2" t="s">
        <v>187</v>
      </c>
      <c r="CD232" s="41"/>
      <c r="CF232" s="51">
        <f t="shared" si="7"/>
        <v>0</v>
      </c>
      <c r="CG232" s="51">
        <f t="shared" si="8"/>
        <v>12004422.699999999</v>
      </c>
    </row>
    <row r="233" spans="1:85" customFormat="1" ht="15" x14ac:dyDescent="0.25">
      <c r="A233" s="69" t="s">
        <v>188</v>
      </c>
      <c r="B233" s="69"/>
      <c r="C233" s="69"/>
      <c r="D233" s="69"/>
      <c r="E233" s="69"/>
      <c r="F233" s="69"/>
      <c r="G233" s="69"/>
      <c r="H233" s="69"/>
      <c r="I233" s="69"/>
      <c r="J233" s="69"/>
      <c r="K233" s="69"/>
      <c r="L233" s="69"/>
      <c r="M233" s="38">
        <v>72026536.219999999</v>
      </c>
      <c r="N233" s="67"/>
      <c r="O233" s="67"/>
      <c r="P233" s="28"/>
      <c r="Q233" s="49"/>
      <c r="R233" s="40">
        <v>44606.64</v>
      </c>
      <c r="CB233" s="41"/>
      <c r="CD233" s="41"/>
      <c r="CE233" s="41" t="s">
        <v>188</v>
      </c>
      <c r="CF233" s="51">
        <f t="shared" si="7"/>
        <v>0</v>
      </c>
      <c r="CG233" s="51">
        <f t="shared" si="8"/>
        <v>72026536.219999999</v>
      </c>
    </row>
    <row r="234" spans="1:85" customFormat="1" ht="15" x14ac:dyDescent="0.25">
      <c r="A234" s="69" t="s">
        <v>55</v>
      </c>
      <c r="B234" s="69"/>
      <c r="C234" s="69"/>
      <c r="D234" s="69"/>
      <c r="E234" s="69"/>
      <c r="F234" s="69"/>
      <c r="G234" s="69"/>
      <c r="H234" s="69"/>
      <c r="I234" s="69"/>
      <c r="J234" s="69"/>
      <c r="K234" s="69"/>
      <c r="L234" s="69"/>
      <c r="M234" s="38">
        <v>28365590.68</v>
      </c>
      <c r="N234" s="67"/>
      <c r="O234" s="67"/>
      <c r="P234" s="42"/>
      <c r="Q234" s="39"/>
      <c r="R234" s="39"/>
      <c r="CB234" s="41" t="s">
        <v>55</v>
      </c>
      <c r="CD234" s="41"/>
      <c r="CE234" s="41"/>
      <c r="CF234" s="51">
        <f t="shared" si="7"/>
        <v>0</v>
      </c>
      <c r="CG234" s="51">
        <f t="shared" si="8"/>
        <v>28365590.68</v>
      </c>
    </row>
    <row r="235" spans="1:85" customFormat="1" ht="32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53"/>
      <c r="O235" s="53"/>
      <c r="P235" s="3"/>
      <c r="Q235" s="3"/>
      <c r="R235" s="3"/>
      <c r="CF235" s="51">
        <f t="shared" si="7"/>
        <v>0</v>
      </c>
      <c r="CG235" s="51">
        <f t="shared" si="8"/>
        <v>0</v>
      </c>
    </row>
    <row r="236" spans="1:85" customFormat="1" ht="1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53"/>
      <c r="O236" s="53"/>
      <c r="P236" s="3"/>
      <c r="Q236" s="3"/>
      <c r="R236" s="3"/>
      <c r="CF236" s="51">
        <f t="shared" si="7"/>
        <v>0</v>
      </c>
      <c r="CG236" s="51">
        <f t="shared" si="8"/>
        <v>0</v>
      </c>
    </row>
  </sheetData>
  <mergeCells count="237">
    <mergeCell ref="A2:R2"/>
    <mergeCell ref="A3:R3"/>
    <mergeCell ref="A5:R5"/>
    <mergeCell ref="A6:R6"/>
    <mergeCell ref="A7:R7"/>
    <mergeCell ref="M19:M20"/>
    <mergeCell ref="N19:P19"/>
    <mergeCell ref="C21:E21"/>
    <mergeCell ref="A22:R22"/>
    <mergeCell ref="C23:E23"/>
    <mergeCell ref="A8:R8"/>
    <mergeCell ref="C9:G9"/>
    <mergeCell ref="F15:R15"/>
    <mergeCell ref="L16:M16"/>
    <mergeCell ref="A18:A20"/>
    <mergeCell ref="B18:B20"/>
    <mergeCell ref="C18:E20"/>
    <mergeCell ref="F18:F20"/>
    <mergeCell ref="G18:G20"/>
    <mergeCell ref="H18:K18"/>
    <mergeCell ref="L18:P18"/>
    <mergeCell ref="Q18:Q20"/>
    <mergeCell ref="R18:R20"/>
    <mergeCell ref="H19:H20"/>
    <mergeCell ref="I19:K19"/>
    <mergeCell ref="L19:L20"/>
    <mergeCell ref="C29:R29"/>
    <mergeCell ref="C30:E30"/>
    <mergeCell ref="C31:R31"/>
    <mergeCell ref="C32:R32"/>
    <mergeCell ref="A33:L33"/>
    <mergeCell ref="C24:R24"/>
    <mergeCell ref="C25:R25"/>
    <mergeCell ref="C26:R26"/>
    <mergeCell ref="C27:E27"/>
    <mergeCell ref="C28:R28"/>
    <mergeCell ref="C39:E39"/>
    <mergeCell ref="C40:R40"/>
    <mergeCell ref="C41:R41"/>
    <mergeCell ref="C42:R42"/>
    <mergeCell ref="C43:E43"/>
    <mergeCell ref="A34:L34"/>
    <mergeCell ref="A35:L35"/>
    <mergeCell ref="A36:L36"/>
    <mergeCell ref="A37:L37"/>
    <mergeCell ref="A38:R38"/>
    <mergeCell ref="A49:L49"/>
    <mergeCell ref="A50:L50"/>
    <mergeCell ref="A51:L51"/>
    <mergeCell ref="A52:L52"/>
    <mergeCell ref="A53:L53"/>
    <mergeCell ref="C44:R44"/>
    <mergeCell ref="C45:R45"/>
    <mergeCell ref="C46:E46"/>
    <mergeCell ref="C47:R47"/>
    <mergeCell ref="C48:R48"/>
    <mergeCell ref="C59:E59"/>
    <mergeCell ref="C60:R60"/>
    <mergeCell ref="C61:R61"/>
    <mergeCell ref="C62:E62"/>
    <mergeCell ref="C63:R63"/>
    <mergeCell ref="A54:R54"/>
    <mergeCell ref="C55:E55"/>
    <mergeCell ref="C56:R56"/>
    <mergeCell ref="C57:R57"/>
    <mergeCell ref="C58:R58"/>
    <mergeCell ref="C69:E69"/>
    <mergeCell ref="C70:R70"/>
    <mergeCell ref="C71:R71"/>
    <mergeCell ref="C72:R72"/>
    <mergeCell ref="C73:E73"/>
    <mergeCell ref="C64:R64"/>
    <mergeCell ref="C65:E65"/>
    <mergeCell ref="C66:R66"/>
    <mergeCell ref="C67:R67"/>
    <mergeCell ref="C68:R68"/>
    <mergeCell ref="A79:L79"/>
    <mergeCell ref="A80:L80"/>
    <mergeCell ref="A81:L81"/>
    <mergeCell ref="A82:R82"/>
    <mergeCell ref="A83:R83"/>
    <mergeCell ref="C74:R74"/>
    <mergeCell ref="C75:E75"/>
    <mergeCell ref="C76:R76"/>
    <mergeCell ref="A77:L77"/>
    <mergeCell ref="A78:L78"/>
    <mergeCell ref="C89:R89"/>
    <mergeCell ref="C90:R90"/>
    <mergeCell ref="C91:R91"/>
    <mergeCell ref="C92:E92"/>
    <mergeCell ref="C93:R93"/>
    <mergeCell ref="A84:R84"/>
    <mergeCell ref="A85:R85"/>
    <mergeCell ref="A86:R86"/>
    <mergeCell ref="A87:R87"/>
    <mergeCell ref="C88:E88"/>
    <mergeCell ref="C99:E99"/>
    <mergeCell ref="C100:R100"/>
    <mergeCell ref="A101:R101"/>
    <mergeCell ref="C102:E102"/>
    <mergeCell ref="C103:R103"/>
    <mergeCell ref="C94:R94"/>
    <mergeCell ref="C95:R95"/>
    <mergeCell ref="C96:R96"/>
    <mergeCell ref="C97:E97"/>
    <mergeCell ref="C98:R98"/>
    <mergeCell ref="C109:R109"/>
    <mergeCell ref="C110:R110"/>
    <mergeCell ref="C111:E111"/>
    <mergeCell ref="C112:R112"/>
    <mergeCell ref="C113:E113"/>
    <mergeCell ref="C104:R104"/>
    <mergeCell ref="C105:R105"/>
    <mergeCell ref="C106:E106"/>
    <mergeCell ref="C107:R107"/>
    <mergeCell ref="C108:R108"/>
    <mergeCell ref="C119:R119"/>
    <mergeCell ref="C120:E120"/>
    <mergeCell ref="C121:R121"/>
    <mergeCell ref="C122:R122"/>
    <mergeCell ref="C123:R123"/>
    <mergeCell ref="C114:R114"/>
    <mergeCell ref="A115:R115"/>
    <mergeCell ref="C116:E116"/>
    <mergeCell ref="C117:R117"/>
    <mergeCell ref="C118:R118"/>
    <mergeCell ref="A129:R129"/>
    <mergeCell ref="C130:E130"/>
    <mergeCell ref="C131:R131"/>
    <mergeCell ref="C132:R132"/>
    <mergeCell ref="C133:R133"/>
    <mergeCell ref="C124:R124"/>
    <mergeCell ref="C125:E125"/>
    <mergeCell ref="C126:R126"/>
    <mergeCell ref="C127:E127"/>
    <mergeCell ref="C128:R128"/>
    <mergeCell ref="C139:E139"/>
    <mergeCell ref="C140:R140"/>
    <mergeCell ref="C141:E141"/>
    <mergeCell ref="C142:R142"/>
    <mergeCell ref="C143:E143"/>
    <mergeCell ref="C134:E134"/>
    <mergeCell ref="C135:R135"/>
    <mergeCell ref="C136:R136"/>
    <mergeCell ref="C137:R137"/>
    <mergeCell ref="C138:R138"/>
    <mergeCell ref="C149:R149"/>
    <mergeCell ref="C150:R150"/>
    <mergeCell ref="C151:R151"/>
    <mergeCell ref="C152:E152"/>
    <mergeCell ref="C153:R153"/>
    <mergeCell ref="C144:R144"/>
    <mergeCell ref="C145:R145"/>
    <mergeCell ref="C146:R146"/>
    <mergeCell ref="C147:E147"/>
    <mergeCell ref="C148:R148"/>
    <mergeCell ref="C159:R159"/>
    <mergeCell ref="C160:R160"/>
    <mergeCell ref="C161:E161"/>
    <mergeCell ref="C162:R162"/>
    <mergeCell ref="C163:R163"/>
    <mergeCell ref="C154:R154"/>
    <mergeCell ref="C155:R155"/>
    <mergeCell ref="A156:R156"/>
    <mergeCell ref="C157:E157"/>
    <mergeCell ref="C158:R158"/>
    <mergeCell ref="C169:R169"/>
    <mergeCell ref="C170:E170"/>
    <mergeCell ref="C171:R171"/>
    <mergeCell ref="C172:R172"/>
    <mergeCell ref="C173:R173"/>
    <mergeCell ref="C164:R164"/>
    <mergeCell ref="C165:R165"/>
    <mergeCell ref="C166:E166"/>
    <mergeCell ref="C167:R167"/>
    <mergeCell ref="C168:E168"/>
    <mergeCell ref="C179:E179"/>
    <mergeCell ref="C180:R180"/>
    <mergeCell ref="C181:R181"/>
    <mergeCell ref="C182:R182"/>
    <mergeCell ref="A183:R183"/>
    <mergeCell ref="C174:E174"/>
    <mergeCell ref="C175:R175"/>
    <mergeCell ref="C176:R176"/>
    <mergeCell ref="C177:R177"/>
    <mergeCell ref="C178:R178"/>
    <mergeCell ref="C189:R189"/>
    <mergeCell ref="C190:R190"/>
    <mergeCell ref="C191:E191"/>
    <mergeCell ref="C192:R192"/>
    <mergeCell ref="C193:E193"/>
    <mergeCell ref="C184:E184"/>
    <mergeCell ref="C185:R185"/>
    <mergeCell ref="C186:R186"/>
    <mergeCell ref="C187:E187"/>
    <mergeCell ref="C188:R188"/>
    <mergeCell ref="A199:L199"/>
    <mergeCell ref="A200:R200"/>
    <mergeCell ref="A201:R201"/>
    <mergeCell ref="A202:R202"/>
    <mergeCell ref="A203:R203"/>
    <mergeCell ref="C194:R194"/>
    <mergeCell ref="A195:L195"/>
    <mergeCell ref="A196:L196"/>
    <mergeCell ref="A197:L197"/>
    <mergeCell ref="A198:L198"/>
    <mergeCell ref="A209:L209"/>
    <mergeCell ref="A210:L210"/>
    <mergeCell ref="A211:L211"/>
    <mergeCell ref="A212:L212"/>
    <mergeCell ref="A213:L213"/>
    <mergeCell ref="A204:R204"/>
    <mergeCell ref="A205:R205"/>
    <mergeCell ref="A206:R206"/>
    <mergeCell ref="A207:L207"/>
    <mergeCell ref="A208:L208"/>
    <mergeCell ref="A219:L219"/>
    <mergeCell ref="A220:L220"/>
    <mergeCell ref="A221:L221"/>
    <mergeCell ref="A222:L222"/>
    <mergeCell ref="A223:L223"/>
    <mergeCell ref="A214:L214"/>
    <mergeCell ref="A215:L215"/>
    <mergeCell ref="A216:L216"/>
    <mergeCell ref="A217:L217"/>
    <mergeCell ref="A218:L218"/>
    <mergeCell ref="A234:L234"/>
    <mergeCell ref="A229:L229"/>
    <mergeCell ref="A230:L230"/>
    <mergeCell ref="A231:L231"/>
    <mergeCell ref="A232:L232"/>
    <mergeCell ref="A233:L233"/>
    <mergeCell ref="A224:L224"/>
    <mergeCell ref="A225:L225"/>
    <mergeCell ref="A226:L226"/>
    <mergeCell ref="A227:L227"/>
    <mergeCell ref="A228:L22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1632-2021-3.2-КЖ1_07.03.010-Сме</vt:lpstr>
      <vt:lpstr>'1632-2021-3.2-КЖ1_07.03.010-Сме'!Заголовки_для_печати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Анастасия</cp:lastModifiedBy>
  <cp:lastPrinted>2023-03-02T08:19:36Z</cp:lastPrinted>
  <dcterms:created xsi:type="dcterms:W3CDTF">2020-09-30T08:50:27Z</dcterms:created>
  <dcterms:modified xsi:type="dcterms:W3CDTF">2025-06-26T11:27:06Z</dcterms:modified>
</cp:coreProperties>
</file>