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Анастасия\Desktop\Шеллрокк\! Усть-Луга\конкурсы\Электроснабжение и оборудование RAM_подаем 22.05\Прил. №3 Сметы по основному технологическому оборудованию RHM\"/>
    </mc:Choice>
  </mc:AlternateContent>
  <xr:revisionPtr revIDLastSave="0" documentId="13_ncr:1_{1BF98DAD-2FAE-4864-B5F0-E5A7F222560B}" xr6:coauthVersionLast="47" xr6:coauthVersionMax="47" xr10:uidLastSave="{00000000-0000-0000-0000-000000000000}"/>
  <bookViews>
    <workbookView xWindow="-120" yWindow="-120" windowWidth="29040" windowHeight="15720" tabRatio="960" activeTab="1" xr2:uid="{00000000-000D-0000-FFFF-FFFF00000000}"/>
  </bookViews>
  <sheets>
    <sheet name="св" sheetId="27" r:id="rId1"/>
    <sheet name="02-03-01_СМР_Каб.жур" sheetId="28" r:id="rId2"/>
    <sheet name="02-01-01_СМР_ОБ_ЦРП" sheetId="26" r:id="rId3"/>
    <sheet name="02-01-02_СМР_ОБ_ЭП2" sheetId="25" r:id="rId4"/>
    <sheet name="02-01-03_СМР_ОБ_ЭП3" sheetId="24" r:id="rId5"/>
    <sheet name="02-01-04_СМР_ОБ_ЭП4 " sheetId="23" r:id="rId6"/>
    <sheet name="02-01-05_СМР_ОБ_ЭП5" sheetId="22" r:id="rId7"/>
    <sheet name="02-01-06_СМР_ОБ_ЭП6 " sheetId="21" r:id="rId8"/>
    <sheet name="02-01-07_СМР_ОБ_ЭП7" sheetId="20" r:id="rId9"/>
    <sheet name="02-01-08_СМР_ОБ_ЭП8 " sheetId="19" r:id="rId10"/>
    <sheet name="02-01-09_СМР_ОБ_ЭП9" sheetId="18" r:id="rId11"/>
    <sheet name="02-01-10_СМР_ОБ_ЭП1" sheetId="17" r:id="rId12"/>
    <sheet name="02-01-11_СМР_ОБ_Wi Fi " sheetId="16" r:id="rId13"/>
    <sheet name="02-02-01_СМР_КНС_ЭП1" sheetId="15" r:id="rId14"/>
    <sheet name="02-02-02_СМР_КНС_ЭП2" sheetId="14" r:id="rId15"/>
    <sheet name="02-02-03_СМР_КНС_ЭП2" sheetId="13" r:id="rId16"/>
    <sheet name="02-02-04_СМР_КНС_ЭП3" sheetId="12" r:id="rId17"/>
    <sheet name="02-02-05_СМР_КНС_ЭП4" sheetId="11" r:id="rId18"/>
    <sheet name="02-02-06_СМР_КНС_ЭП5" sheetId="10" r:id="rId19"/>
    <sheet name="02-02-07_СМР_КНС_ЭП5" sheetId="9" r:id="rId20"/>
    <sheet name="02-02-08_СМР_КНС_ЭП5" sheetId="8" r:id="rId21"/>
    <sheet name="02-02-09_СМР_КНС_ЭП6о-" sheetId="7" r:id="rId22"/>
    <sheet name="02-02-10_СМР_КНС_ЭП6" sheetId="6" r:id="rId23"/>
    <sheet name="02-02-11_СМР_КНС_ЭП7" sheetId="5" r:id="rId24"/>
    <sheet name="02-02-12_СМР_КНС ЭП7" sheetId="4" r:id="rId25"/>
    <sheet name="02-02-13_СМР_КНС_ЭП8" sheetId="3" r:id="rId26"/>
    <sheet name="02-02-14_СМР_КНС_ЭП9" sheetId="2" r:id="rId27"/>
  </sheets>
  <definedNames>
    <definedName name="_xlnm._FilterDatabase" localSheetId="1" hidden="1">'02-03-01_СМР_Каб.жур'!$A$26:$BA$275</definedName>
    <definedName name="_xlnm.Print_Titles" localSheetId="2">'02-01-01_СМР_ОБ_ЦРП'!$26:$26</definedName>
    <definedName name="_xlnm.Print_Titles" localSheetId="3">'02-01-02_СМР_ОБ_ЭП2'!$26:$26</definedName>
    <definedName name="_xlnm.Print_Titles" localSheetId="4">'02-01-03_СМР_ОБ_ЭП3'!$26:$26</definedName>
    <definedName name="_xlnm.Print_Titles" localSheetId="5">'02-01-04_СМР_ОБ_ЭП4 '!$26:$26</definedName>
    <definedName name="_xlnm.Print_Titles" localSheetId="6">'02-01-05_СМР_ОБ_ЭП5'!$26:$26</definedName>
    <definedName name="_xlnm.Print_Titles" localSheetId="7">'02-01-06_СМР_ОБ_ЭП6 '!$26:$26</definedName>
    <definedName name="_xlnm.Print_Titles" localSheetId="8">'02-01-07_СМР_ОБ_ЭП7'!$26:$26</definedName>
    <definedName name="_xlnm.Print_Titles" localSheetId="9">'02-01-08_СМР_ОБ_ЭП8 '!$26:$26</definedName>
    <definedName name="_xlnm.Print_Titles" localSheetId="10">'02-01-09_СМР_ОБ_ЭП9'!$26:$26</definedName>
    <definedName name="_xlnm.Print_Titles" localSheetId="11">'02-01-10_СМР_ОБ_ЭП1'!$26:$26</definedName>
    <definedName name="_xlnm.Print_Titles" localSheetId="12">'02-01-11_СМР_ОБ_Wi Fi '!$26:$26</definedName>
    <definedName name="_xlnm.Print_Titles" localSheetId="13">'02-02-01_СМР_КНС_ЭП1'!$27:$27</definedName>
    <definedName name="_xlnm.Print_Titles" localSheetId="14">'02-02-02_СМР_КНС_ЭП2'!$27:$27</definedName>
    <definedName name="_xlnm.Print_Titles" localSheetId="15">'02-02-03_СМР_КНС_ЭП2'!$27:$27</definedName>
    <definedName name="_xlnm.Print_Titles" localSheetId="16">'02-02-04_СМР_КНС_ЭП3'!$27:$27</definedName>
    <definedName name="_xlnm.Print_Titles" localSheetId="17">'02-02-05_СМР_КНС_ЭП4'!$27:$27</definedName>
    <definedName name="_xlnm.Print_Titles" localSheetId="18">'02-02-06_СМР_КНС_ЭП5'!$27:$27</definedName>
    <definedName name="_xlnm.Print_Titles" localSheetId="19">'02-02-07_СМР_КНС_ЭП5'!$27:$27</definedName>
    <definedName name="_xlnm.Print_Titles" localSheetId="20">'02-02-08_СМР_КНС_ЭП5'!$27:$27</definedName>
    <definedName name="_xlnm.Print_Titles" localSheetId="21">'02-02-09_СМР_КНС_ЭП6о-'!$27:$27</definedName>
    <definedName name="_xlnm.Print_Titles" localSheetId="22">'02-02-10_СМР_КНС_ЭП6'!$26:$26</definedName>
    <definedName name="_xlnm.Print_Titles" localSheetId="23">'02-02-11_СМР_КНС_ЭП7'!$27:$27</definedName>
    <definedName name="_xlnm.Print_Titles" localSheetId="24">'02-02-12_СМР_КНС ЭП7'!$27:$27</definedName>
    <definedName name="_xlnm.Print_Titles" localSheetId="25">'02-02-13_СМР_КНС_ЭП8'!$27:$27</definedName>
    <definedName name="_xlnm.Print_Titles" localSheetId="26">'02-02-14_СМР_КНС_ЭП9'!$27:$27</definedName>
    <definedName name="_xlnm.Print_Titles" localSheetId="1">'02-03-01_СМР_Каб.жур'!$26:$26</definedName>
    <definedName name="_xlnm.Print_Titles" localSheetId="0">св!$23:$23</definedName>
    <definedName name="_xlnm.Print_Area" localSheetId="0">св!$A:$H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4" i="27" l="1"/>
  <c r="R24" i="27" l="1"/>
  <c r="T24" i="27" s="1"/>
  <c r="D121" i="27"/>
  <c r="L84" i="19"/>
  <c r="L83" i="26"/>
  <c r="L124" i="25"/>
  <c r="L75" i="24"/>
  <c r="L75" i="23"/>
  <c r="L99" i="22"/>
  <c r="L90" i="21"/>
  <c r="L99" i="20"/>
  <c r="L78" i="18"/>
  <c r="L145" i="17"/>
  <c r="L77" i="16"/>
  <c r="L257" i="15"/>
  <c r="L194" i="14"/>
  <c r="L268" i="13"/>
  <c r="L188" i="12"/>
  <c r="L188" i="11"/>
  <c r="L181" i="10"/>
  <c r="L236" i="9"/>
  <c r="L189" i="8"/>
  <c r="L200" i="7"/>
  <c r="L212" i="6"/>
  <c r="L218" i="5"/>
  <c r="L327" i="3"/>
  <c r="L204" i="4"/>
  <c r="L199" i="2"/>
  <c r="D119" i="27" l="1"/>
  <c r="D118" i="27"/>
  <c r="D117" i="27"/>
  <c r="D116" i="27"/>
  <c r="D115" i="27"/>
  <c r="D114" i="27"/>
  <c r="D113" i="27"/>
  <c r="D112" i="27"/>
  <c r="D111" i="27"/>
  <c r="D110" i="27"/>
  <c r="D109" i="27"/>
  <c r="D108" i="27"/>
  <c r="D107" i="27"/>
  <c r="D106" i="27"/>
  <c r="D105" i="27"/>
  <c r="D104" i="27"/>
  <c r="D103" i="27"/>
  <c r="D102" i="27"/>
  <c r="D101" i="27"/>
  <c r="D100" i="27"/>
  <c r="D99" i="27"/>
  <c r="D98" i="27"/>
  <c r="D97" i="27"/>
  <c r="D96" i="27"/>
  <c r="D95" i="27"/>
  <c r="C119" i="27"/>
  <c r="C118" i="27"/>
  <c r="C117" i="27"/>
  <c r="C116" i="27"/>
  <c r="C115" i="27"/>
  <c r="C114" i="27"/>
  <c r="C113" i="27"/>
  <c r="C112" i="27"/>
  <c r="C111" i="27"/>
  <c r="C110" i="27"/>
  <c r="C109" i="27"/>
  <c r="C108" i="27"/>
  <c r="C107" i="27"/>
  <c r="C106" i="27"/>
  <c r="C105" i="27"/>
  <c r="C104" i="27"/>
  <c r="C103" i="27"/>
  <c r="C102" i="27"/>
  <c r="C101" i="27"/>
  <c r="C100" i="27"/>
  <c r="C99" i="27"/>
  <c r="C98" i="27"/>
  <c r="C97" i="27"/>
  <c r="C96" i="27"/>
  <c r="C95" i="27"/>
  <c r="L261" i="28"/>
  <c r="L82" i="26" l="1"/>
  <c r="L84" i="26" s="1"/>
  <c r="L81" i="26"/>
  <c r="L80" i="26"/>
  <c r="L122" i="25"/>
  <c r="L121" i="25"/>
  <c r="L123" i="25" s="1"/>
  <c r="L73" i="24"/>
  <c r="L72" i="24"/>
  <c r="L74" i="24" s="1"/>
  <c r="L73" i="23"/>
  <c r="L76" i="23" s="1"/>
  <c r="L72" i="23"/>
  <c r="L74" i="23" s="1"/>
  <c r="L97" i="22"/>
  <c r="L96" i="22"/>
  <c r="L98" i="22" s="1"/>
  <c r="L88" i="21"/>
  <c r="L87" i="21"/>
  <c r="L89" i="21" s="1"/>
  <c r="L97" i="20"/>
  <c r="L100" i="20" s="1"/>
  <c r="L96" i="20"/>
  <c r="L98" i="20" s="1"/>
  <c r="L82" i="19"/>
  <c r="L81" i="19"/>
  <c r="L83" i="19" s="1"/>
  <c r="L76" i="18"/>
  <c r="L79" i="18" s="1"/>
  <c r="L75" i="18"/>
  <c r="L77" i="18" s="1"/>
  <c r="L143" i="17"/>
  <c r="L142" i="17"/>
  <c r="L144" i="17" s="1"/>
  <c r="L146" i="17" s="1"/>
  <c r="L75" i="16"/>
  <c r="L78" i="16" s="1"/>
  <c r="L74" i="16"/>
  <c r="L76" i="16" s="1"/>
  <c r="L255" i="15"/>
  <c r="L254" i="15"/>
  <c r="L256" i="15" s="1"/>
  <c r="L258" i="15" s="1"/>
  <c r="L192" i="14"/>
  <c r="L191" i="14"/>
  <c r="L193" i="14" s="1"/>
  <c r="L266" i="13"/>
  <c r="L265" i="13"/>
  <c r="L267" i="13" s="1"/>
  <c r="L186" i="12"/>
  <c r="L185" i="12"/>
  <c r="L187" i="12" s="1"/>
  <c r="L186" i="11"/>
  <c r="L185" i="11"/>
  <c r="L187" i="11" s="1"/>
  <c r="L179" i="10"/>
  <c r="L178" i="10"/>
  <c r="L180" i="10" s="1"/>
  <c r="L234" i="9"/>
  <c r="L237" i="9" s="1"/>
  <c r="L233" i="9"/>
  <c r="L235" i="9" s="1"/>
  <c r="L187" i="8"/>
  <c r="L186" i="8"/>
  <c r="L188" i="8" s="1"/>
  <c r="L198" i="7"/>
  <c r="L197" i="7"/>
  <c r="L199" i="7" s="1"/>
  <c r="L210" i="6"/>
  <c r="L209" i="6"/>
  <c r="L211" i="6" s="1"/>
  <c r="L216" i="5"/>
  <c r="L215" i="5"/>
  <c r="L217" i="5" s="1"/>
  <c r="L202" i="4"/>
  <c r="L201" i="4"/>
  <c r="L203" i="4" s="1"/>
  <c r="L325" i="3"/>
  <c r="L324" i="3"/>
  <c r="L326" i="3" s="1"/>
  <c r="L197" i="2"/>
  <c r="L196" i="2"/>
  <c r="L198" i="2" s="1"/>
  <c r="L194" i="2"/>
  <c r="L195" i="2"/>
  <c r="L270" i="28"/>
  <c r="C94" i="27" s="1"/>
  <c r="C120" i="27" s="1"/>
  <c r="C122" i="27" s="1"/>
  <c r="L85" i="26" l="1"/>
  <c r="L86" i="26" s="1"/>
  <c r="L125" i="25"/>
  <c r="L76" i="24"/>
  <c r="L77" i="23"/>
  <c r="L78" i="23" s="1"/>
  <c r="L100" i="22"/>
  <c r="L91" i="21"/>
  <c r="L101" i="20"/>
  <c r="L102" i="20" s="1"/>
  <c r="L85" i="19"/>
  <c r="L80" i="18"/>
  <c r="L81" i="18" s="1"/>
  <c r="L147" i="17"/>
  <c r="L148" i="17" s="1"/>
  <c r="L79" i="16"/>
  <c r="L80" i="16" s="1"/>
  <c r="L259" i="15"/>
  <c r="L260" i="15" s="1"/>
  <c r="L195" i="14"/>
  <c r="L269" i="13"/>
  <c r="L189" i="12"/>
  <c r="L189" i="11"/>
  <c r="L182" i="10"/>
  <c r="L238" i="9"/>
  <c r="L239" i="9" s="1"/>
  <c r="L190" i="8"/>
  <c r="L201" i="7"/>
  <c r="L213" i="6"/>
  <c r="L219" i="5"/>
  <c r="L205" i="4"/>
  <c r="L328" i="3"/>
  <c r="L200" i="2"/>
  <c r="L72" i="26"/>
  <c r="L73" i="26"/>
  <c r="L113" i="25"/>
  <c r="L114" i="25" s="1"/>
  <c r="L64" i="24"/>
  <c r="L65" i="24" s="1"/>
  <c r="L64" i="23"/>
  <c r="L65" i="23" s="1"/>
  <c r="L88" i="22"/>
  <c r="L89" i="22" s="1"/>
  <c r="L79" i="21"/>
  <c r="L80" i="21" s="1"/>
  <c r="L88" i="20"/>
  <c r="L89" i="20" s="1"/>
  <c r="L73" i="19"/>
  <c r="L74" i="19" s="1"/>
  <c r="L67" i="18"/>
  <c r="L68" i="18" s="1"/>
  <c r="L134" i="17"/>
  <c r="L135" i="17" s="1"/>
  <c r="L66" i="16"/>
  <c r="L67" i="16" s="1"/>
  <c r="L246" i="15"/>
  <c r="L247" i="15" s="1"/>
  <c r="L183" i="14"/>
  <c r="L184" i="14" s="1"/>
  <c r="L257" i="13"/>
  <c r="L258" i="13" s="1"/>
  <c r="L177" i="12"/>
  <c r="L178" i="12" s="1"/>
  <c r="L177" i="11"/>
  <c r="L178" i="11" s="1"/>
  <c r="L170" i="10"/>
  <c r="L171" i="10" s="1"/>
  <c r="L225" i="9"/>
  <c r="L226" i="9" s="1"/>
  <c r="L178" i="8"/>
  <c r="L179" i="8" s="1"/>
  <c r="L189" i="7"/>
  <c r="L190" i="7" s="1"/>
  <c r="L201" i="6"/>
  <c r="L202" i="6" s="1"/>
  <c r="L207" i="5"/>
  <c r="L208" i="5" s="1"/>
  <c r="L193" i="4"/>
  <c r="L194" i="4" s="1"/>
  <c r="L316" i="3"/>
  <c r="L317" i="3" s="1"/>
  <c r="L188" i="2"/>
  <c r="L189" i="2" s="1"/>
  <c r="L262" i="28"/>
  <c r="L126" i="25" l="1"/>
  <c r="L127" i="25" s="1"/>
  <c r="L77" i="24"/>
  <c r="L78" i="24" s="1"/>
  <c r="L101" i="22"/>
  <c r="L102" i="22" s="1"/>
  <c r="L92" i="21"/>
  <c r="L93" i="21" s="1"/>
  <c r="L86" i="19"/>
  <c r="L87" i="19" s="1"/>
  <c r="L196" i="14"/>
  <c r="L197" i="14" s="1"/>
  <c r="L270" i="13"/>
  <c r="L271" i="13" s="1"/>
  <c r="L190" i="12"/>
  <c r="L191" i="12" s="1"/>
  <c r="L190" i="11"/>
  <c r="L191" i="11" s="1"/>
  <c r="L183" i="10"/>
  <c r="L184" i="10" s="1"/>
  <c r="L191" i="8"/>
  <c r="L192" i="8" s="1"/>
  <c r="L202" i="7"/>
  <c r="L203" i="7" s="1"/>
  <c r="L214" i="6"/>
  <c r="L215" i="6" s="1"/>
  <c r="L220" i="5"/>
  <c r="L221" i="5" s="1"/>
  <c r="L206" i="4"/>
  <c r="L207" i="4" s="1"/>
  <c r="L329" i="3"/>
  <c r="L330" i="3" s="1"/>
  <c r="L201" i="2"/>
  <c r="L202" i="2" s="1"/>
  <c r="L266" i="28"/>
  <c r="L265" i="28"/>
  <c r="L264" i="28"/>
  <c r="L263" i="28"/>
  <c r="L75" i="26"/>
  <c r="L77" i="26"/>
  <c r="L76" i="26"/>
  <c r="L74" i="26"/>
  <c r="L78" i="26" s="1"/>
  <c r="L118" i="25"/>
  <c r="L116" i="25"/>
  <c r="L117" i="25"/>
  <c r="L115" i="25"/>
  <c r="L119" i="25" s="1"/>
  <c r="L67" i="24"/>
  <c r="L66" i="24"/>
  <c r="L70" i="24" s="1"/>
  <c r="L68" i="24"/>
  <c r="L69" i="24"/>
  <c r="L69" i="23"/>
  <c r="L66" i="23"/>
  <c r="L70" i="23" s="1"/>
  <c r="L68" i="23"/>
  <c r="L67" i="23"/>
  <c r="L91" i="22"/>
  <c r="L93" i="22"/>
  <c r="L92" i="22"/>
  <c r="L90" i="22"/>
  <c r="L94" i="22" s="1"/>
  <c r="L84" i="21"/>
  <c r="L83" i="21"/>
  <c r="L82" i="21"/>
  <c r="L81" i="21"/>
  <c r="L85" i="21" s="1"/>
  <c r="L93" i="20"/>
  <c r="L92" i="20"/>
  <c r="L91" i="20"/>
  <c r="L90" i="20"/>
  <c r="L94" i="20" s="1"/>
  <c r="L77" i="19"/>
  <c r="L75" i="19"/>
  <c r="L79" i="19" s="1"/>
  <c r="L76" i="19"/>
  <c r="L78" i="19"/>
  <c r="L71" i="18"/>
  <c r="L70" i="18"/>
  <c r="L69" i="18"/>
  <c r="L72" i="18"/>
  <c r="L73" i="18" s="1"/>
  <c r="L139" i="17"/>
  <c r="L138" i="17"/>
  <c r="L137" i="17"/>
  <c r="L136" i="17"/>
  <c r="L140" i="17" s="1"/>
  <c r="L71" i="16"/>
  <c r="L70" i="16"/>
  <c r="L69" i="16"/>
  <c r="L68" i="16"/>
  <c r="L72" i="16" s="1"/>
  <c r="L251" i="15"/>
  <c r="L250" i="15"/>
  <c r="L249" i="15"/>
  <c r="L248" i="15"/>
  <c r="L252" i="15" s="1"/>
  <c r="L187" i="14"/>
  <c r="L186" i="14"/>
  <c r="L188" i="14"/>
  <c r="L185" i="14"/>
  <c r="L189" i="14" s="1"/>
  <c r="L262" i="13"/>
  <c r="L261" i="13"/>
  <c r="L260" i="13"/>
  <c r="L259" i="13"/>
  <c r="L263" i="13" s="1"/>
  <c r="L181" i="12"/>
  <c r="L182" i="12"/>
  <c r="L180" i="12"/>
  <c r="L179" i="12"/>
  <c r="L183" i="12" s="1"/>
  <c r="L179" i="11"/>
  <c r="L180" i="11"/>
  <c r="L183" i="11" s="1"/>
  <c r="L182" i="11"/>
  <c r="L181" i="11"/>
  <c r="L174" i="10"/>
  <c r="L172" i="10"/>
  <c r="L173" i="10"/>
  <c r="L175" i="10"/>
  <c r="L176" i="10"/>
  <c r="L230" i="9"/>
  <c r="L229" i="9"/>
  <c r="L228" i="9"/>
  <c r="L227" i="9"/>
  <c r="L231" i="9" s="1"/>
  <c r="L183" i="8"/>
  <c r="L182" i="8"/>
  <c r="L181" i="8"/>
  <c r="L180" i="8"/>
  <c r="L184" i="8" s="1"/>
  <c r="L194" i="7"/>
  <c r="L193" i="7"/>
  <c r="L192" i="7"/>
  <c r="L191" i="7"/>
  <c r="L195" i="7" s="1"/>
  <c r="L206" i="6"/>
  <c r="L204" i="6"/>
  <c r="L203" i="6"/>
  <c r="L207" i="6" s="1"/>
  <c r="L205" i="6"/>
  <c r="L210" i="5"/>
  <c r="L213" i="5" s="1"/>
  <c r="L209" i="5"/>
  <c r="L211" i="5"/>
  <c r="L212" i="5"/>
  <c r="L198" i="4"/>
  <c r="L197" i="4"/>
  <c r="L196" i="4"/>
  <c r="L195" i="4"/>
  <c r="L199" i="4" s="1"/>
  <c r="L321" i="3"/>
  <c r="L320" i="3"/>
  <c r="L318" i="3"/>
  <c r="L319" i="3"/>
  <c r="L322" i="3" s="1"/>
  <c r="L191" i="2"/>
  <c r="L193" i="2"/>
  <c r="L192" i="2"/>
  <c r="L190" i="2"/>
  <c r="L267" i="28" l="1"/>
  <c r="L79" i="26"/>
  <c r="L120" i="25"/>
  <c r="L71" i="24"/>
  <c r="L71" i="23"/>
  <c r="L95" i="22"/>
  <c r="L86" i="21"/>
  <c r="L95" i="20"/>
  <c r="L80" i="19"/>
  <c r="L74" i="18"/>
  <c r="L141" i="17"/>
  <c r="L73" i="16"/>
  <c r="L253" i="15"/>
  <c r="L190" i="14"/>
  <c r="L264" i="13"/>
  <c r="L184" i="12"/>
  <c r="L184" i="11"/>
  <c r="L177" i="10"/>
  <c r="L232" i="9"/>
  <c r="L185" i="8"/>
  <c r="L196" i="7"/>
  <c r="L208" i="6"/>
  <c r="L214" i="5"/>
  <c r="L200" i="4"/>
  <c r="L323" i="3"/>
  <c r="L268" i="28" l="1"/>
  <c r="L269" i="28" s="1"/>
  <c r="L271" i="28" l="1"/>
  <c r="L273" i="28" l="1"/>
  <c r="L274" i="28" s="1"/>
  <c r="L275" i="28" s="1"/>
  <c r="D94" i="27"/>
  <c r="D120" i="27" s="1"/>
  <c r="D122" i="27" s="1"/>
  <c r="D123" i="27" s="1"/>
</calcChain>
</file>

<file path=xl/sharedStrings.xml><?xml version="1.0" encoding="utf-8"?>
<sst xmlns="http://schemas.openxmlformats.org/spreadsheetml/2006/main" count="15437" uniqueCount="2253">
  <si>
    <t>СОГЛАСОВАНО:</t>
  </si>
  <si>
    <t>УТВЕРЖДАЮ:</t>
  </si>
  <si>
    <t/>
  </si>
  <si>
    <t>"____" ________________ 2025 года</t>
  </si>
  <si>
    <t>Терминал по перевалке минеральных удобрений в морском порту Усть-Луга</t>
  </si>
  <si>
    <t>(наименование стройки)</t>
  </si>
  <si>
    <t>ЛОКАЛЬНАЯ СМЕТА № 02-03-01</t>
  </si>
  <si>
    <t>(локальная смета)</t>
  </si>
  <si>
    <t xml:space="preserve">на Строительно-монтажные работы. Общий Кабельный журнал., </t>
  </si>
  <si>
    <t>(наименование работ и затрат, наименование объекта)</t>
  </si>
  <si>
    <t>Основание:</t>
  </si>
  <si>
    <t>Кабельный журнал общий</t>
  </si>
  <si>
    <t>Сметная стоимость</t>
  </si>
  <si>
    <t>тыс.руб.</t>
  </si>
  <si>
    <t xml:space="preserve">   монтажных работ</t>
  </si>
  <si>
    <t>Средства на оплату труда</t>
  </si>
  <si>
    <t>Сметная трудоемкость</t>
  </si>
  <si>
    <t>чел.час</t>
  </si>
  <si>
    <t xml:space="preserve">Составлен(а) в текущих (прогнозных) ценах по состоянию на </t>
  </si>
  <si>
    <t>№ п/п</t>
  </si>
  <si>
    <t>Обоснование</t>
  </si>
  <si>
    <t>Наименование работ и затрат</t>
  </si>
  <si>
    <t>Ед. изм.</t>
  </si>
  <si>
    <t>Кол-во</t>
  </si>
  <si>
    <t>Стоимость единицы в базисных ценах, руб.</t>
  </si>
  <si>
    <t>Обосно-
вание, индекс</t>
  </si>
  <si>
    <t>Общая стоимость в базисных ценах, руб.</t>
  </si>
  <si>
    <t>Всего</t>
  </si>
  <si>
    <t>Экспл. маш.</t>
  </si>
  <si>
    <t>Мат-лы</t>
  </si>
  <si>
    <t>в т.ч. оплата труда</t>
  </si>
  <si>
    <t>оплаты труда</t>
  </si>
  <si>
    <t>в т.ч. оплаты труда</t>
  </si>
  <si>
    <t>Раздел 1. Прокладка кабеля</t>
  </si>
  <si>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</si>
  <si>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</si>
  <si>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</si>
  <si>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</si>
  <si>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2 330,79
2 074,31</t>
  </si>
  <si>
    <t>35,20
6,48</t>
  </si>
  <si>
    <t>1 Прочие объекты ОЗП=22,53; ЭМ=11,42; ЗПМ=22,53; МАТ=8,56</t>
  </si>
  <si>
    <t>141,15
25,98</t>
  </si>
  <si>
    <t>Объем=(13+18+6+84+280) / 100</t>
  </si>
  <si>
    <t>Накладные расходы 97% ФОТ (от 8 343,96)</t>
  </si>
  <si>
    <t>Сметная прибыль 51% ФОТ (от 8 343,96)</t>
  </si>
  <si>
    <t>Итого c накладными и см. прибылью</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</si>
  <si>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</si>
  <si>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</si>
  <si>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</si>
  <si>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2 819,11
2 489,90</t>
  </si>
  <si>
    <t>70,52
12,70</t>
  </si>
  <si>
    <t>4 721,31
850,27</t>
  </si>
  <si>
    <t>Объем=(44+266+25+5590+186+119+465) / 100</t>
  </si>
  <si>
    <t>Накладные расходы 97% ФОТ (от 167 549,08)</t>
  </si>
  <si>
    <t>Сметная прибыль 51% ФОТ (от 167 549,08)</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</si>
  <si>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</si>
  <si>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</si>
  <si>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</si>
  <si>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3 463,52
2 905,75</t>
  </si>
  <si>
    <t>105,72
19,17</t>
  </si>
  <si>
    <t>37 869,96
6 866,89</t>
  </si>
  <si>
    <t>Объем=(128+2+8690+1291+6501+470+34+5655+76+58+1068+11588+260) / 100</t>
  </si>
  <si>
    <t>Накладные расходы 97% ФОТ (от 1 047 735,60)</t>
  </si>
  <si>
    <t>Сметная прибыль 51% ФОТ (от 1 047 735,60)</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</si>
  <si>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</si>
  <si>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</si>
  <si>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</si>
  <si>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4 919,81
4 139,30</t>
  </si>
  <si>
    <t>211,44
38,09</t>
  </si>
  <si>
    <t>32 857,78
5 919,19</t>
  </si>
  <si>
    <t>Объем=(10+126+8635+1150+107+14+18+49+12+90+51+5278) / 100</t>
  </si>
  <si>
    <t>Накладные расходы 97% ФОТ (от 649 166,41)</t>
  </si>
  <si>
    <t>Сметная прибыль 51% ФОТ (от 649 166,41)</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</si>
  <si>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</si>
  <si>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</si>
  <si>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</si>
  <si>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6 492,11
5 395,65</t>
  </si>
  <si>
    <t>387,69
69,96</t>
  </si>
  <si>
    <t>1 996,60
360,29</t>
  </si>
  <si>
    <t>Объем=(4+48+425+38) / 100</t>
  </si>
  <si>
    <t>Накладные расходы 97% ФОТ (от 28 147,89)</t>
  </si>
  <si>
    <t>Сметная прибыль 51% ФОТ (от 28 147,89)</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</si>
  <si>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</si>
  <si>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</si>
  <si>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</si>
  <si>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8 414,79
6 652,26</t>
  </si>
  <si>
    <t>704,85
127,22</t>
  </si>
  <si>
    <t>6 674,93
1 204,77</t>
  </si>
  <si>
    <t>Объем=(917+17+13) / 100</t>
  </si>
  <si>
    <t>Накладные расходы 97% ФОТ (от 64 201,67)</t>
  </si>
  <si>
    <t>Сметная прибыль 51% ФОТ (от 64 201,67)</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</si>
  <si>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</si>
  <si>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</si>
  <si>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</si>
  <si>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17 483,58
14 524,35</t>
  </si>
  <si>
    <t>1 127,73
203,39</t>
  </si>
  <si>
    <t>1 781,81
321,36</t>
  </si>
  <si>
    <t>Объем=(10+13+24+14+39+58) / 100</t>
  </si>
  <si>
    <t>Накладные расходы 97% ФОТ (от 23 269,83)</t>
  </si>
  <si>
    <t>Сметная прибыль 51% ФОТ (от 23 269,83)</t>
  </si>
  <si>
    <t>8</t>
  </si>
  <si>
    <t>ТЕРм08-02-398-01</t>
  </si>
  <si>
    <t>Провод в лотках, сечением: до 6 мм2</t>
  </si>
  <si>
    <t>706,66
475,70</t>
  </si>
  <si>
    <t>102 965,63
18 955,04</t>
  </si>
  <si>
    <t>Объем=(2442+245+3034+145778+27603+2578+1068+96+322+422+6394+149+2016+331+591+6716+74270+4456+2851+11154) / 100</t>
  </si>
  <si>
    <t>Накладные расходы 97% ФОТ (от 1 410 453,65)</t>
  </si>
  <si>
    <t>Сметная прибыль 51% ФОТ (от 1 410 453,65)</t>
  </si>
  <si>
    <t>9</t>
  </si>
  <si>
    <t>ТЕРм08-02-398-02</t>
  </si>
  <si>
    <t>Провод в лотках, сечением: до 35 мм2</t>
  </si>
  <si>
    <t>1 225,57
951,66</t>
  </si>
  <si>
    <t>445 273,86
80 189,71</t>
  </si>
  <si>
    <t>Объем=(124161+30984+94093+11280+821+75125+1829+427+1166+1382+25622+169993+6240+248+2170+1229+84645) / 100</t>
  </si>
  <si>
    <t>Накладные расходы 97% ФОТ (от 6 089 113,70)</t>
  </si>
  <si>
    <t>Сметная прибыль 51% ФОТ (от 6 089 113,70)</t>
  </si>
  <si>
    <t>10</t>
  </si>
  <si>
    <t>ТЕРм08-02-398-03</t>
  </si>
  <si>
    <t>Провод в лотках, сечением: до 70 мм2</t>
  </si>
  <si>
    <t>1 830,21
1 302,73</t>
  </si>
  <si>
    <t>317,16
57,26</t>
  </si>
  <si>
    <t>24 989,04
4 511,52</t>
  </si>
  <si>
    <t>Объем=(1152+5825+902) / 100</t>
  </si>
  <si>
    <t>Накладные расходы 97% ФОТ (от 107 153,62)</t>
  </si>
  <si>
    <t>Сметная прибыль 51% ФОТ (от 107 153,62)</t>
  </si>
  <si>
    <t>11</t>
  </si>
  <si>
    <t>ТЕРм08-02-398-04</t>
  </si>
  <si>
    <t>Провод в лотках, сечением: до 120 мм2</t>
  </si>
  <si>
    <t>2 746,98
1 889,32</t>
  </si>
  <si>
    <t>634,32
114,52</t>
  </si>
  <si>
    <t>83 051,52
14 994,10</t>
  </si>
  <si>
    <t>Объем=(12373+398+322) / 100</t>
  </si>
  <si>
    <t>Накладные расходы 97% ФОТ (от 262 362,77)</t>
  </si>
  <si>
    <t>Сметная прибыль 51% ФОТ (от 262 362,77)</t>
  </si>
  <si>
    <t>12</t>
  </si>
  <si>
    <t>ТЕРм08-02-398-05</t>
  </si>
  <si>
    <t>Провод в лотках, сечением: до 185 мм2</t>
  </si>
  <si>
    <t>3 804,74
2 605,46</t>
  </si>
  <si>
    <t>916,29
165,30</t>
  </si>
  <si>
    <t>34 617,44
6 245,03</t>
  </si>
  <si>
    <t>Объем=(240+307+576+332+941+1382) / 100</t>
  </si>
  <si>
    <t>Накладные расходы 97% ФОТ (от 104 679,31)</t>
  </si>
  <si>
    <t>Сметная прибыль 51% ФОТ (от 104 679,31)</t>
  </si>
  <si>
    <t>13
*</t>
  </si>
  <si>
    <t>Кабель FLEX-CY-JZ POWER 12x1,0</t>
  </si>
  <si>
    <t>м</t>
  </si>
  <si>
    <t>Объем=2570*1,02</t>
  </si>
  <si>
    <t>14
*</t>
  </si>
  <si>
    <t>Кабель Flex-CY-JZ POWERнг(A)-LS 12x1,5</t>
  </si>
  <si>
    <t>Объем=255*1,02</t>
  </si>
  <si>
    <t>15
*</t>
  </si>
  <si>
    <t>Кабель Curtainflex-CU CY 12x2,5</t>
  </si>
  <si>
    <t>Объем=3160*1,02</t>
  </si>
  <si>
    <t>16
*</t>
  </si>
  <si>
    <t>Кабель FLEX-CY-JZ POWER 12x2,5</t>
  </si>
  <si>
    <t>Объем=154413*1,02</t>
  </si>
  <si>
    <t>17
*</t>
  </si>
  <si>
    <t>Кабель Flex-CY-JZ POWER нг(А)-LS 12x2,5</t>
  </si>
  <si>
    <t>Объем=28753*1,02</t>
  </si>
  <si>
    <t>18
*</t>
  </si>
  <si>
    <t>Кабель Flex-JZ POWERнг(A)-LS 12х2,5</t>
  </si>
  <si>
    <t>Объем=2685*1,02</t>
  </si>
  <si>
    <t>19
*</t>
  </si>
  <si>
    <t>Кабель FO-AWS2-IN/OUT-9-16-LSZH-BK</t>
  </si>
  <si>
    <t>Объем=1112*1,02</t>
  </si>
  <si>
    <t>20
*</t>
  </si>
  <si>
    <t>Кабель ÖLFLEX ® FD 855 CP 18G2,5</t>
  </si>
  <si>
    <t>Объем=100*1,02</t>
  </si>
  <si>
    <t>21
*</t>
  </si>
  <si>
    <t>Компл. каб. 2x0,5</t>
  </si>
  <si>
    <t>Объем=335*1,02</t>
  </si>
  <si>
    <t>22
*</t>
  </si>
  <si>
    <t>Кабель PU-EF-CP-TP 2x2x0,5</t>
  </si>
  <si>
    <t>Объем=440*1,02</t>
  </si>
  <si>
    <t>23
*</t>
  </si>
  <si>
    <t>Кабель LIYCY (TP) нг(А)-LS 2х2x1,5</t>
  </si>
  <si>
    <t>Объем=6660*1,02</t>
  </si>
  <si>
    <t>24
*</t>
  </si>
  <si>
    <t>Компл. каб. 3x0,35</t>
  </si>
  <si>
    <t>Объем=155*1,02</t>
  </si>
  <si>
    <t>25
*</t>
  </si>
  <si>
    <t>Кабель FLEX-CY-JZ POWER 3x0,5</t>
  </si>
  <si>
    <t>Объем=2100*1,02</t>
  </si>
  <si>
    <t>26
*</t>
  </si>
  <si>
    <t>Кабель 2YSLCYK-J 3 PLUS 3x150+3x25</t>
  </si>
  <si>
    <t>Объем=250*1,02</t>
  </si>
  <si>
    <t>27
*</t>
  </si>
  <si>
    <t>Кабель FLEX JZ POWER 3x2,5</t>
  </si>
  <si>
    <t>Объем=132851*1,02</t>
  </si>
  <si>
    <t>28
*</t>
  </si>
  <si>
    <t>Кабель Flex-JZ POWERнг(A)-LS 3x2,5</t>
  </si>
  <si>
    <t>Объем=32275*1,02</t>
  </si>
  <si>
    <t>29
*</t>
  </si>
  <si>
    <t>Кабель 2YSLCYK-J 3 PLUS 3x6+3x1</t>
  </si>
  <si>
    <t>Объем=345*1,02</t>
  </si>
  <si>
    <t>30
*</t>
  </si>
  <si>
    <t>Кабель FO-AWS2-IN/OUT-9-4-LSZH-BK</t>
  </si>
  <si>
    <t>Объем=616*1,02</t>
  </si>
  <si>
    <t>31
*</t>
  </si>
  <si>
    <t>Кабель AB-C4-10,0TPE-M12FS-HD 4x0,34</t>
  </si>
  <si>
    <t>Объем=6996*1,02</t>
  </si>
  <si>
    <t>32
*</t>
  </si>
  <si>
    <t>Кабель FLEX-CY-JZ POWER 4x1,0</t>
  </si>
  <si>
    <t>Объем=79860*1,02</t>
  </si>
  <si>
    <t>33
*</t>
  </si>
  <si>
    <t>Кабель Flex-JZ POWERнг(A)-LS 4х10</t>
  </si>
  <si>
    <t>Объем=1200*1,02</t>
  </si>
  <si>
    <t>34
*</t>
  </si>
  <si>
    <t>Кабель FLEX JZ POWER 4х120</t>
  </si>
  <si>
    <t>Объем=320*1,02</t>
  </si>
  <si>
    <t>35
*</t>
  </si>
  <si>
    <t>Кабель FLEX JZ POWER 4х150</t>
  </si>
  <si>
    <t>Объем=600*1,02</t>
  </si>
  <si>
    <t>36
*</t>
  </si>
  <si>
    <t>Кабель FLEX JZ POWER 4х16</t>
  </si>
  <si>
    <t>Объем=6250*1,02</t>
  </si>
  <si>
    <t>37
*</t>
  </si>
  <si>
    <t>Кабель FLEX JZ POWER 4х2,5</t>
  </si>
  <si>
    <t>Объем=100594*1,02</t>
  </si>
  <si>
    <t>38
*</t>
  </si>
  <si>
    <t>Кабель Flex-JZ POWERнг(A)-LS 4x2,5</t>
  </si>
  <si>
    <t>Объем=11750*1,02</t>
  </si>
  <si>
    <t>39
*</t>
  </si>
  <si>
    <t>Кабель FLEX JZ POWER 4х25</t>
  </si>
  <si>
    <t>Объем=13290*1,02</t>
  </si>
  <si>
    <t>40
*</t>
  </si>
  <si>
    <t>Кабель Flex-JZ POWERнг(A)-LS 4х25</t>
  </si>
  <si>
    <t>Объем=415*1,02</t>
  </si>
  <si>
    <t>41
*</t>
  </si>
  <si>
    <t>Кабель SFTP4-C6A-S23-IN-LSZH-GY-500 4x2x0,56</t>
  </si>
  <si>
    <t>Объем=4652*1,02</t>
  </si>
  <si>
    <t>42
*</t>
  </si>
  <si>
    <t>Кабель S/FTP4 6a 4x2x0,57</t>
  </si>
  <si>
    <t>Объем=2970*1,02</t>
  </si>
  <si>
    <t>43
*</t>
  </si>
  <si>
    <t>Кабель PAARTRONIC-CY LIYCY (TP) 4x2x1,5</t>
  </si>
  <si>
    <t>Объем=855*1,02</t>
  </si>
  <si>
    <t>44
*</t>
  </si>
  <si>
    <t>Кабель FLEX JZ POWER 4х4</t>
  </si>
  <si>
    <t>Объем=80780*1,02</t>
  </si>
  <si>
    <t>45
*</t>
  </si>
  <si>
    <t>Кабель Flex-JZ POWERнг(A)-LS 4х4</t>
  </si>
  <si>
    <t>Объем=1905*1,02</t>
  </si>
  <si>
    <t>46
*</t>
  </si>
  <si>
    <t>Кабель FLEX JZ POWER 4х50</t>
  </si>
  <si>
    <t>Объем=346*1,02</t>
  </si>
  <si>
    <t>47
*</t>
  </si>
  <si>
    <t>Кабель FLEX JZ POWER 4х6</t>
  </si>
  <si>
    <t>Объем=445*1,02</t>
  </si>
  <si>
    <t>48
*</t>
  </si>
  <si>
    <t>Кабель Flex-JZ POWERнг(A)-LS 4х6</t>
  </si>
  <si>
    <t>Объем=1215*1,02</t>
  </si>
  <si>
    <t>49
*</t>
  </si>
  <si>
    <t>Кабель FLEX JZ POWER 4х70</t>
  </si>
  <si>
    <t>Объем=980*1,02</t>
  </si>
  <si>
    <t>50
*</t>
  </si>
  <si>
    <t>Кабель FLEX JZ POWER 4х95</t>
  </si>
  <si>
    <t>Объем=1440*1,02</t>
  </si>
  <si>
    <t>51
*</t>
  </si>
  <si>
    <t>Кабель LIYCY (TP)нг(A)-LS 4х2x1,5</t>
  </si>
  <si>
    <t>52
*</t>
  </si>
  <si>
    <t>Кабель FLEX-CY-JZ POWER 5х1</t>
  </si>
  <si>
    <t>Объем=11619*1,02</t>
  </si>
  <si>
    <t>53
*</t>
  </si>
  <si>
    <t>Кабель FLEX JZ POWER нг(А)-LS 5x10</t>
  </si>
  <si>
    <t>Объем=940*1,02</t>
  </si>
  <si>
    <t>54
*</t>
  </si>
  <si>
    <t>Кабель Flex-JZ POWERнг(A)-LS 5х16</t>
  </si>
  <si>
    <t>55
*</t>
  </si>
  <si>
    <t>Кабель FLEX JZ POWER 5х2,5</t>
  </si>
  <si>
    <t>Объем=26690*1,02</t>
  </si>
  <si>
    <t>56
*</t>
  </si>
  <si>
    <t>Кабель FLEX-CY-JZ POWER 5х2,5</t>
  </si>
  <si>
    <t>Объем=181581*1,02</t>
  </si>
  <si>
    <t>57
*</t>
  </si>
  <si>
    <t>Кабель Flex-CY-JZ POWERнг(A)-LS 5х2,5</t>
  </si>
  <si>
    <t>Объем=6500*1,02</t>
  </si>
  <si>
    <t>58
*</t>
  </si>
  <si>
    <t>Кабель Flex-JZ POWERнг(A)-LS 5х4</t>
  </si>
  <si>
    <t>Объем=260*1,02</t>
  </si>
  <si>
    <t>59
*</t>
  </si>
  <si>
    <t>Кабель Flex-JZ POWERнг(A)-LS 5х6</t>
  </si>
  <si>
    <t>Объем=2260*1,02</t>
  </si>
  <si>
    <t>60
*</t>
  </si>
  <si>
    <t>Кабель Curtainflex-CU CY 7х2,5</t>
  </si>
  <si>
    <t>Объем=1280*1,02</t>
  </si>
  <si>
    <t>61
*</t>
  </si>
  <si>
    <t>Кабель FLEX-CY-JZ POWER 7х2,5</t>
  </si>
  <si>
    <t>Объем=89923*1,02</t>
  </si>
  <si>
    <t>Заземление п. с 1749-2422</t>
  </si>
  <si>
    <t>62</t>
  </si>
  <si>
    <t>ТЕРм11-06-002-01</t>
  </si>
  <si>
    <t>Электрические проводки в щитах и пультах: шкафных и панельных</t>
  </si>
  <si>
    <t>5 176,61
5 048,73</t>
  </si>
  <si>
    <t>Объем=190 / 100</t>
  </si>
  <si>
    <t>Накладные расходы 90% ФОТ (от 9 592,59)</t>
  </si>
  <si>
    <t>Сметная прибыль 46% ФОТ (от 9 592,59)</t>
  </si>
  <si>
    <t>63
*</t>
  </si>
  <si>
    <t>H07V-K 1x10,0</t>
  </si>
  <si>
    <t>Объем=190*1,02</t>
  </si>
  <si>
    <t>66</t>
  </si>
  <si>
    <t>ТЕРм08-02-472-10</t>
  </si>
  <si>
    <t>Проводник заземляющий из медного изолированного провода сечением 25 мм2 открыто по строительным основаниям</t>
  </si>
  <si>
    <t>16 764,99
14 856,77</t>
  </si>
  <si>
    <t>436,93
19,17</t>
  </si>
  <si>
    <t>1 944,34
85,31</t>
  </si>
  <si>
    <t>Объем=445 / 100</t>
  </si>
  <si>
    <t>Накладные расходы 97% ФОТ (от 66 197,94)</t>
  </si>
  <si>
    <t>Сметная прибыль 51% ФОТ (от 66 197,94)</t>
  </si>
  <si>
    <t>67
*</t>
  </si>
  <si>
    <t>ПуГВнг(A)-LS 1x16</t>
  </si>
  <si>
    <t>70</t>
  </si>
  <si>
    <t>Объем=185 / 100</t>
  </si>
  <si>
    <t>Накладные расходы 90% ФОТ (от 9 340,15)</t>
  </si>
  <si>
    <t>Сметная прибыль 46% ФОТ (от 9 340,15)</t>
  </si>
  <si>
    <t>71
*</t>
  </si>
  <si>
    <t>H07V-K 1x185</t>
  </si>
  <si>
    <t>Объем=185*1,02</t>
  </si>
  <si>
    <t>73</t>
  </si>
  <si>
    <t>Объем=50 / 100</t>
  </si>
  <si>
    <t>Накладные расходы 90% ФОТ (от 2 524,37)</t>
  </si>
  <si>
    <t>Сметная прибыль 46% ФОТ (от 2 524,37)</t>
  </si>
  <si>
    <t>74
*</t>
  </si>
  <si>
    <t>H07V-K 1x50,0</t>
  </si>
  <si>
    <t>75</t>
  </si>
  <si>
    <t>25 735,18
1 129,11</t>
  </si>
  <si>
    <t>Объем=(2070+3820) / 100</t>
  </si>
  <si>
    <t>Накладные расходы 97% ФОТ (от 876 192,86)</t>
  </si>
  <si>
    <t>Сметная прибыль 51% ФОТ (от 876 192,86)</t>
  </si>
  <si>
    <t>76
*</t>
  </si>
  <si>
    <t>H07V-K нг(А)-LS 1x6,0</t>
  </si>
  <si>
    <t>Объем=2070*1,03</t>
  </si>
  <si>
    <t>77
*</t>
  </si>
  <si>
    <t>H07V-K 1x6,0</t>
  </si>
  <si>
    <t>Объем=3820*1,03</t>
  </si>
  <si>
    <t>78</t>
  </si>
  <si>
    <t>Объем=(65+35+235) / 100</t>
  </si>
  <si>
    <t>Накладные расходы 90% ФОТ (от 16 913,25)</t>
  </si>
  <si>
    <t>Сметная прибыль 46% ФОТ (от 16 913,25)</t>
  </si>
  <si>
    <t>79
*</t>
  </si>
  <si>
    <t>H07V-K нг(А)-LS 1x70,0</t>
  </si>
  <si>
    <t>Объем=65*1,02</t>
  </si>
  <si>
    <t>80
*</t>
  </si>
  <si>
    <t>H07V-K 1x70,0</t>
  </si>
  <si>
    <t>Объем=35*1,02</t>
  </si>
  <si>
    <t>81
*</t>
  </si>
  <si>
    <t>H07V-K 1x95,0</t>
  </si>
  <si>
    <t>Объем=235*1,02</t>
  </si>
  <si>
    <t>Итого прямые затраты по смете в текущих ценах</t>
  </si>
  <si>
    <t>804 620,55
141 658,57</t>
  </si>
  <si>
    <t>Накладные расходы</t>
  </si>
  <si>
    <t xml:space="preserve">     В том числе, справочно:</t>
  </si>
  <si>
    <t xml:space="preserve">      90% ФОТ (от 38370,36) (Поз. 62, 70, 73, 78)</t>
  </si>
  <si>
    <t xml:space="preserve">      97% ФОТ (от 10904568,29) (Поз. 1-12, 66, 75)</t>
  </si>
  <si>
    <t>Сметная прибыль</t>
  </si>
  <si>
    <t xml:space="preserve">      46% ФОТ (от 38370,36) (Поз. 62, 70, 73, 78)</t>
  </si>
  <si>
    <t xml:space="preserve">      51% ФОТ (от 10904568,29) (Поз. 1-12, 66, 75)</t>
  </si>
  <si>
    <t>Итоги по смете:</t>
  </si>
  <si>
    <t xml:space="preserve">     Электротехнические установки на других объектах:</t>
  </si>
  <si>
    <t xml:space="preserve">          Итого Поз. 1-12, 66, 75</t>
  </si>
  <si>
    <t xml:space="preserve">          Накладные расходы 97% ФОТ (от 10 904 568,29)</t>
  </si>
  <si>
    <t xml:space="preserve">          Сметная прибыль 51% ФОТ (от 10 904 568,29)</t>
  </si>
  <si>
    <t xml:space="preserve">          Итого c накладными и см. прибылью</t>
  </si>
  <si>
    <t xml:space="preserve">     Приборы, средства автоматизации и вычислительной техники:</t>
  </si>
  <si>
    <t xml:space="preserve">          Итого Поз. 62, 70, 73, 78</t>
  </si>
  <si>
    <t xml:space="preserve">          Накладные расходы 90% ФОТ (от 38 370,36)</t>
  </si>
  <si>
    <t xml:space="preserve">          Сметная прибыль 46% ФОТ (от 38 370,36)</t>
  </si>
  <si>
    <t xml:space="preserve">     Итого</t>
  </si>
  <si>
    <t xml:space="preserve">          В том числе:</t>
  </si>
  <si>
    <t xml:space="preserve">            Материалы</t>
  </si>
  <si>
    <t xml:space="preserve">            Машины и механизмы</t>
  </si>
  <si>
    <t xml:space="preserve">            ФОТ</t>
  </si>
  <si>
    <t xml:space="preserve">            Накладные расходы</t>
  </si>
  <si>
    <t xml:space="preserve">            Сметная прибыль</t>
  </si>
  <si>
    <t xml:space="preserve">     ВЗиС 5,2%</t>
  </si>
  <si>
    <t xml:space="preserve">     Зимнее удорожание 2,1%</t>
  </si>
  <si>
    <t xml:space="preserve">     Затраты на вахтовый метод работ 3,5%</t>
  </si>
  <si>
    <t xml:space="preserve">     Перевозка работников свыше 3-х километров 2,5%</t>
  </si>
  <si>
    <t xml:space="preserve">     Перебазировка машин и механизмов 2%</t>
  </si>
  <si>
    <t xml:space="preserve">     Непредвиденные затраты 3%</t>
  </si>
  <si>
    <t xml:space="preserve">     Итого с непредвиденными</t>
  </si>
  <si>
    <t xml:space="preserve">     НДС 20%</t>
  </si>
  <si>
    <t xml:space="preserve">  ВСЕГО по смете</t>
  </si>
  <si>
    <t>[должность, подпись (инициалы, фамилия)]</t>
  </si>
  <si>
    <t xml:space="preserve">Проверил:  ____________________________ </t>
  </si>
  <si>
    <t>ЛОКАЛЬНАЯ СМЕТА № 02-02-14</t>
  </si>
  <si>
    <t>на Строительно-монтажные работы.Кабеленесущие системы по кабельным трассам., Трасса от электропомещения № 9 в приводной станции № 7</t>
  </si>
  <si>
    <t>1965-2023-2.2.7-ЭП9-КНС</t>
  </si>
  <si>
    <t xml:space="preserve">   строительных работ</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</si>
  <si>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</si>
  <si>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</si>
  <si>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</si>
  <si>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</si>
  <si>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27 440,51
21 472,24</t>
  </si>
  <si>
    <t>5 330,55
794,39</t>
  </si>
  <si>
    <t>5 211,57
776,66</t>
  </si>
  <si>
    <t>Объем=(22*6,16+12*0,98+11*27,7+3*12,65+3*10,71+11*30,19+5*6,01+7*6,77+10*0,46+18*0,6+10*0,14+60*0,27+12*0,45+165*0,03+27*0,02+20*0,11)/1000</t>
  </si>
  <si>
    <t>Накладные расходы 97% ФОТ (от 21 769,64)</t>
  </si>
  <si>
    <t>Сметная прибыль 51% ФОТ (от 21 769,64)</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</si>
  <si>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</si>
  <si>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</si>
  <si>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</si>
  <si>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</si>
  <si>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</si>
  <si>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</si>
  <si>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</si>
  <si>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</si>
  <si>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</si>
  <si>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</si>
  <si>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</si>
  <si>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</si>
  <si>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</si>
  <si>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</si>
  <si>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</si>
  <si>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</si>
  <si>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</si>
  <si>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</si>
  <si>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</si>
  <si>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</si>
  <si>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</si>
  <si>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</si>
  <si>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</si>
  <si>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</si>
  <si>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</si>
  <si>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</si>
  <si>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</si>
  <si>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</si>
  <si>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</si>
  <si>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</si>
  <si>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</si>
  <si>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</si>
  <si>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</si>
  <si>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8 917,60
3 954,31</t>
  </si>
  <si>
    <t>1 753,12
1 042,86</t>
  </si>
  <si>
    <t>2 015,04
1 198,66</t>
  </si>
  <si>
    <t>Объем=(11*0.5+7*0,6+11*0,2+4*0,7+6*1,5+5*0,6+3*0,6+5*0,8+22*1+11*1,2+12*0,6+16*0,06+7*0,05+60*0,04+10*0,025+36*0,02+15*0,430+7*0,530+40*0,63) / 100</t>
  </si>
  <si>
    <t>Накладные расходы 97% ФОТ (от 5 743,74)</t>
  </si>
  <si>
    <t>Сметная прибыль 51% ФОТ (от 5 743,74)</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</si>
  <si>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</si>
  <si>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</si>
  <si>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</si>
  <si>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</si>
  <si>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</si>
  <si>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</si>
  <si>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</si>
  <si>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</si>
  <si>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</si>
  <si>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</si>
  <si>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</si>
  <si>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</si>
  <si>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</si>
  <si>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</si>
  <si>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</si>
  <si>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</si>
  <si>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</si>
  <si>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</si>
  <si>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</si>
  <si>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Материалы и изделия</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</si>
  <si>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</si>
  <si>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</si>
  <si>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</si>
  <si>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</si>
  <si>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</si>
  <si>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</si>
  <si>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</si>
  <si>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</si>
  <si>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</si>
  <si>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</si>
  <si>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</si>
  <si>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</si>
  <si>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</si>
  <si>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</si>
  <si>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</si>
  <si>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Заземление</t>
  </si>
  <si>
    <t>53</t>
  </si>
  <si>
    <t>ТЕРм08-02-472-11</t>
  </si>
  <si>
    <t>Перемычка заземляющая тросовая диаметром до 9,2 мм для строительных металлических конструкций</t>
  </si>
  <si>
    <t>10 шт.</t>
  </si>
  <si>
    <t>1 812,99
1 658,47</t>
  </si>
  <si>
    <t>96,40
6,48</t>
  </si>
  <si>
    <t>192,80
12,96</t>
  </si>
  <si>
    <t>Объем=20 / 10</t>
  </si>
  <si>
    <t>Накладные расходы 97% ФОТ (от 3 329,90)</t>
  </si>
  <si>
    <t>Сметная прибыль 51% ФОТ (от 3 329,90)</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</si>
  <si>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</si>
  <si>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</si>
  <si>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</si>
  <si>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</si>
  <si>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</si>
  <si>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</si>
  <si>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131,08
5,75</t>
  </si>
  <si>
    <t>Объем=30 / 100</t>
  </si>
  <si>
    <t>Накладные расходы 97% ФОТ (от 4 462,78)</t>
  </si>
  <si>
    <t>Сметная прибыль 51% ФОТ (от 4 462,78)</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</si>
  <si>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</si>
  <si>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</si>
  <si>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</si>
  <si>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</si>
  <si>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</si>
  <si>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</si>
  <si>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</si>
  <si>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</si>
  <si>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Объем=30*1,02</t>
  </si>
  <si>
    <t>Монтажный комплект (метизы, наконечники и т.п.)</t>
  </si>
  <si>
    <t>копмл.</t>
  </si>
  <si>
    <t>Восстановление цинкового покрытия</t>
  </si>
  <si>
    <t>61</t>
  </si>
  <si>
    <t>ТЕР13-03-002-17</t>
  </si>
  <si>
    <t>Огрунтовка металлических поверхностей за один раз: грунтовкой «Цинар»</t>
  </si>
  <si>
    <t>100 м2 окрашиваемой поверхности</t>
  </si>
  <si>
    <t>13 019,53
1 966,27</t>
  </si>
  <si>
    <t>218,27
4,66</t>
  </si>
  <si>
    <t>5,82
0,12</t>
  </si>
  <si>
    <t>Объем=(1*400/150) / 100</t>
  </si>
  <si>
    <t>Накладные расходы 94% ФОТ (от 52,55)</t>
  </si>
  <si>
    <t>Сметная прибыль 51% ФОТ (от 52,55)</t>
  </si>
  <si>
    <t>ТССЦ-113-0678</t>
  </si>
  <si>
    <t>Грунтовка: цинкнаполненная "Цинар"</t>
  </si>
  <si>
    <t>Расход 150 мл/м2</t>
  </si>
  <si>
    <t>Цинк-спрей для восстановления цинкового покрытия (400 мл) PASP-SZ</t>
  </si>
  <si>
    <t>Прокладка металлорукава</t>
  </si>
  <si>
    <t>64</t>
  </si>
  <si>
    <t>ТЕРм08-02-411-01</t>
  </si>
  <si>
    <t>Рукав металлический наружным диаметром: до 48 мм</t>
  </si>
  <si>
    <t>20 280,87
12 824,17</t>
  </si>
  <si>
    <t>2 294,60
114,52</t>
  </si>
  <si>
    <t>7 572,18
377,92</t>
  </si>
  <si>
    <t>Объем=(275+55) / 100</t>
  </si>
  <si>
    <t>Накладные расходы 97% ФОТ (от 42 697,68)</t>
  </si>
  <si>
    <t>Сметная прибыль 51% ФОТ (от 42 697,68)</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</si>
  <si>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</si>
  <si>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</si>
  <si>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</si>
  <si>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</si>
  <si>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</si>
  <si>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</si>
  <si>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</si>
  <si>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</si>
  <si>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</si>
  <si>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</si>
  <si>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</si>
  <si>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Объем=275*1,03</t>
  </si>
  <si>
    <t>69
*</t>
  </si>
  <si>
    <t>Металлорукав гибкий в гладкой полиуретановой изоляции, IP66, номинальным ø35 мм в комплекте с соединительными муфтами, 607PU38N</t>
  </si>
  <si>
    <t>Объем=55*1,03</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</si>
  <si>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</si>
  <si>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</si>
  <si>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</si>
  <si>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</si>
  <si>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</si>
  <si>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Термоусадочные трубки и концевые муфты</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</si>
  <si>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</si>
  <si>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</si>
  <si>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</si>
  <si>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512,42
434,76</t>
  </si>
  <si>
    <t>7 920,00
1 458,00</t>
  </si>
  <si>
    <t>Объем=(1*50+3*50+1*25)</t>
  </si>
  <si>
    <t>Накладные расходы 97% ФОТ (от 99 279,00)</t>
  </si>
  <si>
    <t>Сметная прибыль 51% ФОТ (от 99 279,00)</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</si>
  <si>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</si>
  <si>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</si>
  <si>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</si>
  <si>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</si>
  <si>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</si>
  <si>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</si>
  <si>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</si>
  <si>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</si>
  <si>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597,91
519,74</t>
  </si>
  <si>
    <t>140,80
25,92</t>
  </si>
  <si>
    <t>Накладные расходы 97% ФОТ (от 2 104,88)</t>
  </si>
  <si>
    <t>Сметная прибыль 51% ФОТ (от 2 104,88)</t>
  </si>
  <si>
    <t>78
*</t>
  </si>
  <si>
    <t>Концевая муфта для кабеля сечением 4х120 мм2, 1 кВ в исп. нг-LS, 4ПКТп-1-70/120(Б)</t>
  </si>
  <si>
    <t>компл.</t>
  </si>
  <si>
    <t>Противопожарные заделки</t>
  </si>
  <si>
    <t>79</t>
  </si>
  <si>
    <t>ТЕРм08-02-155-01</t>
  </si>
  <si>
    <t>Герметизация проходов при вводе кабелей во взрывоопасные помещения уплотнительной массой</t>
  </si>
  <si>
    <t>1 проход кабеля</t>
  </si>
  <si>
    <t>296,14
179,55</t>
  </si>
  <si>
    <t>Накладные расходы 97% ФОТ (от 1 436,40)</t>
  </si>
  <si>
    <t>Сметная прибыль 51% ФОТ (от 1 436,40)</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</si>
  <si>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</si>
  <si>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</si>
  <si>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</si>
  <si>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</si>
  <si>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</si>
  <si>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</si>
  <si>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</si>
  <si>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</si>
  <si>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</si>
  <si>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</si>
  <si>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</si>
  <si>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</si>
  <si>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</si>
  <si>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</si>
  <si>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</si>
  <si>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</si>
  <si>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</si>
  <si>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23 189,29
3 855,99</t>
  </si>
  <si>
    <t xml:space="preserve">      94% ФОТ (от 52,55) (Поз. 61-62)</t>
  </si>
  <si>
    <t xml:space="preserve">      97% ФОТ (от 180824,02) (Поз. 1-2, 19-20, 53-54, 56-58, 64-67, 73, 77, 79-82)</t>
  </si>
  <si>
    <t xml:space="preserve">      51% ФОТ (от 180876,57) (Поз. 61-62, 1-2, 19-20, 53-54, 56-58, 64-67, 73, 77, 79-82)</t>
  </si>
  <si>
    <t xml:space="preserve">     Итоги по Строительным работам</t>
  </si>
  <si>
    <t xml:space="preserve">          Защита строительных конструкций и оборудования от коррозии:</t>
  </si>
  <si>
    <t xml:space="preserve">               Итого Поз. 61-62</t>
  </si>
  <si>
    <t xml:space="preserve">               Накладные расходы 94% ФОТ (от 52,55)</t>
  </si>
  <si>
    <t xml:space="preserve">               Сметная прибыль 51% ФОТ (от 52,55)</t>
  </si>
  <si>
    <t xml:space="preserve">               Итого c накладными и см. прибылью</t>
  </si>
  <si>
    <t xml:space="preserve">          Итого</t>
  </si>
  <si>
    <t xml:space="preserve">     Итоги по Монтажным работам</t>
  </si>
  <si>
    <t xml:space="preserve">          Электротехнические установки на других объектах:</t>
  </si>
  <si>
    <t xml:space="preserve">               Итого Поз. 1-2, 19-20, 53-54, 56-58, 64-67, 73, 77, 79-82</t>
  </si>
  <si>
    <t>23 183,47
3 855,87</t>
  </si>
  <si>
    <t xml:space="preserve">               Накладные расходы 97% ФОТ (от 180 824,02)</t>
  </si>
  <si>
    <t xml:space="preserve">               Сметная прибыль 51% ФОТ (от 180 824,02)</t>
  </si>
  <si>
    <t>ЛОКАЛЬНАЯ СМЕТА № 02-02-12</t>
  </si>
  <si>
    <t>на Строительно-монтажные работы.Кабеленесущие системы по кабельным трассам. Без Ригельной Эстакады., Трасса от электропомещения № 7 в купольных складах 3.3</t>
  </si>
  <si>
    <t>1965-2023-2.2.1-ЭП8-КНС</t>
  </si>
  <si>
    <t>ТЕРм08-02-395-01</t>
  </si>
  <si>
    <t>Лоток металлический штампованный по установленным конструкциям, ширина лотка: до 200 мм</t>
  </si>
  <si>
    <t>31 325,33
24 946,18</t>
  </si>
  <si>
    <t>5 548,82
794,39</t>
  </si>
  <si>
    <t>7 250,45
1 038,00</t>
  </si>
  <si>
    <t>Объем=(26*6,16+17*0,98+39*22,73+5*6,96+5*5,08+18*4,5+6*1.75+6*0,656+42*0,45+38*0,46+54*0,6+2*0,37+49*0,14+524*0,02+44*0,02)/1000</t>
  </si>
  <si>
    <t>Накладные расходы 97% ФОТ (от 33 634,33)</t>
  </si>
  <si>
    <t>Сметная прибыль 51% ФОТ (от 33 634,33)</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</si>
  <si>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</si>
  <si>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</si>
  <si>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</si>
  <si>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</si>
  <si>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</si>
  <si>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</si>
  <si>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</si>
  <si>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</si>
  <si>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15 511,44
2 311,61</t>
  </si>
  <si>
    <t>Объем=(16*25,22+6*9,78+6*7,89+37*30,19+5*15,53+5*13,52+20*32,68+4*18,34+4*16,34+3*5,26+8*6,77+15*7,53+8*2.13+8*1,528+3*2,25+18*0,71+3*0,49+322*0,27+856*0,03)/1000</t>
  </si>
  <si>
    <t>Накладные расходы 97% ФОТ (от 64 793,98)</t>
  </si>
  <si>
    <t>Сметная прибыль 51% ФОТ (от 64 793,98)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</si>
  <si>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</si>
  <si>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</si>
  <si>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</si>
  <si>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</si>
  <si>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</si>
  <si>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</si>
  <si>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</si>
  <si>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</si>
  <si>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</si>
  <si>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</si>
  <si>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</si>
  <si>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</si>
  <si>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</si>
  <si>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</si>
  <si>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</si>
  <si>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</si>
  <si>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</si>
  <si>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57 593,32
34 259,93</t>
  </si>
  <si>
    <t>Объем=(10*0.4+24*0.6+8*0.7+25*0.6+12*0.7+21*0.2+13*0,3+20*0,4+35*0,7+30*1,1+11*0,6+77*0,06+11*0,08+137*0,04+118*25+7*10*0,03+388*0,02+58*0,23+55*0,33+15*0,43+65*0,53+13*0,63+123*0,73+21*0,78) / 100</t>
  </si>
  <si>
    <t>Накладные расходы 97% ФОТ (от 164 166,53)</t>
  </si>
  <si>
    <t>Сметная прибыль 51% ФОТ (от 164 166,53)</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</si>
  <si>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</si>
  <si>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</si>
  <si>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</si>
  <si>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</si>
  <si>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</si>
  <si>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</si>
  <si>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</si>
  <si>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</si>
  <si>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</si>
  <si>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</si>
  <si>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</si>
  <si>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</si>
  <si>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</si>
  <si>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</si>
  <si>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</si>
  <si>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</si>
  <si>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</si>
  <si>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</si>
  <si>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</si>
  <si>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</si>
  <si>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</si>
  <si>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</si>
  <si>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</si>
  <si>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</si>
  <si>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</si>
  <si>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</si>
  <si>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</si>
  <si>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</si>
  <si>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</si>
  <si>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</si>
  <si>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</si>
  <si>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</si>
  <si>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</si>
  <si>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</si>
  <si>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</si>
  <si>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</si>
  <si>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2 169,00
145,80</t>
  </si>
  <si>
    <t>Объем=(209+16) / 10</t>
  </si>
  <si>
    <t>Накладные расходы 97% ФОТ (от 37 461,38)</t>
  </si>
  <si>
    <t>Сметная прибыль 51% ФОТ (от 37 461,38)</t>
  </si>
  <si>
    <t>88</t>
  </si>
  <si>
    <t>89
*</t>
  </si>
  <si>
    <t>90
*</t>
  </si>
  <si>
    <t>Перемычка заземления изолированная желто-зеленого цвета, длина 150 мм, диаметр 8,0 мм, сечение 16 мм2, PTSPZ 15/8-10</t>
  </si>
  <si>
    <t>91</t>
  </si>
  <si>
    <t>218,47
9,59</t>
  </si>
  <si>
    <t>Накладные расходы 97% ФОТ (от 7 437,98)</t>
  </si>
  <si>
    <t>Сметная прибыль 51% ФОТ (от 7 437,98)</t>
  </si>
  <si>
    <t>92</t>
  </si>
  <si>
    <t>93</t>
  </si>
  <si>
    <t>94
*</t>
  </si>
  <si>
    <t>Объем=50*1,02</t>
  </si>
  <si>
    <t>95
*</t>
  </si>
  <si>
    <t>96</t>
  </si>
  <si>
    <t>29,10
0,62</t>
  </si>
  <si>
    <t>Объем=(5*400/150) / 100</t>
  </si>
  <si>
    <t>Накладные расходы 94% ФОТ (от 262,79)</t>
  </si>
  <si>
    <t>Сметная прибыль 51% ФОТ (от 262,79)</t>
  </si>
  <si>
    <t>97</t>
  </si>
  <si>
    <t>98
*</t>
  </si>
  <si>
    <t>99</t>
  </si>
  <si>
    <t>25 240,60
1 259,72</t>
  </si>
  <si>
    <t>Объем=(1000+100) / 100</t>
  </si>
  <si>
    <t>Накладные расходы 97% ФОТ (от 142 325,59)</t>
  </si>
  <si>
    <t>Сметная прибыль 51% ФОТ (от 142 325,59)</t>
  </si>
  <si>
    <t>100</t>
  </si>
  <si>
    <t>101</t>
  </si>
  <si>
    <t>102</t>
  </si>
  <si>
    <t>103
*</t>
  </si>
  <si>
    <t>Объем=1000*1,03</t>
  </si>
  <si>
    <t>104
*</t>
  </si>
  <si>
    <t>Объем=100*1,03</t>
  </si>
  <si>
    <t>105
*</t>
  </si>
  <si>
    <t>106
*</t>
  </si>
  <si>
    <t>107
*</t>
  </si>
  <si>
    <t>108</t>
  </si>
  <si>
    <t>11 440,00
2 106,00</t>
  </si>
  <si>
    <t>Объем=(1*50+5*50+1*25)</t>
  </si>
  <si>
    <t>Накладные расходы 97% ФОТ (от 143 403,00)</t>
  </si>
  <si>
    <t>Сметная прибыль 51% ФОТ (от 143 403,00)</t>
  </si>
  <si>
    <t>109
*</t>
  </si>
  <si>
    <t>110
*</t>
  </si>
  <si>
    <t>111
*</t>
  </si>
  <si>
    <t>112</t>
  </si>
  <si>
    <t>Накладные расходы 97% ФОТ (от 2 154,60)</t>
  </si>
  <si>
    <t>Сметная прибыль 51% ФОТ (от 2 154,60)</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</si>
  <si>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</si>
  <si>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</si>
  <si>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</si>
  <si>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</si>
  <si>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</si>
  <si>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</si>
  <si>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</si>
  <si>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</si>
  <si>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</si>
  <si>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Огнезащитное покрытие кабеля</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</si>
  <si>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</si>
  <si>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</si>
  <si>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</si>
  <si>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</si>
  <si>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90 964,96
26 896,91</t>
  </si>
  <si>
    <t>355,12
43,53</t>
  </si>
  <si>
    <t>42,61
5,22</t>
  </si>
  <si>
    <t>Объем=(4*3) / 100</t>
  </si>
  <si>
    <t>Накладные расходы 97% ФОТ (от 3 232,85)</t>
  </si>
  <si>
    <t>Сметная прибыль 55% ФОТ (от 3 232,85)</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</si>
  <si>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</si>
  <si>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</si>
  <si>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</si>
  <si>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</si>
  <si>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</si>
  <si>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</si>
  <si>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</si>
  <si>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7 296,62
1 044,61</t>
  </si>
  <si>
    <t>Объем=(49*22,73+5*6,96+5*5,08+19*4,5+6*1,75+6*0,656+12*0,45+12*0,46+25*0,6+6*0,14+716*0,02)/1000</t>
  </si>
  <si>
    <t>Накладные расходы 97% ФОТ (от 33 848,49)</t>
  </si>
  <si>
    <t>Сметная прибыль 51% ФОТ (от 33 848,49)</t>
  </si>
  <si>
    <t>123
*</t>
  </si>
  <si>
    <t>124
*</t>
  </si>
  <si>
    <t>125
*</t>
  </si>
  <si>
    <t>126
*</t>
  </si>
  <si>
    <t>127
*</t>
  </si>
  <si>
    <t>128
*</t>
  </si>
  <si>
    <t>129
*</t>
  </si>
  <si>
    <t>130
*</t>
  </si>
  <si>
    <t>131
*</t>
  </si>
  <si>
    <t>132
*</t>
  </si>
  <si>
    <t>133
*</t>
  </si>
  <si>
    <t>134</t>
  </si>
  <si>
    <t>1 450,76
216,20</t>
  </si>
  <si>
    <t>Объем=(7*25,22+2*9,78+2*7,89+2*5,26+10*0,71+158*0,27)/1000</t>
  </si>
  <si>
    <t>Накладные расходы 97% ФОТ (от 6 060,08)</t>
  </si>
  <si>
    <t>Сметная прибыль 51% ФОТ (от 6 060,08)</t>
  </si>
  <si>
    <t>135
*</t>
  </si>
  <si>
    <t>136
*</t>
  </si>
  <si>
    <t>137
*</t>
  </si>
  <si>
    <t>138
*</t>
  </si>
  <si>
    <t>139
*</t>
  </si>
  <si>
    <t>140
*</t>
  </si>
  <si>
    <t>141
*</t>
  </si>
  <si>
    <t>142</t>
  </si>
  <si>
    <t>1 789,94
1 064,76</t>
  </si>
  <si>
    <t>Объем=(10*0,4+24*0,2+19*0,3+46*0,4+49*0,06+24*0,08+4*0,03+176*0,02+72*0,23+52*0,33+20*0,53+21*0,78) / 100</t>
  </si>
  <si>
    <t>Накладные расходы 97% ФОТ (от 5 102,11)</t>
  </si>
  <si>
    <t>Сметная прибыль 51% ФОТ (от 5 102,11)</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</si>
  <si>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</si>
  <si>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</si>
  <si>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</si>
  <si>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</si>
  <si>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</si>
  <si>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</si>
  <si>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</si>
  <si>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</si>
  <si>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</si>
  <si>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</si>
  <si>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</si>
  <si>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</si>
  <si>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</si>
  <si>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</si>
  <si>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</si>
  <si>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</si>
  <si>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</si>
  <si>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</si>
  <si>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</si>
  <si>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</si>
  <si>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</si>
  <si>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</si>
  <si>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</si>
  <si>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</si>
  <si>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</si>
  <si>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</si>
  <si>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</si>
  <si>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</si>
  <si>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</si>
  <si>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</si>
  <si>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</si>
  <si>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964,00
64,80</t>
  </si>
  <si>
    <t>Объем=(94+6) / 10</t>
  </si>
  <si>
    <t>Накладные расходы 97% ФОТ (от 16 649,50)</t>
  </si>
  <si>
    <t>Сметная прибыль 51% ФОТ (от 16 649,50)</t>
  </si>
  <si>
    <t>173</t>
  </si>
  <si>
    <t>174
*</t>
  </si>
  <si>
    <t>175
*</t>
  </si>
  <si>
    <t>176</t>
  </si>
  <si>
    <t>11,64
0,25</t>
  </si>
  <si>
    <t>Объем=(2*400/150) / 100</t>
  </si>
  <si>
    <t>Накладные расходы 94% ФОТ (от 105,12)</t>
  </si>
  <si>
    <t>Сметная прибыль 51% ФОТ (от 105,12)</t>
  </si>
  <si>
    <t>177</t>
  </si>
  <si>
    <t>178
*</t>
  </si>
  <si>
    <t>131 007,95
43 527,11</t>
  </si>
  <si>
    <t xml:space="preserve">      94% ФОТ (от 367,91) (Поз. 96-97, 176-177)</t>
  </si>
  <si>
    <t xml:space="preserve">      97% ФОТ (от 660270,42) (Поз. 119-120, 1-2, 18-19, 40-41, 87-88, 91-93, 99-102, 108, 112-115, 122, 134, 142, 172-173)</t>
  </si>
  <si>
    <t xml:space="preserve">      51% ФОТ (от 657405,48) (Поз. 96-97, 176-177, 1-2, 18-19, 40-41, 87-88, 91-93, 99-102, 108, 112-115, 122, 134, 142, 172-173)</t>
  </si>
  <si>
    <t xml:space="preserve">      55% ФОТ (от 3232,85) (Поз. 119-120)</t>
  </si>
  <si>
    <t xml:space="preserve">               Итого Поз. 96-97, 176-177</t>
  </si>
  <si>
    <t>40,74
0,87</t>
  </si>
  <si>
    <t xml:space="preserve">               Накладные расходы 94% ФОТ (от 367,91)</t>
  </si>
  <si>
    <t xml:space="preserve">               Сметная прибыль 51% ФОТ (от 367,91)</t>
  </si>
  <si>
    <t xml:space="preserve">          Теплоизоляционные работы:</t>
  </si>
  <si>
    <t xml:space="preserve">               Итого Поз. 119-120</t>
  </si>
  <si>
    <t xml:space="preserve">               Накладные расходы 97% ФОТ (от 3 232,85)</t>
  </si>
  <si>
    <t xml:space="preserve">               Сметная прибыль 55% ФОТ (от 3 232,85)</t>
  </si>
  <si>
    <t xml:space="preserve">               Итого Поз. 1-2, 18-19, 40-41, 87-88, 91-93, 99-102, 108, 112-115, 122, 134, 142, 172-173</t>
  </si>
  <si>
    <t>130 924,60
43 521,02</t>
  </si>
  <si>
    <t xml:space="preserve">               Накладные расходы 97% ФОТ (от 657 037,57)</t>
  </si>
  <si>
    <t xml:space="preserve">               Сметная прибыль 51% ФОТ (от 657 037,57)</t>
  </si>
  <si>
    <t>1965-2023-3.3-ЭП7-КНС.СО1</t>
  </si>
  <si>
    <t>Раздел 1. Кабеленесущие изделия и материалы. БРЭ (Без Ригельной Эстакады)</t>
  </si>
  <si>
    <t>ТЕРм08-02-152-03</t>
  </si>
  <si>
    <t>Конструкция сварная</t>
  </si>
  <si>
    <t>21 263,75
17 013,21</t>
  </si>
  <si>
    <t>2 040,61
127,22</t>
  </si>
  <si>
    <t>109 013,57
6 796,35</t>
  </si>
  <si>
    <t>Объем=(Ф1*430,96+Ф2*466,53+Ф3*502,09+Ф4*401,32+Ф5*430,96+Ф6*436,36+Ф7*480,88+Ф8*650,20+Ф9*692,01+Ф10*576,37+Ф11*617+Ф12*660+Ф13*602,24+Ф14*638,14+Ф15*581,77+Ф16*96,98+Ф17*55,32+Ф18*66,8+Ф19*61,71+Ф20*77,72+Ф21*98,54+Ф22*70,32+Ф23*80,59+Ф24*86,96+Ф25*100,84+Ф26*78,94+Ф27*95,57+Ф28*110,02+Ф29*112,89)/1000</t>
  </si>
  <si>
    <t>Накладные расходы 97% ФОТ (от 915 676,91)</t>
  </si>
  <si>
    <t>Сметная прибыль 51% ФОТ (от 915 676,91)</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</si>
  <si>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</si>
  <si>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</si>
  <si>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</si>
  <si>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</si>
  <si>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</si>
  <si>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</si>
  <si>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</si>
  <si>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</si>
  <si>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</si>
  <si>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</si>
  <si>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</si>
  <si>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</si>
  <si>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</si>
  <si>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</si>
  <si>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</si>
  <si>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</si>
  <si>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</si>
  <si>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</si>
  <si>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</si>
  <si>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</si>
  <si>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</si>
  <si>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</si>
  <si>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</si>
  <si>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</si>
  <si>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</si>
  <si>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</si>
  <si>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</si>
  <si>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</si>
  <si>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</si>
  <si>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</si>
  <si>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</si>
  <si>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</si>
  <si>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10 818,33
6 435,38</t>
  </si>
  <si>
    <t>Объем=(12*3,7+2*4+8*5,7+8*6,2+16*1,030+7*1,030+82*1,7+82*1+50*1,030+247*0,7) / 100</t>
  </si>
  <si>
    <t>Накладные расходы 97% ФОТ (от 30 837,03)</t>
  </si>
  <si>
    <t>Сметная прибыль 51% ФОТ (от 30 837,03)</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</si>
  <si>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</si>
  <si>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</si>
  <si>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</si>
  <si>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</si>
  <si>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</si>
  <si>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</si>
  <si>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</si>
  <si>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</si>
  <si>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</si>
  <si>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</si>
  <si>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</si>
  <si>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</si>
  <si>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</si>
  <si>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</si>
  <si>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</si>
  <si>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</si>
  <si>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</si>
  <si>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</si>
  <si>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</si>
  <si>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</si>
  <si>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</si>
  <si>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13 470,69
10 737,16</t>
  </si>
  <si>
    <t>1 956,03
6,48</t>
  </si>
  <si>
    <t>17 154,38
56,83</t>
  </si>
  <si>
    <t>Объем=(2+132+54+406+283) / 100</t>
  </si>
  <si>
    <t>Накладные расходы 97% ФОТ (от 94 221,72)</t>
  </si>
  <si>
    <t>Сметная прибыль 51% ФОТ (от 94 221,72)</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</si>
  <si>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</si>
  <si>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</si>
  <si>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</si>
  <si>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</si>
  <si>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</si>
  <si>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Материалы</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</si>
  <si>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</si>
  <si>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</si>
  <si>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</si>
  <si>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</si>
  <si>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</si>
  <si>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</si>
  <si>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</si>
  <si>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</si>
  <si>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</si>
  <si>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</si>
  <si>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</si>
  <si>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</si>
  <si>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</si>
  <si>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Кабельный лоток</t>
  </si>
  <si>
    <t>69</t>
  </si>
  <si>
    <t>391 544,84
58 350,32</t>
  </si>
  <si>
    <t>Объем=(321*5,47+1272*4,07+14*1,93+64*1,37+161*69,92+1272*35,71+321*16,67+21*15,53+31*0,74+15*11,13+15*7,99+41*9,15+5*4,94+21*4,69+21*3,03+10*1,99+106*1,32+34*1,19+70*0,88+45*1,14+320*1+60*0,67+2668*0,75+178*0,47+2712*0,03+168*0,10+143*0,02+346*0,17+1377*0,15+370*0,14)/1000</t>
  </si>
  <si>
    <t>Накладные расходы 97% ФОТ (от 1 635 550,55)</t>
  </si>
  <si>
    <t>Сметная прибыль 51% ФОТ (от 1 635 550,55)</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</si>
  <si>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</si>
  <si>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</si>
  <si>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</si>
  <si>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</si>
  <si>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</si>
  <si>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</si>
  <si>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</si>
  <si>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</si>
  <si>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</si>
  <si>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</si>
  <si>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</si>
  <si>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</si>
  <si>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</si>
  <si>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</si>
  <si>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</si>
  <si>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</si>
  <si>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</si>
  <si>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</si>
  <si>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</si>
  <si>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</si>
  <si>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</si>
  <si>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</si>
  <si>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</si>
  <si>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</si>
  <si>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</si>
  <si>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</si>
  <si>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</si>
  <si>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</si>
  <si>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</si>
  <si>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</si>
  <si>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</si>
  <si>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</si>
  <si>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</si>
  <si>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</si>
  <si>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</si>
  <si>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</si>
  <si>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27 782,48
1 867,54</t>
  </si>
  <si>
    <t>Объем=(1742+84+1056) / 10</t>
  </si>
  <si>
    <t>Накладные расходы 97% ФОТ (от 479 838,59)</t>
  </si>
  <si>
    <t>Сметная прибыль 51% ФОТ (от 479 838,59)</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</si>
  <si>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</si>
  <si>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</si>
  <si>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</si>
  <si>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</si>
  <si>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</si>
  <si>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</si>
  <si>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23,28
0,50</t>
  </si>
  <si>
    <t>Объем=(4*400/150) / 100</t>
  </si>
  <si>
    <t>Накладные расходы 94% ФОТ (от 210,24)</t>
  </si>
  <si>
    <t>Сметная прибыль 51% ФОТ (от 210,24)</t>
  </si>
  <si>
    <t>105</t>
  </si>
  <si>
    <t>556 336,88
73 506,92</t>
  </si>
  <si>
    <t xml:space="preserve">      94% ФОТ (от 210,24) (Поз. 104-105)</t>
  </si>
  <si>
    <t xml:space="preserve">      97% ФОТ (от 3156124,8) (Поз. 1-2, 32-36, 47, 69, 100)</t>
  </si>
  <si>
    <t xml:space="preserve">      51% ФОТ (от 3156335,04) (Поз. 104-105, 1-2, 32-36, 47, 69, 100)</t>
  </si>
  <si>
    <t xml:space="preserve">               Итого Поз. 104-105</t>
  </si>
  <si>
    <t xml:space="preserve">               Накладные расходы 94% ФОТ (от 210,24)</t>
  </si>
  <si>
    <t xml:space="preserve">               Сметная прибыль 51% ФОТ (от 210,24)</t>
  </si>
  <si>
    <t xml:space="preserve">               Итого Поз. 1-2, 32-36, 47, 69, 100</t>
  </si>
  <si>
    <t>556 313,60
73 506,42</t>
  </si>
  <si>
    <t xml:space="preserve">               Накладные расходы 97% ФОТ (от 3 156 124,80)</t>
  </si>
  <si>
    <t xml:space="preserve">               Сметная прибыль 51% ФОТ (от 3 156 124,80)</t>
  </si>
  <si>
    <t>ЛОКАЛЬНАЯ СМЕТА № 02-02-11</t>
  </si>
  <si>
    <t>на Строительно-монтажные работы.Кабеленесущие системы по кабельным трассам, Трасса от электропомещения № 7 в купольных складах 3.3</t>
  </si>
  <si>
    <t>1965-2023-3.3-ЭП7-КНС</t>
  </si>
  <si>
    <t>14 130,74
2 023,01</t>
  </si>
  <si>
    <t>Объем=(30*22,73+10*6,96+4*5,08+10*4,5+240*6,16+60*0,98+50*0,46+152*0,6+150*0,14+90*0,02+260*0,11+60*0,45)/1000</t>
  </si>
  <si>
    <t>Накладные расходы 97% ФОТ (от 65 551,45)</t>
  </si>
  <si>
    <t>Сметная прибыль 51% ФОТ (от 65 551,45)</t>
  </si>
  <si>
    <t>Вертикальная регулируемая пластина, высота борта 90 мм, кислотостойкая нержавеющая сталь марки AISI 316L, LAC-SHx90-20</t>
  </si>
  <si>
    <t>15</t>
  </si>
  <si>
    <t>51 699,78
7 704,61</t>
  </si>
  <si>
    <t>Объем=(66*25,22+240*30,19+6*15,53+3*13,52+45*6,77+14*4,82+750*0,27+2108*0,03+24*0,71)/1000</t>
  </si>
  <si>
    <t>Накладные расходы 97% ФОТ (от 215 958,93)</t>
  </si>
  <si>
    <t>Сметная прибыль 51% ФОТ (от 215 958,93)</t>
  </si>
  <si>
    <t>16</t>
  </si>
  <si>
    <t>Горизонтальный радиусный угол 45° лестничного типа, ширина 500 мм, кислотостойкая нержавеющая сталь марки AISI 316L, LAC-RGU 500x90-15/45 R30</t>
  </si>
  <si>
    <t>26</t>
  </si>
  <si>
    <t>14 986,20
8 914,68</t>
  </si>
  <si>
    <t>Объем=(11*0.3+11*0,7+35*2+66*0,7+11*0,2+150*0,4+4*1,5+4*0,7+10*0,7+8*0,6+201*0,3+8*0,06+168*0,63+665*0,5+267*0,3+10*0,04+6*4,7+198*0,025+385*0,02+201*0,08+207*0,04) / 100</t>
  </si>
  <si>
    <t>Накладные расходы 97% ФОТ (от 42 717,31)</t>
  </si>
  <si>
    <t>Сметная прибыль 51% ФОТ (от 42 717,31)</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</si>
  <si>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</si>
  <si>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</si>
  <si>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</si>
  <si>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</si>
  <si>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</si>
  <si>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</si>
  <si>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</si>
  <si>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</si>
  <si>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</si>
  <si>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</si>
  <si>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58,21
1,24</t>
  </si>
  <si>
    <t>Объем=(10*400/150) / 100</t>
  </si>
  <si>
    <t>Накладные расходы 94% ФОТ (от 525,58)</t>
  </si>
  <si>
    <t>Сметная прибыль 51% ФОТ (от 525,58)</t>
  </si>
  <si>
    <t>63</t>
  </si>
  <si>
    <t>11 857,20
797,04</t>
  </si>
  <si>
    <t>Объем=(230+1000) / 10</t>
  </si>
  <si>
    <t>Накладные расходы 97% ФОТ (от 204 788,85)</t>
  </si>
  <si>
    <t>Сметная прибыль 51% ФОТ (от 204 788,85)</t>
  </si>
  <si>
    <t>1 092,33
47,93</t>
  </si>
  <si>
    <t>Объем=250 / 100</t>
  </si>
  <si>
    <t>Накладные расходы 97% ФОТ (от 37 189,86)</t>
  </si>
  <si>
    <t>Сметная прибыль 51% ФОТ (от 37 189,86)</t>
  </si>
  <si>
    <t>68</t>
  </si>
  <si>
    <t>72</t>
  </si>
  <si>
    <t>ТЕРм08-02-472-07</t>
  </si>
  <si>
    <t>Проводник заземляющий открыто по строительным основаниям: из полосовой стали сечением  160 мм2</t>
  </si>
  <si>
    <t>11 969,19
9 839,91</t>
  </si>
  <si>
    <t>1 247,77
158,83</t>
  </si>
  <si>
    <t>Объем=100 / 100</t>
  </si>
  <si>
    <t>Накладные расходы 97% ФОТ (от 9 998,74)</t>
  </si>
  <si>
    <t>Сметная прибыль 51% ФОТ (от 9 998,74)</t>
  </si>
  <si>
    <t>Сталь полосовая 4х40 мм, горячеоцинкованная</t>
  </si>
  <si>
    <t>188 271,93
9 396,37</t>
  </si>
  <si>
    <t>Объем=(8040+165) / 100</t>
  </si>
  <si>
    <t>Накладные расходы 97% ФОТ (от 1 061 619,52)</t>
  </si>
  <si>
    <t>Сметная прибыль 51% ФОТ (от 1 061 619,52)</t>
  </si>
  <si>
    <t>76</t>
  </si>
  <si>
    <t>Объем=8040*1,03</t>
  </si>
  <si>
    <t>Объем=165*1,03</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</si>
  <si>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</si>
  <si>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</si>
  <si>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</si>
  <si>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</si>
  <si>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</si>
  <si>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674,08
595,40</t>
  </si>
  <si>
    <t>70,40
12,96</t>
  </si>
  <si>
    <t>Накладные расходы 97% ФОТ (от 1 203,76)</t>
  </si>
  <si>
    <t>Сметная прибыль 51% ФОТ (от 1 203,76)</t>
  </si>
  <si>
    <t>Концевая муфта для кабеля сечением 4х150 мм2, 1 кВ в исп. нг-LS, 4ПКТп-1-150/240(Б)</t>
  </si>
  <si>
    <t>90</t>
  </si>
  <si>
    <t>Накладные расходы 97% ФОТ (от 14 902,65)</t>
  </si>
  <si>
    <t>Сметная прибыль 51% ФОТ (от 14 902,65)</t>
  </si>
  <si>
    <t>294 854,56
31 162,67</t>
  </si>
  <si>
    <t xml:space="preserve">      94% ФОТ (от 525,58) (Поз. 60-61)</t>
  </si>
  <si>
    <t xml:space="preserve">      97% ФОТ (от 1797334,07) (Поз. 1-2, 15-16, 26-27, 63-64, 67-69, 72-73, 75-78, 84, 88, 90-93)</t>
  </si>
  <si>
    <t xml:space="preserve">      51% ФОТ (от 1797859,65) (Поз. 60-61, 1-2, 15-16, 26-27, 63-64, 67-69, 72-73, 75-78, 84, 88, 90-93)</t>
  </si>
  <si>
    <t xml:space="preserve">               Итого Поз. 60-61</t>
  </si>
  <si>
    <t xml:space="preserve">               Накладные расходы 94% ФОТ (от 525,58)</t>
  </si>
  <si>
    <t xml:space="preserve">               Сметная прибыль 51% ФОТ (от 525,58)</t>
  </si>
  <si>
    <t xml:space="preserve">               Итого Поз. 1-2, 15-16, 26-27, 63-64, 67-69, 72-73, 75-78, 84, 88, 90-93</t>
  </si>
  <si>
    <t>294 796,35
31 161,43</t>
  </si>
  <si>
    <t xml:space="preserve">               Накладные расходы 97% ФОТ (от 1 797 334,07)</t>
  </si>
  <si>
    <t xml:space="preserve">               Сметная прибыль 51% ФОТ (от 1 797 334,07)</t>
  </si>
  <si>
    <t>ЛОКАЛЬНАЯ СМЕТА № 02-02-10</t>
  </si>
  <si>
    <t>на Строительно-монтажные работы.Кабеленесущие системы по кабельным трассам, Трасса от электропомещения № 6 в пересыпной станции № 3</t>
  </si>
  <si>
    <t>1965-2023-2.2.3-ЭП6-КНС</t>
  </si>
  <si>
    <t>8 086,18
1 157,65</t>
  </si>
  <si>
    <t>Объем=(70*6.16+10*0.98+38*22.73+10*4.5+48*0.45+56*0.6+3*0.27+2*0.37+28*0,14+180*0,02+65*0,11+3*6,96+3*5,08)/1000</t>
  </si>
  <si>
    <t>Накладные расходы 97% ФОТ (от 37 511,22)</t>
  </si>
  <si>
    <t>Сметная прибыль 51% ФОТ (от 37 511,22)</t>
  </si>
  <si>
    <t>Соединитель переxодный, ширина переxода 100 мм,  кислотостойкая нержавеющая сталь марки AISI 316L, LAC-RDXx100x90-15</t>
  </si>
  <si>
    <t>18 733,84
2 791,83</t>
  </si>
  <si>
    <t>Объем=(13*25,22+16*27.7+8*12.65+8*10.71+5*30.19+3*15.53+49*32.68+13*18.34+13*16.34+4*5.26+4*6.01+19*7.53+10*0.71+2*0,6+326*0,27+744*0,03)/1000</t>
  </si>
  <si>
    <t>Накладные расходы 97% ФОТ (от 78 254,51)</t>
  </si>
  <si>
    <t>Сметная прибыль 51% ФОТ (от 78 254,51)</t>
  </si>
  <si>
    <t>17</t>
  </si>
  <si>
    <t>Соединитель переxодный, ширина переxода 400 мм, кислотостойкая нержавеющая сталь марки AISI 316L, LAC-RDXx400x90-15</t>
  </si>
  <si>
    <t>9 696,51
5 768,06</t>
  </si>
  <si>
    <t>Объем=(13*0.3+57*0.5+19*0.7+7*1.1+17*1.4+30*1.6+14*1.8+17*0,7+73*0,3+13*0,5+31*0,6+60*0,8+4*0,8+30*0,9+15*1,1+106*0,06+61*0,08+570*0,04+186*0,025+538*0.02+128*0.23+49*0.33+13*0.43+17*0.53+168*0.63+30*0,4+8*0,2+10*2) / 100</t>
  </si>
  <si>
    <t>Накладные расходы 97% ФОТ (от 27 639,35)</t>
  </si>
  <si>
    <t>Сметная прибыль 51% ФОТ (от 27 639,35)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</si>
  <si>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</si>
  <si>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</si>
  <si>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</si>
  <si>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</si>
  <si>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</si>
  <si>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</si>
  <si>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</si>
  <si>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</si>
  <si>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</si>
  <si>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</si>
  <si>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1 831,60
123,12</t>
  </si>
  <si>
    <t>Объем=190 / 10</t>
  </si>
  <si>
    <t>Накладные расходы 97% ФОТ (от 31 634,05)</t>
  </si>
  <si>
    <t>Сметная прибыль 51% ФОТ (от 31 634,05)</t>
  </si>
  <si>
    <t>85</t>
  </si>
  <si>
    <t>86</t>
  </si>
  <si>
    <t>89</t>
  </si>
  <si>
    <t>50 137,01
2 502,26</t>
  </si>
  <si>
    <t>Объем=(2055+130) / 100</t>
  </si>
  <si>
    <t>Накладные расходы 97% ФОТ (от 282 710,37)</t>
  </si>
  <si>
    <t>Сметная прибыль 51% ФОТ (от 282 710,37)</t>
  </si>
  <si>
    <t>Объем=2055*1,03</t>
  </si>
  <si>
    <t>Объем=130*1,03</t>
  </si>
  <si>
    <t>98</t>
  </si>
  <si>
    <t>100
*</t>
  </si>
  <si>
    <t>281,60
51,84</t>
  </si>
  <si>
    <t>Накладные расходы 97% ФОТ (от 4 209,76)</t>
  </si>
  <si>
    <t>Сметная прибыль 51% ФОТ (от 4 209,76)</t>
  </si>
  <si>
    <t>Концевая муфта для кабеля сечением 4х95, 4х120 мм2, 1 кВ в исп. нг-LS, 4ПКТп-1-70/120(Б)</t>
  </si>
  <si>
    <t>Накладные расходы 97% ФОТ (от 3 591,00)</t>
  </si>
  <si>
    <t>Сметная прибыль 51% ФОТ (от 3 591,00)</t>
  </si>
  <si>
    <t>106</t>
  </si>
  <si>
    <t>107</t>
  </si>
  <si>
    <t>108
*</t>
  </si>
  <si>
    <t>96 905,21
13 862,35</t>
  </si>
  <si>
    <t xml:space="preserve">      97% ФОТ (от 572267,24) (Поз. 1-2, 16-17, 35-36, 81-82, 84-86, 89-92, 98, 102, 104-107)</t>
  </si>
  <si>
    <t xml:space="preserve">      51% ФОТ (от 572267,24) (Поз. 1-2, 16-17, 35-36, 81-82, 84-86, 89-92, 98, 102, 104-107)</t>
  </si>
  <si>
    <t xml:space="preserve">          Итого Поз. 1-2, 16-17, 35-36, 81-82, 84-86, 89-92, 98, 102, 104-107</t>
  </si>
  <si>
    <t xml:space="preserve">          Накладные расходы 97% ФОТ (от 572 267,24)</t>
  </si>
  <si>
    <t xml:space="preserve">          Сметная прибыль 51% ФОТ (от 572 267,24)</t>
  </si>
  <si>
    <t>ЛОКАЛЬНАЯ СМЕТА № 02-02-09</t>
  </si>
  <si>
    <t>на Строительно-монтажные работы.Кабеленесущие системы по кабельным трассам, Трасса от электропомещения № 6 в КГ № 2, КГ № 7</t>
  </si>
  <si>
    <t>1965-2023-2.1.2,2.1.7-ЭП6-КНС</t>
  </si>
  <si>
    <t>4 043,17
602,54</t>
  </si>
  <si>
    <t>Объем=(5*0,46+15*6,16+3*27,7+2*12,65+2*10,71+13*32,68+2*18,34+2*16,34+2*6,01+3*7,53+6*0,71+2*0,45)/1000</t>
  </si>
  <si>
    <t>Накладные расходы 97% ФОТ (от 16 889,02)</t>
  </si>
  <si>
    <t>Сметная прибыль 51% ФОТ (от 16 889,02)</t>
  </si>
  <si>
    <t>165,85
23,74</t>
  </si>
  <si>
    <t>Объем=(2*0,37+5*0,6+5*0,14+42*0,27+148*0,03+16*0,02+85*0,11)/1000</t>
  </si>
  <si>
    <t>Накладные расходы 97% ФОТ (от 769,38)</t>
  </si>
  <si>
    <t>Сметная прибыль 51% ФОТ (от 769,38)</t>
  </si>
  <si>
    <t>24</t>
  </si>
  <si>
    <t>2 426,76
1 443,58</t>
  </si>
  <si>
    <t>Объем=(50*0,05+5*0,5+4*0,6+57*1+10*0,9+15*0,06+33*0,04+137*0,025+22*0,02+7*0,43+61*0,63+5*2+5*1,5) / 100</t>
  </si>
  <si>
    <t>Накладные расходы 97% ФОТ (от 6 917,33)</t>
  </si>
  <si>
    <t>Сметная прибыль 51% ФОТ (от 6 917,33)</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</si>
  <si>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</si>
  <si>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</si>
  <si>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</si>
  <si>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</si>
  <si>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</si>
  <si>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Объем=(7*400/150) / 100</t>
  </si>
  <si>
    <t>Накладные расходы 94% ФОТ (от 367,91)</t>
  </si>
  <si>
    <t>Сметная прибыль 51% ФОТ (от 367,91)</t>
  </si>
  <si>
    <t>51</t>
  </si>
  <si>
    <t>347,04
23,33</t>
  </si>
  <si>
    <t>Объем=36 / 10</t>
  </si>
  <si>
    <t>Накладные расходы 97% ФОТ (от 5 993,82)</t>
  </si>
  <si>
    <t>Сметная прибыль 51% ФОТ (от 5 993,82)</t>
  </si>
  <si>
    <t>14 914,90
744,38</t>
  </si>
  <si>
    <t>Объем=(605+45) / 100</t>
  </si>
  <si>
    <t>Накладные расходы 97% ФОТ (от 84 101,49)</t>
  </si>
  <si>
    <t>Сметная прибыль 51% ФОТ (от 84 101,49)</t>
  </si>
  <si>
    <t>Объем=605*1,03</t>
  </si>
  <si>
    <t>Объем=45*1,03</t>
  </si>
  <si>
    <t>4 400,00
810,00</t>
  </si>
  <si>
    <t>Объем=(1*50+1*50+1*25)</t>
  </si>
  <si>
    <t>Накладные расходы 97% ФОТ (от 55 155,00)</t>
  </si>
  <si>
    <t>Сметная прибыль 51% ФОТ (от 55 155,00)</t>
  </si>
  <si>
    <t>74</t>
  </si>
  <si>
    <t>Накладные расходы 97% ФОТ (от 526,22)</t>
  </si>
  <si>
    <t>Сметная прибыль 51% ФОТ (от 526,22)</t>
  </si>
  <si>
    <t>Концевая муфта для кабеля сечением 4х95 мм2, 1 кВ в исп. нг-LS, 4ПКТп-1-70/120(Б)</t>
  </si>
  <si>
    <t>Накладные расходы 97% ФОТ (от 718,20)</t>
  </si>
  <si>
    <t>Сметная прибыль 51% ФОТ (от 718,20)</t>
  </si>
  <si>
    <t>26 592,13
3 664,51</t>
  </si>
  <si>
    <t xml:space="preserve">      94% ФОТ (от 367,91) (Поз. 50-51)</t>
  </si>
  <si>
    <t xml:space="preserve">      97% ФОТ (от 178508,44) (Поз. 1-2, 15-16, 24-25, 53-54, 56-58, 61-64, 70, 74, 76-79)</t>
  </si>
  <si>
    <t xml:space="preserve">      51% ФОТ (от 178876,35) (Поз. 50-51, 1-2, 15-16, 24-25, 53-54, 56-58, 61-64, 70, 74, 76-79)</t>
  </si>
  <si>
    <t xml:space="preserve">               Итого Поз. 50-51</t>
  </si>
  <si>
    <t xml:space="preserve">               Итого Поз. 1-2, 15-16, 24-25, 53-54, 56-58, 61-64, 70, 74, 76-79</t>
  </si>
  <si>
    <t>26 551,39
3 663,64</t>
  </si>
  <si>
    <t xml:space="preserve">               Накладные расходы 97% ФОТ (от 178 508,44)</t>
  </si>
  <si>
    <t xml:space="preserve">               Сметная прибыль 51% ФОТ (от 178 508,44)</t>
  </si>
  <si>
    <t>ЛОКАЛЬНАЯ СМЕТА № 02-02-08</t>
  </si>
  <si>
    <t>на Строительно-монтажные работы.Кабеленесущие системы по кабельным трассам, ТРАССА ОТ ЭЛЕКТРОПОМЕЩЕНИЯ №5 В ПС №6</t>
  </si>
  <si>
    <t>1965-2023-2.2.6-ЭП5-КНС</t>
  </si>
  <si>
    <t>1 959,46
292,01</t>
  </si>
  <si>
    <t>Объем=(5*6,16+2*27,7+2*12,65+2*10,71+4*32.68+2*18.34+2*16.34+9*0.46+2*7.53+3*0.71+3*0.45+5*0,6+5*0,14+14*0,27+38*0,03+16*0,02+27*0,11)/1000</t>
  </si>
  <si>
    <t>Накладные расходы 97% ФОТ (от 8 184,99)</t>
  </si>
  <si>
    <t>Сметная прибыль 51% ФОТ (от 8 184,99)</t>
  </si>
  <si>
    <t>793,90
472,26</t>
  </si>
  <si>
    <t>Объем=(5*1,5+5*0,5+4*1,1+10*0,9+15*0,06+14*0,04+25*0,025+16*0,02+3*0,43+13*0,63+5*2) / 100</t>
  </si>
  <si>
    <t>Накладные расходы 97% ФОТ (от 2 262,97)</t>
  </si>
  <si>
    <t>Сметная прибыль 51% ФОТ (от 2 262,97)</t>
  </si>
  <si>
    <t>21</t>
  </si>
  <si>
    <t>43</t>
  </si>
  <si>
    <t>44</t>
  </si>
  <si>
    <t>46</t>
  </si>
  <si>
    <t>106,04
7,13</t>
  </si>
  <si>
    <t>Объем=11 / 10</t>
  </si>
  <si>
    <t>Накладные расходы 97% ФОТ (от 1 831,45)</t>
  </si>
  <si>
    <t>Сметная прибыль 51% ФОТ (от 1 831,45)</t>
  </si>
  <si>
    <t>49</t>
  </si>
  <si>
    <t>17 209,50
858,90</t>
  </si>
  <si>
    <t>Объем=(705+45) / 100</t>
  </si>
  <si>
    <t>Накладные расходы 97% ФОТ (от 97 040,18)</t>
  </si>
  <si>
    <t>Сметная прибыль 51% ФОТ (от 97 040,18)</t>
  </si>
  <si>
    <t>55</t>
  </si>
  <si>
    <t>Объем=705*1,03</t>
  </si>
  <si>
    <t>Накладные расходы 97% ФОТ (от 1 052,44)</t>
  </si>
  <si>
    <t>Сметная прибыль 51% ФОТ (от 1 052,44)</t>
  </si>
  <si>
    <t>Концевая муфта для кабеля сечением 4х70, 4х95 мм2, 1 кВ в исп. нг-LS, 4ПКТп-1-70/120(Б)</t>
  </si>
  <si>
    <t>Накладные расходы 97% ФОТ (от 538,65)</t>
  </si>
  <si>
    <t>Сметная прибыль 51% ФОТ (от 538,65)</t>
  </si>
  <si>
    <t>71</t>
  </si>
  <si>
    <t>24 763,59
2 462,97</t>
  </si>
  <si>
    <t xml:space="preserve">      94% ФОТ (от 52,55) (Поз. 43-44)</t>
  </si>
  <si>
    <t xml:space="preserve">      97% ФОТ (от 173503,66) (Поз. 1-2, 20-21, 46-47, 49-51, 54-57, 63, 67, 69-72)</t>
  </si>
  <si>
    <t xml:space="preserve">      51% ФОТ (от 173556,21) (Поз. 43-44, 1-2, 20-21, 46-47, 49-51, 54-57, 63, 67, 69-72)</t>
  </si>
  <si>
    <t xml:space="preserve">               Итого Поз. 43-44</t>
  </si>
  <si>
    <t xml:space="preserve">               Итого Поз. 1-2, 20-21, 46-47, 49-51, 54-57, 63, 67, 69-72</t>
  </si>
  <si>
    <t>24 757,77
2 462,85</t>
  </si>
  <si>
    <t xml:space="preserve">               Накладные расходы 97% ФОТ (от 173 503,66)</t>
  </si>
  <si>
    <t xml:space="preserve">               Сметная прибыль 51% ФОТ (от 173 503,66)</t>
  </si>
  <si>
    <t>ЛОКАЛЬНАЯ СМЕТА № 02-02-07</t>
  </si>
  <si>
    <t>на Строительно-монтажные работы.Кабеленесущие системы по кабельным трассам, Трасса от электропомещения № 5 в пересыпной станции № 5, КГ №13</t>
  </si>
  <si>
    <t>1965-2023-2.2.5,2.1.13-ЭП5-КНС</t>
  </si>
  <si>
    <t>20 982,64
3 003,95</t>
  </si>
  <si>
    <t>Объем=(56*6,16+3*0,98+125*22,73+25*6,96+25*5,08+8*4,5+318*0,45+40*0,46+104*0,6+3*0,49+91*0,14+596*0,02+48*0,11)/1000</t>
  </si>
  <si>
    <t>Накладные расходы 97% ФОТ (от 97 336,93)</t>
  </si>
  <si>
    <t>Сметная прибыль 51% ФОТ (от 97 336,93)</t>
  </si>
  <si>
    <t>Соединитель переxодный, ширина переxода300 мм,  кислотостойкая нержавеющая сталь марки AISI 316L, LAC-RDXx300x90-15</t>
  </si>
  <si>
    <t>23 505,43
3 502,92</t>
  </si>
  <si>
    <t>Объем=(30*25,22+5*9,78+5*7,89+14*27,7+11*12,65+11*10,71+11*30,19+7*15,53+7*13,52+50*32,68+11*18,34+11*16,34+5*5,26+4*6,01+3*6,77+7*7,53+24*0,71+626*0,27+1984*0,03)/1000</t>
  </si>
  <si>
    <t>Накладные расходы 97% ФОТ (от 98 186,27)</t>
  </si>
  <si>
    <t>Сметная прибыль 51% ФОТ (от 98 186,27)</t>
  </si>
  <si>
    <t>37</t>
  </si>
  <si>
    <t>21 573,98
12 833,49</t>
  </si>
  <si>
    <t>Объем=(21*0,3+26*0,8+97*1,2+13*0,2+86*0,7+5*1,5+5*1,5+10*0,7+20*0,3+493*0,6+14*0,8+91*0,9+40*1+13*1,9+25*0,6+72*0,7+23*0,06+45*0,05+20*0,08+1708*0,04+255*0,025+484*0,02+498*0,23+130*0,33+31*0,43+35*0,53+306*0,63+14*0,4) / 100</t>
  </si>
  <si>
    <t>Накладные расходы 97% ФОТ (от 61 495,43)</t>
  </si>
  <si>
    <t>Сметная прибыль 51% ФОТ (от 61 495,43)</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</si>
  <si>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</si>
  <si>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</si>
  <si>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</si>
  <si>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</si>
  <si>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</si>
  <si>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</si>
  <si>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</si>
  <si>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</si>
  <si>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4 829,64
324,65</t>
  </si>
  <si>
    <t>Объем=501 / 10</t>
  </si>
  <si>
    <t>Накладные расходы 97% ФОТ (от 83 414,00)</t>
  </si>
  <si>
    <t>Сметная прибыль 51% ФОТ (от 83 414,00)</t>
  </si>
  <si>
    <t>Накладные расходы 97% ФОТ (от 14 875,94)</t>
  </si>
  <si>
    <t>Сметная прибыль 51% ФОТ (от 14 875,94)</t>
  </si>
  <si>
    <t>94</t>
  </si>
  <si>
    <t>66 887,59
3 338,26</t>
  </si>
  <si>
    <t>Объем=(2715+200) / 100</t>
  </si>
  <si>
    <t>Накладные расходы 97% ФОТ (от 377 162,82)</t>
  </si>
  <si>
    <t>Сметная прибыль 51% ФОТ (от 377 162,82)</t>
  </si>
  <si>
    <t>Объем=2715*1,03</t>
  </si>
  <si>
    <t>Объем=200*1,03</t>
  </si>
  <si>
    <t>15 840,00
2 916,00</t>
  </si>
  <si>
    <t>Объем=(2*50+6*50+2*25)</t>
  </si>
  <si>
    <t>Накладные расходы 97% ФОТ (от 198 558,00)</t>
  </si>
  <si>
    <t>Сметная прибыль 51% ФОТ (от 198 558,00)</t>
  </si>
  <si>
    <t>110</t>
  </si>
  <si>
    <t>352,00
64,80</t>
  </si>
  <si>
    <t>Накладные расходы 97% ФОТ (от 5 262,20)</t>
  </si>
  <si>
    <t>Сметная прибыль 51% ФОТ (от 5 262,20)</t>
  </si>
  <si>
    <t>Накладные расходы 97% ФОТ (от 8 977,50)</t>
  </si>
  <si>
    <t>Сметная прибыль 51% ФОТ (от 8 977,50)</t>
  </si>
  <si>
    <t>119
*</t>
  </si>
  <si>
    <t>154 466,42
26 004,48</t>
  </si>
  <si>
    <t xml:space="preserve">      94% ФОТ (от 525,58) (Поз. 85-86)</t>
  </si>
  <si>
    <t xml:space="preserve">      97% ФОТ (от 945269,09) (Поз. 1-2, 16-17, 37-38, 88-89, 92-94, 97-100, 106, 110, 112-115)</t>
  </si>
  <si>
    <t xml:space="preserve">      51% ФОТ (от 945794,67) (Поз. 85-86, 1-2, 16-17, 37-38, 88-89, 92-94, 97-100, 106, 110, 112-115)</t>
  </si>
  <si>
    <t xml:space="preserve">               Итого Поз. 85-86</t>
  </si>
  <si>
    <t xml:space="preserve">               Итого Поз. 1-2, 16-17, 37-38, 88-89, 92-94, 97-100, 106, 110, 112-115</t>
  </si>
  <si>
    <t>154 408,21
26 003,24</t>
  </si>
  <si>
    <t xml:space="preserve">               Накладные расходы 97% ФОТ (от 945 269,09)</t>
  </si>
  <si>
    <t xml:space="preserve">               Сметная прибыль 51% ФОТ (от 945 269,09)</t>
  </si>
  <si>
    <t>ЛОКАЛЬНАЯ СМЕТА № 02-02-06</t>
  </si>
  <si>
    <t>на Строительно-монтажные работы.Кабеленесущие системы по кабельным трассам, ТРАССА ОТ ЭЛЕКТРОПОМЕЩЕНИЯ №5 В КГ №2, КГ №7</t>
  </si>
  <si>
    <t>1965-2023-2.1.2,2.1.7-ЭП5-КНС</t>
  </si>
  <si>
    <t>1 319,90
196,70</t>
  </si>
  <si>
    <t>Объем=(5*6,16+5*27,7+2*12,65+2*10,71+9*0,46+2*6.01+3*0,71+3*0.45+5*0.6+5*0.14+14*0.27+44*0.03+9*0.02+27*0.11)/1000</t>
  </si>
  <si>
    <t>Накладные расходы 97% ФОТ (от 5 513,44)</t>
  </si>
  <si>
    <t>Сметная прибыль 51% ФОТ (от 5 513,44)</t>
  </si>
  <si>
    <t>620,08
368,86</t>
  </si>
  <si>
    <t>Объем=(5*0,5+16*0,9+16*0,06+18*0,025+9*0,02+16*0.43+5*2) / 100</t>
  </si>
  <si>
    <t>Накладные расходы 97% ФОТ (от 1 767,50)</t>
  </si>
  <si>
    <t>Сметная прибыль 51% ФОТ (от 1 767,50)</t>
  </si>
  <si>
    <t>39</t>
  </si>
  <si>
    <t>42</t>
  </si>
  <si>
    <t>Объем=20*1,02</t>
  </si>
  <si>
    <t>14 685,44
732,93</t>
  </si>
  <si>
    <t>Объем=(595+45) / 100</t>
  </si>
  <si>
    <t>Накладные расходы 97% ФОТ (от 82 807,62)</t>
  </si>
  <si>
    <t>Сметная прибыль 51% ФОТ (от 82 807,62)</t>
  </si>
  <si>
    <t>48</t>
  </si>
  <si>
    <t>Объем=595*1,03</t>
  </si>
  <si>
    <t>Держатель оцинкованный двусторонний для диаметра до 50 мм, 53360</t>
  </si>
  <si>
    <t>59</t>
  </si>
  <si>
    <t>21 426,15
2 138,29</t>
  </si>
  <si>
    <t xml:space="preserve">      94% ФОТ (от 52,55) (Поз. 35-36)</t>
  </si>
  <si>
    <t xml:space="preserve">      97% ФОТ (от 156104,08) (Поз. 1-2, 16-17, 38-39, 41-43, 46-49, 55, 59, 61-64)</t>
  </si>
  <si>
    <t xml:space="preserve">      51% ФОТ (от 156156,63) (Поз. 35-36, 1-2, 16-17, 38-39, 41-43, 46-49, 55, 59, 61-64)</t>
  </si>
  <si>
    <t xml:space="preserve">               Итого Поз. 35-36</t>
  </si>
  <si>
    <t xml:space="preserve">               Итого Поз. 1-2, 16-17, 38-39, 41-43, 46-49, 55, 59, 61-64</t>
  </si>
  <si>
    <t>21 420,33
2 138,17</t>
  </si>
  <si>
    <t xml:space="preserve">               Накладные расходы 97% ФОТ (от 156 104,08)</t>
  </si>
  <si>
    <t xml:space="preserve">               Сметная прибыль 51% ФОТ (от 156 104,08)</t>
  </si>
  <si>
    <t>ЛОКАЛЬНАЯ СМЕТА № 02-02-05</t>
  </si>
  <si>
    <t>на Строительно-монтажные работы.Кабеленесущие системы по кабельным трассам, Трасса от электропомещения № 4 в хребтовом складе 3.2</t>
  </si>
  <si>
    <t>1965-2023-3.2-ЭП4-КНС</t>
  </si>
  <si>
    <t>4 558,05
679,27</t>
  </si>
  <si>
    <t>Объем=(13*6,16+9*0,98+18*30,19+6*12,65+6*10,71+8*6,77+10*0,46+6*0,6+10*0,14+36*0,27+6*0.45+82*0,03+33*0,02+30*0,11)/1000</t>
  </si>
  <si>
    <t>Накладные расходы 97% ФОТ (от 19 039,75)</t>
  </si>
  <si>
    <t>Сметная прибыль 51% ФОТ (от 19 039,75)</t>
  </si>
  <si>
    <t>Вертикальная регулируемая пластина, высота борта 90 мм, кислотостойкая нержавеющая сталь марки AISI 316L, LAC-SНx90-20</t>
  </si>
  <si>
    <t>1 277,15
759,72</t>
  </si>
  <si>
    <t>Объем=(14*0.3+30*0.6+4*1.5+3*0.7+11*0.7+3*0,8+13*0,06+113*0,04+66*0,02+41*0,63) / 100</t>
  </si>
  <si>
    <t>Накладные расходы 97% ФОТ (от 3 640,43)</t>
  </si>
  <si>
    <t>Сметная прибыль 51% ФОТ (от 3 640,43)</t>
  </si>
  <si>
    <t>Крепление лотка к опорной поверхности при вертикальной прокладке, толщина 2,0 мм, кислотостойкая нержавеющая сталь марки AISI 316L</t>
  </si>
  <si>
    <t>45</t>
  </si>
  <si>
    <t>289,20
19,44</t>
  </si>
  <si>
    <t>Объем=30 / 10</t>
  </si>
  <si>
    <t>Накладные расходы 97% ФОТ (от 4 994,85)</t>
  </si>
  <si>
    <t>Сметная прибыль 51% ФОТ (от 4 994,85)</t>
  </si>
  <si>
    <t>109,23
4,79</t>
  </si>
  <si>
    <t>Объем=25 / 100</t>
  </si>
  <si>
    <t>Накладные расходы 97% ФОТ (от 3 718,98)</t>
  </si>
  <si>
    <t>Сметная прибыль 51% ФОТ (от 3 718,98)</t>
  </si>
  <si>
    <t>Объем=25*1,02</t>
  </si>
  <si>
    <t>4 015,55
200,41</t>
  </si>
  <si>
    <t>Объем=(120+55) / 100</t>
  </si>
  <si>
    <t>Накладные расходы 97% ФОТ (от 22 642,71)</t>
  </si>
  <si>
    <t>Сметная прибыль 51% ФОТ (от 22 642,71)</t>
  </si>
  <si>
    <t>Объем=120*1,03</t>
  </si>
  <si>
    <t>6 160,00
1 134,00</t>
  </si>
  <si>
    <t>Объем=(1*50+2*50+1*25)</t>
  </si>
  <si>
    <t>Накладные расходы 97% ФОТ (от 77 217,00)</t>
  </si>
  <si>
    <t>Сметная прибыль 51% ФОТ (от 77 217,00)</t>
  </si>
  <si>
    <t>Накладные расходы 97% ФОТ (от 359,10)</t>
  </si>
  <si>
    <t>Сметная прибыль 51% ФОТ (от 359,10)</t>
  </si>
  <si>
    <t>16 485,40
2 810,71</t>
  </si>
  <si>
    <t xml:space="preserve">      94% ФОТ (от 52,55) (Поз. 42-43)</t>
  </si>
  <si>
    <t xml:space="preserve">      97% ФОТ (от 132816,58) (Поз. 1-2, 17-18, 45-46, 48-50, 53-56, 62, 66, 68-71)</t>
  </si>
  <si>
    <t xml:space="preserve">      51% ФОТ (от 132869,13) (Поз. 42-43, 1-2, 17-18, 45-46, 48-50, 53-56, 62, 66, 68-71)</t>
  </si>
  <si>
    <t xml:space="preserve">               Итого Поз. 42-43</t>
  </si>
  <si>
    <t xml:space="preserve">               Итого Поз. 1-2, 17-18, 45-46, 48-50, 53-56, 62, 66, 68-71</t>
  </si>
  <si>
    <t>16 479,58
2 810,59</t>
  </si>
  <si>
    <t xml:space="preserve">               Накладные расходы 97% ФОТ (от 132 816,58)</t>
  </si>
  <si>
    <t xml:space="preserve">               Сметная прибыль 51% ФОТ (от 132 816,58)</t>
  </si>
  <si>
    <t>ЛОКАЛЬНАЯ СМЕТА № 02-02-04</t>
  </si>
  <si>
    <t>на Строительно-монтажные работы.Кабеленесущие системы по кабельным трассам, Трасса от электропомещения № 3 в хребтовом складе 3.1</t>
  </si>
  <si>
    <t>1965-2023-3.1-ЭП3-КНС</t>
  </si>
  <si>
    <t>4 405,01
656,46</t>
  </si>
  <si>
    <t>Объем=(12*6,16+9*0,98+17*30,19+6*12,65+6*10,71+9*6,77+10*0,46+6*0,6+10*0,14+40*0,27+6*0.45+75*0,03+33*0,02+30*0,11)/1000</t>
  </si>
  <si>
    <t>Накладные расходы 97% ФОТ (от 18 400,47)</t>
  </si>
  <si>
    <t>Сметная прибыль 51% ФОТ (от 18 400,47)</t>
  </si>
  <si>
    <t>1 204,04
716,24</t>
  </si>
  <si>
    <t>Объем=(14*0.3+30*0.6+4*1.5+3*0.7+8*0.7+3*0,8+10*0,06+113*0,04+66*0,02+38*0,63) / 100</t>
  </si>
  <si>
    <t>Накладные расходы 97% ФОТ (от 3 432,06)</t>
  </si>
  <si>
    <t>Сметная прибыль 51% ФОТ (от 3 432,06)</t>
  </si>
  <si>
    <t>16 259,25
2 744,42</t>
  </si>
  <si>
    <t xml:space="preserve">      97% ФОТ (от 131968,93) (Поз. 1-2, 17-18, 45-46, 48-50, 53-56, 62, 66, 68-71)</t>
  </si>
  <si>
    <t xml:space="preserve">      51% ФОТ (от 132021,48) (Поз. 42-43, 1-2, 17-18, 45-46, 48-50, 53-56, 62, 66, 68-71)</t>
  </si>
  <si>
    <t>16 253,43
2 744,30</t>
  </si>
  <si>
    <t xml:space="preserve">               Накладные расходы 97% ФОТ (от 131 968,93)</t>
  </si>
  <si>
    <t xml:space="preserve">               Сметная прибыль 51% ФОТ (от 131 968,93)</t>
  </si>
  <si>
    <t>ЛОКАЛЬНАЯ СМЕТА № 02-02-03</t>
  </si>
  <si>
    <t>на Строительно-монтажные работы.Кабеленесущие системы по кабельным трассам, Трасса от электропомещения № 2 в пересыпной станции № 2</t>
  </si>
  <si>
    <t>1965-2023-2.2.2-ЭП2-КНС</t>
  </si>
  <si>
    <t>34 687,45
4 965,99</t>
  </si>
  <si>
    <t>Объем=(158*22,73+22*6,96+22*5,08+296*6,16+21*0,98+30*4,5+290*0,45+198*0,46+133*0,6+2*0,27+166*0,14+642*0,02+274*0,11+14*3,43)/1000</t>
  </si>
  <si>
    <t>Накладные расходы 97% ФОТ (от 160 912,54)</t>
  </si>
  <si>
    <t>Сметная прибыль 51% ФОТ (от 160 912,54)</t>
  </si>
  <si>
    <t>Горизонтальный радиусный угол 45° лестничного типа, ширина 200 мм, кислотостойкая нержавеющая сталь марки AISI 316L, LAC-RGU 200x90-15/45 R30</t>
  </si>
  <si>
    <t>74 386,55
11 085,52</t>
  </si>
  <si>
    <t>Объем=(55*25,22+5*9,78+5*7,89+60*27,7+17*12,65+17*10,71+126*30,19+22*15,53+22*13,52+129*32,68+22*18,34+22*16,34+8*5,26+8*6,01+21*6,77+11*7,53+9*2+7*3,91+18*2,13+104*0,71+1252*0,27+3356*0,03+4*3,89+12*4,35+4*4,82)/1000</t>
  </si>
  <si>
    <t>Накладные расходы 97% ФОТ (от 310 725,48)</t>
  </si>
  <si>
    <t>Сметная прибыль 51% ФОТ (от 310 725,48)</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</si>
  <si>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</si>
  <si>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</si>
  <si>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</si>
  <si>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</si>
  <si>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</si>
  <si>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</si>
  <si>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39 458,59
23 472,32</t>
  </si>
  <si>
    <t>Объем=(95*0,3+42*0,4+91*0,5+81*0,6+53*0,87*0,9+26*1,1+18*1,6+20*2,5+4*0,7+90*0,8+12*0,8+4*1,5+4*1,5+7*2,5+7*2,5+30*0,6+363*0,4+84*0,5+246*0,6+51*0,7+28*0,8+191*0,9+86*1+12*1,3+119*1,5+36*1,7+11*0,6+11*0,7+90*0,06+24*0,04+61*0,08+2424*0,04+363*0,025+1151*0,02+395*0,23+81*0,33+190*0,43+473*0,53+480*0,63) / 100</t>
  </si>
  <si>
    <t>Накладные расходы 97% ФОТ (от 112 474,51)</t>
  </si>
  <si>
    <t>Сметная прибыль 51% ФОТ (от 112 474,51)</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</si>
  <si>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</si>
  <si>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</si>
  <si>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</si>
  <si>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</si>
  <si>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</si>
  <si>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</si>
  <si>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</si>
  <si>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</si>
  <si>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</si>
  <si>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</si>
  <si>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</si>
  <si>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</si>
  <si>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</si>
  <si>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</si>
  <si>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</si>
  <si>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Объем=65*10</t>
  </si>
  <si>
    <t>Крепежный комплект саморез со сверлом с шестигранной головкой 6,3х32 мм, горячеоцинкованный, LS-DIN 7504K</t>
  </si>
  <si>
    <t>111</t>
  </si>
  <si>
    <t>174,62
3,73</t>
  </si>
  <si>
    <t>Объем=(30*400/150) / 100</t>
  </si>
  <si>
    <t>Накладные расходы 94% ФОТ (от 1 576,75)</t>
  </si>
  <si>
    <t>Сметная прибыль 51% ФОТ (от 1 576,75)</t>
  </si>
  <si>
    <t>113
*</t>
  </si>
  <si>
    <t>9 225,48
620,14</t>
  </si>
  <si>
    <t>Объем=(919+38) / 10</t>
  </si>
  <si>
    <t>Накладные расходы 97% ФОТ (от 159 335,72)</t>
  </si>
  <si>
    <t>Сметная прибыль 51% ФОТ (от 159 335,72)</t>
  </si>
  <si>
    <t>118</t>
  </si>
  <si>
    <t>122
*</t>
  </si>
  <si>
    <t>123</t>
  </si>
  <si>
    <t>130 448,01
6 510,46</t>
  </si>
  <si>
    <t>Объем=(5290+395) / 100</t>
  </si>
  <si>
    <t>Накладные расходы 97% ФОТ (от 735 564,52)</t>
  </si>
  <si>
    <t>Сметная прибыль 51% ФОТ (от 735 564,52)</t>
  </si>
  <si>
    <t>124</t>
  </si>
  <si>
    <t>125</t>
  </si>
  <si>
    <t>126</t>
  </si>
  <si>
    <t>Объем=5290*1,03</t>
  </si>
  <si>
    <t>Объем=395*1,03</t>
  </si>
  <si>
    <t>132</t>
  </si>
  <si>
    <t>39 600,00
7 290,00</t>
  </si>
  <si>
    <t>Объем=(5*50+15*50+5*25)</t>
  </si>
  <si>
    <t>Накладные расходы 97% ФОТ (от 496 395,00)</t>
  </si>
  <si>
    <t>Сметная прибыль 51% ФОТ (от 496 395,00)</t>
  </si>
  <si>
    <t>134
*</t>
  </si>
  <si>
    <t>136</t>
  </si>
  <si>
    <t>492,80
90,72</t>
  </si>
  <si>
    <t>Накладные расходы 97% ФОТ (от 7 367,08)</t>
  </si>
  <si>
    <t>Сметная прибыль 51% ФОТ (от 7 367,08)</t>
  </si>
  <si>
    <t>Концевая муфта для кабеля сечением 4х70, 4х95, 4х120 мм2, 1 кВ в исп. нг-LS, 4ПКТп-1-70/120(Б)</t>
  </si>
  <si>
    <t>138</t>
  </si>
  <si>
    <t>Накладные расходы 97% ФОТ (от 3 529,92)</t>
  </si>
  <si>
    <t>Сметная прибыль 51% ФОТ (от 3 529,92)</t>
  </si>
  <si>
    <t>Концевая муфта для кабеля сечением 4х25, 4х50 мм2, 1 кВ в исп. нг-LS, 4ПКТп-1-25/50(Б)</t>
  </si>
  <si>
    <t>140</t>
  </si>
  <si>
    <t>Накладные расходы 97% ФОТ (от 19 211,85)</t>
  </si>
  <si>
    <t>Сметная прибыль 51% ФОТ (от 19 211,85)</t>
  </si>
  <si>
    <t>141</t>
  </si>
  <si>
    <t>143</t>
  </si>
  <si>
    <t>329 847,43
54 138,65</t>
  </si>
  <si>
    <t xml:space="preserve">      94% ФОТ (от 1576,75) (Поз. 111-112)</t>
  </si>
  <si>
    <t xml:space="preserve">      97% ФОТ (от 2042706,48) (Поз. 1-2, 17-18, 45-46, 114-115, 118-120, 123-126, 132, 136, 138, 140-143)</t>
  </si>
  <si>
    <t xml:space="preserve">      51% ФОТ (от 2044283,23) (Поз. 111-112, 1-2, 17-18, 45-46, 114-115, 118-120, 123-126, 132, 136, 138, 140-143)</t>
  </si>
  <si>
    <t xml:space="preserve">               Итого Поз. 111-112</t>
  </si>
  <si>
    <t xml:space="preserve">               Накладные расходы 94% ФОТ (от 1 576,75)</t>
  </si>
  <si>
    <t xml:space="preserve">               Сметная прибыль 51% ФОТ (от 1 576,75)</t>
  </si>
  <si>
    <t xml:space="preserve">               Итого Поз. 1-2, 17-18, 45-46, 114-115, 118-120, 123-126, 132, 136, 138, 140-143</t>
  </si>
  <si>
    <t>329 672,81
54 134,92</t>
  </si>
  <si>
    <t xml:space="preserve">               Накладные расходы 97% ФОТ (от 2 042 706,48)</t>
  </si>
  <si>
    <t xml:space="preserve">               Сметная прибыль 51% ФОТ (от 2 042 706,48)</t>
  </si>
  <si>
    <t>ЛОКАЛЬНАЯ СМЕТА № 02-02-02</t>
  </si>
  <si>
    <t>на Строительно-монтажные работы.Кабеленесущие системы по кабельным трассам, Трасса от электропомещения № 2 в КГ №6, КГ №2, КГ №7, ПС№ 4</t>
  </si>
  <si>
    <t>1965-2023-2.1.6,2.1.2,2.1.7,2.2.4-ЭП2-КНС</t>
  </si>
  <si>
    <t>7 263,83
1 082,50</t>
  </si>
  <si>
    <t>Объем=(29*6,16+7*27,7+3*12,65+3*10,71+8*6,01+22*32,68+2*18,34+2*16,34+2*7,53+7*0,71+3*0,45+3*0,37+10*0,6+10*0,14+93*0,27+308*0,03+25*0,02+172*0,11)/1000</t>
  </si>
  <si>
    <t>Накладные расходы 97% ФОТ (от 30 342,29)</t>
  </si>
  <si>
    <t>Сметная прибыль 51% ФОТ (от 30 342,29)</t>
  </si>
  <si>
    <t>Соединитель переxодный, ширина переxода 200 мм, высота борта 90 мм, толщина 1,5 мм, кислотостойкая нержавеющая сталь марки AISI 316L, LAC-RDXx200x90-15</t>
  </si>
  <si>
    <t>6 586,65
3 918,13</t>
  </si>
  <si>
    <t>Объем=(61*2,05+9*0,5+1*9+61*1,2+44*0,9+44*0,06+36*0,04+192*0,025+36*0,02+22*0,43+110*0,63+18*2) / 100</t>
  </si>
  <si>
    <t>Накладные расходы 97% ФОТ (от 18 774,87)</t>
  </si>
  <si>
    <t>Сметная прибыль 51% ФОТ (от 18 774,87)</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</si>
  <si>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</si>
  <si>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</si>
  <si>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</si>
  <si>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723,00
48,60</t>
  </si>
  <si>
    <t>Объем=75 / 10</t>
  </si>
  <si>
    <t>Накладные расходы 97% ФОТ (от 12 487,13)</t>
  </si>
  <si>
    <t>Сметная прибыль 51% ФОТ (от 12 487,13)</t>
  </si>
  <si>
    <t>52</t>
  </si>
  <si>
    <t>31 091,83
1 551,75</t>
  </si>
  <si>
    <t>Объем=(1255+100) / 100</t>
  </si>
  <si>
    <t>Накладные расходы 97% ФОТ (от 175 319,25)</t>
  </si>
  <si>
    <t>Сметная прибыль 51% ФОТ (от 175 319,25)</t>
  </si>
  <si>
    <t>Объем=1255*1,03</t>
  </si>
  <si>
    <t>105,60
19,44</t>
  </si>
  <si>
    <t>Объем=2+1</t>
  </si>
  <si>
    <t>Накладные расходы 97% ФОТ (от 1 578,66)</t>
  </si>
  <si>
    <t>Сметная прибыль 51% ФОТ (от 1 578,66)</t>
  </si>
  <si>
    <t>Концевая муфта для кабеля сечением 4х50 мм2, 1 кВ в исп. нг-LS, 4ПКТп-1-25/50(Б)</t>
  </si>
  <si>
    <t>Накладные расходы 97% ФОТ (от 1 256,85)</t>
  </si>
  <si>
    <t>Сметная прибыль 51% ФОТ (от 1 256,85)</t>
  </si>
  <si>
    <t>50 447,59
7 441,25</t>
  </si>
  <si>
    <t xml:space="preserve">      94% ФОТ (от 525,58) (Поз. 46-47)</t>
  </si>
  <si>
    <t xml:space="preserve">      97% ФОТ (от 302352,03) (Поз. 1-2, 21-22, 49-50, 52-54, 57-60, 66, 70, 73-76)</t>
  </si>
  <si>
    <t xml:space="preserve">      51% ФОТ (от 302877,61) (Поз. 46-47, 1-2, 21-22, 49-50, 52-54, 57-60, 66, 70, 73-76)</t>
  </si>
  <si>
    <t xml:space="preserve">               Итого Поз. 46-47</t>
  </si>
  <si>
    <t xml:space="preserve">               Итого Поз. 1-2, 21-22, 49-50, 52-54, 57-60, 66, 70, 73-76</t>
  </si>
  <si>
    <t>50 389,38
7 440,01</t>
  </si>
  <si>
    <t xml:space="preserve">               Накладные расходы 97% ФОТ (от 302 352,03)</t>
  </si>
  <si>
    <t xml:space="preserve">               Сметная прибыль 51% ФОТ (от 302 352,03)</t>
  </si>
  <si>
    <t>ЛОКАЛЬНАЯ СМЕТА № 02-02-01</t>
  </si>
  <si>
    <t>на Строительно-монтажные работы.Кабеленесущие системы по кабельным трассам, Трасса от электропомещения № 1 в СРВ, трансбордере, тоннеле</t>
  </si>
  <si>
    <t>1965-2023-1.1,1.2,2.1.0-ЭП1-КНС</t>
  </si>
  <si>
    <t>35 302,94
28 200,04</t>
  </si>
  <si>
    <t>6 272,58
898,00</t>
  </si>
  <si>
    <t>35 136,67
5 030,26</t>
  </si>
  <si>
    <t>Объем=(164*22,73+3*6,96+3*5,08+31*4,5+5*4,01+244*6,16+80*0,46+100*0,6+160*0,14+608*0,02+194*0,11+50*0,45)/1000</t>
  </si>
  <si>
    <t>Накладные расходы 97% ФОТ (от 162 996,45)</t>
  </si>
  <si>
    <t>Сметная прибыль 51% ФОТ (от 162 996,45)</t>
  </si>
  <si>
    <t>Горизонтальный радиусный угол 45° лестничного типа, ширина 200 мм, кислотостойкая нержавеющая сталь марки AISI 316L</t>
  </si>
  <si>
    <t>30 936,53
24 272,97</t>
  </si>
  <si>
    <t>6 025,84
898,00</t>
  </si>
  <si>
    <t>86 451,94
12 883,49</t>
  </si>
  <si>
    <t>Объем=(108*25,22+13*9,78+9*7,89+8*5,26+64*30,19+2*15,53+2*13,52+22*6,77+176*32,68+28*18,34+14*16,34+42*7,53+97*0,98+2240*0,98+3494*0,03+194*0,11+24*0,71)/1000</t>
  </si>
  <si>
    <t>Накладные расходы 97% ФОТ (от 361 124,64)</t>
  </si>
  <si>
    <t>Сметная прибыль 51% ФОТ (от 361 124,64)</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</si>
  <si>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</si>
  <si>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</si>
  <si>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9 662,05
4 470,09</t>
  </si>
  <si>
    <t>1 981,79
1 178,88</t>
  </si>
  <si>
    <t>37 678,68
22 413,40</t>
  </si>
  <si>
    <t>Объем=(116*0,4+2*0,5+8*0,6+137*0,7+84*0,8+21*0,9+48*1+2*1,4+104*0,8+39*0,3+39*0,5+4*1+7*1,1+97*1,8+8*0,8+119*0,3+26*0,4+9*0,5+153*0,6+116*0,7+146*0,8+39*0,9+35*1,1+3*1,4+3*1,5+14*1,7+3*2,3+3*3+55*0,06+648*0,63+174*0,53+18*0,43+477*0,33+319*0,23+253*0,025+713*0,02+98*0,08+1901*0,04) / 100</t>
  </si>
  <si>
    <t>Накладные расходы 97% ФОТ (от 107 400,76)</t>
  </si>
  <si>
    <t>Сметная прибыль 51% ФОТ (от 107 400,76)</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</si>
  <si>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</si>
  <si>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</si>
  <si>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</si>
  <si>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</si>
  <si>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</si>
  <si>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</si>
  <si>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</si>
  <si>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</si>
  <si>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</si>
  <si>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</si>
  <si>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</si>
  <si>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</si>
  <si>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</si>
  <si>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</si>
  <si>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13 304,47
2 222,74</t>
  </si>
  <si>
    <t>246,74
5,27</t>
  </si>
  <si>
    <t>197,39
4,22</t>
  </si>
  <si>
    <t>Накладные расходы 94% ФОТ (от 1 782,41)</t>
  </si>
  <si>
    <t>Сметная прибыль 51% ФОТ (от 1 782,41)</t>
  </si>
  <si>
    <t>95</t>
  </si>
  <si>
    <t>2 041,88
1 874,79</t>
  </si>
  <si>
    <t>108,97
7,32</t>
  </si>
  <si>
    <t>18 524,90
1 244,40</t>
  </si>
  <si>
    <t>Объем=(700+1000) / 10</t>
  </si>
  <si>
    <t>Накладные расходы 97% ФОТ (от 319 958,70)</t>
  </si>
  <si>
    <t>Сметная прибыль 51% ФОТ (от 319 958,70)</t>
  </si>
  <si>
    <t>18 759,82
16 794,61</t>
  </si>
  <si>
    <t>493,93
21,67</t>
  </si>
  <si>
    <t>1 481,79
65,01</t>
  </si>
  <si>
    <t>Объем=300 / 100</t>
  </si>
  <si>
    <t>Накладные расходы 97% ФОТ (от 50 448,84)</t>
  </si>
  <si>
    <t>Сметная прибыль 51% ФОТ (от 50 448,84)</t>
  </si>
  <si>
    <t>Объем=300*1,02</t>
  </si>
  <si>
    <t>13 415,40
11 123,38</t>
  </si>
  <si>
    <t>1 410,52
179,54</t>
  </si>
  <si>
    <t>Накладные расходы 97% ФОТ (от 11 302,92)</t>
  </si>
  <si>
    <t>Сметная прибыль 51% ФОТ (от 11 302,92)</t>
  </si>
  <si>
    <t>22 252,88
14 496,88</t>
  </si>
  <si>
    <t>2 593,89
129,46</t>
  </si>
  <si>
    <t>108 943,38
5 437,32</t>
  </si>
  <si>
    <t>Объем=(3850+350) / 100</t>
  </si>
  <si>
    <t>Накладные расходы 97% ФОТ (от 614 306,28)</t>
  </si>
  <si>
    <t>Сметная прибыль 51% ФОТ (от 614 306,28)</t>
  </si>
  <si>
    <t>109</t>
  </si>
  <si>
    <t>Объем=1850*1,03</t>
  </si>
  <si>
    <t>112
*</t>
  </si>
  <si>
    <t>Объем=350*1,03</t>
  </si>
  <si>
    <t>114
*</t>
  </si>
  <si>
    <t>115
*</t>
  </si>
  <si>
    <t>116</t>
  </si>
  <si>
    <t>573,71
491,47</t>
  </si>
  <si>
    <t>39,79
7,32</t>
  </si>
  <si>
    <t>13 926,50
2 562,00</t>
  </si>
  <si>
    <t>Объем=(1*50+5*50+2*25)</t>
  </si>
  <si>
    <t>Накладные расходы 97% ФОТ (от 174 576,50)</t>
  </si>
  <si>
    <t>Сметная прибыль 51% ФОТ (от 174 576,50)</t>
  </si>
  <si>
    <t>670,30
587,54</t>
  </si>
  <si>
    <t>397,90
73,20</t>
  </si>
  <si>
    <t>Объем=8+2</t>
  </si>
  <si>
    <t>Накладные расходы 97% ФОТ (от 5 948,60)</t>
  </si>
  <si>
    <t>Сметная прибыль 51% ФОТ (от 5 948,60)</t>
  </si>
  <si>
    <t>Концевая муфта для кабеля сечением 4х120 мм2, 1 кВ в исп. нг-LS, 4ПКТп-1-150/240(Б)</t>
  </si>
  <si>
    <t>954,96
175,68</t>
  </si>
  <si>
    <t>Накладные расходы 97% ФОТ (от 11 970,96)</t>
  </si>
  <si>
    <t>Сметная прибыль 51% ФОТ (от 11 970,96)</t>
  </si>
  <si>
    <t>Концевая муфта для кабеля сечением 4х25 мм2, 1 кВ в исп. нг-LS, 4ПКТп-1-25/50(Б)</t>
  </si>
  <si>
    <t>319,56
202,97</t>
  </si>
  <si>
    <t>Накладные расходы 97% ФОТ (от 8 524,74)</t>
  </si>
  <si>
    <t>Сметная прибыль 51% ФОТ (от 8 524,74)</t>
  </si>
  <si>
    <t>127</t>
  </si>
  <si>
    <t>128</t>
  </si>
  <si>
    <t>305 104,63
50 068,52</t>
  </si>
  <si>
    <t xml:space="preserve">      94% ФОТ (от 1782,41) (Поз. 92-93)</t>
  </si>
  <si>
    <t xml:space="preserve">      97% ФОТ (от 1828559,39) (Поз. 1-2, 15-16, 34-35, 95-96, 99-101, 104-105, 107-110, 116, 120, 123, 125-128)</t>
  </si>
  <si>
    <t xml:space="preserve">      51% ФОТ (от 1830341,8) (Поз. 92-93, 1-2, 15-16, 34-35, 95-96, 99-101, 104-105, 107-110, 116, 120, 123, 125-128)</t>
  </si>
  <si>
    <t xml:space="preserve">               Итого Поз. 92-93</t>
  </si>
  <si>
    <t xml:space="preserve">               Накладные расходы 94% ФОТ (от 1 782,41)</t>
  </si>
  <si>
    <t xml:space="preserve">               Сметная прибыль 51% ФОТ (от 1 782,41)</t>
  </si>
  <si>
    <t xml:space="preserve">               Итого Поз. 1-2, 15-16, 34-35, 95-96, 99-101, 104-105, 107-110, 116, 120, 123, 125-128</t>
  </si>
  <si>
    <t>304 907,24
50 064,30</t>
  </si>
  <si>
    <t xml:space="preserve">               Накладные расходы 97% ФОТ (от 1 828 559,39)</t>
  </si>
  <si>
    <t xml:space="preserve">               Сметная прибыль 51% ФОТ (от 1 828 559,39)</t>
  </si>
  <si>
    <t>ЛОКАЛЬНАЯ СМЕТА № 02-01-11</t>
  </si>
  <si>
    <t xml:space="preserve">на Строительно-монтажные работы. Оборудование Wi-fi, </t>
  </si>
  <si>
    <t>Раздел 1. Монтаж оборудования</t>
  </si>
  <si>
    <t>ТЕРм08-03-573-04</t>
  </si>
  <si>
    <t>Шкаф (пульт) управления навесной, высота, ширина и глубина: до 600х600х350 мм</t>
  </si>
  <si>
    <t>1 811,78
1 154,53</t>
  </si>
  <si>
    <t>622,24
148,46</t>
  </si>
  <si>
    <t>8 711,36
2 078,44</t>
  </si>
  <si>
    <t>Накладные расходы 97% ФОТ (от 18 241,86)</t>
  </si>
  <si>
    <t>Сметная прибыль 51% ФОТ (от 18 241,86)</t>
  </si>
  <si>
    <t>2
*
О</t>
  </si>
  <si>
    <t>PCS2+A121 600х600х210 (ВхШхГ), нерж. cталь AISI 304</t>
  </si>
  <si>
    <t>2 Оборудование МАТ=6,23</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</si>
  <si>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</si>
  <si>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</si>
  <si>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</si>
  <si>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</si>
  <si>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</si>
  <si>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</si>
  <si>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</si>
  <si>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</si>
  <si>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</si>
  <si>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</si>
  <si>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</si>
  <si>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</si>
  <si>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</si>
  <si>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</si>
  <si>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</si>
  <si>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</si>
  <si>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</si>
  <si>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</si>
  <si>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</si>
  <si>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</si>
  <si>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</si>
  <si>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</si>
  <si>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</si>
  <si>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</si>
  <si>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</si>
  <si>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</si>
  <si>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 xml:space="preserve">      97% ФОТ (от 18241,86) (Поз. 1)</t>
  </si>
  <si>
    <t xml:space="preserve">      51% ФОТ (от 18241,86) (Поз. 1)</t>
  </si>
  <si>
    <t xml:space="preserve">          Итого Поз. 1</t>
  </si>
  <si>
    <t xml:space="preserve">          Накладные расходы 97% ФОТ (от 18 241,86)</t>
  </si>
  <si>
    <t xml:space="preserve">          Сметная прибыль 51% ФОТ (от 18 241,86)</t>
  </si>
  <si>
    <t>ЛОКАЛЬНАЯ СМЕТА № 02-01-10</t>
  </si>
  <si>
    <t>на Строительно-монтажные работы. Оборудование., СРВ1.ЭП1; СРВ2 ЭП1</t>
  </si>
  <si>
    <t>21105_EA_LAY_DE_WUS1_ER1_ELEQ; 21105_EA_LAY_DE_WUS2_ER1_ELEQ</t>
  </si>
  <si>
    <t>СРВ1</t>
  </si>
  <si>
    <t>ТЕРм08-01-054-03</t>
  </si>
  <si>
    <t>Трансформатор напряжением: до 20 кВ, трехфазный</t>
  </si>
  <si>
    <t>2 172,91
1 743,97</t>
  </si>
  <si>
    <t>775,38
139,92</t>
  </si>
  <si>
    <t>Объем=1+1</t>
  </si>
  <si>
    <t>Накладные расходы 97% ФОТ (от 3 627,86)</t>
  </si>
  <si>
    <t>Сметная прибыль 51% ФОТ (от 3 627,86)</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</si>
  <si>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</si>
  <si>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</si>
  <si>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</si>
  <si>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</si>
  <si>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</si>
  <si>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6 241,74
2 859,37</t>
  </si>
  <si>
    <t>3 200,38
533,99</t>
  </si>
  <si>
    <t>83 209,88
13 883,74</t>
  </si>
  <si>
    <t>Объем=1*1+1,2*1+1,2*1+0,8*1+1*1+2,4*1+0,8*1+1*1+2,4*1+0,8*1+1.2*1+1.2*1+1.2*1+0.8*1+1*1+1.2*1+0.8*1+1*1+1.2*1+1*1+1.2*1+0,6*1+1*1</t>
  </si>
  <si>
    <t>Накладные расходы 97% ФОТ (от 88 227,36)</t>
  </si>
  <si>
    <t>Сметная прибыль 51% ФОТ (от 88 227,36)</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</si>
  <si>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</si>
  <si>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</si>
  <si>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</si>
  <si>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</si>
  <si>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</si>
  <si>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</si>
  <si>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</si>
  <si>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</si>
  <si>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</si>
  <si>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</si>
  <si>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</si>
  <si>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</si>
  <si>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</si>
  <si>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</si>
  <si>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</si>
  <si>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</si>
  <si>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</si>
  <si>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</si>
  <si>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</si>
  <si>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</si>
  <si>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</si>
  <si>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</si>
  <si>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</si>
  <si>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</si>
  <si>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</si>
  <si>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</si>
  <si>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</si>
  <si>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</si>
  <si>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</si>
  <si>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</si>
  <si>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</si>
  <si>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</si>
  <si>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</si>
  <si>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</si>
  <si>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</si>
  <si>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</si>
  <si>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</si>
  <si>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</si>
  <si>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5 104,37
1 699,92</t>
  </si>
  <si>
    <t>1 143,49
190,69</t>
  </si>
  <si>
    <t>2 286,98
381,38</t>
  </si>
  <si>
    <t>Накладные расходы 97% ФОТ (от 3 781,22)</t>
  </si>
  <si>
    <t>Сметная прибыль 51% ФОТ (от 3 781,22)</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</si>
  <si>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</si>
  <si>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</si>
  <si>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</si>
  <si>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</si>
  <si>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</si>
  <si>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</si>
  <si>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</si>
  <si>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</si>
  <si>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</si>
  <si>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</si>
  <si>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</si>
  <si>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</si>
  <si>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</si>
  <si>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</si>
  <si>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</si>
  <si>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</si>
  <si>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</si>
  <si>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</si>
  <si>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</si>
  <si>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</si>
  <si>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</si>
  <si>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</si>
  <si>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</si>
  <si>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</si>
  <si>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</si>
  <si>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</si>
  <si>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</si>
  <si>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</si>
  <si>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</si>
  <si>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</si>
  <si>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</si>
  <si>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</si>
  <si>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</si>
  <si>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</si>
  <si>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</si>
  <si>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</si>
  <si>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</si>
  <si>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</si>
  <si>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</si>
  <si>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</si>
  <si>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</si>
  <si>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</si>
  <si>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</si>
  <si>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</si>
  <si>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</si>
  <si>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</si>
  <si>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</si>
  <si>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</si>
  <si>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</si>
  <si>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</si>
  <si>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</si>
  <si>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</si>
  <si>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</si>
  <si>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</si>
  <si>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</si>
  <si>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</si>
  <si>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</si>
  <si>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</si>
  <si>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</si>
  <si>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</si>
  <si>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172 544,48
28 810,08</t>
  </si>
  <si>
    <t xml:space="preserve">      97% ФОТ (от 191272,88) (Поз. 1, 4, 28, 31, 34, 58)</t>
  </si>
  <si>
    <t xml:space="preserve">      51% ФОТ (от 191272,88) (Поз. 1, 4, 28, 31, 34, 58)</t>
  </si>
  <si>
    <t xml:space="preserve">          Итого Поз. 1, 4, 28, 31, 34, 58</t>
  </si>
  <si>
    <t xml:space="preserve">          Накладные расходы 97% ФОТ (от 191 272,88)</t>
  </si>
  <si>
    <t xml:space="preserve">          Сметная прибыль 51% ФОТ (от 191 272,88)</t>
  </si>
  <si>
    <t>ЛОКАЛЬНАЯ СМЕТА № 02-01-09</t>
  </si>
  <si>
    <t>на Строительно-монтажные работы. Оборудование., ЭП9</t>
  </si>
  <si>
    <t>21105_EA_DWG_DE_LAY_CIL_UPS_ER9</t>
  </si>
  <si>
    <t>ЭП9</t>
  </si>
  <si>
    <t>26 243,12
4 378,72</t>
  </si>
  <si>
    <t>Объем=1.2+0.8+1.2+1.2+0.8+1.2+0,6+1,2</t>
  </si>
  <si>
    <t>Накладные расходы 97% ФОТ (от 27 825,55)</t>
  </si>
  <si>
    <t>Сметная прибыль 51% ФОТ (от 27 825,55)</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</si>
  <si>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</si>
  <si>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</si>
  <si>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</si>
  <si>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</si>
  <si>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</si>
  <si>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</si>
  <si>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</si>
  <si>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</si>
  <si>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</si>
  <si>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</si>
  <si>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7 442,31
3 434,05</t>
  </si>
  <si>
    <t>3 817,63
635,56</t>
  </si>
  <si>
    <t>3 054,10
508,45</t>
  </si>
  <si>
    <t>Накладные расходы 97% ФОТ (от 3 255,69)</t>
  </si>
  <si>
    <t>Сметная прибыль 51% ФОТ (от 3 255,69)</t>
  </si>
  <si>
    <t>PCS9+А49 Шкаф 2200x800х1000( ВхШхГ)</t>
  </si>
  <si>
    <t>29 297,22
4 887,17</t>
  </si>
  <si>
    <t xml:space="preserve">      97% ФОТ (от 31081,24) (Поз. 1, 10)</t>
  </si>
  <si>
    <t xml:space="preserve">      51% ФОТ (от 31081,24) (Поз. 1, 10)</t>
  </si>
  <si>
    <t xml:space="preserve">          Итого Поз. 1, 10</t>
  </si>
  <si>
    <t xml:space="preserve">          Накладные расходы 97% ФОТ (от 31 081,24)</t>
  </si>
  <si>
    <t xml:space="preserve">          Сметная прибыль 51% ФОТ (от 31 081,24)</t>
  </si>
  <si>
    <t>ЛОКАЛЬНАЯ СМЕТА № 02-01-08</t>
  </si>
  <si>
    <t>на Строительно-монтажные работы. Оборудование., ЭП8</t>
  </si>
  <si>
    <t>21105_EA_DWG_DE_LAY_CIL_UPS_ER8</t>
  </si>
  <si>
    <t>ЭП8</t>
  </si>
  <si>
    <t>47 365,62
7 903,05</t>
  </si>
  <si>
    <t>Объем=0,6+1,2+1,2*2+0.8+0,6+1,2+1,2*2+0.8+0,6+1,2+1,2+1.2+0.6</t>
  </si>
  <si>
    <t>Накладные расходы 97% ФОТ (от 50 221,73)</t>
  </si>
  <si>
    <t>Сметная прибыль 51% ФОТ (от 50 221,73)</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</si>
  <si>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</si>
  <si>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</si>
  <si>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</si>
  <si>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</si>
  <si>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</si>
  <si>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</si>
  <si>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</si>
  <si>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</si>
  <si>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</si>
  <si>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</si>
  <si>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</si>
  <si>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</si>
  <si>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</si>
  <si>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</si>
  <si>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</si>
  <si>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50 419,72
8 411,50</t>
  </si>
  <si>
    <t xml:space="preserve">      97% ФОТ (от 53477,42) (Поз. 1, 16)</t>
  </si>
  <si>
    <t xml:space="preserve">      51% ФОТ (от 53477,42) (Поз. 1, 16)</t>
  </si>
  <si>
    <t xml:space="preserve">          Итого Поз. 1, 16</t>
  </si>
  <si>
    <t xml:space="preserve">          Накладные расходы 97% ФОТ (от 53 477,42)</t>
  </si>
  <si>
    <t xml:space="preserve">          Сметная прибыль 51% ФОТ (от 53 477,42)</t>
  </si>
  <si>
    <t>ЛОКАЛЬНАЯ СМЕТА № 02-01-07</t>
  </si>
  <si>
    <t>на Строительно-монтажные работы. Оборудование., ЭП7</t>
  </si>
  <si>
    <t>21105_EA_DWG_DE_LAY_CIL_UPS_ER7</t>
  </si>
  <si>
    <t>ЭП7</t>
  </si>
  <si>
    <t>179 861,36
30 010,24</t>
  </si>
  <si>
    <t>Объем=1.2+0.8+1.2+1.2*2+1.2*2+0.8*2+1.2*2+1.2*2+0.8*2+1.2*2+1.2*2+0.8*2+1.2*2+1.2*2+0.8*2+1.2*2+1.2*2+0.8*2+1.2*2+1.2*2+0.8*2+1.2*2+1.2*2+0.8*2+1.2*2+1.2*2+0.8*2+0.6+1.2</t>
  </si>
  <si>
    <t>Накладные расходы 97% ФОТ (от 190 706,83)</t>
  </si>
  <si>
    <t>Сметная прибыль 51% ФОТ (от 190 706,83)</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</si>
  <si>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</si>
  <si>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</si>
  <si>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</si>
  <si>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</si>
  <si>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</si>
  <si>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</si>
  <si>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</si>
  <si>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</si>
  <si>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</si>
  <si>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</si>
  <si>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</si>
  <si>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</si>
  <si>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</si>
  <si>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</si>
  <si>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</si>
  <si>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</si>
  <si>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</si>
  <si>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</si>
  <si>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</si>
  <si>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</si>
  <si>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</si>
  <si>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</si>
  <si>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</si>
  <si>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</si>
  <si>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</si>
  <si>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</si>
  <si>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</si>
  <si>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</si>
  <si>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</si>
  <si>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</si>
  <si>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2 560,30
427,19</t>
  </si>
  <si>
    <t>Накладные расходы 97% ФОТ (от 2 714,69)</t>
  </si>
  <si>
    <t>Сметная прибыль 51% ФОТ (от 2 714,69)</t>
  </si>
  <si>
    <t>PCS7+A49 Шкаф 2300x800х1000( ВхШхГ)</t>
  </si>
  <si>
    <t>182 421,66
30 437,43</t>
  </si>
  <si>
    <t xml:space="preserve">      97% ФОТ (от 193421,52) (Поз. 1, 31)</t>
  </si>
  <si>
    <t xml:space="preserve">      51% ФОТ (от 193421,52) (Поз. 1, 31)</t>
  </si>
  <si>
    <t xml:space="preserve">          Итого Поз. 1, 31</t>
  </si>
  <si>
    <t xml:space="preserve">          Накладные расходы 97% ФОТ (от 193 421,52)</t>
  </si>
  <si>
    <t xml:space="preserve">          Сметная прибыль 51% ФОТ (от 193 421,52)</t>
  </si>
  <si>
    <t>ЛОКАЛЬНАЯ СМЕТА № 02-01-06</t>
  </si>
  <si>
    <t>на Строительно-монтажные работы. Оборудование., ЭП6</t>
  </si>
  <si>
    <t>21105_EA_DWG_DE_LAY_CIL_UPS_ER6</t>
  </si>
  <si>
    <t>ЭП6</t>
  </si>
  <si>
    <t>67 848,06
11 320,59</t>
  </si>
  <si>
    <t>Объем=1.2+0.8+1.2+1.2+0.8+1.2+1.2+0.8+1.2+1.2+0.8+1.2+0,6+1,2+0,6+1,2+1,2+1.8+0.6+1.2</t>
  </si>
  <si>
    <t>Накладные расходы 97% ФОТ (от 71 939,23)</t>
  </si>
  <si>
    <t>Сметная прибыль 51% ФОТ (от 71 939,23)</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</si>
  <si>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</si>
  <si>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</si>
  <si>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</si>
  <si>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</si>
  <si>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</si>
  <si>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</si>
  <si>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</si>
  <si>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</si>
  <si>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</si>
  <si>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</si>
  <si>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</si>
  <si>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</si>
  <si>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</si>
  <si>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</si>
  <si>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</si>
  <si>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</si>
  <si>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</si>
  <si>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</si>
  <si>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</si>
  <si>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</si>
  <si>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</si>
  <si>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70 902,16
11 829,04</t>
  </si>
  <si>
    <t xml:space="preserve">      97% ФОТ (от 75194,92) (Поз. 1, 22)</t>
  </si>
  <si>
    <t xml:space="preserve">      51% ФОТ (от 75194,92) (Поз. 1, 22)</t>
  </si>
  <si>
    <t xml:space="preserve">          Итого Поз. 1, 22</t>
  </si>
  <si>
    <t xml:space="preserve">          Накладные расходы 97% ФОТ (от 75 194,92)</t>
  </si>
  <si>
    <t xml:space="preserve">          Сметная прибыль 51% ФОТ (от 75 194,92)</t>
  </si>
  <si>
    <t>ЛОКАЛЬНАЯ СМЕТА № 02-01-05</t>
  </si>
  <si>
    <t>на Строительно-монтажные работы. Оборудование., ЭП5</t>
  </si>
  <si>
    <t>21105_EA_DWG_DE_LAY_CIL_UPS_ER5</t>
  </si>
  <si>
    <t>ЭП5</t>
  </si>
  <si>
    <t>106 252,62
17 728,47</t>
  </si>
  <si>
    <t>Объем=1,2+0,8+1,2+0,8+0,6+1,2+0,8*3+2.2+0,8+1.2+0.8+1.2+0,6+1,2+0,8*3+2,2+0,8+0.6+1.2+0.6+1.2+0.6+1.2+1.2+1.2+1.2+0.8+1.2+0.6</t>
  </si>
  <si>
    <t>Накладные расходы 97% ФОТ (от 112 659,55)</t>
  </si>
  <si>
    <t>Сметная прибыль 51% ФОТ (от 112 659,55)</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</si>
  <si>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</si>
  <si>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</si>
  <si>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</si>
  <si>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</si>
  <si>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</si>
  <si>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</si>
  <si>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</si>
  <si>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</si>
  <si>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</si>
  <si>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</si>
  <si>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</si>
  <si>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</si>
  <si>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</si>
  <si>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</si>
  <si>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</si>
  <si>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</si>
  <si>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</si>
  <si>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</si>
  <si>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</si>
  <si>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</si>
  <si>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</si>
  <si>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</si>
  <si>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</si>
  <si>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</si>
  <si>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</si>
  <si>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</si>
  <si>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</si>
  <si>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</si>
  <si>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</si>
  <si>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</si>
  <si>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109 306,72
18 236,92</t>
  </si>
  <si>
    <t xml:space="preserve">      97% ФОТ (от 115915,24) (Поз. 1, 31)</t>
  </si>
  <si>
    <t xml:space="preserve">      51% ФОТ (от 115915,24) (Поз. 1, 31)</t>
  </si>
  <si>
    <t xml:space="preserve">          Накладные расходы 97% ФОТ (от 115 915,24)</t>
  </si>
  <si>
    <t xml:space="preserve">          Сметная прибыль 51% ФОТ (от 115 915,24)</t>
  </si>
  <si>
    <t>ЛОКАЛЬНАЯ СМЕТА № 02-01-04</t>
  </si>
  <si>
    <t>на Строительно-монтажные работы. Оборудование., ЭП4</t>
  </si>
  <si>
    <t>21105_EA_DWG_DE_LAY_CIL_UPS_ER4</t>
  </si>
  <si>
    <t>ЭП4</t>
  </si>
  <si>
    <t>PCS4_A49 Шкаф бесперебойного электропитания
2300x800х1000( ВхШхГ)</t>
  </si>
  <si>
    <t>16 001,90
2 669,95</t>
  </si>
  <si>
    <t>Объем=1,2+0,6+1,2+0,8+1,2</t>
  </si>
  <si>
    <t>Накладные расходы 97% ФОТ (от 16 966,80)</t>
  </si>
  <si>
    <t>Сметная прибыль 51% ФОТ (от 16 966,80)</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</si>
  <si>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</si>
  <si>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</si>
  <si>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</si>
  <si>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</si>
  <si>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</si>
  <si>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19 056,00
3 178,40</t>
  </si>
  <si>
    <t xml:space="preserve">      97% ФОТ (от 20222,49) (Поз. 1, 3)</t>
  </si>
  <si>
    <t xml:space="preserve">      51% ФОТ (от 20222,49) (Поз. 1, 3)</t>
  </si>
  <si>
    <t xml:space="preserve">          Итого Поз. 1, 3</t>
  </si>
  <si>
    <t xml:space="preserve">          Накладные расходы 97% ФОТ (от 20 222,49)</t>
  </si>
  <si>
    <t xml:space="preserve">          Сметная прибыль 51% ФОТ (от 20 222,49)</t>
  </si>
  <si>
    <t>ЛОКАЛЬНАЯ СМЕТА № 02-01-03</t>
  </si>
  <si>
    <t>на Строительно-монтажные работы. Оборудование., ЭП3</t>
  </si>
  <si>
    <t>21105_EA_DWG_DE_LAY_CIL_UPS_ER3</t>
  </si>
  <si>
    <t>ЭП3</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</si>
  <si>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</si>
  <si>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</si>
  <si>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</si>
  <si>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</si>
  <si>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</si>
  <si>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</si>
  <si>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ЛОКАЛЬНАЯ СМЕТА № 02-01-02</t>
  </si>
  <si>
    <t>на Строительно-монтажные работы. Оборудование., ЭП2</t>
  </si>
  <si>
    <t>21105_EA_DWG_DE_LAY_CIL_UPS_ER2</t>
  </si>
  <si>
    <t>ЭП2</t>
  </si>
  <si>
    <t>ТЕРм08-03-572-07</t>
  </si>
  <si>
    <t>Блок управления шкафного исполнения или распределительный пункт (шкаф), устанавливаемый: на полу, высота и ширина до  1700х1100 мм</t>
  </si>
  <si>
    <t>6 544,38
2 269,93</t>
  </si>
  <si>
    <t>1 558,36
260,65</t>
  </si>
  <si>
    <t>6 233,44
1 042,60</t>
  </si>
  <si>
    <t>Объем=1+1+1+1</t>
  </si>
  <si>
    <t>Накладные расходы 97% ФОТ (от 10 122,32)</t>
  </si>
  <si>
    <t>Сметная прибыль 51% ФОТ (от 10 122,32)</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</si>
  <si>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</si>
  <si>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</si>
  <si>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</si>
  <si>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</si>
  <si>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188 822,42
31 505,41</t>
  </si>
  <si>
    <t>Объем=1,2+1,2*2+0,6+1.2+1.2*2+0.6+1.2+0.8+1.2+0,6+1,2*3+0,8+1,2+0,8+1,2+1,2*3+0,6+0.6+1.2+0.8+1.2+1,2*3+0,6+1.2+0.8+1.2+1.2*3+0.6+0,8+1,2+2+1,2*5+0,6+1,2+0,6+1,2+1.2*3+1.8+0,6</t>
  </si>
  <si>
    <t>Накладные расходы 97% ФОТ (от 200 208,24)</t>
  </si>
  <si>
    <t>Сметная прибыль 51% ФОТ (от 200 208,24)</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</si>
  <si>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</si>
  <si>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</si>
  <si>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</si>
  <si>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</si>
  <si>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</si>
  <si>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</si>
  <si>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</si>
  <si>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</si>
  <si>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</si>
  <si>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</si>
  <si>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</si>
  <si>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</si>
  <si>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</si>
  <si>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</si>
  <si>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</si>
  <si>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</si>
  <si>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</si>
  <si>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</si>
  <si>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</si>
  <si>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</si>
  <si>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</si>
  <si>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</si>
  <si>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</si>
  <si>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</si>
  <si>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</si>
  <si>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</si>
  <si>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</si>
  <si>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</si>
  <si>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</si>
  <si>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</si>
  <si>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</si>
  <si>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</si>
  <si>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</si>
  <si>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</si>
  <si>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</si>
  <si>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</si>
  <si>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</si>
  <si>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</si>
  <si>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</si>
  <si>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</si>
  <si>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</si>
  <si>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</si>
  <si>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</si>
  <si>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</si>
  <si>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</si>
  <si>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</si>
  <si>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</si>
  <si>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</si>
  <si>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</si>
  <si>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</si>
  <si>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</si>
  <si>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</si>
  <si>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195 055,86
32 548,01</t>
  </si>
  <si>
    <t xml:space="preserve">      97% ФОТ (от 210330,56) (Поз. 1, 6)</t>
  </si>
  <si>
    <t xml:space="preserve">      51% ФОТ (от 210330,56) (Поз. 1, 6)</t>
  </si>
  <si>
    <t xml:space="preserve">          Итого Поз. 1, 6</t>
  </si>
  <si>
    <t xml:space="preserve">          Накладные расходы 97% ФОТ (от 210 330,56)</t>
  </si>
  <si>
    <t xml:space="preserve">          Сметная прибыль 51% ФОТ (от 210 330,56)</t>
  </si>
  <si>
    <t>ЛОКАЛЬНАЯ СМЕТА № 02-01-01</t>
  </si>
  <si>
    <t>на Строительно-монтажные работы. Оборудование., ЦПУ</t>
  </si>
  <si>
    <t>21105_EA_DWG_DE_LAY_CIL_UPS_CCR</t>
  </si>
  <si>
    <t>ЦПУ</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</si>
  <si>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</si>
  <si>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</si>
  <si>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</si>
  <si>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</si>
  <si>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6 400,76
1 067,98</t>
  </si>
  <si>
    <t>Объем=1,2+0,8</t>
  </si>
  <si>
    <t>Накладные расходы 97% ФОТ (от 6 786,72)</t>
  </si>
  <si>
    <t>Сметная прибыль 51% ФОТ (от 6 786,72)</t>
  </si>
  <si>
    <t>PCS+A50 Шкаф бесперебойного электропитания 1200х600х2000  (ШхГхВ)</t>
  </si>
  <si>
    <t>PCS+A73 Шкаф бесперебойного электропитания 800х600х2300  (ШхГхВ)</t>
  </si>
  <si>
    <t>6 108,21
1 016,90</t>
  </si>
  <si>
    <t>Объем=0,8*2</t>
  </si>
  <si>
    <t>Накладные расходы 97% ФОТ (от 6 511,38)</t>
  </si>
  <si>
    <t>Сметная прибыль 51% ФОТ (от 6 511,38)</t>
  </si>
  <si>
    <t>PCS+A71 Шкаф бесперебойного электропитания 800х1200х2300  (ШхГхВ)</t>
  </si>
  <si>
    <t>PCS+A72 Шкаф бесперебойного электропитания 800х1200х2300  (ШхГхВ)</t>
  </si>
  <si>
    <t>18 742,41
3 127,48</t>
  </si>
  <si>
    <t xml:space="preserve">      97% ФОТ (от 23420,42) (Поз. 1, 6, 9)</t>
  </si>
  <si>
    <t xml:space="preserve">      51% ФОТ (от 23420,42) (Поз. 1, 6, 9)</t>
  </si>
  <si>
    <t xml:space="preserve">          Итого Поз. 1, 6, 9</t>
  </si>
  <si>
    <t xml:space="preserve">          Накладные расходы 97% ФОТ (от 23 420,42)</t>
  </si>
  <si>
    <t xml:space="preserve">          Сметная прибыль 51% ФОТ (от 23 420,42)</t>
  </si>
  <si>
    <t>Форма № 1</t>
  </si>
  <si>
    <t>Заказчик</t>
  </si>
  <si>
    <t xml:space="preserve"> </t>
  </si>
  <si>
    <t>(наименование организации)</t>
  </si>
  <si>
    <t>"Утвержден" "___"______________________2025г</t>
  </si>
  <si>
    <t>Сводный сметный расчет в сумме   96 418,11 тыс. руб.</t>
  </si>
  <si>
    <t>В том числе возвратных сумм  тыс. руб.</t>
  </si>
  <si>
    <t>(ссылка на документ об утверждении)</t>
  </si>
  <si>
    <t>СВОДНЫЙ СМЕТНЫЙ РАСЧЕТ СТОИМОСТИ СТРОИТЕЛЬСТВА № ССРСС-</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</si>
  <si>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</si>
  <si>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</si>
  <si>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</si>
  <si>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</si>
  <si>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</si>
  <si>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</si>
  <si>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</si>
  <si>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</si>
  <si>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</si>
  <si>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</si>
  <si>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02-01-01</t>
  </si>
  <si>
    <t>Строительно-монтажные работы. Оборудование.</t>
  </si>
  <si>
    <t>02-01-02</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</si>
  <si>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</si>
  <si>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</si>
  <si>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</si>
  <si>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</si>
  <si>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</si>
  <si>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</si>
  <si>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</si>
  <si>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</si>
  <si>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</si>
  <si>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</si>
  <si>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</si>
  <si>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</si>
  <si>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</si>
  <si>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</si>
  <si>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</si>
  <si>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</si>
  <si>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</si>
  <si>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</si>
  <si>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</si>
  <si>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</si>
  <si>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</si>
  <si>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</si>
  <si>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</si>
  <si>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</si>
  <si>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</si>
  <si>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</si>
  <si>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</si>
  <si>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</si>
  <si>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</si>
  <si>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</si>
  <si>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</si>
  <si>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Итого по Главе 2. "Основные объекты строительства, реконструкции, капитального ремонта"</t>
  </si>
  <si>
    <t>Глава 7. Благоустройство и озеленение территории</t>
  </si>
  <si>
    <t>Итого по Главам 1-7</t>
  </si>
  <si>
    <t>Глава 8. Временные здания и сооружения</t>
  </si>
  <si>
    <t>Методика утв. приказом минстроя Ромссии от 19.06.2020 №332/пр п.31</t>
  </si>
  <si>
    <t>5,2%</t>
  </si>
  <si>
    <t>Итого по Главе 8. "Временные здания и сооружения"</t>
  </si>
  <si>
    <t>Итого по Главам 1-8</t>
  </si>
  <si>
    <t>Глава 9. Прочие работы и затраты</t>
  </si>
  <si>
    <t>Зимние - 2,1%</t>
  </si>
  <si>
    <t>29</t>
  </si>
  <si>
    <t>Вахтовый метод - 3,5%</t>
  </si>
  <si>
    <t>30</t>
  </si>
  <si>
    <t>Перевозка работников - 2,5%</t>
  </si>
  <si>
    <t>Перебазировка машин - 2%</t>
  </si>
  <si>
    <t>Итого по Главе 9. "Прочие работы и затраты"</t>
  </si>
  <si>
    <t>Итого по Главам 1-9</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</si>
  <si>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</si>
  <si>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</si>
  <si>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</si>
  <si>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</si>
  <si>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-3%</t>
  </si>
  <si>
    <t>Итого "Непредвиденные затраты"</t>
  </si>
  <si>
    <t>Итого с учетом "Непредвиденные затраты"</t>
  </si>
  <si>
    <t>Дополнительные работы и затраты</t>
  </si>
  <si>
    <t>Итого "Дополнительные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</si>
  <si>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</si>
  <si>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</si>
  <si>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</si>
  <si>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 303-ФЗ от 3.08.2018</t>
  </si>
  <si>
    <t>НДС - 20%</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</si>
  <si>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</si>
  <si>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</si>
  <si>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</si>
  <si>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</si>
  <si>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</si>
  <si>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</si>
  <si>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</si>
  <si>
    <t>Строительно-монтажные работы</t>
  </si>
  <si>
    <t>Договорной коэффициент Кд</t>
  </si>
  <si>
    <r>
      <t xml:space="preserve">     Итого, с учетом договорного коэффициента </t>
    </r>
    <r>
      <rPr>
        <i/>
        <sz val="8"/>
        <rFont val="Arial"/>
        <family val="2"/>
        <charset val="204"/>
      </rPr>
      <t xml:space="preserve"> (коэффициент применяется на стоимость строительно-монтажных работ, за исключением стоимости материально-технических ресурсов)</t>
    </r>
  </si>
  <si>
    <t xml:space="preserve">     Итого с непредвиденными, в том числе:</t>
  </si>
  <si>
    <t>Составил:  ____________________________</t>
  </si>
  <si>
    <t>материалы</t>
  </si>
  <si>
    <t>работа</t>
  </si>
  <si>
    <t>ВЗиС</t>
  </si>
  <si>
    <t>ЗУ</t>
  </si>
  <si>
    <t>Вахта</t>
  </si>
  <si>
    <t>Перевозка</t>
  </si>
  <si>
    <t>Перебазировка</t>
  </si>
  <si>
    <t>Непредвид.</t>
  </si>
  <si>
    <t>итого</t>
  </si>
  <si>
    <t>ндс</t>
  </si>
  <si>
    <t>всего,с НДС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</si>
</sst>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0000"/>
    <numFmt numFmtId="166" formatCode="0.0000000"/>
    <numFmt numFmtId="167" formatCode="0.0000"/>
    <numFmt numFmtId="168" formatCode="0.000"/>
    <numFmt numFmtId="169" formatCode="0.000000"/>
    <numFmt numFmtId="170" formatCode="#,##0.0"/>
    <numFmt numFmtId="171" formatCode="#,##0.0000"/>
  </numFmts>
  <fonts count="23" x14ac:knownFonts="1">
    <font>
      <sz val="11"/>
      <name val="Calibri"/>
      <charset val="1"/>
    </font>
    <font>
      <sz val="8"/>
      <color rgb="FF000000"/>
      <name val="Arial"/>
      <family val="2"/>
      <charset val="204"/>
    </font>
    <font>
      <sz val="11"/>
      <color rgb="FF000000"/>
      <name val="Calibri"/>
      <family val="2"/>
      <charset val="204"/>
    </font>
    <font>
      <sz val="8"/>
      <name val="Arial"/>
      <family val="2"/>
      <charset val="204"/>
    </font>
    <font>
      <b/>
      <sz val="8"/>
      <color rgb="FF000000"/>
      <name val="Arial"/>
      <family val="2"/>
      <charset val="204"/>
    </font>
    <font>
      <sz val="10"/>
      <name val="Arial"/>
      <family val="2"/>
      <charset val="204"/>
    </font>
    <font>
      <i/>
      <sz val="8"/>
      <name val="Arial"/>
      <family val="2"/>
      <charset val="204"/>
    </font>
    <font>
      <b/>
      <sz val="14"/>
      <name val="Arial"/>
      <family val="2"/>
      <charset val="204"/>
    </font>
    <font>
      <sz val="9"/>
      <color rgb="FF000000"/>
      <name val="Arial"/>
      <family val="2"/>
      <charset val="204"/>
    </font>
    <font>
      <sz val="9"/>
      <name val="Arial"/>
      <family val="2"/>
      <charset val="204"/>
    </font>
    <font>
      <b/>
      <sz val="10"/>
      <color rgb="FF000000"/>
      <name val="Arial"/>
      <family val="2"/>
      <charset val="204"/>
    </font>
    <font>
      <b/>
      <sz val="8"/>
      <name val="Arial"/>
      <family val="2"/>
      <charset val="204"/>
    </font>
    <font>
      <sz val="10"/>
      <color rgb="FF000000"/>
      <name val="Calibri"/>
      <family val="2"/>
      <charset val="204"/>
    </font>
    <font>
      <i/>
      <sz val="8"/>
      <color rgb="FF000000"/>
      <name val="Arial"/>
      <family val="2"/>
      <charset val="204"/>
    </font>
    <font>
      <b/>
      <sz val="9"/>
      <name val="Arial"/>
      <family val="2"/>
      <charset val="204"/>
    </font>
    <font>
      <b/>
      <sz val="9"/>
      <color rgb="FF000000"/>
      <name val="Arial"/>
      <family val="2"/>
      <charset val="204"/>
    </font>
    <font>
      <sz val="8"/>
      <color rgb="FFFF0000"/>
      <name val="Arial"/>
      <family val="2"/>
      <charset val="204"/>
    </font>
    <font>
      <i/>
      <sz val="11"/>
      <color rgb="FF000000"/>
      <name val="Calibri"/>
      <family val="2"/>
      <charset val="204"/>
    </font>
    <font>
      <sz val="8"/>
      <name val="Calibri"/>
      <family val="2"/>
      <charset val="204"/>
    </font>
    <font>
      <b/>
      <sz val="8"/>
      <color rgb="FFFF0000"/>
      <name val="Arial"/>
      <family val="2"/>
      <charset val="204"/>
    </font>
    <font>
      <b/>
      <sz val="11"/>
      <color rgb="FF000000"/>
      <name val="Calibri"/>
      <family val="2"/>
      <charset val="204"/>
    </font>
    <font>
      <b/>
      <sz val="11"/>
      <color rgb="FFFF0000"/>
      <name val="Calibri"/>
      <family val="2"/>
      <charset val="204"/>
    </font>
    <font>
      <i/>
      <sz val="8"/>
      <color rgb="FFFF0000"/>
      <name val="Arial"/>
      <family val="2"/>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xf numFmtId="0" fontId="2" fillId="0" borderId="0"/>
  </cellStyleXfs>
  <cellXfs count="343">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49" fontId="4" fillId="0" borderId="0" xfId="0" applyNumberFormat="1" applyFont="1" applyFill="1" applyBorder="1" applyAlignment="1" applyProtection="1">
      <alignment vertical="top"/>
    </xf>
    <xf numFmtId="49" fontId="1" fillId="0" borderId="1" xfId="0" applyNumberFormat="1" applyFont="1" applyFill="1" applyBorder="1" applyAlignment="1" applyProtection="1"/>
    <xf numFmtId="49" fontId="1" fillId="0" borderId="1" xfId="0" applyNumberFormat="1" applyFont="1" applyFill="1" applyBorder="1" applyAlignment="1" applyProtection="1">
      <alignment horizontal="right"/>
    </xf>
    <xf numFmtId="49" fontId="1" fillId="0" borderId="0" xfId="0" applyNumberFormat="1" applyFont="1" applyFill="1" applyBorder="1" applyAlignment="1" applyProtection="1">
      <alignment wrapText="1"/>
    </xf>
    <xf numFmtId="49" fontId="3"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horizontal="right"/>
    </xf>
    <xf numFmtId="0" fontId="5" fillId="0" borderId="0" xfId="0" applyNumberFormat="1" applyFont="1" applyFill="1" applyBorder="1" applyAlignment="1" applyProtection="1">
      <alignment wrapText="1"/>
    </xf>
    <xf numFmtId="49" fontId="6" fillId="0" borderId="0" xfId="0" applyNumberFormat="1" applyFont="1" applyFill="1" applyBorder="1" applyAlignment="1" applyProtection="1">
      <alignment horizontal="center" vertical="top"/>
    </xf>
    <xf numFmtId="49" fontId="3" fillId="0" borderId="0" xfId="0" applyNumberFormat="1" applyFont="1" applyFill="1" applyBorder="1" applyAlignment="1" applyProtection="1"/>
    <xf numFmtId="49" fontId="3" fillId="0" borderId="0" xfId="0" applyNumberFormat="1" applyFont="1" applyFill="1" applyBorder="1" applyAlignment="1" applyProtection="1">
      <alignment wrapText="1"/>
    </xf>
    <xf numFmtId="0" fontId="3" fillId="0" borderId="0"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vertical="center" wrapText="1"/>
    </xf>
    <xf numFmtId="2"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3"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0" fontId="1" fillId="0" borderId="2" xfId="0" applyNumberFormat="1" applyFont="1" applyFill="1" applyBorder="1" applyAlignment="1" applyProtection="1"/>
    <xf numFmtId="0" fontId="3"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8" fillId="0" borderId="4" xfId="0" applyNumberFormat="1" applyFont="1" applyFill="1" applyBorder="1" applyAlignment="1" applyProtection="1">
      <alignment horizontal="center" vertical="center" wrapText="1"/>
    </xf>
    <xf numFmtId="49" fontId="9"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49" fontId="9" fillId="0" borderId="7"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wrapText="1"/>
    </xf>
    <xf numFmtId="49" fontId="4" fillId="0" borderId="4" xfId="0" applyNumberFormat="1" applyFont="1" applyFill="1" applyBorder="1" applyAlignment="1" applyProtection="1">
      <alignment horizontal="center" vertical="top" wrapText="1"/>
    </xf>
    <xf numFmtId="49" fontId="4" fillId="0" borderId="4" xfId="0" applyNumberFormat="1" applyFont="1" applyFill="1" applyBorder="1" applyAlignment="1" applyProtection="1">
      <alignment horizontal="left" vertical="top" wrapText="1"/>
    </xf>
    <xf numFmtId="0" fontId="4" fillId="0" borderId="4" xfId="0" applyNumberFormat="1" applyFont="1" applyFill="1" applyBorder="1" applyAlignment="1" applyProtection="1">
      <alignment horizontal="left" vertical="top" wrapText="1"/>
    </xf>
    <xf numFmtId="2" fontId="4" fillId="0" borderId="4" xfId="0" applyNumberFormat="1" applyFont="1" applyFill="1" applyBorder="1" applyAlignment="1" applyProtection="1">
      <alignment horizontal="center" vertical="top" wrapText="1"/>
    </xf>
    <xf numFmtId="4" fontId="4" fillId="0" borderId="4" xfId="0" applyNumberFormat="1" applyFont="1" applyFill="1" applyBorder="1" applyAlignment="1" applyProtection="1">
      <alignment horizontal="right" vertical="top" wrapText="1"/>
    </xf>
    <xf numFmtId="4" fontId="11" fillId="0" borderId="4" xfId="0" applyNumberFormat="1" applyFont="1" applyFill="1" applyBorder="1" applyAlignment="1" applyProtection="1">
      <alignment horizontal="right" vertical="top" wrapText="1"/>
    </xf>
    <xf numFmtId="0" fontId="4" fillId="0" borderId="0" xfId="0" applyNumberFormat="1" applyFont="1" applyFill="1" applyBorder="1" applyAlignment="1" applyProtection="1">
      <alignment wrapText="1"/>
    </xf>
    <xf numFmtId="49" fontId="1" fillId="0" borderId="10"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left" vertical="top" wrapText="1"/>
    </xf>
    <xf numFmtId="49" fontId="1" fillId="0" borderId="1" xfId="0" applyNumberFormat="1" applyFont="1" applyFill="1" applyBorder="1" applyAlignment="1" applyProtection="1">
      <alignment vertical="top"/>
    </xf>
    <xf numFmtId="49" fontId="1" fillId="0" borderId="1" xfId="0" applyNumberFormat="1" applyFont="1" applyFill="1" applyBorder="1" applyAlignment="1" applyProtection="1">
      <alignment vertical="top" wrapText="1"/>
    </xf>
    <xf numFmtId="49" fontId="1" fillId="0" borderId="7" xfId="0" applyNumberFormat="1" applyFont="1" applyFill="1" applyBorder="1" applyAlignment="1" applyProtection="1">
      <alignment vertical="top" wrapText="1"/>
    </xf>
    <xf numFmtId="49" fontId="1" fillId="0" borderId="11" xfId="0" applyNumberFormat="1" applyFont="1" applyFill="1" applyBorder="1" applyAlignment="1" applyProtection="1">
      <alignment vertical="top" wrapText="1"/>
    </xf>
    <xf numFmtId="49" fontId="1" fillId="0" borderId="3"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right" vertical="top"/>
    </xf>
    <xf numFmtId="0" fontId="1" fillId="0" borderId="7" xfId="0" applyNumberFormat="1" applyFont="1" applyFill="1" applyBorder="1" applyAlignment="1" applyProtection="1">
      <alignment horizontal="right" vertical="top"/>
    </xf>
    <xf numFmtId="164" fontId="4" fillId="0" borderId="4" xfId="0" applyNumberFormat="1" applyFont="1" applyFill="1" applyBorder="1" applyAlignment="1" applyProtection="1">
      <alignment horizontal="center" vertical="top" wrapText="1"/>
    </xf>
    <xf numFmtId="1" fontId="4" fillId="0" borderId="4"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wrapText="1"/>
    </xf>
    <xf numFmtId="4" fontId="1" fillId="0" borderId="4" xfId="0" applyNumberFormat="1" applyFont="1" applyFill="1" applyBorder="1" applyAlignment="1" applyProtection="1">
      <alignment horizontal="right" vertical="top" wrapText="1"/>
    </xf>
    <xf numFmtId="0" fontId="12" fillId="0" borderId="0" xfId="0" applyNumberFormat="1" applyFont="1" applyFill="1" applyBorder="1" applyAlignment="1" applyProtection="1"/>
    <xf numFmtId="0" fontId="13" fillId="0" borderId="0" xfId="0" applyNumberFormat="1" applyFont="1" applyFill="1" applyBorder="1" applyAlignment="1" applyProtection="1"/>
    <xf numFmtId="49" fontId="3" fillId="0" borderId="0" xfId="0" applyNumberFormat="1" applyFont="1" applyFill="1" applyBorder="1" applyAlignment="1" applyProtection="1">
      <alignment horizontal="right" vertical="top"/>
    </xf>
    <xf numFmtId="49" fontId="6" fillId="0" borderId="0" xfId="0" applyNumberFormat="1" applyFont="1" applyFill="1" applyBorder="1" applyAlignment="1" applyProtection="1">
      <alignment vertical="center"/>
    </xf>
    <xf numFmtId="165" fontId="4" fillId="0" borderId="4" xfId="0" applyNumberFormat="1" applyFont="1" applyFill="1" applyBorder="1" applyAlignment="1" applyProtection="1">
      <alignment horizontal="center" vertical="top" wrapText="1"/>
    </xf>
    <xf numFmtId="166" fontId="4" fillId="0" borderId="4" xfId="0" applyNumberFormat="1" applyFont="1" applyFill="1" applyBorder="1" applyAlignment="1" applyProtection="1">
      <alignment horizontal="center" vertical="top" wrapText="1"/>
    </xf>
    <xf numFmtId="167" fontId="4" fillId="0" borderId="4" xfId="0" applyNumberFormat="1" applyFont="1" applyFill="1" applyBorder="1" applyAlignment="1" applyProtection="1">
      <alignment horizontal="center" vertical="top" wrapText="1"/>
    </xf>
    <xf numFmtId="168" fontId="4" fillId="0" borderId="4" xfId="0" applyNumberFormat="1" applyFont="1" applyFill="1" applyBorder="1" applyAlignment="1" applyProtection="1">
      <alignment horizontal="center" vertical="top" wrapText="1"/>
    </xf>
    <xf numFmtId="169" fontId="4" fillId="0" borderId="4" xfId="0" applyNumberFormat="1" applyFont="1" applyFill="1" applyBorder="1" applyAlignment="1" applyProtection="1">
      <alignment horizontal="center" vertical="top" wrapText="1"/>
    </xf>
    <xf numFmtId="0" fontId="2" fillId="0" borderId="0" xfId="1"/>
    <xf numFmtId="0" fontId="3" fillId="0" borderId="0" xfId="1" applyFont="1" applyAlignment="1">
      <alignment horizontal="right"/>
    </xf>
    <xf numFmtId="49" fontId="3" fillId="0" borderId="0" xfId="1" applyNumberFormat="1" applyFont="1"/>
    <xf numFmtId="0" fontId="3" fillId="0" borderId="0" xfId="1" applyFont="1"/>
    <xf numFmtId="0" fontId="3" fillId="0" borderId="0" xfId="1" applyFont="1" applyAlignment="1">
      <alignment wrapText="1"/>
    </xf>
    <xf numFmtId="0" fontId="3" fillId="0" borderId="0" xfId="1" applyFont="1" applyAlignment="1">
      <alignment horizontal="center"/>
    </xf>
    <xf numFmtId="49" fontId="11" fillId="0" borderId="0" xfId="1" applyNumberFormat="1" applyFont="1"/>
    <xf numFmtId="0" fontId="11" fillId="0" borderId="0" xfId="1" applyFont="1" applyAlignment="1">
      <alignment horizontal="right"/>
    </xf>
    <xf numFmtId="49" fontId="1" fillId="0" borderId="0" xfId="1" applyNumberFormat="1" applyFont="1"/>
    <xf numFmtId="49" fontId="7" fillId="0" borderId="0" xfId="1" applyNumberFormat="1" applyFont="1" applyAlignment="1">
      <alignment horizontal="center"/>
    </xf>
    <xf numFmtId="0" fontId="7" fillId="0" borderId="0" xfId="1" applyFont="1" applyAlignment="1">
      <alignment horizontal="center"/>
    </xf>
    <xf numFmtId="49" fontId="3" fillId="0" borderId="0" xfId="1" applyNumberFormat="1" applyFont="1" applyAlignment="1">
      <alignment wrapText="1"/>
    </xf>
    <xf numFmtId="49" fontId="6" fillId="0" borderId="0" xfId="1" applyNumberFormat="1" applyFont="1" applyAlignment="1">
      <alignment vertical="top"/>
    </xf>
    <xf numFmtId="0" fontId="6" fillId="0" borderId="0" xfId="1" applyFont="1" applyAlignment="1">
      <alignment vertical="top"/>
    </xf>
    <xf numFmtId="0" fontId="6" fillId="0" borderId="0" xfId="1" applyFont="1" applyAlignment="1">
      <alignment horizontal="center"/>
    </xf>
    <xf numFmtId="0" fontId="6" fillId="0" borderId="0" xfId="1" applyFont="1"/>
    <xf numFmtId="49" fontId="11" fillId="0" borderId="0" xfId="1" applyNumberFormat="1" applyFont="1" applyAlignment="1">
      <alignment horizontal="left"/>
    </xf>
    <xf numFmtId="49" fontId="1" fillId="0" borderId="4" xfId="1" applyNumberFormat="1" applyFont="1" applyBorder="1" applyAlignment="1">
      <alignment horizontal="center" vertical="top" wrapText="1"/>
    </xf>
    <xf numFmtId="0" fontId="1" fillId="0" borderId="4" xfId="1" applyFont="1" applyBorder="1" applyAlignment="1">
      <alignment horizontal="center" vertical="top" wrapText="1"/>
    </xf>
    <xf numFmtId="49" fontId="1" fillId="0" borderId="4" xfId="1" applyNumberFormat="1" applyFont="1" applyBorder="1" applyAlignment="1">
      <alignment horizontal="left" vertical="top" wrapText="1"/>
    </xf>
    <xf numFmtId="0" fontId="1" fillId="0" borderId="4" xfId="1" applyFont="1" applyBorder="1" applyAlignment="1">
      <alignment horizontal="left" vertical="top" wrapText="1"/>
    </xf>
    <xf numFmtId="0" fontId="1" fillId="0" borderId="4" xfId="1" applyFont="1" applyBorder="1" applyAlignment="1">
      <alignment horizontal="right" vertical="top" wrapText="1"/>
    </xf>
    <xf numFmtId="2" fontId="1" fillId="0" borderId="4" xfId="1" applyNumberFormat="1" applyFont="1" applyBorder="1" applyAlignment="1">
      <alignment horizontal="right" vertical="top" wrapText="1"/>
    </xf>
    <xf numFmtId="4" fontId="1" fillId="0" borderId="4" xfId="1" applyNumberFormat="1" applyFont="1" applyBorder="1" applyAlignment="1">
      <alignment horizontal="right" vertical="top" wrapText="1"/>
    </xf>
    <xf numFmtId="170" fontId="1" fillId="0" borderId="4" xfId="1" applyNumberFormat="1" applyFont="1" applyBorder="1" applyAlignment="1">
      <alignment horizontal="right" vertical="top" wrapText="1"/>
    </xf>
    <xf numFmtId="164" fontId="1" fillId="0" borderId="4" xfId="1" applyNumberFormat="1" applyFont="1" applyBorder="1" applyAlignment="1">
      <alignment horizontal="right" vertical="top" wrapText="1"/>
    </xf>
    <xf numFmtId="49" fontId="4" fillId="0" borderId="4" xfId="1" applyNumberFormat="1" applyFont="1" applyBorder="1"/>
    <xf numFmtId="164" fontId="4" fillId="0" borderId="4" xfId="1" applyNumberFormat="1" applyFont="1" applyBorder="1" applyAlignment="1">
      <alignment horizontal="right" vertical="top" wrapText="1"/>
    </xf>
    <xf numFmtId="4" fontId="4" fillId="0" borderId="4" xfId="1" applyNumberFormat="1" applyFont="1" applyBorder="1" applyAlignment="1">
      <alignment horizontal="right" vertical="top" wrapText="1"/>
    </xf>
    <xf numFmtId="0" fontId="4" fillId="0" borderId="4" xfId="1" applyFont="1" applyBorder="1" applyAlignment="1">
      <alignment horizontal="right" vertical="top"/>
    </xf>
    <xf numFmtId="4" fontId="4" fillId="0" borderId="4" xfId="1" applyNumberFormat="1" applyFont="1" applyBorder="1" applyAlignment="1">
      <alignment horizontal="right" vertical="top"/>
    </xf>
    <xf numFmtId="0" fontId="4" fillId="0" borderId="0" xfId="1" applyFont="1" applyAlignment="1">
      <alignment wrapText="1"/>
    </xf>
    <xf numFmtId="2" fontId="4" fillId="0" borderId="4" xfId="1" applyNumberFormat="1" applyFont="1" applyBorder="1" applyAlignment="1">
      <alignment horizontal="right" vertical="top" wrapText="1"/>
    </xf>
    <xf numFmtId="170" fontId="4" fillId="0" borderId="4" xfId="1" applyNumberFormat="1" applyFont="1" applyBorder="1" applyAlignment="1">
      <alignment horizontal="right" vertical="top"/>
    </xf>
    <xf numFmtId="170" fontId="4" fillId="0" borderId="4" xfId="1" applyNumberFormat="1" applyFont="1" applyBorder="1" applyAlignment="1">
      <alignment horizontal="right" vertical="top" wrapText="1"/>
    </xf>
    <xf numFmtId="0" fontId="4" fillId="0" borderId="4" xfId="1" applyFont="1" applyBorder="1" applyAlignment="1">
      <alignment horizontal="right" vertical="top" wrapText="1"/>
    </xf>
    <xf numFmtId="0" fontId="1" fillId="0" borderId="4" xfId="1" applyFont="1" applyBorder="1" applyAlignment="1">
      <alignment horizontal="right" vertical="top"/>
    </xf>
    <xf numFmtId="4" fontId="1" fillId="0" borderId="4" xfId="1" applyNumberFormat="1" applyFont="1" applyBorder="1" applyAlignment="1">
      <alignment horizontal="right" vertical="top"/>
    </xf>
    <xf numFmtId="0" fontId="1" fillId="0" borderId="0" xfId="1" applyFont="1" applyAlignment="1">
      <alignment wrapText="1"/>
    </xf>
    <xf numFmtId="49" fontId="3" fillId="0" borderId="0" xfId="1" applyNumberFormat="1" applyFont="1" applyAlignment="1">
      <alignment horizontal="left" vertical="top"/>
    </xf>
    <xf numFmtId="0" fontId="3" fillId="0" borderId="1" xfId="1" applyFont="1" applyBorder="1" applyAlignment="1">
      <alignment horizontal="left" vertical="top"/>
    </xf>
    <xf numFmtId="0" fontId="6" fillId="0" borderId="2" xfId="1" applyFont="1" applyBorder="1"/>
    <xf numFmtId="0" fontId="3" fillId="0" borderId="0" xfId="1" applyFont="1" applyAlignment="1">
      <alignment horizontal="left" vertical="top"/>
    </xf>
    <xf numFmtId="0" fontId="6" fillId="0" borderId="2" xfId="1" applyFont="1" applyBorder="1" applyAlignment="1">
      <alignment horizontal="center"/>
    </xf>
    <xf numFmtId="0" fontId="1" fillId="0" borderId="0" xfId="1" applyFont="1"/>
    <xf numFmtId="3" fontId="6" fillId="0" borderId="4" xfId="1" applyNumberFormat="1" applyFont="1" applyBorder="1" applyAlignment="1">
      <alignment horizontal="right" vertical="top" wrapText="1"/>
    </xf>
    <xf numFmtId="3" fontId="13" fillId="0" borderId="4" xfId="1" applyNumberFormat="1" applyFont="1" applyBorder="1" applyAlignment="1">
      <alignment horizontal="right" vertical="top" wrapText="1"/>
    </xf>
    <xf numFmtId="0" fontId="13" fillId="0" borderId="4" xfId="1" applyFont="1" applyBorder="1" applyAlignment="1">
      <alignment horizontal="right" vertical="top" wrapText="1"/>
    </xf>
    <xf numFmtId="0" fontId="17" fillId="0" borderId="0" xfId="1" applyFont="1"/>
    <xf numFmtId="0" fontId="13" fillId="0" borderId="0" xfId="1" applyFont="1" applyAlignment="1">
      <alignment wrapText="1"/>
    </xf>
    <xf numFmtId="3" fontId="17" fillId="0" borderId="0" xfId="1" applyNumberFormat="1" applyFont="1"/>
    <xf numFmtId="4" fontId="17" fillId="0" borderId="0" xfId="1" applyNumberFormat="1" applyFont="1"/>
    <xf numFmtId="171" fontId="6" fillId="0" borderId="4" xfId="1" applyNumberFormat="1" applyFont="1" applyBorder="1" applyAlignment="1">
      <alignment horizontal="right" vertical="top" wrapText="1"/>
    </xf>
    <xf numFmtId="3" fontId="1" fillId="0" borderId="4" xfId="1" applyNumberFormat="1" applyFont="1" applyBorder="1" applyAlignment="1">
      <alignment horizontal="right" vertical="top" wrapText="1"/>
    </xf>
    <xf numFmtId="4" fontId="2" fillId="0" borderId="0" xfId="1" applyNumberFormat="1"/>
    <xf numFmtId="3" fontId="11" fillId="0" borderId="4" xfId="1" applyNumberFormat="1" applyFont="1" applyBorder="1" applyAlignment="1">
      <alignment horizontal="right" vertical="top" wrapText="1"/>
    </xf>
    <xf numFmtId="3" fontId="4" fillId="0" borderId="4" xfId="1" applyNumberFormat="1" applyFont="1" applyBorder="1" applyAlignment="1">
      <alignment horizontal="right" vertical="top" wrapText="1"/>
    </xf>
    <xf numFmtId="3" fontId="2" fillId="0" borderId="0" xfId="1" applyNumberFormat="1"/>
    <xf numFmtId="4" fontId="3" fillId="0" borderId="4" xfId="1" applyNumberFormat="1" applyFont="1" applyBorder="1" applyAlignment="1">
      <alignment horizontal="right" vertical="top" wrapText="1"/>
    </xf>
    <xf numFmtId="4" fontId="11" fillId="0" borderId="4" xfId="1" applyNumberFormat="1" applyFont="1" applyBorder="1" applyAlignment="1">
      <alignment horizontal="right" vertical="top" wrapText="1"/>
    </xf>
    <xf numFmtId="0" fontId="4" fillId="0" borderId="0" xfId="1" applyFont="1" applyAlignment="1">
      <alignment horizontal="center" vertical="center"/>
    </xf>
    <xf numFmtId="49" fontId="1" fillId="0" borderId="0" xfId="1" applyNumberFormat="1" applyFont="1" applyAlignment="1">
      <alignment horizontal="right"/>
    </xf>
    <xf numFmtId="3" fontId="1" fillId="0" borderId="0" xfId="1" applyNumberFormat="1" applyFont="1"/>
    <xf numFmtId="3" fontId="1" fillId="0" borderId="1" xfId="1" applyNumberFormat="1" applyFont="1" applyBorder="1"/>
    <xf numFmtId="3" fontId="4" fillId="0" borderId="0" xfId="1" applyNumberFormat="1" applyFont="1"/>
    <xf numFmtId="165" fontId="19" fillId="0" borderId="0" xfId="1" applyNumberFormat="1" applyFont="1"/>
    <xf numFmtId="4" fontId="1" fillId="0" borderId="0" xfId="1" applyNumberFormat="1" applyFont="1"/>
    <xf numFmtId="4" fontId="4" fillId="0" borderId="0" xfId="1" applyNumberFormat="1" applyFont="1"/>
    <xf numFmtId="0" fontId="3" fillId="0" borderId="0" xfId="1" applyFont="1" applyAlignment="1">
      <alignment horizontal="center"/>
    </xf>
    <xf numFmtId="0" fontId="2" fillId="0" borderId="0" xfId="0" applyFont="1" applyAlignment="1">
      <alignment horizontal="center" vertical="center" wrapText="1"/>
    </xf>
    <xf numFmtId="4" fontId="20" fillId="0" borderId="0" xfId="0" applyNumberFormat="1" applyFont="1" applyAlignment="1">
      <alignment horizontal="center" vertical="center" wrapText="1"/>
    </xf>
    <xf numFmtId="170" fontId="2" fillId="0" borderId="0" xfId="0" applyNumberFormat="1" applyFont="1" applyAlignment="1">
      <alignment horizontal="center" vertical="center" wrapText="1"/>
    </xf>
    <xf numFmtId="0" fontId="21" fillId="0" borderId="0" xfId="0" applyFont="1" applyAlignment="1">
      <alignment horizontal="center" vertical="center"/>
    </xf>
    <xf numFmtId="4" fontId="21" fillId="0" borderId="0" xfId="0" applyNumberFormat="1" applyFont="1" applyAlignment="1">
      <alignment horizontal="center" vertical="center"/>
    </xf>
    <xf numFmtId="170" fontId="21" fillId="0" borderId="0" xfId="0" applyNumberFormat="1" applyFont="1" applyAlignment="1">
      <alignment horizontal="center" vertical="center"/>
    </xf>
    <xf numFmtId="4" fontId="2" fillId="0" borderId="0" xfId="0" applyNumberFormat="1" applyFont="1" applyAlignment="1">
      <alignment horizontal="center" vertical="center"/>
    </xf>
    <xf numFmtId="4" fontId="20" fillId="0" borderId="0" xfId="0" applyNumberFormat="1" applyFont="1" applyAlignment="1">
      <alignment horizontal="center" vertical="center"/>
    </xf>
    <xf numFmtId="170" fontId="2" fillId="0" borderId="0" xfId="0" applyNumberFormat="1" applyFont="1" applyAlignment="1">
      <alignment horizontal="center" vertical="center"/>
    </xf>
    <xf numFmtId="0" fontId="1" fillId="0" borderId="0" xfId="1" applyFont="1" applyBorder="1" applyAlignment="1">
      <alignment horizontal="center" vertical="center" wrapText="1"/>
    </xf>
    <xf numFmtId="0" fontId="1" fillId="0" borderId="0" xfId="1" applyFont="1" applyBorder="1" applyAlignment="1">
      <alignment horizontal="center" vertical="top" wrapText="1"/>
    </xf>
    <xf numFmtId="0" fontId="15" fillId="0" borderId="0" xfId="1" applyFont="1" applyBorder="1" applyAlignment="1">
      <alignment horizontal="left" vertical="center" wrapText="1"/>
    </xf>
    <xf numFmtId="2" fontId="1" fillId="0" borderId="0" xfId="1" applyNumberFormat="1" applyFont="1" applyBorder="1" applyAlignment="1">
      <alignment horizontal="right" vertical="top" wrapText="1"/>
    </xf>
    <xf numFmtId="4" fontId="1" fillId="0" borderId="0" xfId="1" applyNumberFormat="1" applyFont="1" applyBorder="1" applyAlignment="1">
      <alignment horizontal="right" vertical="top" wrapText="1"/>
    </xf>
    <xf numFmtId="170" fontId="1" fillId="0" borderId="0" xfId="1" applyNumberFormat="1" applyFont="1" applyBorder="1" applyAlignment="1">
      <alignment horizontal="right" vertical="top" wrapText="1"/>
    </xf>
    <xf numFmtId="4" fontId="4" fillId="0" borderId="0" xfId="1" applyNumberFormat="1" applyFont="1" applyBorder="1" applyAlignment="1">
      <alignment horizontal="right" vertical="top"/>
    </xf>
    <xf numFmtId="170" fontId="4" fillId="0" borderId="0" xfId="1" applyNumberFormat="1" applyFont="1" applyBorder="1" applyAlignment="1">
      <alignment horizontal="right" vertical="top"/>
    </xf>
    <xf numFmtId="0" fontId="4" fillId="0" borderId="0" xfId="1" applyFont="1" applyBorder="1" applyAlignment="1">
      <alignment horizontal="right" vertical="top"/>
    </xf>
    <xf numFmtId="4" fontId="1" fillId="0" borderId="0" xfId="1" applyNumberFormat="1" applyFont="1" applyBorder="1" applyAlignment="1">
      <alignment horizontal="right" vertical="top"/>
    </xf>
    <xf numFmtId="0" fontId="1" fillId="0" borderId="0" xfId="1" applyFont="1" applyBorder="1" applyAlignment="1">
      <alignment horizontal="right" vertical="top" wrapText="1"/>
    </xf>
    <xf numFmtId="4" fontId="4" fillId="0" borderId="0" xfId="1" applyNumberFormat="1" applyFont="1" applyBorder="1" applyAlignment="1">
      <alignment horizontal="right" vertical="top" wrapText="1"/>
    </xf>
    <xf numFmtId="0" fontId="3" fillId="0" borderId="0" xfId="1" applyFont="1" applyBorder="1" applyAlignment="1">
      <alignment horizontal="left" vertical="top"/>
    </xf>
    <xf numFmtId="0" fontId="6" fillId="0" borderId="0" xfId="1" applyFont="1" applyBorder="1"/>
    <xf numFmtId="49" fontId="4" fillId="2" borderId="4" xfId="0" applyNumberFormat="1" applyFont="1" applyFill="1" applyBorder="1" applyAlignment="1" applyProtection="1">
      <alignment horizontal="center" vertical="top" wrapText="1"/>
    </xf>
    <xf numFmtId="49" fontId="4" fillId="2" borderId="4" xfId="0" applyNumberFormat="1" applyFont="1" applyFill="1" applyBorder="1" applyAlignment="1" applyProtection="1">
      <alignment horizontal="left" vertical="top" wrapText="1"/>
    </xf>
    <xf numFmtId="1" fontId="4" fillId="2" borderId="4" xfId="0" applyNumberFormat="1" applyFont="1" applyFill="1" applyBorder="1" applyAlignment="1" applyProtection="1">
      <alignment horizontal="center" vertical="top" wrapText="1"/>
    </xf>
    <xf numFmtId="4" fontId="4" fillId="2" borderId="4" xfId="0" applyNumberFormat="1" applyFont="1" applyFill="1" applyBorder="1" applyAlignment="1" applyProtection="1">
      <alignment horizontal="right" vertical="top" wrapText="1"/>
    </xf>
    <xf numFmtId="4" fontId="11" fillId="2" borderId="4" xfId="0" applyNumberFormat="1" applyFont="1" applyFill="1" applyBorder="1" applyAlignment="1" applyProtection="1">
      <alignment horizontal="right" vertical="top" wrapText="1"/>
    </xf>
    <xf numFmtId="164" fontId="4" fillId="2" borderId="4" xfId="0" applyNumberFormat="1" applyFont="1" applyFill="1" applyBorder="1" applyAlignment="1" applyProtection="1">
      <alignment horizontal="center" vertical="top" wrapText="1"/>
    </xf>
    <xf numFmtId="49" fontId="1" fillId="2" borderId="10" xfId="0" applyNumberFormat="1" applyFont="1" applyFill="1" applyBorder="1" applyAlignment="1" applyProtection="1">
      <alignment horizontal="center" vertical="top" wrapText="1"/>
    </xf>
    <xf numFmtId="49" fontId="1" fillId="2" borderId="1" xfId="0" applyNumberFormat="1" applyFont="1" applyFill="1" applyBorder="1" applyAlignment="1" applyProtection="1">
      <alignment horizontal="left" vertical="top" wrapText="1"/>
    </xf>
    <xf numFmtId="49" fontId="1" fillId="2" borderId="1" xfId="0" applyNumberFormat="1" applyFont="1" applyFill="1" applyBorder="1" applyAlignment="1" applyProtection="1">
      <alignment vertical="top"/>
    </xf>
    <xf numFmtId="49" fontId="1" fillId="2" borderId="1" xfId="0" applyNumberFormat="1" applyFont="1" applyFill="1" applyBorder="1" applyAlignment="1" applyProtection="1">
      <alignment vertical="top" wrapText="1"/>
    </xf>
    <xf numFmtId="49" fontId="1" fillId="2" borderId="7" xfId="0" applyNumberFormat="1" applyFont="1" applyFill="1" applyBorder="1" applyAlignment="1" applyProtection="1">
      <alignment vertical="top" wrapText="1"/>
    </xf>
    <xf numFmtId="0" fontId="4" fillId="2" borderId="4" xfId="0" applyNumberFormat="1" applyFont="1" applyFill="1" applyBorder="1" applyAlignment="1" applyProtection="1">
      <alignment horizontal="left" vertical="top" wrapText="1"/>
    </xf>
    <xf numFmtId="0" fontId="5" fillId="0" borderId="1" xfId="0" applyNumberFormat="1" applyFont="1" applyFill="1" applyBorder="1" applyAlignment="1" applyProtection="1">
      <alignment horizontal="center" wrapText="1"/>
    </xf>
    <xf numFmtId="49" fontId="6" fillId="0" borderId="2"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alignment horizontal="left" vertical="top"/>
    </xf>
    <xf numFmtId="49" fontId="1" fillId="0" borderId="0" xfId="0" applyNumberFormat="1" applyFont="1" applyFill="1" applyBorder="1" applyAlignment="1" applyProtection="1">
      <alignment vertical="top" wrapText="1"/>
    </xf>
    <xf numFmtId="49" fontId="1" fillId="0" borderId="0" xfId="0" applyNumberFormat="1" applyFont="1" applyFill="1" applyBorder="1" applyAlignment="1" applyProtection="1">
      <alignment horizontal="left" vertical="top" wrapText="1"/>
    </xf>
    <xf numFmtId="0" fontId="3" fillId="0" borderId="1"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xf>
    <xf numFmtId="49" fontId="8" fillId="0" borderId="4" xfId="0" applyNumberFormat="1" applyFont="1" applyFill="1" applyBorder="1" applyAlignment="1" applyProtection="1">
      <alignment horizontal="center" vertical="center" wrapText="1"/>
    </xf>
    <xf numFmtId="49" fontId="9" fillId="0" borderId="5"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center" vertical="center" wrapText="1"/>
    </xf>
    <xf numFmtId="49" fontId="8" fillId="0" borderId="7" xfId="0" applyNumberFormat="1" applyFont="1" applyFill="1" applyBorder="1" applyAlignment="1" applyProtection="1">
      <alignment horizontal="center" vertical="center" wrapText="1"/>
    </xf>
    <xf numFmtId="49" fontId="9" fillId="0" borderId="8" xfId="0" applyNumberFormat="1" applyFont="1" applyFill="1" applyBorder="1" applyAlignment="1" applyProtection="1">
      <alignment horizontal="center" vertical="center" wrapText="1"/>
    </xf>
    <xf numFmtId="49" fontId="9" fillId="0" borderId="9" xfId="0" applyNumberFormat="1" applyFont="1" applyFill="1" applyBorder="1" applyAlignment="1" applyProtection="1">
      <alignment horizontal="center" vertical="center" wrapText="1"/>
    </xf>
    <xf numFmtId="49" fontId="10" fillId="0" borderId="6" xfId="0" applyNumberFormat="1" applyFont="1" applyFill="1" applyBorder="1" applyAlignment="1" applyProtection="1">
      <alignment horizontal="left" vertical="center" wrapText="1"/>
    </xf>
    <xf numFmtId="49" fontId="10" fillId="0" borderId="3" xfId="0" applyNumberFormat="1" applyFont="1" applyFill="1" applyBorder="1" applyAlignment="1" applyProtection="1">
      <alignment horizontal="left" vertical="center" wrapText="1"/>
    </xf>
    <xf numFmtId="49" fontId="10" fillId="0" borderId="7" xfId="0" applyNumberFormat="1" applyFont="1" applyFill="1" applyBorder="1" applyAlignment="1" applyProtection="1">
      <alignment horizontal="left" vertical="center" wrapText="1"/>
    </xf>
    <xf numFmtId="49" fontId="8" fillId="0" borderId="5"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left" vertical="top" wrapText="1"/>
    </xf>
    <xf numFmtId="49" fontId="8" fillId="0" borderId="6"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xf>
    <xf numFmtId="49" fontId="8" fillId="0" borderId="7" xfId="0" applyNumberFormat="1" applyFont="1" applyFill="1" applyBorder="1" applyAlignment="1" applyProtection="1">
      <alignment horizontal="left" vertical="center" wrapText="1"/>
    </xf>
    <xf numFmtId="0" fontId="4" fillId="2" borderId="4" xfId="0" applyNumberFormat="1" applyFont="1" applyFill="1" applyBorder="1" applyAlignment="1" applyProtection="1">
      <alignment horizontal="left" vertical="top" wrapText="1"/>
    </xf>
    <xf numFmtId="49" fontId="1" fillId="0" borderId="6"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wrapText="1"/>
    </xf>
    <xf numFmtId="49" fontId="4" fillId="0" borderId="6"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left" vertical="top" wrapText="1"/>
    </xf>
    <xf numFmtId="49" fontId="4" fillId="0" borderId="7" xfId="0" applyNumberFormat="1" applyFont="1" applyFill="1" applyBorder="1" applyAlignment="1" applyProtection="1">
      <alignment horizontal="left" vertical="top" wrapText="1"/>
    </xf>
    <xf numFmtId="49" fontId="12" fillId="0" borderId="0" xfId="0" applyNumberFormat="1" applyFont="1" applyFill="1" applyBorder="1" applyAlignment="1" applyProtection="1">
      <alignment horizontal="center"/>
    </xf>
    <xf numFmtId="49" fontId="13" fillId="0" borderId="0" xfId="0" applyNumberFormat="1" applyFont="1" applyFill="1" applyBorder="1" applyAlignment="1" applyProtection="1">
      <alignment horizontal="center"/>
    </xf>
    <xf numFmtId="49" fontId="6" fillId="0" borderId="4" xfId="1" applyNumberFormat="1" applyFont="1" applyBorder="1" applyAlignment="1">
      <alignment horizontal="left" vertical="top" wrapText="1"/>
    </xf>
    <xf numFmtId="49" fontId="11" fillId="0" borderId="6" xfId="1" applyNumberFormat="1" applyFont="1" applyBorder="1" applyAlignment="1">
      <alignment horizontal="left" vertical="top" wrapText="1"/>
    </xf>
    <xf numFmtId="49" fontId="3" fillId="0" borderId="3" xfId="1" applyNumberFormat="1" applyFont="1" applyBorder="1" applyAlignment="1">
      <alignment horizontal="left" vertical="top" wrapText="1"/>
    </xf>
    <xf numFmtId="49" fontId="3" fillId="0" borderId="7" xfId="1" applyNumberFormat="1" applyFont="1" applyBorder="1" applyAlignment="1">
      <alignment horizontal="left" vertical="top" wrapText="1"/>
    </xf>
    <xf numFmtId="49" fontId="11" fillId="0" borderId="4" xfId="1" applyNumberFormat="1" applyFont="1" applyBorder="1" applyAlignment="1">
      <alignment horizontal="left" vertical="top" wrapText="1"/>
    </xf>
    <xf numFmtId="49" fontId="3" fillId="0" borderId="4" xfId="1" applyNumberFormat="1" applyFont="1" applyBorder="1" applyAlignment="1">
      <alignment horizontal="left" vertical="top" wrapText="1"/>
    </xf>
    <xf numFmtId="0" fontId="3" fillId="0" borderId="0" xfId="1" applyFont="1" applyAlignment="1">
      <alignment horizontal="center" wrapText="1"/>
    </xf>
    <xf numFmtId="0" fontId="3" fillId="0" borderId="1" xfId="1" applyFont="1" applyBorder="1" applyAlignment="1">
      <alignment horizontal="left" wrapText="1"/>
    </xf>
    <xf numFmtId="0" fontId="6" fillId="0" borderId="2" xfId="1" applyFont="1" applyBorder="1" applyAlignment="1">
      <alignment horizontal="center"/>
    </xf>
    <xf numFmtId="0" fontId="3" fillId="0" borderId="0" xfId="1" applyFont="1" applyAlignment="1">
      <alignment horizontal="center"/>
    </xf>
    <xf numFmtId="0" fontId="14" fillId="0" borderId="0" xfId="1" applyFont="1" applyAlignment="1">
      <alignment horizontal="center"/>
    </xf>
    <xf numFmtId="0" fontId="15" fillId="0" borderId="6" xfId="1" applyFont="1" applyBorder="1" applyAlignment="1">
      <alignment horizontal="left" vertical="center" wrapText="1"/>
    </xf>
    <xf numFmtId="0" fontId="15" fillId="0" borderId="3" xfId="1" applyFont="1" applyBorder="1" applyAlignment="1">
      <alignment horizontal="left" vertical="center" wrapText="1"/>
    </xf>
    <xf numFmtId="0" fontId="15" fillId="0" borderId="7" xfId="1" applyFont="1" applyBorder="1" applyAlignment="1">
      <alignment horizontal="left" vertical="center" wrapText="1"/>
    </xf>
    <xf numFmtId="0" fontId="6" fillId="0" borderId="2" xfId="1" applyFont="1" applyBorder="1" applyAlignment="1">
      <alignment horizontal="center" vertical="top"/>
    </xf>
    <xf numFmtId="0" fontId="3" fillId="0" borderId="0" xfId="1" applyFont="1" applyAlignment="1">
      <alignment horizontal="left"/>
    </xf>
    <xf numFmtId="49" fontId="1" fillId="0" borderId="5" xfId="1" applyNumberFormat="1" applyFont="1" applyBorder="1" applyAlignment="1">
      <alignment horizontal="center" vertical="center" wrapText="1"/>
    </xf>
    <xf numFmtId="49" fontId="1" fillId="0" borderId="8" xfId="1" applyNumberFormat="1" applyFont="1" applyBorder="1" applyAlignment="1">
      <alignment horizontal="center" vertical="center" wrapText="1"/>
    </xf>
    <xf numFmtId="49" fontId="1" fillId="0" borderId="9" xfId="1" applyNumberFormat="1" applyFont="1" applyBorder="1" applyAlignment="1">
      <alignment horizontal="center" vertical="center" wrapText="1"/>
    </xf>
    <xf numFmtId="0" fontId="1" fillId="0" borderId="5" xfId="1" applyFont="1" applyBorder="1" applyAlignment="1">
      <alignment horizontal="center" vertical="center" wrapText="1"/>
    </xf>
    <xf numFmtId="0" fontId="1" fillId="0" borderId="8" xfId="1" applyFont="1" applyBorder="1" applyAlignment="1">
      <alignment horizontal="center" vertical="center" wrapText="1"/>
    </xf>
    <xf numFmtId="0" fontId="1" fillId="0" borderId="9" xfId="1" applyFont="1" applyBorder="1" applyAlignment="1">
      <alignment horizontal="center" vertical="center" wrapText="1"/>
    </xf>
    <xf numFmtId="0" fontId="1" fillId="0" borderId="4"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2" xfId="1" applyFont="1" applyBorder="1" applyAlignment="1">
      <alignment horizontal="center" vertical="center" wrapText="1"/>
    </xf>
    <xf numFmtId="0" fontId="4" fillId="0" borderId="6" xfId="1" applyFont="1" applyBorder="1" applyAlignment="1">
      <alignment horizontal="right" vertical="top" wrapText="1"/>
    </xf>
    <xf numFmtId="0" fontId="4" fillId="0" borderId="7" xfId="1" applyFont="1" applyBorder="1" applyAlignment="1">
      <alignment horizontal="right" vertical="top" wrapText="1"/>
    </xf>
    <xf numFmtId="0" fontId="11" fillId="0" borderId="6" xfId="1" applyFont="1" applyBorder="1" applyAlignment="1">
      <alignment horizontal="right" vertical="top" wrapText="1"/>
    </xf>
    <xf numFmtId="0" fontId="11" fillId="0" borderId="7" xfId="1" applyFont="1" applyBorder="1" applyAlignment="1">
      <alignment horizontal="right" vertical="top" wrapText="1"/>
    </xf>
    <xf numFmtId="0" fontId="1" fillId="0" borderId="6" xfId="1" applyFont="1" applyBorder="1" applyAlignment="1">
      <alignment horizontal="right" vertical="top" wrapText="1"/>
    </xf>
    <xf numFmtId="0" fontId="1" fillId="0" borderId="7" xfId="1" applyFont="1" applyBorder="1" applyAlignment="1">
      <alignment horizontal="righ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49" fontId="6" fillId="0" borderId="6" xfId="1" applyNumberFormat="1" applyFont="1" applyBorder="1" applyAlignment="1">
      <alignment horizontal="left" vertical="top" wrapText="1"/>
    </xf>
    <xf numFmtId="49" fontId="6" fillId="0" borderId="3" xfId="1" applyNumberFormat="1" applyFont="1" applyBorder="1" applyAlignment="1">
      <alignment horizontal="left" vertical="top" wrapText="1"/>
    </xf>
    <xf numFmtId="49" fontId="6" fillId="0" borderId="7" xfId="1" applyNumberFormat="1" applyFont="1" applyBorder="1" applyAlignment="1">
      <alignment horizontal="left" vertical="top" wrapText="1"/>
    </xf>
    <xf numFmtId="49" fontId="11" fillId="0" borderId="3" xfId="1" applyNumberFormat="1" applyFont="1" applyBorder="1" applyAlignment="1">
      <alignment horizontal="left" vertical="top" wrapText="1"/>
    </xf>
    <xf numFmtId="49" fontId="11" fillId="0" borderId="7" xfId="1" applyNumberFormat="1" applyFont="1" applyBorder="1" applyAlignment="1">
      <alignment horizontal="left" vertical="top" wrapText="1"/>
    </xf>
    <xf numFmtId="49" fontId="3" fillId="0" borderId="6" xfId="1" applyNumberFormat="1" applyFont="1" applyBorder="1" applyAlignment="1">
      <alignment horizontal="left" vertical="top" wrapText="1"/>
    </xf>
    <xf numFmtId="49" fontId="1" fillId="2" borderId="0" xfId="0" applyNumberFormat="1" applyFont="1" applyFill="1" applyBorder="1" applyAlignment="1" applyProtection="1"/>
    <xf numFmtId="49" fontId="3" fillId="2" borderId="0" xfId="0" applyNumberFormat="1" applyFont="1" applyFill="1" applyBorder="1" applyAlignment="1" applyProtection="1">
      <alignment horizontal="right"/>
    </xf>
    <xf numFmtId="0" fontId="2" fillId="2" borderId="0" xfId="0" applyNumberFormat="1" applyFont="1" applyFill="1" applyBorder="1" applyAlignment="1" applyProtection="1"/>
    <xf numFmtId="49" fontId="4" fillId="2" borderId="0" xfId="0" applyNumberFormat="1" applyFont="1" applyFill="1" applyBorder="1" applyAlignment="1" applyProtection="1">
      <alignment horizontal="center" vertical="top"/>
    </xf>
    <xf numFmtId="49" fontId="4" fillId="2" borderId="0" xfId="0" applyNumberFormat="1" applyFont="1" applyFill="1" applyBorder="1" applyAlignment="1" applyProtection="1">
      <alignment vertical="top"/>
    </xf>
    <xf numFmtId="49" fontId="1" fillId="2" borderId="0" xfId="0" applyNumberFormat="1" applyFont="1" applyFill="1" applyBorder="1" applyAlignment="1" applyProtection="1">
      <alignment horizontal="left" vertical="top"/>
    </xf>
    <xf numFmtId="49" fontId="1" fillId="2" borderId="0" xfId="0" applyNumberFormat="1" applyFont="1" applyFill="1" applyBorder="1" applyAlignment="1" applyProtection="1">
      <alignment vertical="top" wrapText="1"/>
    </xf>
    <xf numFmtId="49" fontId="1" fillId="2" borderId="0" xfId="0" applyNumberFormat="1" applyFont="1" applyFill="1" applyBorder="1" applyAlignment="1" applyProtection="1">
      <alignment horizontal="left" vertical="top" wrapText="1"/>
    </xf>
    <xf numFmtId="49" fontId="1" fillId="2" borderId="1" xfId="0" applyNumberFormat="1" applyFont="1" applyFill="1" applyBorder="1" applyAlignment="1" applyProtection="1"/>
    <xf numFmtId="49" fontId="1" fillId="2" borderId="1" xfId="0" applyNumberFormat="1" applyFont="1" applyFill="1" applyBorder="1" applyAlignment="1" applyProtection="1">
      <alignment horizontal="right"/>
    </xf>
    <xf numFmtId="49" fontId="1" fillId="2" borderId="0" xfId="0" applyNumberFormat="1" applyFont="1" applyFill="1" applyBorder="1" applyAlignment="1" applyProtection="1">
      <alignment wrapText="1"/>
    </xf>
    <xf numFmtId="49" fontId="3" fillId="2" borderId="0" xfId="0" applyNumberFormat="1" applyFont="1" applyFill="1" applyBorder="1" applyAlignment="1" applyProtection="1">
      <alignment vertical="top"/>
    </xf>
    <xf numFmtId="49" fontId="1" fillId="2" borderId="0" xfId="0" applyNumberFormat="1" applyFont="1" applyFill="1" applyBorder="1" applyAlignment="1" applyProtection="1">
      <alignment horizontal="right"/>
    </xf>
    <xf numFmtId="0" fontId="5" fillId="2" borderId="1" xfId="0" applyNumberFormat="1" applyFont="1" applyFill="1" applyBorder="1" applyAlignment="1" applyProtection="1">
      <alignment horizontal="center" wrapText="1"/>
    </xf>
    <xf numFmtId="49" fontId="6" fillId="2" borderId="2" xfId="0" applyNumberFormat="1" applyFont="1" applyFill="1" applyBorder="1" applyAlignment="1" applyProtection="1">
      <alignment horizontal="center" vertical="top"/>
    </xf>
    <xf numFmtId="49" fontId="6" fillId="2" borderId="0" xfId="0" applyNumberFormat="1" applyFont="1" applyFill="1" applyBorder="1" applyAlignment="1" applyProtection="1">
      <alignment horizontal="center" vertical="top"/>
    </xf>
    <xf numFmtId="49" fontId="7" fillId="2" borderId="1" xfId="0" applyNumberFormat="1" applyFont="1" applyFill="1" applyBorder="1" applyAlignment="1" applyProtection="1">
      <alignment horizontal="center"/>
    </xf>
    <xf numFmtId="49" fontId="3" fillId="2" borderId="0" xfId="0" applyNumberFormat="1" applyFont="1" applyFill="1" applyBorder="1" applyAlignment="1" applyProtection="1"/>
    <xf numFmtId="0" fontId="3" fillId="2" borderId="1" xfId="0" applyNumberFormat="1" applyFont="1" applyFill="1" applyBorder="1" applyAlignment="1" applyProtection="1">
      <alignment horizontal="left" wrapText="1"/>
    </xf>
    <xf numFmtId="49" fontId="3" fillId="2" borderId="0" xfId="0" applyNumberFormat="1" applyFont="1" applyFill="1" applyBorder="1" applyAlignment="1" applyProtection="1">
      <alignment wrapText="1"/>
    </xf>
    <xf numFmtId="0" fontId="3" fillId="2" borderId="0" xfId="0" applyNumberFormat="1" applyFont="1" applyFill="1" applyBorder="1" applyAlignment="1" applyProtection="1"/>
    <xf numFmtId="0" fontId="1" fillId="2" borderId="3" xfId="0" applyNumberFormat="1" applyFont="1" applyFill="1" applyBorder="1" applyAlignment="1" applyProtection="1"/>
    <xf numFmtId="4" fontId="3" fillId="2" borderId="3" xfId="0" applyNumberFormat="1" applyFont="1" applyFill="1" applyBorder="1" applyAlignment="1" applyProtection="1">
      <alignment horizontal="right"/>
    </xf>
    <xf numFmtId="0" fontId="3" fillId="2" borderId="0" xfId="0" applyNumberFormat="1" applyFont="1" applyFill="1" applyBorder="1" applyAlignment="1" applyProtection="1">
      <alignment horizontal="left"/>
    </xf>
    <xf numFmtId="0" fontId="3" fillId="2" borderId="0" xfId="0" applyNumberFormat="1" applyFont="1" applyFill="1" applyBorder="1" applyAlignment="1" applyProtection="1">
      <alignment vertical="center" wrapText="1"/>
    </xf>
    <xf numFmtId="2" fontId="3" fillId="2" borderId="0" xfId="0" applyNumberFormat="1" applyFont="1" applyFill="1" applyBorder="1" applyAlignment="1" applyProtection="1"/>
    <xf numFmtId="0" fontId="3" fillId="2" borderId="0" xfId="0" applyNumberFormat="1" applyFont="1" applyFill="1" applyBorder="1" applyAlignment="1" applyProtection="1">
      <alignment horizontal="left" vertical="top"/>
    </xf>
    <xf numFmtId="0" fontId="1" fillId="2" borderId="1" xfId="0" applyNumberFormat="1" applyFont="1" applyFill="1" applyBorder="1" applyAlignment="1" applyProtection="1"/>
    <xf numFmtId="2" fontId="3" fillId="2" borderId="0" xfId="0" applyNumberFormat="1" applyFont="1" applyFill="1" applyBorder="1" applyAlignment="1" applyProtection="1">
      <alignment horizontal="right"/>
    </xf>
    <xf numFmtId="0" fontId="3" fillId="2" borderId="0" xfId="0" applyNumberFormat="1" applyFont="1" applyFill="1" applyBorder="1" applyAlignment="1" applyProtection="1">
      <alignment horizontal="left" wrapText="1"/>
    </xf>
    <xf numFmtId="0" fontId="1" fillId="2" borderId="2" xfId="0" applyNumberFormat="1" applyFont="1" applyFill="1" applyBorder="1" applyAlignment="1" applyProtection="1"/>
    <xf numFmtId="0" fontId="3" fillId="2" borderId="2" xfId="0" applyNumberFormat="1" applyFont="1" applyFill="1" applyBorder="1" applyAlignment="1" applyProtection="1"/>
    <xf numFmtId="0" fontId="3" fillId="2" borderId="0" xfId="0" applyNumberFormat="1" applyFont="1" applyFill="1" applyBorder="1" applyAlignment="1" applyProtection="1">
      <alignment horizontal="center"/>
    </xf>
    <xf numFmtId="0" fontId="1" fillId="2" borderId="0" xfId="0" applyNumberFormat="1" applyFont="1" applyFill="1" applyBorder="1" applyAlignment="1" applyProtection="1"/>
    <xf numFmtId="0" fontId="3" fillId="2" borderId="0" xfId="0" applyNumberFormat="1" applyFont="1" applyFill="1" applyBorder="1" applyAlignment="1" applyProtection="1">
      <alignment horizontal="center"/>
    </xf>
    <xf numFmtId="49" fontId="8" fillId="2" borderId="4" xfId="0" applyNumberFormat="1" applyFont="1" applyFill="1" applyBorder="1" applyAlignment="1" applyProtection="1">
      <alignment horizontal="center" vertical="center" wrapText="1"/>
    </xf>
    <xf numFmtId="49" fontId="9" fillId="2" borderId="5" xfId="0" applyNumberFormat="1" applyFont="1" applyFill="1" applyBorder="1" applyAlignment="1" applyProtection="1">
      <alignment horizontal="center" vertical="center" wrapText="1"/>
    </xf>
    <xf numFmtId="49" fontId="8" fillId="2" borderId="6" xfId="0" applyNumberFormat="1" applyFont="1" applyFill="1" applyBorder="1" applyAlignment="1" applyProtection="1">
      <alignment horizontal="center" vertical="center" wrapText="1"/>
    </xf>
    <xf numFmtId="49" fontId="8" fillId="2" borderId="3" xfId="0" applyNumberFormat="1" applyFont="1" applyFill="1" applyBorder="1" applyAlignment="1" applyProtection="1">
      <alignment horizontal="center" vertical="center" wrapText="1"/>
    </xf>
    <xf numFmtId="49" fontId="8" fillId="2" borderId="7" xfId="0" applyNumberFormat="1" applyFont="1" applyFill="1" applyBorder="1" applyAlignment="1" applyProtection="1">
      <alignment horizontal="center" vertical="center" wrapText="1"/>
    </xf>
    <xf numFmtId="49" fontId="5" fillId="2" borderId="8" xfId="0" applyNumberFormat="1" applyFont="1" applyFill="1" applyBorder="1" applyAlignment="1" applyProtection="1">
      <alignment horizontal="center" vertical="center" wrapText="1"/>
    </xf>
    <xf numFmtId="49" fontId="8" fillId="2" borderId="4" xfId="0" applyNumberFormat="1" applyFont="1" applyFill="1" applyBorder="1" applyAlignment="1" applyProtection="1">
      <alignment horizontal="center" vertical="center" wrapText="1"/>
    </xf>
    <xf numFmtId="49" fontId="9" fillId="2" borderId="8" xfId="0" applyNumberFormat="1" applyFont="1" applyFill="1" applyBorder="1" applyAlignment="1" applyProtection="1">
      <alignment horizontal="center" vertical="center" wrapText="1"/>
    </xf>
    <xf numFmtId="49" fontId="8" fillId="2" borderId="5"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9" fillId="2" borderId="4" xfId="0" applyNumberFormat="1" applyFont="1" applyFill="1" applyBorder="1" applyAlignment="1" applyProtection="1">
      <alignment horizontal="center" vertical="center" wrapText="1"/>
    </xf>
    <xf numFmtId="49" fontId="9" fillId="2" borderId="9" xfId="0" applyNumberFormat="1" applyFont="1" applyFill="1" applyBorder="1" applyAlignment="1" applyProtection="1">
      <alignment horizontal="center" vertical="center" wrapText="1"/>
    </xf>
    <xf numFmtId="49" fontId="8" fillId="2" borderId="9" xfId="0" applyNumberFormat="1" applyFont="1" applyFill="1" applyBorder="1" applyAlignment="1" applyProtection="1">
      <alignment horizontal="center" vertical="center" wrapText="1"/>
    </xf>
    <xf numFmtId="49" fontId="8" fillId="2" borderId="4" xfId="0" applyNumberFormat="1" applyFont="1" applyFill="1" applyBorder="1" applyAlignment="1" applyProtection="1">
      <alignment horizontal="center" vertical="center"/>
    </xf>
    <xf numFmtId="49" fontId="8" fillId="2" borderId="4" xfId="0" applyNumberFormat="1" applyFont="1" applyFill="1" applyBorder="1" applyAlignment="1" applyProtection="1">
      <alignment horizontal="center" vertical="center"/>
    </xf>
    <xf numFmtId="49" fontId="9" fillId="2" borderId="7" xfId="0" applyNumberFormat="1" applyFont="1" applyFill="1" applyBorder="1" applyAlignment="1" applyProtection="1">
      <alignment horizontal="center" vertical="center" wrapText="1"/>
    </xf>
    <xf numFmtId="49" fontId="10" fillId="2" borderId="6" xfId="0" applyNumberFormat="1" applyFont="1" applyFill="1" applyBorder="1" applyAlignment="1" applyProtection="1">
      <alignment horizontal="left" vertical="center" wrapText="1"/>
    </xf>
    <xf numFmtId="49" fontId="10" fillId="2" borderId="3" xfId="0" applyNumberFormat="1" applyFont="1" applyFill="1" applyBorder="1" applyAlignment="1" applyProtection="1">
      <alignment horizontal="left" vertical="center" wrapText="1"/>
    </xf>
    <xf numFmtId="49" fontId="10" fillId="2" borderId="7" xfId="0" applyNumberFormat="1" applyFont="1" applyFill="1" applyBorder="1" applyAlignment="1" applyProtection="1">
      <alignment horizontal="left" vertical="center" wrapText="1"/>
    </xf>
    <xf numFmtId="2" fontId="4" fillId="2" borderId="4" xfId="0" applyNumberFormat="1" applyFont="1" applyFill="1" applyBorder="1" applyAlignment="1" applyProtection="1">
      <alignment horizontal="center" vertical="top" wrapText="1"/>
    </xf>
    <xf numFmtId="49" fontId="1" fillId="2" borderId="11" xfId="0" applyNumberFormat="1" applyFont="1" applyFill="1" applyBorder="1" applyAlignment="1" applyProtection="1">
      <alignment vertical="top" wrapText="1"/>
    </xf>
    <xf numFmtId="49" fontId="1" fillId="2" borderId="3" xfId="0" applyNumberFormat="1" applyFont="1" applyFill="1" applyBorder="1" applyAlignment="1" applyProtection="1">
      <alignment vertical="top" wrapText="1"/>
    </xf>
    <xf numFmtId="49" fontId="1" fillId="2" borderId="3" xfId="0" applyNumberFormat="1" applyFont="1" applyFill="1" applyBorder="1" applyAlignment="1" applyProtection="1">
      <alignment horizontal="right" vertical="top"/>
    </xf>
    <xf numFmtId="0" fontId="1" fillId="2" borderId="3" xfId="0" applyNumberFormat="1" applyFont="1" applyFill="1" applyBorder="1" applyAlignment="1" applyProtection="1">
      <alignment horizontal="center" vertical="top" wrapText="1"/>
    </xf>
    <xf numFmtId="0" fontId="1" fillId="2" borderId="3" xfId="0" applyNumberFormat="1" applyFont="1" applyFill="1" applyBorder="1" applyAlignment="1" applyProtection="1">
      <alignment horizontal="center" vertical="top"/>
    </xf>
    <xf numFmtId="4" fontId="1" fillId="2" borderId="3" xfId="0" applyNumberFormat="1" applyFont="1" applyFill="1" applyBorder="1" applyAlignment="1" applyProtection="1">
      <alignment horizontal="right" vertical="top"/>
    </xf>
    <xf numFmtId="0" fontId="1" fillId="2" borderId="3" xfId="0" applyNumberFormat="1" applyFont="1" applyFill="1" applyBorder="1" applyAlignment="1" applyProtection="1">
      <alignment horizontal="right" vertical="top"/>
    </xf>
    <xf numFmtId="0" fontId="1" fillId="2" borderId="7" xfId="0" applyNumberFormat="1" applyFont="1" applyFill="1" applyBorder="1" applyAlignment="1" applyProtection="1">
      <alignment horizontal="right" vertical="top"/>
    </xf>
    <xf numFmtId="49" fontId="8" fillId="2" borderId="6" xfId="0" applyNumberFormat="1" applyFont="1" applyFill="1" applyBorder="1" applyAlignment="1" applyProtection="1">
      <alignment horizontal="left" vertical="center" wrapText="1"/>
    </xf>
    <xf numFmtId="49" fontId="8" fillId="2" borderId="3" xfId="0" applyNumberFormat="1" applyFont="1" applyFill="1" applyBorder="1" applyAlignment="1" applyProtection="1">
      <alignment horizontal="left" vertical="center" wrapText="1"/>
    </xf>
    <xf numFmtId="49" fontId="8" fillId="2" borderId="7" xfId="0" applyNumberFormat="1" applyFont="1" applyFill="1" applyBorder="1" applyAlignment="1" applyProtection="1">
      <alignment horizontal="left" vertical="center" wrapText="1"/>
    </xf>
    <xf numFmtId="49" fontId="4" fillId="2" borderId="6" xfId="0" applyNumberFormat="1" applyFont="1" applyFill="1" applyBorder="1" applyAlignment="1" applyProtection="1">
      <alignment horizontal="left" vertical="top" wrapText="1"/>
    </xf>
    <xf numFmtId="49" fontId="4" fillId="2" borderId="3" xfId="0" applyNumberFormat="1" applyFont="1" applyFill="1" applyBorder="1" applyAlignment="1" applyProtection="1">
      <alignment horizontal="left" vertical="top" wrapText="1"/>
    </xf>
    <xf numFmtId="49" fontId="4" fillId="2" borderId="7" xfId="0" applyNumberFormat="1" applyFont="1" applyFill="1" applyBorder="1" applyAlignment="1" applyProtection="1">
      <alignment horizontal="left" vertical="top" wrapText="1"/>
    </xf>
    <xf numFmtId="49" fontId="1" fillId="2" borderId="6" xfId="0" applyNumberFormat="1" applyFont="1" applyFill="1" applyBorder="1" applyAlignment="1" applyProtection="1">
      <alignment horizontal="left" vertical="top" wrapText="1"/>
    </xf>
    <xf numFmtId="49" fontId="1" fillId="2" borderId="3" xfId="0" applyNumberFormat="1" applyFont="1" applyFill="1" applyBorder="1" applyAlignment="1" applyProtection="1">
      <alignment horizontal="left" vertical="top" wrapText="1"/>
    </xf>
    <xf numFmtId="49" fontId="1" fillId="2" borderId="7" xfId="0" applyNumberFormat="1" applyFont="1" applyFill="1" applyBorder="1" applyAlignment="1" applyProtection="1">
      <alignment horizontal="left" vertical="top" wrapText="1"/>
    </xf>
    <xf numFmtId="4" fontId="1" fillId="2" borderId="4" xfId="0" applyNumberFormat="1" applyFont="1" applyFill="1" applyBorder="1" applyAlignment="1" applyProtection="1">
      <alignment horizontal="right" vertical="top" wrapText="1"/>
    </xf>
    <xf numFmtId="4" fontId="16" fillId="2" borderId="4" xfId="0" applyNumberFormat="1" applyFont="1" applyFill="1" applyBorder="1" applyAlignment="1" applyProtection="1">
      <alignment horizontal="right" vertical="top" wrapText="1"/>
    </xf>
    <xf numFmtId="49" fontId="6" fillId="2" borderId="4" xfId="1" applyNumberFormat="1" applyFont="1" applyFill="1" applyBorder="1" applyAlignment="1">
      <alignment horizontal="left" vertical="top" wrapText="1"/>
    </xf>
    <xf numFmtId="3" fontId="6" fillId="2" borderId="4" xfId="1" applyNumberFormat="1" applyFont="1" applyFill="1" applyBorder="1" applyAlignment="1">
      <alignment horizontal="right" vertical="top" wrapText="1"/>
    </xf>
    <xf numFmtId="3" fontId="13" fillId="2" borderId="4" xfId="1" applyNumberFormat="1" applyFont="1" applyFill="1" applyBorder="1" applyAlignment="1">
      <alignment horizontal="right" vertical="top" wrapText="1"/>
    </xf>
    <xf numFmtId="0" fontId="13" fillId="2" borderId="4" xfId="1" applyFont="1" applyFill="1" applyBorder="1" applyAlignment="1">
      <alignment horizontal="right" vertical="top" wrapText="1"/>
    </xf>
    <xf numFmtId="49" fontId="11" fillId="2" borderId="6" xfId="1" applyNumberFormat="1" applyFont="1" applyFill="1" applyBorder="1" applyAlignment="1">
      <alignment horizontal="left" vertical="top" wrapText="1"/>
    </xf>
    <xf numFmtId="49" fontId="3" fillId="2" borderId="3" xfId="1" applyNumberFormat="1" applyFont="1" applyFill="1" applyBorder="1" applyAlignment="1">
      <alignment horizontal="left" vertical="top" wrapText="1"/>
    </xf>
    <xf numFmtId="49" fontId="3" fillId="2" borderId="7" xfId="1" applyNumberFormat="1" applyFont="1" applyFill="1" applyBorder="1" applyAlignment="1">
      <alignment horizontal="left" vertical="top" wrapText="1"/>
    </xf>
    <xf numFmtId="0" fontId="1" fillId="2" borderId="4" xfId="1" applyFont="1" applyFill="1" applyBorder="1" applyAlignment="1">
      <alignment horizontal="right" vertical="top" wrapText="1"/>
    </xf>
    <xf numFmtId="3" fontId="1" fillId="2" borderId="4" xfId="1" applyNumberFormat="1" applyFont="1" applyFill="1" applyBorder="1" applyAlignment="1">
      <alignment horizontal="right" vertical="top" wrapText="1"/>
    </xf>
    <xf numFmtId="49" fontId="11" fillId="2" borderId="4" xfId="1" applyNumberFormat="1" applyFont="1" applyFill="1" applyBorder="1" applyAlignment="1">
      <alignment horizontal="left" vertical="top" wrapText="1"/>
    </xf>
    <xf numFmtId="3" fontId="11" fillId="2" borderId="4" xfId="1" applyNumberFormat="1" applyFont="1" applyFill="1" applyBorder="1" applyAlignment="1">
      <alignment horizontal="right" vertical="top" wrapText="1"/>
    </xf>
    <xf numFmtId="3" fontId="4" fillId="2" borderId="4" xfId="1" applyNumberFormat="1" applyFont="1" applyFill="1" applyBorder="1" applyAlignment="1">
      <alignment horizontal="right" vertical="top" wrapText="1"/>
    </xf>
    <xf numFmtId="0" fontId="4" fillId="2" borderId="4" xfId="1" applyFont="1" applyFill="1" applyBorder="1" applyAlignment="1">
      <alignment horizontal="right" vertical="top" wrapText="1"/>
    </xf>
    <xf numFmtId="49" fontId="3" fillId="2" borderId="4" xfId="1" applyNumberFormat="1" applyFont="1" applyFill="1" applyBorder="1" applyAlignment="1">
      <alignment horizontal="left" vertical="top" wrapText="1"/>
    </xf>
    <xf numFmtId="4" fontId="3" fillId="2" borderId="4" xfId="1" applyNumberFormat="1" applyFont="1" applyFill="1" applyBorder="1" applyAlignment="1">
      <alignment horizontal="right" vertical="top" wrapText="1"/>
    </xf>
    <xf numFmtId="4" fontId="11" fillId="2" borderId="4" xfId="1" applyNumberFormat="1" applyFont="1" applyFill="1" applyBorder="1" applyAlignment="1">
      <alignment horizontal="right" vertical="top" wrapText="1"/>
    </xf>
    <xf numFmtId="49" fontId="12" fillId="2" borderId="0" xfId="0" applyNumberFormat="1" applyFont="1" applyFill="1" applyBorder="1" applyAlignment="1" applyProtection="1">
      <alignment horizontal="center"/>
    </xf>
    <xf numFmtId="49" fontId="13" fillId="2" borderId="0" xfId="0" applyNumberFormat="1" applyFont="1" applyFill="1" applyBorder="1" applyAlignment="1" applyProtection="1">
      <alignment horizontal="center"/>
    </xf>
    <xf numFmtId="49" fontId="3" fillId="2" borderId="0" xfId="0" applyNumberFormat="1" applyFont="1" applyFill="1" applyBorder="1" applyAlignment="1" applyProtection="1">
      <alignment horizontal="right" vertical="top"/>
    </xf>
    <xf numFmtId="49" fontId="6" fillId="2" borderId="0" xfId="0" applyNumberFormat="1" applyFont="1" applyFill="1" applyBorder="1" applyAlignment="1" applyProtection="1">
      <alignment vertical="center"/>
    </xf>
    <xf numFmtId="171" fontId="22" fillId="2" borderId="4" xfId="1" applyNumberFormat="1" applyFont="1" applyFill="1" applyBorder="1" applyAlignment="1">
      <alignment horizontal="right" vertical="top" wrapText="1"/>
    </xf>
  </cellXfs>
  <cellStyles count="2">
    <cellStyle name="Обычный" xfId="0" builtinId="0"/>
    <cellStyle name="Обычный 2" xfId="1" xr:uid="{9F366E9B-5FE1-4EAD-BC77-9990B562C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5799-5111-4D9C-A300-584ADB4995B3}">
  <sheetPr>
    <tabColor rgb="FFFFFF00"/>
    <pageSetUpPr fitToPage="1"/>
  </sheetPr>
  <dimension ref="A1:T124"/>
  <sheetViews>
    <sheetView topLeftCell="A86" workbookViewId="0">
      <selection activeCell="E95" sqref="E95"/>
    </sheetView>
  </sheetViews>
  <sheetFormatPr defaultColWidth="9.140625" defaultRowHeight="11.25" customHeight="1" x14ac:dyDescent="0.2"/>
  <cols>
    <col min="1" max="1" width="6.7109375" style="75" customWidth="1"/>
    <col min="2" max="2" width="20.140625" style="75" customWidth="1"/>
    <col min="3" max="3" width="29.140625" style="111" customWidth="1"/>
    <col min="4" max="11" width="14" style="111" customWidth="1"/>
    <col min="12" max="16384" width="9.140625" style="111"/>
  </cols>
  <sheetData>
    <row r="1" spans="1:11" s="67" customFormat="1" ht="15" x14ac:dyDescent="0.25">
      <c r="H1" s="68" t="s">
        <v>2146</v>
      </c>
      <c r="I1" s="68"/>
      <c r="J1" s="68"/>
      <c r="K1" s="68"/>
    </row>
    <row r="2" spans="1:11" s="67" customFormat="1" ht="15" x14ac:dyDescent="0.25">
      <c r="A2" s="69"/>
      <c r="B2" s="69"/>
      <c r="C2" s="70"/>
      <c r="D2" s="70"/>
      <c r="E2" s="70"/>
      <c r="F2" s="70"/>
      <c r="G2" s="70"/>
      <c r="H2" s="68"/>
      <c r="I2" s="68"/>
      <c r="J2" s="68"/>
      <c r="K2" s="68"/>
    </row>
    <row r="3" spans="1:11" s="67" customFormat="1" ht="15" x14ac:dyDescent="0.25">
      <c r="A3" s="69"/>
      <c r="B3" s="69"/>
      <c r="C3" s="70"/>
      <c r="D3" s="70"/>
      <c r="E3" s="70"/>
      <c r="F3" s="70"/>
      <c r="G3" s="70"/>
      <c r="H3" s="68"/>
      <c r="I3" s="68"/>
      <c r="J3" s="68"/>
      <c r="K3" s="68"/>
    </row>
    <row r="4" spans="1:11" s="67" customFormat="1" ht="15" x14ac:dyDescent="0.25">
      <c r="A4" s="69"/>
      <c r="B4" s="69" t="s">
        <v>2147</v>
      </c>
      <c r="C4" s="216" t="s">
        <v>2148</v>
      </c>
      <c r="D4" s="216"/>
      <c r="E4" s="216"/>
      <c r="F4" s="216"/>
      <c r="G4" s="216"/>
      <c r="H4" s="70"/>
      <c r="I4" s="70"/>
      <c r="J4" s="70"/>
      <c r="K4" s="70"/>
    </row>
    <row r="5" spans="1:11" s="67" customFormat="1" ht="10.5" customHeight="1" x14ac:dyDescent="0.25">
      <c r="A5" s="69"/>
      <c r="B5" s="69"/>
      <c r="C5" s="217" t="s">
        <v>2149</v>
      </c>
      <c r="D5" s="217"/>
      <c r="E5" s="217"/>
      <c r="F5" s="217"/>
      <c r="G5" s="217"/>
      <c r="H5" s="70"/>
      <c r="I5" s="70"/>
      <c r="J5" s="70"/>
      <c r="K5" s="70"/>
    </row>
    <row r="6" spans="1:11" s="67" customFormat="1" ht="17.25" customHeight="1" x14ac:dyDescent="0.25">
      <c r="A6" s="69"/>
      <c r="B6" s="70" t="s">
        <v>2150</v>
      </c>
      <c r="C6" s="72"/>
      <c r="D6" s="72"/>
      <c r="E6" s="72"/>
      <c r="F6" s="72"/>
      <c r="G6" s="72"/>
      <c r="H6" s="70"/>
      <c r="I6" s="70"/>
      <c r="J6" s="70"/>
      <c r="K6" s="70"/>
    </row>
    <row r="7" spans="1:11" s="67" customFormat="1" ht="17.25" customHeight="1" x14ac:dyDescent="0.25">
      <c r="A7" s="69"/>
      <c r="B7" s="69"/>
      <c r="C7" s="72"/>
      <c r="D7" s="72"/>
      <c r="E7" s="72"/>
      <c r="F7" s="72"/>
      <c r="G7" s="72"/>
      <c r="H7" s="70"/>
      <c r="I7" s="70"/>
      <c r="J7" s="70"/>
      <c r="K7" s="70"/>
    </row>
    <row r="8" spans="1:11" s="67" customFormat="1" ht="17.25" customHeight="1" x14ac:dyDescent="0.25">
      <c r="A8" s="69"/>
      <c r="B8" s="73" t="s">
        <v>2151</v>
      </c>
      <c r="C8" s="72"/>
      <c r="D8" s="74"/>
      <c r="E8" s="72"/>
      <c r="F8" s="72"/>
      <c r="G8" s="72"/>
      <c r="H8" s="70"/>
      <c r="I8" s="70"/>
      <c r="J8" s="70"/>
      <c r="K8" s="70"/>
    </row>
    <row r="9" spans="1:11" s="67" customFormat="1" ht="17.25" customHeight="1" x14ac:dyDescent="0.25">
      <c r="A9" s="69"/>
      <c r="B9" s="75" t="s">
        <v>2152</v>
      </c>
      <c r="C9" s="72"/>
      <c r="D9" s="68"/>
      <c r="E9" s="72"/>
      <c r="F9" s="72"/>
      <c r="G9" s="72"/>
      <c r="H9" s="70"/>
      <c r="I9" s="70"/>
      <c r="J9" s="70"/>
      <c r="K9" s="70"/>
    </row>
    <row r="10" spans="1:11" s="67" customFormat="1" ht="17.25" customHeight="1" x14ac:dyDescent="0.25">
      <c r="A10" s="69"/>
      <c r="B10" s="69"/>
      <c r="C10" s="218"/>
      <c r="D10" s="218"/>
      <c r="E10" s="218"/>
      <c r="F10" s="218"/>
      <c r="G10" s="218"/>
      <c r="H10" s="70"/>
      <c r="I10" s="70"/>
      <c r="J10" s="70"/>
      <c r="K10" s="70"/>
    </row>
    <row r="11" spans="1:11" s="67" customFormat="1" ht="11.25" customHeight="1" x14ac:dyDescent="0.25">
      <c r="A11" s="76"/>
      <c r="B11" s="76"/>
      <c r="C11" s="217" t="s">
        <v>2153</v>
      </c>
      <c r="D11" s="217"/>
      <c r="E11" s="217"/>
      <c r="F11" s="217"/>
      <c r="G11" s="217"/>
      <c r="H11" s="77"/>
      <c r="I11" s="77"/>
      <c r="J11" s="77"/>
      <c r="K11" s="77"/>
    </row>
    <row r="12" spans="1:11" s="67" customFormat="1" ht="11.25" customHeight="1" x14ac:dyDescent="0.25">
      <c r="A12" s="76"/>
      <c r="B12" s="76"/>
      <c r="C12" s="72"/>
      <c r="D12" s="72"/>
      <c r="E12" s="72"/>
      <c r="F12" s="72"/>
      <c r="G12" s="72"/>
      <c r="H12" s="77"/>
      <c r="I12" s="77"/>
      <c r="J12" s="77"/>
      <c r="K12" s="77"/>
    </row>
    <row r="13" spans="1:11" s="67" customFormat="1" ht="18" x14ac:dyDescent="0.25">
      <c r="A13" s="76"/>
      <c r="B13" s="219" t="s">
        <v>2154</v>
      </c>
      <c r="C13" s="219"/>
      <c r="D13" s="219"/>
      <c r="E13" s="219"/>
      <c r="F13" s="219"/>
      <c r="G13" s="219"/>
      <c r="H13" s="77"/>
      <c r="I13" s="77"/>
      <c r="J13" s="77"/>
      <c r="K13" s="77"/>
    </row>
    <row r="14" spans="1:11" s="67" customFormat="1" ht="11.25" customHeight="1" x14ac:dyDescent="0.25">
      <c r="A14" s="76"/>
      <c r="B14" s="76"/>
      <c r="C14" s="72"/>
      <c r="D14" s="72"/>
      <c r="E14" s="72"/>
      <c r="F14" s="72"/>
      <c r="G14" s="72"/>
      <c r="H14" s="77"/>
      <c r="I14" s="77"/>
      <c r="J14" s="77"/>
      <c r="K14" s="77"/>
    </row>
    <row r="15" spans="1:11" s="67" customFormat="1" ht="15" x14ac:dyDescent="0.25">
      <c r="A15" s="78"/>
      <c r="B15" s="215"/>
      <c r="C15" s="215"/>
      <c r="D15" s="215"/>
      <c r="E15" s="215"/>
      <c r="F15" s="215"/>
      <c r="G15" s="215"/>
      <c r="H15" s="71"/>
      <c r="I15" s="71"/>
      <c r="J15" s="71"/>
      <c r="K15" s="71"/>
    </row>
    <row r="16" spans="1:11" s="67" customFormat="1" ht="13.5" customHeight="1" x14ac:dyDescent="0.25">
      <c r="A16" s="79"/>
      <c r="B16" s="223" t="s">
        <v>5</v>
      </c>
      <c r="C16" s="223"/>
      <c r="D16" s="223"/>
      <c r="E16" s="223"/>
      <c r="F16" s="223"/>
      <c r="G16" s="223"/>
      <c r="H16" s="80"/>
      <c r="I16" s="80"/>
      <c r="J16" s="80"/>
      <c r="K16" s="80"/>
    </row>
    <row r="17" spans="1:20" s="67" customFormat="1" ht="9.75" customHeight="1" x14ac:dyDescent="0.25">
      <c r="A17" s="69"/>
      <c r="B17" s="69"/>
      <c r="C17" s="70"/>
      <c r="D17" s="81"/>
      <c r="E17" s="81"/>
      <c r="F17" s="81"/>
      <c r="G17" s="82"/>
      <c r="H17" s="82"/>
      <c r="I17" s="82"/>
      <c r="J17" s="82"/>
      <c r="K17" s="82"/>
    </row>
    <row r="18" spans="1:20" s="67" customFormat="1" ht="15" x14ac:dyDescent="0.25">
      <c r="A18" s="83"/>
      <c r="B18" s="224" t="s">
        <v>2155</v>
      </c>
      <c r="C18" s="224"/>
      <c r="D18" s="224"/>
      <c r="E18" s="224"/>
      <c r="F18" s="224"/>
      <c r="G18" s="224"/>
      <c r="H18" s="72"/>
      <c r="I18" s="135"/>
      <c r="J18" s="135"/>
      <c r="K18" s="135"/>
    </row>
    <row r="19" spans="1:20" s="67" customFormat="1" ht="9.75" customHeight="1" x14ac:dyDescent="0.25">
      <c r="A19" s="69"/>
      <c r="B19" s="69"/>
      <c r="C19" s="70"/>
      <c r="D19" s="72"/>
      <c r="E19" s="72"/>
      <c r="F19" s="72"/>
      <c r="G19" s="72"/>
      <c r="H19" s="72"/>
      <c r="I19" s="135"/>
      <c r="J19" s="135"/>
      <c r="K19" s="135"/>
    </row>
    <row r="20" spans="1:20" s="67" customFormat="1" ht="16.5" customHeight="1" x14ac:dyDescent="0.25">
      <c r="A20" s="225" t="s">
        <v>19</v>
      </c>
      <c r="B20" s="225" t="s">
        <v>2156</v>
      </c>
      <c r="C20" s="228" t="s">
        <v>2157</v>
      </c>
      <c r="D20" s="231" t="s">
        <v>2158</v>
      </c>
      <c r="E20" s="231"/>
      <c r="F20" s="231"/>
      <c r="G20" s="231"/>
      <c r="H20" s="231" t="s">
        <v>2159</v>
      </c>
      <c r="I20" s="145"/>
      <c r="J20" s="145"/>
      <c r="K20" s="145"/>
    </row>
    <row r="21" spans="1:20" s="67" customFormat="1" ht="45.75" customHeight="1" x14ac:dyDescent="0.25">
      <c r="A21" s="226"/>
      <c r="B21" s="226"/>
      <c r="C21" s="229"/>
      <c r="D21" s="228" t="s">
        <v>2160</v>
      </c>
      <c r="E21" s="228" t="s">
        <v>2161</v>
      </c>
      <c r="F21" s="228" t="s">
        <v>2162</v>
      </c>
      <c r="G21" s="232" t="s">
        <v>2163</v>
      </c>
      <c r="H21" s="231"/>
      <c r="I21" s="145"/>
      <c r="J21" s="145"/>
      <c r="K21" s="145"/>
      <c r="L21" s="136" t="s">
        <v>2244</v>
      </c>
      <c r="M21" s="136" t="s">
        <v>2245</v>
      </c>
      <c r="N21" s="136" t="s">
        <v>2246</v>
      </c>
      <c r="O21" s="136" t="s">
        <v>2247</v>
      </c>
      <c r="P21" s="136" t="s">
        <v>2248</v>
      </c>
      <c r="Q21" s="136" t="s">
        <v>2249</v>
      </c>
      <c r="R21" s="137" t="s">
        <v>2250</v>
      </c>
      <c r="S21" s="138" t="s">
        <v>2251</v>
      </c>
      <c r="T21" s="136" t="s">
        <v>2252</v>
      </c>
    </row>
    <row r="22" spans="1:20" s="67" customFormat="1" ht="15" x14ac:dyDescent="0.25">
      <c r="A22" s="227"/>
      <c r="B22" s="227"/>
      <c r="C22" s="230"/>
      <c r="D22" s="230"/>
      <c r="E22" s="230"/>
      <c r="F22" s="230"/>
      <c r="G22" s="233"/>
      <c r="H22" s="231"/>
      <c r="I22" s="145"/>
      <c r="J22" s="145"/>
      <c r="K22" s="145"/>
      <c r="L22" s="139"/>
      <c r="M22" s="139"/>
      <c r="N22" s="139"/>
      <c r="O22" s="139"/>
      <c r="P22" s="139"/>
      <c r="Q22" s="139"/>
      <c r="R22" s="140"/>
      <c r="S22" s="141"/>
      <c r="T22" s="142"/>
    </row>
    <row r="23" spans="1:20" s="67" customFormat="1" ht="15" x14ac:dyDescent="0.25">
      <c r="A23" s="84">
        <v>1</v>
      </c>
      <c r="B23" s="84">
        <v>2</v>
      </c>
      <c r="C23" s="85">
        <v>3</v>
      </c>
      <c r="D23" s="85">
        <v>4</v>
      </c>
      <c r="E23" s="85">
        <v>5</v>
      </c>
      <c r="F23" s="85">
        <v>6</v>
      </c>
      <c r="G23" s="85">
        <v>7</v>
      </c>
      <c r="H23" s="85">
        <v>8</v>
      </c>
      <c r="I23" s="146" t="s">
        <v>945</v>
      </c>
      <c r="J23" s="146"/>
      <c r="K23" s="146"/>
      <c r="L23" s="139"/>
      <c r="M23" s="139"/>
      <c r="N23" s="139"/>
      <c r="O23" s="139"/>
      <c r="P23" s="139"/>
      <c r="Q23" s="139"/>
      <c r="R23" s="143"/>
      <c r="S23" s="144"/>
      <c r="T23" s="142"/>
    </row>
    <row r="24" spans="1:20" s="67" customFormat="1" ht="15" x14ac:dyDescent="0.25">
      <c r="A24" s="220" t="s">
        <v>2164</v>
      </c>
      <c r="B24" s="221"/>
      <c r="C24" s="221"/>
      <c r="D24" s="221"/>
      <c r="E24" s="221"/>
      <c r="F24" s="221"/>
      <c r="G24" s="221"/>
      <c r="H24" s="222"/>
      <c r="I24" s="147"/>
      <c r="J24" s="147"/>
      <c r="K24" s="147"/>
      <c r="L24" s="139">
        <v>1.052</v>
      </c>
      <c r="M24" s="139">
        <v>1.0209999999999999</v>
      </c>
      <c r="N24" s="139">
        <v>1.0349999999999999</v>
      </c>
      <c r="O24" s="139">
        <v>1.0249999999999999</v>
      </c>
      <c r="P24" s="139">
        <v>1.02</v>
      </c>
      <c r="Q24" s="139">
        <v>1.03</v>
      </c>
      <c r="R24" s="143">
        <f>H24*L24*M24*N24*O24*P24*Q24</f>
        <v>0</v>
      </c>
      <c r="S24" s="144">
        <v>1.2</v>
      </c>
      <c r="T24" s="142">
        <f>R24*S24</f>
        <v>0</v>
      </c>
    </row>
    <row r="25" spans="1:20" s="67" customFormat="1" ht="22.5" x14ac:dyDescent="0.25">
      <c r="A25" s="84" t="s">
        <v>34</v>
      </c>
      <c r="B25" s="86" t="s">
        <v>2165</v>
      </c>
      <c r="C25" s="87" t="s">
        <v>2166</v>
      </c>
      <c r="D25" s="88"/>
      <c r="E25" s="89">
        <v>85.23</v>
      </c>
      <c r="F25" s="88"/>
      <c r="G25" s="88"/>
      <c r="H25" s="89">
        <v>85.23</v>
      </c>
      <c r="I25" s="148"/>
      <c r="J25" s="148"/>
      <c r="K25" s="148"/>
    </row>
    <row r="26" spans="1:20" s="67" customFormat="1" ht="22.5" x14ac:dyDescent="0.25">
      <c r="A26" s="84" t="s">
        <v>46</v>
      </c>
      <c r="B26" s="86" t="s">
        <v>2167</v>
      </c>
      <c r="C26" s="87" t="s">
        <v>2166</v>
      </c>
      <c r="D26" s="88"/>
      <c r="E26" s="89">
        <v>705.73</v>
      </c>
      <c r="F26" s="88"/>
      <c r="G26" s="88"/>
      <c r="H26" s="89">
        <v>705.73</v>
      </c>
      <c r="I26" s="148"/>
      <c r="J26" s="148"/>
      <c r="K26" s="148"/>
    </row>
    <row r="27" spans="1:20" s="67" customFormat="1" ht="22.5" x14ac:dyDescent="0.25">
      <c r="A27" s="84" t="s">
        <v>55</v>
      </c>
      <c r="B27" s="86" t="s">
        <v>2168</v>
      </c>
      <c r="C27" s="87" t="s">
        <v>2166</v>
      </c>
      <c r="D27" s="88"/>
      <c r="E27" s="89">
        <v>67.09</v>
      </c>
      <c r="F27" s="88"/>
      <c r="G27" s="88"/>
      <c r="H27" s="89">
        <v>67.09</v>
      </c>
      <c r="I27" s="148"/>
      <c r="J27" s="148"/>
      <c r="K27" s="148"/>
    </row>
    <row r="28" spans="1:20" s="67" customFormat="1" ht="22.5" x14ac:dyDescent="0.25">
      <c r="A28" s="84" t="s">
        <v>64</v>
      </c>
      <c r="B28" s="86" t="s">
        <v>2169</v>
      </c>
      <c r="C28" s="87" t="s">
        <v>2166</v>
      </c>
      <c r="D28" s="88"/>
      <c r="E28" s="89">
        <v>67.09</v>
      </c>
      <c r="F28" s="88"/>
      <c r="G28" s="88"/>
      <c r="H28" s="89">
        <v>67.09</v>
      </c>
      <c r="I28" s="148"/>
      <c r="J28" s="148"/>
      <c r="K28" s="148"/>
    </row>
    <row r="29" spans="1:20" s="67" customFormat="1" ht="22.5" x14ac:dyDescent="0.25">
      <c r="A29" s="84" t="s">
        <v>73</v>
      </c>
      <c r="B29" s="86" t="s">
        <v>2170</v>
      </c>
      <c r="C29" s="87" t="s">
        <v>2166</v>
      </c>
      <c r="D29" s="88"/>
      <c r="E29" s="89">
        <v>384.73</v>
      </c>
      <c r="F29" s="88"/>
      <c r="G29" s="88"/>
      <c r="H29" s="89">
        <v>384.73</v>
      </c>
      <c r="I29" s="148"/>
      <c r="J29" s="148"/>
      <c r="K29" s="148"/>
    </row>
    <row r="30" spans="1:20" s="67" customFormat="1" ht="22.5" x14ac:dyDescent="0.25">
      <c r="A30" s="84" t="s">
        <v>82</v>
      </c>
      <c r="B30" s="86" t="s">
        <v>2171</v>
      </c>
      <c r="C30" s="87" t="s">
        <v>2166</v>
      </c>
      <c r="D30" s="88"/>
      <c r="E30" s="89">
        <v>249.57</v>
      </c>
      <c r="F30" s="88"/>
      <c r="G30" s="88"/>
      <c r="H30" s="89">
        <v>249.57</v>
      </c>
      <c r="I30" s="148"/>
      <c r="J30" s="148"/>
      <c r="K30" s="148"/>
    </row>
    <row r="31" spans="1:20" s="67" customFormat="1" ht="22.5" x14ac:dyDescent="0.25">
      <c r="A31" s="84" t="s">
        <v>91</v>
      </c>
      <c r="B31" s="86" t="s">
        <v>2172</v>
      </c>
      <c r="C31" s="87" t="s">
        <v>2166</v>
      </c>
      <c r="D31" s="88"/>
      <c r="E31" s="89">
        <v>642.04</v>
      </c>
      <c r="F31" s="88"/>
      <c r="G31" s="88"/>
      <c r="H31" s="89">
        <v>642.04</v>
      </c>
      <c r="I31" s="148"/>
      <c r="J31" s="148"/>
      <c r="K31" s="148"/>
    </row>
    <row r="32" spans="1:20" s="67" customFormat="1" ht="22.5" x14ac:dyDescent="0.25">
      <c r="A32" s="84" t="s">
        <v>100</v>
      </c>
      <c r="B32" s="86" t="s">
        <v>2173</v>
      </c>
      <c r="C32" s="87" t="s">
        <v>2166</v>
      </c>
      <c r="D32" s="88"/>
      <c r="E32" s="89">
        <v>177.48</v>
      </c>
      <c r="F32" s="88"/>
      <c r="G32" s="88"/>
      <c r="H32" s="89">
        <v>177.48</v>
      </c>
      <c r="I32" s="148"/>
      <c r="J32" s="148"/>
      <c r="K32" s="148"/>
    </row>
    <row r="33" spans="1:11" s="67" customFormat="1" ht="22.5" x14ac:dyDescent="0.25">
      <c r="A33" s="84" t="s">
        <v>108</v>
      </c>
      <c r="B33" s="86" t="s">
        <v>2174</v>
      </c>
      <c r="C33" s="87" t="s">
        <v>2166</v>
      </c>
      <c r="D33" s="88"/>
      <c r="E33" s="89">
        <v>103.14</v>
      </c>
      <c r="F33" s="88"/>
      <c r="G33" s="88"/>
      <c r="H33" s="89">
        <v>103.14</v>
      </c>
      <c r="I33" s="148"/>
      <c r="J33" s="148"/>
      <c r="K33" s="148"/>
    </row>
    <row r="34" spans="1:11" s="67" customFormat="1" ht="22.5" x14ac:dyDescent="0.25">
      <c r="A34" s="84" t="s">
        <v>116</v>
      </c>
      <c r="B34" s="86" t="s">
        <v>2175</v>
      </c>
      <c r="C34" s="87" t="s">
        <v>2166</v>
      </c>
      <c r="D34" s="88"/>
      <c r="E34" s="89">
        <v>636.76</v>
      </c>
      <c r="F34" s="88"/>
      <c r="G34" s="88"/>
      <c r="H34" s="89">
        <v>636.76</v>
      </c>
      <c r="I34" s="148"/>
      <c r="J34" s="148"/>
      <c r="K34" s="148"/>
    </row>
    <row r="35" spans="1:11" s="67" customFormat="1" ht="22.5" x14ac:dyDescent="0.25">
      <c r="A35" s="84" t="s">
        <v>125</v>
      </c>
      <c r="B35" s="86" t="s">
        <v>2176</v>
      </c>
      <c r="C35" s="87" t="s">
        <v>2177</v>
      </c>
      <c r="D35" s="88"/>
      <c r="E35" s="89">
        <v>52.36</v>
      </c>
      <c r="F35" s="88"/>
      <c r="G35" s="88"/>
      <c r="H35" s="89">
        <v>52.36</v>
      </c>
      <c r="I35" s="148"/>
      <c r="J35" s="148"/>
      <c r="K35" s="148"/>
    </row>
    <row r="36" spans="1:11" s="67" customFormat="1" ht="33.75" x14ac:dyDescent="0.25">
      <c r="A36" s="84" t="s">
        <v>134</v>
      </c>
      <c r="B36" s="86" t="s">
        <v>2178</v>
      </c>
      <c r="C36" s="87" t="s">
        <v>2179</v>
      </c>
      <c r="D36" s="89">
        <v>4.6399999999999997</v>
      </c>
      <c r="E36" s="90">
        <v>5069.41</v>
      </c>
      <c r="F36" s="88"/>
      <c r="G36" s="88"/>
      <c r="H36" s="90">
        <v>5074.05</v>
      </c>
      <c r="I36" s="149"/>
      <c r="J36" s="149"/>
      <c r="K36" s="149"/>
    </row>
    <row r="37" spans="1:11" s="67" customFormat="1" ht="33.75" x14ac:dyDescent="0.25">
      <c r="A37" s="84" t="s">
        <v>2180</v>
      </c>
      <c r="B37" s="86" t="s">
        <v>2181</v>
      </c>
      <c r="C37" s="87" t="s">
        <v>2179</v>
      </c>
      <c r="D37" s="89">
        <v>1.37</v>
      </c>
      <c r="E37" s="89">
        <v>872.99</v>
      </c>
      <c r="F37" s="88"/>
      <c r="G37" s="88"/>
      <c r="H37" s="89">
        <v>874.36</v>
      </c>
      <c r="I37" s="148"/>
      <c r="J37" s="148"/>
      <c r="K37" s="148"/>
    </row>
    <row r="38" spans="1:11" s="67" customFormat="1" ht="33.75" x14ac:dyDescent="0.25">
      <c r="A38" s="84" t="s">
        <v>2182</v>
      </c>
      <c r="B38" s="86" t="s">
        <v>2183</v>
      </c>
      <c r="C38" s="87" t="s">
        <v>2179</v>
      </c>
      <c r="D38" s="89">
        <v>4.1100000000000003</v>
      </c>
      <c r="E38" s="90">
        <v>5731.58</v>
      </c>
      <c r="F38" s="88"/>
      <c r="G38" s="88"/>
      <c r="H38" s="90">
        <v>5735.69</v>
      </c>
      <c r="I38" s="149"/>
      <c r="J38" s="149"/>
      <c r="K38" s="149"/>
    </row>
    <row r="39" spans="1:11" s="67" customFormat="1" ht="33.75" x14ac:dyDescent="0.25">
      <c r="A39" s="84" t="s">
        <v>1035</v>
      </c>
      <c r="B39" s="86" t="s">
        <v>2184</v>
      </c>
      <c r="C39" s="87" t="s">
        <v>2179</v>
      </c>
      <c r="D39" s="89">
        <v>0.14000000000000001</v>
      </c>
      <c r="E39" s="89">
        <v>358.88</v>
      </c>
      <c r="F39" s="88"/>
      <c r="G39" s="88"/>
      <c r="H39" s="89">
        <v>359.02</v>
      </c>
      <c r="I39" s="148"/>
      <c r="J39" s="148"/>
      <c r="K39" s="148"/>
    </row>
    <row r="40" spans="1:11" s="67" customFormat="1" ht="33.75" x14ac:dyDescent="0.25">
      <c r="A40" s="84" t="s">
        <v>1040</v>
      </c>
      <c r="B40" s="86" t="s">
        <v>2185</v>
      </c>
      <c r="C40" s="87" t="s">
        <v>2179</v>
      </c>
      <c r="D40" s="89">
        <v>0.14000000000000001</v>
      </c>
      <c r="E40" s="89">
        <v>361.28</v>
      </c>
      <c r="F40" s="88"/>
      <c r="G40" s="88"/>
      <c r="H40" s="89">
        <v>361.42</v>
      </c>
      <c r="I40" s="148"/>
      <c r="J40" s="148"/>
      <c r="K40" s="148"/>
    </row>
    <row r="41" spans="1:11" s="67" customFormat="1" ht="33.75" x14ac:dyDescent="0.25">
      <c r="A41" s="84" t="s">
        <v>1123</v>
      </c>
      <c r="B41" s="86" t="s">
        <v>2186</v>
      </c>
      <c r="C41" s="87" t="s">
        <v>2179</v>
      </c>
      <c r="D41" s="89">
        <v>0.14000000000000001</v>
      </c>
      <c r="E41" s="89">
        <v>442.65</v>
      </c>
      <c r="F41" s="88"/>
      <c r="G41" s="88"/>
      <c r="H41" s="89">
        <v>442.79</v>
      </c>
      <c r="I41" s="148"/>
      <c r="J41" s="148"/>
      <c r="K41" s="148"/>
    </row>
    <row r="42" spans="1:11" s="67" customFormat="1" ht="33.75" x14ac:dyDescent="0.25">
      <c r="A42" s="84" t="s">
        <v>634</v>
      </c>
      <c r="B42" s="86" t="s">
        <v>2187</v>
      </c>
      <c r="C42" s="87" t="s">
        <v>2179</v>
      </c>
      <c r="D42" s="89">
        <v>1.37</v>
      </c>
      <c r="E42" s="90">
        <v>2668.76</v>
      </c>
      <c r="F42" s="88"/>
      <c r="G42" s="88"/>
      <c r="H42" s="90">
        <v>2670.13</v>
      </c>
      <c r="I42" s="149"/>
      <c r="J42" s="149"/>
      <c r="K42" s="149"/>
    </row>
    <row r="43" spans="1:11" s="67" customFormat="1" ht="33.75" x14ac:dyDescent="0.25">
      <c r="A43" s="84" t="s">
        <v>429</v>
      </c>
      <c r="B43" s="86" t="s">
        <v>2188</v>
      </c>
      <c r="C43" s="87" t="s">
        <v>2179</v>
      </c>
      <c r="D43" s="89">
        <v>0.14000000000000001</v>
      </c>
      <c r="E43" s="89">
        <v>494.25</v>
      </c>
      <c r="F43" s="88"/>
      <c r="G43" s="88"/>
      <c r="H43" s="89">
        <v>494.39</v>
      </c>
      <c r="I43" s="148"/>
      <c r="J43" s="148"/>
      <c r="K43" s="148"/>
    </row>
    <row r="44" spans="1:11" s="67" customFormat="1" ht="33.75" x14ac:dyDescent="0.25">
      <c r="A44" s="84" t="s">
        <v>438</v>
      </c>
      <c r="B44" s="86" t="s">
        <v>2189</v>
      </c>
      <c r="C44" s="87" t="s">
        <v>2179</v>
      </c>
      <c r="D44" s="89">
        <v>0.96</v>
      </c>
      <c r="E44" s="89">
        <v>505.62</v>
      </c>
      <c r="F44" s="88"/>
      <c r="G44" s="88"/>
      <c r="H44" s="89">
        <v>506.58</v>
      </c>
      <c r="I44" s="148"/>
      <c r="J44" s="148"/>
      <c r="K44" s="148"/>
    </row>
    <row r="45" spans="1:11" s="67" customFormat="1" ht="33.75" x14ac:dyDescent="0.25">
      <c r="A45" s="84" t="s">
        <v>1234</v>
      </c>
      <c r="B45" s="86" t="s">
        <v>2190</v>
      </c>
      <c r="C45" s="87" t="s">
        <v>2179</v>
      </c>
      <c r="D45" s="88"/>
      <c r="E45" s="90">
        <v>1632.43</v>
      </c>
      <c r="F45" s="88"/>
      <c r="G45" s="88"/>
      <c r="H45" s="90">
        <v>1632.43</v>
      </c>
      <c r="I45" s="149"/>
      <c r="J45" s="149"/>
      <c r="K45" s="149"/>
    </row>
    <row r="46" spans="1:11" s="67" customFormat="1" ht="33.75" x14ac:dyDescent="0.25">
      <c r="A46" s="84" t="s">
        <v>1517</v>
      </c>
      <c r="B46" s="86" t="s">
        <v>2191</v>
      </c>
      <c r="C46" s="87" t="s">
        <v>2179</v>
      </c>
      <c r="D46" s="89">
        <v>1.37</v>
      </c>
      <c r="E46" s="90">
        <v>5147.82</v>
      </c>
      <c r="F46" s="88"/>
      <c r="G46" s="88"/>
      <c r="H46" s="90">
        <v>5149.1899999999996</v>
      </c>
      <c r="I46" s="149"/>
      <c r="J46" s="149"/>
      <c r="K46" s="149"/>
    </row>
    <row r="47" spans="1:11" s="67" customFormat="1" ht="45" x14ac:dyDescent="0.25">
      <c r="A47" s="84" t="s">
        <v>2192</v>
      </c>
      <c r="B47" s="86" t="s">
        <v>2193</v>
      </c>
      <c r="C47" s="87" t="s">
        <v>2194</v>
      </c>
      <c r="D47" s="89">
        <v>0.55000000000000004</v>
      </c>
      <c r="E47" s="90">
        <v>8395.75</v>
      </c>
      <c r="F47" s="88"/>
      <c r="G47" s="88"/>
      <c r="H47" s="91">
        <v>8396.2999999999993</v>
      </c>
      <c r="I47" s="150"/>
      <c r="J47" s="150"/>
      <c r="K47" s="150"/>
    </row>
    <row r="48" spans="1:11" s="67" customFormat="1" ht="45" x14ac:dyDescent="0.25">
      <c r="A48" s="84" t="s">
        <v>1180</v>
      </c>
      <c r="B48" s="86" t="s">
        <v>2193</v>
      </c>
      <c r="C48" s="87" t="s">
        <v>2194</v>
      </c>
      <c r="D48" s="89">
        <v>8.33</v>
      </c>
      <c r="E48" s="90">
        <v>1887.66</v>
      </c>
      <c r="F48" s="88"/>
      <c r="G48" s="88"/>
      <c r="H48" s="90">
        <v>1895.99</v>
      </c>
      <c r="I48" s="149"/>
      <c r="J48" s="149"/>
      <c r="K48" s="149"/>
    </row>
    <row r="49" spans="1:11" s="67" customFormat="1" ht="33.75" x14ac:dyDescent="0.25">
      <c r="A49" s="84" t="s">
        <v>1185</v>
      </c>
      <c r="B49" s="86" t="s">
        <v>2195</v>
      </c>
      <c r="C49" s="87" t="s">
        <v>2196</v>
      </c>
      <c r="D49" s="89">
        <v>0.14000000000000001</v>
      </c>
      <c r="E49" s="92">
        <v>496.7</v>
      </c>
      <c r="F49" s="88"/>
      <c r="G49" s="88"/>
      <c r="H49" s="89">
        <v>496.84</v>
      </c>
      <c r="I49" s="148"/>
      <c r="J49" s="148"/>
      <c r="K49" s="148"/>
    </row>
    <row r="50" spans="1:11" s="67" customFormat="1" ht="22.5" x14ac:dyDescent="0.25">
      <c r="A50" s="84" t="s">
        <v>1042</v>
      </c>
      <c r="B50" s="86" t="s">
        <v>2197</v>
      </c>
      <c r="C50" s="87" t="s">
        <v>2198</v>
      </c>
      <c r="D50" s="88"/>
      <c r="E50" s="90">
        <v>30089.52</v>
      </c>
      <c r="F50" s="88"/>
      <c r="G50" s="88"/>
      <c r="H50" s="90">
        <v>30089.52</v>
      </c>
      <c r="I50" s="149"/>
      <c r="J50" s="149"/>
      <c r="K50" s="149"/>
    </row>
    <row r="51" spans="1:11" s="67" customFormat="1" ht="15" x14ac:dyDescent="0.25">
      <c r="A51" s="93"/>
      <c r="B51" s="234" t="s">
        <v>2199</v>
      </c>
      <c r="C51" s="235"/>
      <c r="D51" s="94">
        <v>23.4</v>
      </c>
      <c r="E51" s="95">
        <v>67326.52</v>
      </c>
      <c r="F51" s="96"/>
      <c r="G51" s="96"/>
      <c r="H51" s="97">
        <v>67349.919999999998</v>
      </c>
      <c r="I51" s="151"/>
      <c r="J51" s="151"/>
      <c r="K51" s="151"/>
    </row>
    <row r="52" spans="1:11" s="67" customFormat="1" ht="15" x14ac:dyDescent="0.25">
      <c r="A52" s="220" t="s">
        <v>2200</v>
      </c>
      <c r="B52" s="221"/>
      <c r="C52" s="221"/>
      <c r="D52" s="221"/>
      <c r="E52" s="221"/>
      <c r="F52" s="221"/>
      <c r="G52" s="221"/>
      <c r="H52" s="222"/>
      <c r="I52" s="147"/>
      <c r="J52" s="147"/>
      <c r="K52" s="147"/>
    </row>
    <row r="53" spans="1:11" s="67" customFormat="1" ht="15" x14ac:dyDescent="0.25">
      <c r="A53" s="93"/>
      <c r="B53" s="236" t="s">
        <v>2201</v>
      </c>
      <c r="C53" s="237"/>
      <c r="D53" s="94">
        <v>23.4</v>
      </c>
      <c r="E53" s="95">
        <v>67326.52</v>
      </c>
      <c r="F53" s="96"/>
      <c r="G53" s="96"/>
      <c r="H53" s="97">
        <v>67349.919999999998</v>
      </c>
      <c r="I53" s="151"/>
      <c r="J53" s="151"/>
      <c r="K53" s="151"/>
    </row>
    <row r="54" spans="1:11" s="67" customFormat="1" ht="15" x14ac:dyDescent="0.25">
      <c r="A54" s="220" t="s">
        <v>2202</v>
      </c>
      <c r="B54" s="221"/>
      <c r="C54" s="221"/>
      <c r="D54" s="221"/>
      <c r="E54" s="221"/>
      <c r="F54" s="221"/>
      <c r="G54" s="221"/>
      <c r="H54" s="222"/>
      <c r="I54" s="147"/>
      <c r="J54" s="147"/>
      <c r="K54" s="147"/>
    </row>
    <row r="55" spans="1:11" s="67" customFormat="1" ht="33.75" x14ac:dyDescent="0.25">
      <c r="A55" s="84" t="s">
        <v>1047</v>
      </c>
      <c r="B55" s="86" t="s">
        <v>2203</v>
      </c>
      <c r="C55" s="87" t="s">
        <v>2204</v>
      </c>
      <c r="D55" s="89">
        <v>1.22</v>
      </c>
      <c r="E55" s="90">
        <v>3500.98</v>
      </c>
      <c r="F55" s="88"/>
      <c r="G55" s="88"/>
      <c r="H55" s="91">
        <v>3502.2</v>
      </c>
      <c r="I55" s="150"/>
      <c r="J55" s="150"/>
      <c r="K55" s="150"/>
    </row>
    <row r="56" spans="1:11" s="67" customFormat="1" ht="15" x14ac:dyDescent="0.25">
      <c r="A56" s="93"/>
      <c r="B56" s="234" t="s">
        <v>2205</v>
      </c>
      <c r="C56" s="235"/>
      <c r="D56" s="99">
        <v>1.22</v>
      </c>
      <c r="E56" s="95">
        <v>3500.98</v>
      </c>
      <c r="F56" s="96"/>
      <c r="G56" s="96"/>
      <c r="H56" s="100">
        <v>3502.2</v>
      </c>
      <c r="I56" s="152"/>
      <c r="J56" s="152"/>
      <c r="K56" s="152"/>
    </row>
    <row r="57" spans="1:11" s="67" customFormat="1" ht="15" x14ac:dyDescent="0.25">
      <c r="A57" s="93"/>
      <c r="B57" s="236" t="s">
        <v>2206</v>
      </c>
      <c r="C57" s="237"/>
      <c r="D57" s="99">
        <v>24.62</v>
      </c>
      <c r="E57" s="101">
        <v>70827.5</v>
      </c>
      <c r="F57" s="96"/>
      <c r="G57" s="96"/>
      <c r="H57" s="97">
        <v>70852.12</v>
      </c>
      <c r="I57" s="151"/>
      <c r="J57" s="151"/>
      <c r="K57" s="151"/>
    </row>
    <row r="58" spans="1:11" s="67" customFormat="1" ht="15" x14ac:dyDescent="0.25">
      <c r="A58" s="220" t="s">
        <v>2207</v>
      </c>
      <c r="B58" s="221"/>
      <c r="C58" s="221"/>
      <c r="D58" s="221"/>
      <c r="E58" s="221"/>
      <c r="F58" s="221"/>
      <c r="G58" s="221"/>
      <c r="H58" s="222"/>
      <c r="I58" s="147"/>
      <c r="J58" s="147"/>
      <c r="K58" s="147"/>
    </row>
    <row r="59" spans="1:11" s="67" customFormat="1" ht="15" x14ac:dyDescent="0.25">
      <c r="A59" s="84" t="s">
        <v>1753</v>
      </c>
      <c r="B59" s="86"/>
      <c r="C59" s="87" t="s">
        <v>2208</v>
      </c>
      <c r="D59" s="89">
        <v>0.52</v>
      </c>
      <c r="E59" s="90">
        <v>1487.38</v>
      </c>
      <c r="F59" s="88"/>
      <c r="G59" s="88"/>
      <c r="H59" s="91">
        <v>1487.9</v>
      </c>
      <c r="I59" s="150"/>
      <c r="J59" s="150"/>
      <c r="K59" s="150"/>
    </row>
    <row r="60" spans="1:11" s="67" customFormat="1" ht="15" x14ac:dyDescent="0.25">
      <c r="A60" s="84" t="s">
        <v>2209</v>
      </c>
      <c r="B60" s="86"/>
      <c r="C60" s="87" t="s">
        <v>2210</v>
      </c>
      <c r="D60" s="89">
        <v>0.86</v>
      </c>
      <c r="E60" s="90">
        <v>2478.96</v>
      </c>
      <c r="F60" s="88"/>
      <c r="G60" s="88"/>
      <c r="H60" s="90">
        <v>2479.8200000000002</v>
      </c>
      <c r="I60" s="149"/>
      <c r="J60" s="149"/>
      <c r="K60" s="149"/>
    </row>
    <row r="61" spans="1:11" s="67" customFormat="1" ht="15" x14ac:dyDescent="0.25">
      <c r="A61" s="84" t="s">
        <v>2211</v>
      </c>
      <c r="B61" s="86"/>
      <c r="C61" s="87" t="s">
        <v>2212</v>
      </c>
      <c r="D61" s="89">
        <v>0.62</v>
      </c>
      <c r="E61" s="90">
        <v>1770.69</v>
      </c>
      <c r="F61" s="88"/>
      <c r="G61" s="88"/>
      <c r="H61" s="90">
        <v>1771.31</v>
      </c>
      <c r="I61" s="149"/>
      <c r="J61" s="149"/>
      <c r="K61" s="149"/>
    </row>
    <row r="62" spans="1:11" s="67" customFormat="1" ht="15" x14ac:dyDescent="0.25">
      <c r="A62" s="84" t="s">
        <v>1766</v>
      </c>
      <c r="B62" s="86"/>
      <c r="C62" s="87" t="s">
        <v>2213</v>
      </c>
      <c r="D62" s="89">
        <v>0.49</v>
      </c>
      <c r="E62" s="90">
        <v>1416.55</v>
      </c>
      <c r="F62" s="88"/>
      <c r="G62" s="88"/>
      <c r="H62" s="90">
        <v>1417.04</v>
      </c>
      <c r="I62" s="149"/>
      <c r="J62" s="149"/>
      <c r="K62" s="149"/>
    </row>
    <row r="63" spans="1:11" s="67" customFormat="1" ht="15" x14ac:dyDescent="0.25">
      <c r="A63" s="93"/>
      <c r="B63" s="234" t="s">
        <v>2214</v>
      </c>
      <c r="C63" s="235"/>
      <c r="D63" s="99">
        <v>2.4900000000000002</v>
      </c>
      <c r="E63" s="95">
        <v>7153.58</v>
      </c>
      <c r="F63" s="96"/>
      <c r="G63" s="96"/>
      <c r="H63" s="97">
        <v>7156.07</v>
      </c>
      <c r="I63" s="151"/>
      <c r="J63" s="151"/>
      <c r="K63" s="151"/>
    </row>
    <row r="64" spans="1:11" s="67" customFormat="1" ht="15" x14ac:dyDescent="0.25">
      <c r="A64" s="93"/>
      <c r="B64" s="236" t="s">
        <v>2215</v>
      </c>
      <c r="C64" s="237"/>
      <c r="D64" s="99">
        <v>27.11</v>
      </c>
      <c r="E64" s="95">
        <v>77981.08</v>
      </c>
      <c r="F64" s="96"/>
      <c r="G64" s="96"/>
      <c r="H64" s="97">
        <v>78008.19</v>
      </c>
      <c r="I64" s="151"/>
      <c r="J64" s="151"/>
      <c r="K64" s="151"/>
    </row>
    <row r="65" spans="1:11" s="67" customFormat="1" ht="52.5" customHeight="1" x14ac:dyDescent="0.25">
      <c r="A65" s="220" t="s">
        <v>2216</v>
      </c>
      <c r="B65" s="221"/>
      <c r="C65" s="221"/>
      <c r="D65" s="221"/>
      <c r="E65" s="221"/>
      <c r="F65" s="221"/>
      <c r="G65" s="221"/>
      <c r="H65" s="222"/>
      <c r="I65" s="147"/>
      <c r="J65" s="147"/>
      <c r="K65" s="147"/>
    </row>
    <row r="66" spans="1:11" s="67" customFormat="1" ht="15" x14ac:dyDescent="0.25">
      <c r="A66" s="93"/>
      <c r="B66" s="236" t="s">
        <v>2217</v>
      </c>
      <c r="C66" s="237"/>
      <c r="D66" s="99">
        <v>27.11</v>
      </c>
      <c r="E66" s="95">
        <v>77981.08</v>
      </c>
      <c r="F66" s="96"/>
      <c r="G66" s="96"/>
      <c r="H66" s="97">
        <v>78008.19</v>
      </c>
      <c r="I66" s="151"/>
      <c r="J66" s="151"/>
      <c r="K66" s="151"/>
    </row>
    <row r="67" spans="1:11" s="67" customFormat="1" ht="15" x14ac:dyDescent="0.25">
      <c r="A67" s="220" t="s">
        <v>2218</v>
      </c>
      <c r="B67" s="221"/>
      <c r="C67" s="221"/>
      <c r="D67" s="221"/>
      <c r="E67" s="221"/>
      <c r="F67" s="221"/>
      <c r="G67" s="221"/>
      <c r="H67" s="222"/>
      <c r="I67" s="147"/>
      <c r="J67" s="147"/>
      <c r="K67" s="147"/>
    </row>
    <row r="68" spans="1:11" s="67" customFormat="1" ht="56.25" x14ac:dyDescent="0.25">
      <c r="A68" s="84" t="s">
        <v>908</v>
      </c>
      <c r="B68" s="86" t="s">
        <v>2219</v>
      </c>
      <c r="C68" s="87" t="s">
        <v>2220</v>
      </c>
      <c r="D68" s="89">
        <v>0.81</v>
      </c>
      <c r="E68" s="90">
        <v>2339.4299999999998</v>
      </c>
      <c r="F68" s="88"/>
      <c r="G68" s="88"/>
      <c r="H68" s="90">
        <v>2340.2399999999998</v>
      </c>
      <c r="I68" s="149"/>
      <c r="J68" s="149"/>
      <c r="K68" s="149"/>
    </row>
    <row r="69" spans="1:11" s="67" customFormat="1" ht="15" x14ac:dyDescent="0.25">
      <c r="A69" s="93"/>
      <c r="B69" s="234" t="s">
        <v>2221</v>
      </c>
      <c r="C69" s="235"/>
      <c r="D69" s="99">
        <v>0.81</v>
      </c>
      <c r="E69" s="95">
        <v>2339.4299999999998</v>
      </c>
      <c r="F69" s="96"/>
      <c r="G69" s="96"/>
      <c r="H69" s="97">
        <v>2340.2399999999998</v>
      </c>
      <c r="I69" s="151"/>
      <c r="J69" s="151"/>
      <c r="K69" s="151"/>
    </row>
    <row r="70" spans="1:11" s="67" customFormat="1" ht="15" x14ac:dyDescent="0.25">
      <c r="A70" s="93"/>
      <c r="B70" s="236" t="s">
        <v>2222</v>
      </c>
      <c r="C70" s="237"/>
      <c r="D70" s="99">
        <v>27.92</v>
      </c>
      <c r="E70" s="95">
        <v>80320.509999999995</v>
      </c>
      <c r="F70" s="96"/>
      <c r="G70" s="96"/>
      <c r="H70" s="97">
        <v>80348.429999999993</v>
      </c>
      <c r="I70" s="151"/>
      <c r="J70" s="151"/>
      <c r="K70" s="151"/>
    </row>
    <row r="71" spans="1:11" s="67" customFormat="1" ht="15" x14ac:dyDescent="0.25">
      <c r="A71" s="220" t="s">
        <v>2223</v>
      </c>
      <c r="B71" s="221"/>
      <c r="C71" s="221"/>
      <c r="D71" s="221"/>
      <c r="E71" s="221"/>
      <c r="F71" s="221"/>
      <c r="G71" s="221"/>
      <c r="H71" s="222"/>
      <c r="I71" s="147"/>
      <c r="J71" s="147"/>
      <c r="K71" s="147"/>
    </row>
    <row r="72" spans="1:11" s="67" customFormat="1" ht="15" x14ac:dyDescent="0.25">
      <c r="A72" s="93"/>
      <c r="B72" s="234" t="s">
        <v>2224</v>
      </c>
      <c r="C72" s="235"/>
      <c r="D72" s="102"/>
      <c r="E72" s="102"/>
      <c r="F72" s="96"/>
      <c r="G72" s="96"/>
      <c r="H72" s="96"/>
      <c r="I72" s="153"/>
      <c r="J72" s="153"/>
      <c r="K72" s="153"/>
    </row>
    <row r="73" spans="1:11" s="67" customFormat="1" ht="15" x14ac:dyDescent="0.25">
      <c r="A73" s="93"/>
      <c r="B73" s="238" t="s">
        <v>2225</v>
      </c>
      <c r="C73" s="239"/>
      <c r="D73" s="89">
        <v>27.92</v>
      </c>
      <c r="E73" s="90">
        <v>80320.509999999995</v>
      </c>
      <c r="F73" s="103"/>
      <c r="G73" s="103"/>
      <c r="H73" s="104">
        <v>80348.429999999993</v>
      </c>
      <c r="I73" s="154"/>
      <c r="J73" s="154"/>
      <c r="K73" s="154"/>
    </row>
    <row r="74" spans="1:11" s="67" customFormat="1" ht="15" x14ac:dyDescent="0.25">
      <c r="A74" s="93"/>
      <c r="B74" s="86"/>
      <c r="C74" s="88"/>
      <c r="D74" s="88"/>
      <c r="E74" s="88"/>
      <c r="F74" s="88"/>
      <c r="G74" s="88"/>
      <c r="H74" s="88"/>
      <c r="I74" s="155"/>
      <c r="J74" s="155"/>
      <c r="K74" s="155"/>
    </row>
    <row r="75" spans="1:11" s="67" customFormat="1" ht="15" x14ac:dyDescent="0.25">
      <c r="A75" s="93"/>
      <c r="B75" s="240" t="s">
        <v>2226</v>
      </c>
      <c r="C75" s="241"/>
      <c r="D75" s="99">
        <v>27.92</v>
      </c>
      <c r="E75" s="95">
        <v>80320.509999999995</v>
      </c>
      <c r="F75" s="102"/>
      <c r="G75" s="102"/>
      <c r="H75" s="95">
        <v>80348.429999999993</v>
      </c>
      <c r="I75" s="156"/>
      <c r="J75" s="156"/>
      <c r="K75" s="156"/>
    </row>
    <row r="76" spans="1:11" s="67" customFormat="1" ht="15" x14ac:dyDescent="0.25">
      <c r="A76" s="220" t="s">
        <v>2227</v>
      </c>
      <c r="B76" s="221"/>
      <c r="C76" s="221"/>
      <c r="D76" s="221"/>
      <c r="E76" s="221"/>
      <c r="F76" s="221"/>
      <c r="G76" s="221"/>
      <c r="H76" s="222"/>
      <c r="I76" s="147"/>
      <c r="J76" s="147"/>
      <c r="K76" s="147"/>
    </row>
    <row r="77" spans="1:11" s="67" customFormat="1" ht="15" x14ac:dyDescent="0.25">
      <c r="A77" s="84" t="s">
        <v>914</v>
      </c>
      <c r="B77" s="86" t="s">
        <v>2228</v>
      </c>
      <c r="C77" s="87" t="s">
        <v>2229</v>
      </c>
      <c r="D77" s="89">
        <v>5.58</v>
      </c>
      <c r="E77" s="91">
        <v>16064.1</v>
      </c>
      <c r="F77" s="88"/>
      <c r="G77" s="88"/>
      <c r="H77" s="90">
        <v>16069.68</v>
      </c>
      <c r="I77" s="149"/>
      <c r="J77" s="149"/>
      <c r="K77" s="149"/>
    </row>
    <row r="78" spans="1:11" s="67" customFormat="1" ht="15" x14ac:dyDescent="0.25">
      <c r="A78" s="93"/>
      <c r="B78" s="234" t="s">
        <v>2230</v>
      </c>
      <c r="C78" s="235"/>
      <c r="D78" s="99">
        <v>5.58</v>
      </c>
      <c r="E78" s="101">
        <v>16064.1</v>
      </c>
      <c r="F78" s="96"/>
      <c r="G78" s="96"/>
      <c r="H78" s="97">
        <v>16069.68</v>
      </c>
      <c r="I78" s="151"/>
      <c r="J78" s="151"/>
      <c r="K78" s="151"/>
    </row>
    <row r="79" spans="1:11" s="67" customFormat="1" ht="15" x14ac:dyDescent="0.25">
      <c r="A79" s="93"/>
      <c r="B79" s="236" t="s">
        <v>2231</v>
      </c>
      <c r="C79" s="237"/>
      <c r="D79" s="94">
        <v>33.5</v>
      </c>
      <c r="E79" s="95">
        <v>96384.61</v>
      </c>
      <c r="F79" s="96"/>
      <c r="G79" s="96"/>
      <c r="H79" s="97">
        <v>96418.11</v>
      </c>
      <c r="I79" s="151"/>
      <c r="J79" s="151"/>
      <c r="K79" s="151"/>
    </row>
    <row r="82" spans="1:11" s="67" customFormat="1" ht="15" x14ac:dyDescent="0.25">
      <c r="A82" s="106" t="s">
        <v>2232</v>
      </c>
      <c r="B82" s="69"/>
      <c r="D82" s="107"/>
      <c r="E82" s="107"/>
      <c r="F82" s="107" t="s">
        <v>2233</v>
      </c>
      <c r="G82" s="107"/>
      <c r="H82" s="107"/>
      <c r="I82" s="157"/>
      <c r="J82" s="157"/>
      <c r="K82" s="157"/>
    </row>
    <row r="83" spans="1:11" s="67" customFormat="1" ht="15" x14ac:dyDescent="0.25">
      <c r="A83" s="69"/>
      <c r="B83" s="69"/>
      <c r="C83" s="108"/>
      <c r="D83" s="108" t="s">
        <v>2234</v>
      </c>
      <c r="E83" s="108"/>
      <c r="F83" s="108"/>
      <c r="G83" s="108"/>
      <c r="H83" s="108"/>
      <c r="I83" s="158"/>
      <c r="J83" s="158"/>
      <c r="K83" s="158"/>
    </row>
    <row r="84" spans="1:11" s="67" customFormat="1" ht="15" x14ac:dyDescent="0.25">
      <c r="A84" s="106" t="s">
        <v>2235</v>
      </c>
      <c r="B84" s="69"/>
      <c r="D84" s="107"/>
      <c r="E84" s="107"/>
      <c r="F84" s="107" t="s">
        <v>2233</v>
      </c>
      <c r="G84" s="107"/>
      <c r="H84" s="107"/>
      <c r="I84" s="157"/>
      <c r="J84" s="157"/>
      <c r="K84" s="157"/>
    </row>
    <row r="85" spans="1:11" s="67" customFormat="1" ht="15" x14ac:dyDescent="0.25">
      <c r="A85" s="69"/>
      <c r="B85" s="69"/>
      <c r="C85" s="108"/>
      <c r="D85" s="108" t="s">
        <v>2234</v>
      </c>
      <c r="E85" s="108"/>
      <c r="F85" s="108"/>
      <c r="G85" s="108"/>
      <c r="H85" s="108"/>
      <c r="I85" s="158"/>
      <c r="J85" s="158"/>
      <c r="K85" s="158"/>
    </row>
    <row r="86" spans="1:11" s="67" customFormat="1" ht="15" x14ac:dyDescent="0.25">
      <c r="A86" s="106" t="s">
        <v>2236</v>
      </c>
      <c r="B86" s="69"/>
      <c r="C86" s="109"/>
      <c r="D86" s="109"/>
      <c r="E86" s="109"/>
      <c r="F86" s="109" t="s">
        <v>2233</v>
      </c>
      <c r="G86" s="109"/>
      <c r="H86" s="109"/>
      <c r="I86" s="109"/>
      <c r="J86" s="109"/>
      <c r="K86" s="109"/>
    </row>
    <row r="87" spans="1:11" s="67" customFormat="1" ht="15" x14ac:dyDescent="0.25">
      <c r="A87" s="69"/>
      <c r="B87" s="69"/>
      <c r="C87" s="110"/>
      <c r="D87" s="108" t="s">
        <v>2234</v>
      </c>
      <c r="E87" s="108"/>
      <c r="F87" s="108"/>
      <c r="G87" s="108"/>
      <c r="H87" s="108"/>
      <c r="I87" s="158"/>
      <c r="J87" s="158"/>
      <c r="K87" s="158"/>
    </row>
    <row r="88" spans="1:11" s="67" customFormat="1" ht="15" x14ac:dyDescent="0.25">
      <c r="A88" s="106" t="s">
        <v>2147</v>
      </c>
      <c r="B88" s="69"/>
      <c r="C88" s="109"/>
      <c r="D88" s="109"/>
      <c r="E88" s="109"/>
      <c r="F88" s="109" t="s">
        <v>2233</v>
      </c>
      <c r="G88" s="109"/>
      <c r="H88" s="109"/>
      <c r="I88" s="109"/>
      <c r="J88" s="109"/>
      <c r="K88" s="109"/>
    </row>
    <row r="89" spans="1:11" s="67" customFormat="1" ht="15" x14ac:dyDescent="0.25">
      <c r="A89" s="69"/>
      <c r="B89" s="69"/>
      <c r="C89" s="217" t="s">
        <v>383</v>
      </c>
      <c r="D89" s="217"/>
      <c r="E89" s="217"/>
      <c r="F89" s="217"/>
      <c r="G89" s="108"/>
      <c r="H89" s="108"/>
      <c r="I89" s="158"/>
      <c r="J89" s="158"/>
      <c r="K89" s="158"/>
    </row>
    <row r="93" spans="1:11" ht="11.25" customHeight="1" x14ac:dyDescent="0.2">
      <c r="C93" s="127" t="s">
        <v>2242</v>
      </c>
      <c r="D93" s="127" t="s">
        <v>2243</v>
      </c>
    </row>
    <row r="94" spans="1:11" ht="11.25" customHeight="1" x14ac:dyDescent="0.2">
      <c r="B94" s="128" t="s">
        <v>34</v>
      </c>
      <c r="C94" s="129">
        <f>'02-03-01_СМР_Каб.жур'!L270</f>
        <v>2744642.3205049168</v>
      </c>
      <c r="D94" s="129">
        <f>'02-03-01_СМР_Каб.жур'!L271</f>
        <v>33152143.315215722</v>
      </c>
      <c r="E94" s="129">
        <f>C94+D94</f>
        <v>35896785.63572064</v>
      </c>
    </row>
    <row r="95" spans="1:11" ht="11.25" customHeight="1" x14ac:dyDescent="0.2">
      <c r="B95" s="128" t="s">
        <v>46</v>
      </c>
      <c r="C95" s="129">
        <f>'02-02-14_СМР_КНС_ЭП9'!L197</f>
        <v>34640.379394183154</v>
      </c>
      <c r="D95" s="129">
        <f>'02-02-14_СМР_КНС_ЭП9'!L198</f>
        <v>558091.53816547326</v>
      </c>
    </row>
    <row r="96" spans="1:11" ht="11.25" customHeight="1" x14ac:dyDescent="0.2">
      <c r="B96" s="128" t="s">
        <v>55</v>
      </c>
      <c r="C96" s="129">
        <f>'02-02-13_СМР_КНС_ЭП8'!L325</f>
        <v>203528.2211667306</v>
      </c>
      <c r="D96" s="129">
        <f>'02-02-13_СМР_КНС_ЭП8'!L326</f>
        <v>2058392.9080154954</v>
      </c>
    </row>
    <row r="97" spans="2:4" ht="11.25" customHeight="1" x14ac:dyDescent="0.2">
      <c r="B97" s="128" t="s">
        <v>64</v>
      </c>
      <c r="C97" s="129">
        <f>'02-02-12_СМР_КНС ЭП7'!L202</f>
        <v>102669.48575456615</v>
      </c>
      <c r="D97" s="129">
        <f>'02-02-12_СМР_КНС ЭП7'!L203</f>
        <v>9914109.415264653</v>
      </c>
    </row>
    <row r="98" spans="2:4" ht="11.25" customHeight="1" x14ac:dyDescent="0.2">
      <c r="B98" s="128" t="s">
        <v>73</v>
      </c>
      <c r="C98" s="129">
        <f>'02-02-11_СМР_КНС_ЭП7'!L216</f>
        <v>510964.72328713705</v>
      </c>
      <c r="D98" s="129">
        <f>'02-02-11_СМР_КНС_ЭП7'!L217</f>
        <v>5632017.9695087885</v>
      </c>
    </row>
    <row r="99" spans="2:4" ht="11.25" customHeight="1" x14ac:dyDescent="0.2">
      <c r="B99" s="128" t="s">
        <v>82</v>
      </c>
      <c r="C99" s="129">
        <f>'02-02-10_СМР_КНС_ЭП6'!L210</f>
        <v>155819.27070288334</v>
      </c>
      <c r="D99" s="129">
        <f>'02-02-10_СМР_КНС_ЭП6'!L211</f>
        <v>1791663.9546397778</v>
      </c>
    </row>
    <row r="100" spans="2:4" ht="11.25" customHeight="1" x14ac:dyDescent="0.2">
      <c r="B100" s="128" t="s">
        <v>91</v>
      </c>
      <c r="C100" s="129">
        <f>'02-02-09_СМР_КНС_ЭП6о-'!L198</f>
        <v>47942.535426400696</v>
      </c>
      <c r="D100" s="129">
        <f>'02-02-09_СМР_КНС_ЭП6о-'!L199</f>
        <v>556404.39005942876</v>
      </c>
    </row>
    <row r="101" spans="2:4" ht="11.25" customHeight="1" x14ac:dyDescent="0.2">
      <c r="B101" s="128" t="s">
        <v>100</v>
      </c>
      <c r="C101" s="129">
        <f>'02-02-08_СМР_КНС_ЭП5'!L187</f>
        <v>49878.8771916267</v>
      </c>
      <c r="D101" s="129">
        <f>'02-02-08_СМР_КНС_ЭП5'!L188</f>
        <v>539920.61165956291</v>
      </c>
    </row>
    <row r="102" spans="2:4" ht="11.25" customHeight="1" x14ac:dyDescent="0.2">
      <c r="B102" s="128" t="s">
        <v>108</v>
      </c>
      <c r="C102" s="129">
        <f>'02-02-07_СМР_КНС_ЭП5'!L234</f>
        <v>234780.68483866376</v>
      </c>
      <c r="D102" s="129">
        <f>'02-02-07_СМР_КНС_ЭП5'!L235</f>
        <v>2950690.1377715883</v>
      </c>
    </row>
    <row r="103" spans="2:4" ht="11.25" customHeight="1" x14ac:dyDescent="0.2">
      <c r="B103" s="128" t="s">
        <v>116</v>
      </c>
      <c r="C103" s="129">
        <f>'02-02-06_СМР_КНС_ЭП5'!L179</f>
        <v>43371.251851116409</v>
      </c>
      <c r="D103" s="129">
        <f>'02-02-06_СМР_КНС_ЭП5'!L180</f>
        <v>484869.79374394997</v>
      </c>
    </row>
    <row r="104" spans="2:4" ht="11.25" customHeight="1" x14ac:dyDescent="0.2">
      <c r="B104" s="128" t="s">
        <v>125</v>
      </c>
      <c r="C104" s="129">
        <f>'02-02-05_СМР_КНС_ЭП4'!L186</f>
        <v>21823.948878091178</v>
      </c>
      <c r="D104" s="129">
        <f>'02-02-05_СМР_КНС_ЭП4'!L187</f>
        <v>409348.41312767647</v>
      </c>
    </row>
    <row r="105" spans="2:4" ht="11.25" customHeight="1" x14ac:dyDescent="0.2">
      <c r="B105" s="128" t="s">
        <v>134</v>
      </c>
      <c r="C105" s="129">
        <f>'02-02-04_СМР_КНС_ЭП3'!L186</f>
        <v>21658.301321364466</v>
      </c>
      <c r="D105" s="129">
        <f>'02-02-04_СМР_КНС_ЭП3'!L187</f>
        <v>406650.37261058344</v>
      </c>
    </row>
    <row r="106" spans="2:4" ht="11.25" customHeight="1" x14ac:dyDescent="0.2">
      <c r="B106" s="128" t="s">
        <v>2180</v>
      </c>
      <c r="C106" s="129">
        <f>'02-02-03_СМР_КНС_ЭП2'!L266</f>
        <v>467131.79636012512</v>
      </c>
      <c r="D106" s="129">
        <f>'02-02-03_СМР_КНС_ЭП2'!L267</f>
        <v>6375546.283655378</v>
      </c>
    </row>
    <row r="107" spans="2:4" ht="11.25" customHeight="1" x14ac:dyDescent="0.2">
      <c r="B107" s="128" t="s">
        <v>2182</v>
      </c>
      <c r="C107" s="129">
        <f>'02-02-02_СМР_КНС_ЭП2'!L192</f>
        <v>96050.574753339577</v>
      </c>
      <c r="D107" s="129">
        <f>'02-02-02_СМР_КНС_ЭП2'!L193</f>
        <v>947061.43913792167</v>
      </c>
    </row>
    <row r="108" spans="2:4" ht="11.25" customHeight="1" x14ac:dyDescent="0.2">
      <c r="B108" s="128" t="s">
        <v>1035</v>
      </c>
      <c r="C108" s="129">
        <f>'02-02-01_СМР_КНС_ЭП1'!L255</f>
        <v>334979.88271792769</v>
      </c>
      <c r="D108" s="129">
        <f>'02-02-01_СМР_КНС_ЭП1'!L256</f>
        <v>5718357.5066008195</v>
      </c>
    </row>
    <row r="109" spans="2:4" ht="11.25" customHeight="1" x14ac:dyDescent="0.2">
      <c r="B109" s="128" t="s">
        <v>1040</v>
      </c>
      <c r="C109" s="129">
        <f>'02-01-11_СМР_ОБ_Wi Fi '!L75</f>
        <v>586.7637020599177</v>
      </c>
      <c r="D109" s="129">
        <f>'02-01-11_СМР_ОБ_Wi Fi '!L76</f>
        <v>61882.117168277284</v>
      </c>
    </row>
    <row r="110" spans="2:4" ht="11.25" customHeight="1" x14ac:dyDescent="0.2">
      <c r="B110" s="128" t="s">
        <v>1123</v>
      </c>
      <c r="C110" s="129">
        <f>'02-01-10_СМР_ОБ_ЭП1'!L143</f>
        <v>22353.286018785333</v>
      </c>
      <c r="D110" s="129">
        <f>'02-01-10_СМР_ОБ_ЭП1'!L144</f>
        <v>737305.24158529239</v>
      </c>
    </row>
    <row r="111" spans="2:4" ht="11.25" customHeight="1" x14ac:dyDescent="0.2">
      <c r="B111" s="128" t="s">
        <v>634</v>
      </c>
      <c r="C111" s="129">
        <f>'02-01-09_СМР_ОБ_ЭП9'!L76</f>
        <v>1969.0834048623142</v>
      </c>
      <c r="D111" s="129">
        <f>'02-01-09_СМР_ОБ_ЭП9'!L77</f>
        <v>121072.53676514368</v>
      </c>
    </row>
    <row r="112" spans="2:4" ht="11.25" customHeight="1" x14ac:dyDescent="0.2">
      <c r="B112" s="128" t="s">
        <v>429</v>
      </c>
      <c r="C112" s="129">
        <f>'02-01-08_СМР_ОБ_ЭП8 '!L82</f>
        <v>3406.9980526266854</v>
      </c>
      <c r="D112" s="129">
        <f>'02-01-08_СМР_ОБ_ЭП8 '!L83</f>
        <v>208324.39259697412</v>
      </c>
    </row>
    <row r="113" spans="2:5" ht="11.25" customHeight="1" x14ac:dyDescent="0.2">
      <c r="B113" s="128" t="s">
        <v>438</v>
      </c>
      <c r="C113" s="129">
        <f>'02-01-07_СМР_ОБ_ЭП7'!L97</f>
        <v>12418.395131716272</v>
      </c>
      <c r="D113" s="129">
        <f>'02-01-07_СМР_ОБ_ЭП7'!L98</f>
        <v>753538.65715935058</v>
      </c>
    </row>
    <row r="114" spans="2:5" ht="11.25" customHeight="1" x14ac:dyDescent="0.2">
      <c r="B114" s="128" t="s">
        <v>1234</v>
      </c>
      <c r="C114" s="129">
        <f>'02-01-06_СМР_ОБ_ЭП6 '!L88</f>
        <v>4801.3489612186577</v>
      </c>
      <c r="D114" s="129">
        <f>'02-01-06_СМР_ОБ_ЭП6 '!L89</f>
        <v>292932.2346892046</v>
      </c>
    </row>
    <row r="115" spans="2:5" ht="11.25" customHeight="1" x14ac:dyDescent="0.2">
      <c r="B115" s="128" t="s">
        <v>1517</v>
      </c>
      <c r="C115" s="129">
        <f>'02-01-05_СМР_ОБ_ЭП5'!L97</f>
        <v>7415.7479363168195</v>
      </c>
      <c r="D115" s="129">
        <f>'02-01-05_СМР_ОБ_ЭП5'!L98</f>
        <v>451571.94759064843</v>
      </c>
    </row>
    <row r="116" spans="2:5" ht="11.25" customHeight="1" x14ac:dyDescent="0.2">
      <c r="B116" s="128" t="s">
        <v>2192</v>
      </c>
      <c r="C116" s="129">
        <f>'02-01-04_СМР_ОБ_ЭП4 '!L73</f>
        <v>1271.9079505663287</v>
      </c>
      <c r="D116" s="129">
        <f>'02-01-04_СМР_ОБ_ЭП4 '!L74</f>
        <v>78768.627649024071</v>
      </c>
    </row>
    <row r="117" spans="2:5" ht="11.25" customHeight="1" x14ac:dyDescent="0.2">
      <c r="B117" s="128" t="s">
        <v>1180</v>
      </c>
      <c r="C117" s="129">
        <f>'02-01-03_СМР_ОБ_ЭП3'!L73</f>
        <v>1271.9079505663287</v>
      </c>
      <c r="D117" s="129">
        <f>'02-01-03_СМР_ОБ_ЭП3'!L74</f>
        <v>78768.627649024071</v>
      </c>
    </row>
    <row r="118" spans="2:5" ht="11.25" customHeight="1" x14ac:dyDescent="0.2">
      <c r="B118" s="128" t="s">
        <v>1185</v>
      </c>
      <c r="C118" s="129">
        <f>'02-01-02_СМР_ОБ_ЭП2'!L122</f>
        <v>25860.232864583326</v>
      </c>
      <c r="D118" s="129">
        <f>'02-01-02_СМР_ОБ_ЭП2'!L123</f>
        <v>816074.64274447632</v>
      </c>
    </row>
    <row r="119" spans="2:5" ht="11.25" customHeight="1" x14ac:dyDescent="0.2">
      <c r="B119" s="128" t="s">
        <v>1042</v>
      </c>
      <c r="C119" s="130">
        <f>'02-01-01_СМР_ОБ_ЦРП'!L81</f>
        <v>13806.975850068864</v>
      </c>
      <c r="D119" s="130">
        <f>'02-01-01_СМР_ОБ_ЦРП'!L82</f>
        <v>87873.474208326341</v>
      </c>
    </row>
    <row r="120" spans="2:5" ht="11.25" customHeight="1" x14ac:dyDescent="0.2">
      <c r="B120" s="128"/>
      <c r="C120" s="131">
        <f>SUM(C94:C119)</f>
        <v>5165044.9019724419</v>
      </c>
      <c r="D120" s="131">
        <f>SUM(D94:D119)</f>
        <v>75183380.548982561</v>
      </c>
      <c r="E120" s="129"/>
    </row>
    <row r="121" spans="2:5" ht="11.25" customHeight="1" x14ac:dyDescent="0.2">
      <c r="C121" s="111">
        <v>1</v>
      </c>
      <c r="D121" s="132">
        <f>'02-03-01_СМР_Каб.жур'!L272</f>
        <v>1</v>
      </c>
    </row>
    <row r="122" spans="2:5" ht="11.25" customHeight="1" x14ac:dyDescent="0.2">
      <c r="C122" s="133">
        <f>C120*C121</f>
        <v>5165044.9019724419</v>
      </c>
      <c r="D122" s="133">
        <f>D120*D121</f>
        <v>75183380.548982561</v>
      </c>
    </row>
    <row r="123" spans="2:5" ht="11.25" customHeight="1" x14ac:dyDescent="0.2">
      <c r="C123" s="133"/>
      <c r="D123" s="134">
        <f>C122+D122</f>
        <v>80348425.450955003</v>
      </c>
    </row>
    <row r="124" spans="2:5" ht="11.25" customHeight="1" x14ac:dyDescent="0.2">
      <c r="C124" s="133"/>
      <c r="D124" s="133"/>
    </row>
  </sheetData>
  <mergeCells count="40">
    <mergeCell ref="A76:H76"/>
    <mergeCell ref="B78:C78"/>
    <mergeCell ref="B79:C79"/>
    <mergeCell ref="C89:F89"/>
    <mergeCell ref="B69:C69"/>
    <mergeCell ref="B70:C70"/>
    <mergeCell ref="A71:H71"/>
    <mergeCell ref="B72:C72"/>
    <mergeCell ref="B73:C73"/>
    <mergeCell ref="B75:C75"/>
    <mergeCell ref="A67:H67"/>
    <mergeCell ref="B51:C51"/>
    <mergeCell ref="A52:H52"/>
    <mergeCell ref="B53:C53"/>
    <mergeCell ref="A54:H54"/>
    <mergeCell ref="B56:C56"/>
    <mergeCell ref="B57:C57"/>
    <mergeCell ref="A58:H58"/>
    <mergeCell ref="B63:C63"/>
    <mergeCell ref="B64:C64"/>
    <mergeCell ref="A65:H65"/>
    <mergeCell ref="B66:C66"/>
    <mergeCell ref="A24:H24"/>
    <mergeCell ref="B16:G16"/>
    <mergeCell ref="B18:G18"/>
    <mergeCell ref="A20:A22"/>
    <mergeCell ref="B20:B22"/>
    <mergeCell ref="C20:C22"/>
    <mergeCell ref="D20:G20"/>
    <mergeCell ref="H20:H22"/>
    <mergeCell ref="D21:D22"/>
    <mergeCell ref="E21:E22"/>
    <mergeCell ref="F21:F22"/>
    <mergeCell ref="G21:G22"/>
    <mergeCell ref="B15:G15"/>
    <mergeCell ref="C4:G4"/>
    <mergeCell ref="C5:G5"/>
    <mergeCell ref="C10:G10"/>
    <mergeCell ref="C11:G11"/>
    <mergeCell ref="B13:G13"/>
  </mergeCells>
  <phoneticPr fontId="18" type="noConversion"/>
  <printOptions horizontalCentered="1"/>
  <pageMargins left="0.70866143703460704" right="0.70866143703460704" top="0.74803149700164795" bottom="0.74803149700164795" header="0.31496062874794001" footer="0.31496062874794001"/>
  <pageSetup paperSize="9" fitToHeight="0" orientation="portrait" r:id="rId1"/>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Q96"/>
  <sheetViews>
    <sheetView topLeftCell="A68" workbookViewId="0">
      <selection activeCell="L84" sqref="L8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1857</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1858</v>
      </c>
      <c r="B13" s="171"/>
      <c r="C13" s="171"/>
      <c r="D13" s="171"/>
      <c r="E13" s="171"/>
      <c r="F13" s="171"/>
      <c r="G13" s="171"/>
      <c r="H13" s="171"/>
      <c r="I13" s="171"/>
      <c r="J13" s="171"/>
      <c r="K13" s="171"/>
      <c r="L13" s="171"/>
      <c r="M13" s="171"/>
      <c r="N13" s="171"/>
      <c r="O13" s="171"/>
      <c r="AQ13" s="12" t="s">
        <v>1858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1859</v>
      </c>
      <c r="D15" s="178"/>
      <c r="E15" s="178"/>
      <c r="F15" s="178"/>
      <c r="G15" s="178"/>
      <c r="H15" s="15"/>
      <c r="I15" s="15"/>
      <c r="J15" s="15"/>
      <c r="K15" s="15"/>
      <c r="L15" s="15"/>
      <c r="M15" s="15"/>
      <c r="N15" s="15"/>
      <c r="O15" s="15"/>
    </row>
    <row r="16" spans="1:57" s="3" customFormat="1" ht="12.75" customHeight="1" x14ac:dyDescent="0.25">
      <c r="B16" s="16" t="s">
        <v>12</v>
      </c>
      <c r="C16" s="16"/>
      <c r="D16" s="17"/>
      <c r="E16" s="18">
        <v>254.078</v>
      </c>
      <c r="F16" s="19" t="s">
        <v>13</v>
      </c>
      <c r="H16" s="16"/>
      <c r="I16" s="16"/>
      <c r="J16" s="16"/>
      <c r="K16" s="16"/>
      <c r="L16" s="16"/>
      <c r="M16" s="20"/>
      <c r="N16" s="20"/>
      <c r="O16" s="16"/>
    </row>
    <row r="17" spans="1:70" s="3" customFormat="1" ht="12.75" customHeight="1" x14ac:dyDescent="0.25">
      <c r="B17" s="16" t="s">
        <v>14</v>
      </c>
      <c r="D17" s="17"/>
      <c r="E17" s="18">
        <v>177.47800000000001</v>
      </c>
      <c r="F17" s="19" t="s">
        <v>13</v>
      </c>
      <c r="H17" s="16"/>
      <c r="I17" s="16"/>
      <c r="J17" s="16"/>
      <c r="K17" s="16"/>
      <c r="L17" s="16"/>
      <c r="M17" s="20"/>
      <c r="N17" s="20"/>
      <c r="O17" s="16"/>
    </row>
    <row r="18" spans="1:70" s="3" customFormat="1" ht="12.75" customHeight="1" x14ac:dyDescent="0.25">
      <c r="B18" s="16" t="s">
        <v>15</v>
      </c>
      <c r="C18" s="16"/>
      <c r="D18" s="17"/>
      <c r="E18" s="18">
        <v>53.476999999999997</v>
      </c>
      <c r="F18" s="19" t="s">
        <v>13</v>
      </c>
      <c r="H18" s="16"/>
      <c r="J18" s="16"/>
      <c r="K18" s="16"/>
      <c r="L18" s="16"/>
      <c r="M18" s="21"/>
      <c r="N18" s="5"/>
      <c r="O18" s="22"/>
    </row>
    <row r="19" spans="1:70" s="3" customFormat="1" ht="12.75" customHeight="1" x14ac:dyDescent="0.25">
      <c r="B19" s="16" t="s">
        <v>16</v>
      </c>
      <c r="C19" s="16"/>
      <c r="D19" s="23"/>
      <c r="E19" s="18">
        <v>106.4</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1860</v>
      </c>
      <c r="B28" s="198"/>
      <c r="C28" s="198"/>
      <c r="D28" s="198"/>
      <c r="E28" s="198"/>
      <c r="F28" s="198"/>
      <c r="G28" s="198"/>
      <c r="H28" s="198"/>
      <c r="I28" s="198"/>
      <c r="J28" s="198"/>
      <c r="K28" s="198"/>
      <c r="L28" s="198"/>
      <c r="M28" s="198"/>
      <c r="N28" s="198"/>
      <c r="O28" s="199"/>
      <c r="BP28" s="33"/>
      <c r="BQ28" s="56" t="s">
        <v>1860</v>
      </c>
    </row>
    <row r="29" spans="1:70" s="3" customFormat="1" ht="67.5" x14ac:dyDescent="0.25">
      <c r="A29" s="34" t="s">
        <v>34</v>
      </c>
      <c r="B29" s="35" t="s">
        <v>1709</v>
      </c>
      <c r="C29" s="196" t="s">
        <v>1710</v>
      </c>
      <c r="D29" s="196"/>
      <c r="E29" s="196"/>
      <c r="F29" s="34" t="s">
        <v>1711</v>
      </c>
      <c r="G29" s="54">
        <v>14.8</v>
      </c>
      <c r="H29" s="38" t="s">
        <v>1712</v>
      </c>
      <c r="I29" s="38" t="s">
        <v>1713</v>
      </c>
      <c r="J29" s="38">
        <v>181.99</v>
      </c>
      <c r="K29" s="36" t="s">
        <v>40</v>
      </c>
      <c r="L29" s="38">
        <v>92377.75</v>
      </c>
      <c r="M29" s="38">
        <v>42318.68</v>
      </c>
      <c r="N29" s="39" t="s">
        <v>1861</v>
      </c>
      <c r="O29" s="38">
        <v>2693.45</v>
      </c>
      <c r="BP29" s="33"/>
      <c r="BQ29" s="56"/>
      <c r="BR29" s="40" t="s">
        <v>1710</v>
      </c>
    </row>
    <row r="30" spans="1:70" s="3" customFormat="1" ht="15" x14ac:dyDescent="0.25">
      <c r="A30" s="41"/>
      <c r="B30" s="42"/>
      <c r="C30" s="43" t="s">
        <v>1862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1863</v>
      </c>
      <c r="F31" s="48"/>
      <c r="G31" s="49"/>
      <c r="H31" s="50"/>
      <c r="I31" s="17"/>
      <c r="J31" s="17"/>
      <c r="K31" s="17"/>
      <c r="L31" s="51">
        <v>48715.08</v>
      </c>
      <c r="M31" s="52"/>
      <c r="N31" s="52"/>
      <c r="O31" s="53"/>
      <c r="BP31" s="33"/>
      <c r="BQ31" s="56"/>
      <c r="BR31" s="40"/>
    </row>
    <row r="32" spans="1:70" s="3" customFormat="1" ht="15" x14ac:dyDescent="0.25">
      <c r="A32" s="46"/>
      <c r="B32" s="47"/>
      <c r="C32" s="47"/>
      <c r="D32" s="47"/>
      <c r="E32" s="48" t="s">
        <v>1864</v>
      </c>
      <c r="F32" s="48"/>
      <c r="G32" s="49"/>
      <c r="H32" s="50"/>
      <c r="I32" s="17"/>
      <c r="J32" s="17"/>
      <c r="K32" s="17"/>
      <c r="L32" s="51">
        <v>25613.08</v>
      </c>
      <c r="M32" s="52"/>
      <c r="N32" s="52"/>
      <c r="O32" s="53"/>
      <c r="BP32" s="33"/>
      <c r="BQ32" s="56"/>
      <c r="BR32" s="40"/>
    </row>
    <row r="33" spans="1:70" s="3" customFormat="1" ht="15" x14ac:dyDescent="0.25">
      <c r="A33" s="46"/>
      <c r="B33" s="47"/>
      <c r="C33" s="47"/>
      <c r="D33" s="47"/>
      <c r="E33" s="48" t="s">
        <v>45</v>
      </c>
      <c r="F33" s="48"/>
      <c r="G33" s="49"/>
      <c r="H33" s="50"/>
      <c r="I33" s="17"/>
      <c r="J33" s="17"/>
      <c r="K33" s="17"/>
      <c r="L33" s="51">
        <v>166705.91</v>
      </c>
      <c r="M33" s="52"/>
      <c r="N33" s="52"/>
      <c r="O33" s="53"/>
      <c r="BP33" s="33"/>
      <c r="BQ33" s="56"/>
      <c r="BR33" s="40"/>
    </row>
    <row r="34" spans="1:70" s="3" customFormat="1" ht="45" x14ac:dyDescent="0.25">
      <c r="A34" s="34" t="s">
        <v>1662</v>
      </c>
      <c r="B34" s="35"/>
      <c r="C34" s="196" t="s">
        <v>1865</v>
      </c>
      <c r="D34" s="196"/>
      <c r="E34" s="196"/>
      <c r="F34" s="34" t="s">
        <v>404</v>
      </c>
      <c r="G34" s="55">
        <v>1</v>
      </c>
      <c r="H34" s="38"/>
      <c r="I34" s="38"/>
      <c r="J34" s="38"/>
      <c r="K34" s="36" t="s">
        <v>1664</v>
      </c>
      <c r="L34" s="38"/>
      <c r="M34" s="38"/>
      <c r="N34" s="39"/>
      <c r="O34" s="38"/>
      <c r="BP34" s="33"/>
      <c r="BQ34" s="56"/>
      <c r="BR34" s="40" t="s">
        <v>1865</v>
      </c>
    </row>
    <row r="35" spans="1:70" s="3" customFormat="1" ht="45" x14ac:dyDescent="0.25">
      <c r="A35" s="34" t="s">
        <v>1665</v>
      </c>
      <c r="B35" s="35"/>
      <c r="C35" s="196" t="s">
        <v>1866</v>
      </c>
      <c r="D35" s="196"/>
      <c r="E35" s="196"/>
      <c r="F35" s="34" t="s">
        <v>404</v>
      </c>
      <c r="G35" s="55">
        <v>1</v>
      </c>
      <c r="H35" s="38"/>
      <c r="I35" s="38"/>
      <c r="J35" s="38"/>
      <c r="K35" s="36" t="s">
        <v>1664</v>
      </c>
      <c r="L35" s="38"/>
      <c r="M35" s="38"/>
      <c r="N35" s="39"/>
      <c r="O35" s="38"/>
      <c r="BP35" s="33"/>
      <c r="BQ35" s="56"/>
      <c r="BR35" s="40" t="s">
        <v>1866</v>
      </c>
    </row>
    <row r="36" spans="1:70" s="3" customFormat="1" ht="45" x14ac:dyDescent="0.25">
      <c r="A36" s="34" t="s">
        <v>1667</v>
      </c>
      <c r="B36" s="35"/>
      <c r="C36" s="196" t="s">
        <v>1867</v>
      </c>
      <c r="D36" s="196"/>
      <c r="E36" s="196"/>
      <c r="F36" s="34" t="s">
        <v>404</v>
      </c>
      <c r="G36" s="55">
        <v>2</v>
      </c>
      <c r="H36" s="38"/>
      <c r="I36" s="38"/>
      <c r="J36" s="38"/>
      <c r="K36" s="36" t="s">
        <v>1664</v>
      </c>
      <c r="L36" s="38"/>
      <c r="M36" s="38"/>
      <c r="N36" s="39"/>
      <c r="O36" s="38"/>
      <c r="BP36" s="33"/>
      <c r="BQ36" s="56"/>
      <c r="BR36" s="40" t="s">
        <v>1867</v>
      </c>
    </row>
    <row r="37" spans="1:70" s="3" customFormat="1" ht="45" x14ac:dyDescent="0.25">
      <c r="A37" s="34" t="s">
        <v>1669</v>
      </c>
      <c r="B37" s="35"/>
      <c r="C37" s="196" t="s">
        <v>1868</v>
      </c>
      <c r="D37" s="196"/>
      <c r="E37" s="196"/>
      <c r="F37" s="34" t="s">
        <v>404</v>
      </c>
      <c r="G37" s="55">
        <v>1</v>
      </c>
      <c r="H37" s="38"/>
      <c r="I37" s="38"/>
      <c r="J37" s="38"/>
      <c r="K37" s="36" t="s">
        <v>1664</v>
      </c>
      <c r="L37" s="38"/>
      <c r="M37" s="38"/>
      <c r="N37" s="39"/>
      <c r="O37" s="38"/>
      <c r="BP37" s="33"/>
      <c r="BQ37" s="56"/>
      <c r="BR37" s="40" t="s">
        <v>1868</v>
      </c>
    </row>
    <row r="38" spans="1:70" s="3" customFormat="1" ht="45" x14ac:dyDescent="0.25">
      <c r="A38" s="34" t="s">
        <v>1671</v>
      </c>
      <c r="B38" s="35"/>
      <c r="C38" s="196" t="s">
        <v>1869</v>
      </c>
      <c r="D38" s="196"/>
      <c r="E38" s="196"/>
      <c r="F38" s="34" t="s">
        <v>404</v>
      </c>
      <c r="G38" s="55">
        <v>1</v>
      </c>
      <c r="H38" s="38"/>
      <c r="I38" s="38"/>
      <c r="J38" s="38"/>
      <c r="K38" s="36" t="s">
        <v>1664</v>
      </c>
      <c r="L38" s="38"/>
      <c r="M38" s="38"/>
      <c r="N38" s="39"/>
      <c r="O38" s="38"/>
      <c r="BP38" s="33"/>
      <c r="BQ38" s="56"/>
      <c r="BR38" s="40" t="s">
        <v>1869</v>
      </c>
    </row>
    <row r="39" spans="1:70" s="3" customFormat="1" ht="45" x14ac:dyDescent="0.25">
      <c r="A39" s="34" t="s">
        <v>1673</v>
      </c>
      <c r="B39" s="35"/>
      <c r="C39" s="196" t="s">
        <v>1870</v>
      </c>
      <c r="D39" s="196"/>
      <c r="E39" s="196"/>
      <c r="F39" s="34" t="s">
        <v>404</v>
      </c>
      <c r="G39" s="55">
        <v>1</v>
      </c>
      <c r="H39" s="38"/>
      <c r="I39" s="38"/>
      <c r="J39" s="38"/>
      <c r="K39" s="36" t="s">
        <v>1664</v>
      </c>
      <c r="L39" s="38"/>
      <c r="M39" s="38"/>
      <c r="N39" s="39"/>
      <c r="O39" s="38"/>
      <c r="BP39" s="33"/>
      <c r="BQ39" s="56"/>
      <c r="BR39" s="40" t="s">
        <v>1870</v>
      </c>
    </row>
    <row r="40" spans="1:70" s="3" customFormat="1" ht="45" x14ac:dyDescent="0.25">
      <c r="A40" s="34" t="s">
        <v>1675</v>
      </c>
      <c r="B40" s="35"/>
      <c r="C40" s="196" t="s">
        <v>1871</v>
      </c>
      <c r="D40" s="196"/>
      <c r="E40" s="196"/>
      <c r="F40" s="34" t="s">
        <v>404</v>
      </c>
      <c r="G40" s="55">
        <v>2</v>
      </c>
      <c r="H40" s="38"/>
      <c r="I40" s="38"/>
      <c r="J40" s="38"/>
      <c r="K40" s="36" t="s">
        <v>1664</v>
      </c>
      <c r="L40" s="38"/>
      <c r="M40" s="38"/>
      <c r="N40" s="39"/>
      <c r="O40" s="38"/>
      <c r="BP40" s="33"/>
      <c r="BQ40" s="56"/>
      <c r="BR40" s="40" t="s">
        <v>1871</v>
      </c>
    </row>
    <row r="41" spans="1:70" s="3" customFormat="1" ht="45" x14ac:dyDescent="0.25">
      <c r="A41" s="34" t="s">
        <v>1677</v>
      </c>
      <c r="B41" s="35"/>
      <c r="C41" s="196" t="s">
        <v>1872</v>
      </c>
      <c r="D41" s="196"/>
      <c r="E41" s="196"/>
      <c r="F41" s="34" t="s">
        <v>404</v>
      </c>
      <c r="G41" s="55">
        <v>1</v>
      </c>
      <c r="H41" s="38"/>
      <c r="I41" s="38"/>
      <c r="J41" s="38"/>
      <c r="K41" s="36" t="s">
        <v>1664</v>
      </c>
      <c r="L41" s="38"/>
      <c r="M41" s="38"/>
      <c r="N41" s="39"/>
      <c r="O41" s="38"/>
      <c r="BP41" s="33"/>
      <c r="BQ41" s="56"/>
      <c r="BR41" s="40" t="s">
        <v>1872</v>
      </c>
    </row>
    <row r="42" spans="1:70" s="3" customFormat="1" ht="45" x14ac:dyDescent="0.25">
      <c r="A42" s="34" t="s">
        <v>1679</v>
      </c>
      <c r="B42" s="35"/>
      <c r="C42" s="196" t="s">
        <v>1873</v>
      </c>
      <c r="D42" s="196"/>
      <c r="E42" s="196"/>
      <c r="F42" s="34" t="s">
        <v>404</v>
      </c>
      <c r="G42" s="55">
        <v>1</v>
      </c>
      <c r="H42" s="38"/>
      <c r="I42" s="38"/>
      <c r="J42" s="38"/>
      <c r="K42" s="36" t="s">
        <v>1664</v>
      </c>
      <c r="L42" s="38"/>
      <c r="M42" s="38"/>
      <c r="N42" s="39"/>
      <c r="O42" s="38"/>
      <c r="BP42" s="33"/>
      <c r="BQ42" s="56"/>
      <c r="BR42" s="40" t="s">
        <v>1873</v>
      </c>
    </row>
    <row r="43" spans="1:70" s="3" customFormat="1" ht="45" x14ac:dyDescent="0.25">
      <c r="A43" s="34" t="s">
        <v>1681</v>
      </c>
      <c r="B43" s="35"/>
      <c r="C43" s="196" t="s">
        <v>1874</v>
      </c>
      <c r="D43" s="196"/>
      <c r="E43" s="196"/>
      <c r="F43" s="34" t="s">
        <v>404</v>
      </c>
      <c r="G43" s="55">
        <v>1</v>
      </c>
      <c r="H43" s="38"/>
      <c r="I43" s="38"/>
      <c r="J43" s="38"/>
      <c r="K43" s="36" t="s">
        <v>1664</v>
      </c>
      <c r="L43" s="38"/>
      <c r="M43" s="38"/>
      <c r="N43" s="39"/>
      <c r="O43" s="38"/>
      <c r="BP43" s="33"/>
      <c r="BQ43" s="56"/>
      <c r="BR43" s="40" t="s">
        <v>1874</v>
      </c>
    </row>
    <row r="44" spans="1:70" s="3" customFormat="1" ht="45" x14ac:dyDescent="0.25">
      <c r="A44" s="34" t="s">
        <v>1683</v>
      </c>
      <c r="B44" s="35"/>
      <c r="C44" s="196" t="s">
        <v>1875</v>
      </c>
      <c r="D44" s="196"/>
      <c r="E44" s="196"/>
      <c r="F44" s="34" t="s">
        <v>404</v>
      </c>
      <c r="G44" s="55">
        <v>1</v>
      </c>
      <c r="H44" s="38"/>
      <c r="I44" s="38"/>
      <c r="J44" s="38"/>
      <c r="K44" s="36" t="s">
        <v>1664</v>
      </c>
      <c r="L44" s="38"/>
      <c r="M44" s="38"/>
      <c r="N44" s="39"/>
      <c r="O44" s="38"/>
      <c r="BP44" s="33"/>
      <c r="BQ44" s="56"/>
      <c r="BR44" s="40" t="s">
        <v>1875</v>
      </c>
    </row>
    <row r="45" spans="1:70" s="3" customFormat="1" ht="45" x14ac:dyDescent="0.25">
      <c r="A45" s="34" t="s">
        <v>1685</v>
      </c>
      <c r="B45" s="35"/>
      <c r="C45" s="196" t="s">
        <v>1876</v>
      </c>
      <c r="D45" s="196"/>
      <c r="E45" s="196"/>
      <c r="F45" s="34" t="s">
        <v>404</v>
      </c>
      <c r="G45" s="55">
        <v>1</v>
      </c>
      <c r="H45" s="38"/>
      <c r="I45" s="38"/>
      <c r="J45" s="38"/>
      <c r="K45" s="36" t="s">
        <v>1664</v>
      </c>
      <c r="L45" s="38"/>
      <c r="M45" s="38"/>
      <c r="N45" s="39"/>
      <c r="O45" s="38"/>
      <c r="BP45" s="33"/>
      <c r="BQ45" s="56"/>
      <c r="BR45" s="40" t="s">
        <v>1876</v>
      </c>
    </row>
    <row r="46" spans="1:70" s="3" customFormat="1" ht="45" x14ac:dyDescent="0.25">
      <c r="A46" s="34" t="s">
        <v>1687</v>
      </c>
      <c r="B46" s="35"/>
      <c r="C46" s="196" t="s">
        <v>1877</v>
      </c>
      <c r="D46" s="196"/>
      <c r="E46" s="196"/>
      <c r="F46" s="34" t="s">
        <v>404</v>
      </c>
      <c r="G46" s="55">
        <v>1</v>
      </c>
      <c r="H46" s="38"/>
      <c r="I46" s="38"/>
      <c r="J46" s="38"/>
      <c r="K46" s="36" t="s">
        <v>1664</v>
      </c>
      <c r="L46" s="38"/>
      <c r="M46" s="38"/>
      <c r="N46" s="39"/>
      <c r="O46" s="38"/>
      <c r="BP46" s="33"/>
      <c r="BQ46" s="56"/>
      <c r="BR46" s="40" t="s">
        <v>1877</v>
      </c>
    </row>
    <row r="47" spans="1:70" s="3" customFormat="1" ht="45" x14ac:dyDescent="0.25">
      <c r="A47" s="34" t="s">
        <v>1689</v>
      </c>
      <c r="B47" s="35"/>
      <c r="C47" s="196" t="s">
        <v>1878</v>
      </c>
      <c r="D47" s="196"/>
      <c r="E47" s="196"/>
      <c r="F47" s="34" t="s">
        <v>404</v>
      </c>
      <c r="G47" s="55">
        <v>1</v>
      </c>
      <c r="H47" s="38"/>
      <c r="I47" s="38"/>
      <c r="J47" s="38"/>
      <c r="K47" s="36" t="s">
        <v>1664</v>
      </c>
      <c r="L47" s="38"/>
      <c r="M47" s="38"/>
      <c r="N47" s="39"/>
      <c r="O47" s="38"/>
      <c r="BP47" s="33"/>
      <c r="BQ47" s="56"/>
      <c r="BR47" s="40" t="s">
        <v>1878</v>
      </c>
    </row>
    <row r="48" spans="1:70" s="3" customFormat="1" ht="67.5" x14ac:dyDescent="0.25">
      <c r="A48" s="34" t="s">
        <v>1040</v>
      </c>
      <c r="B48" s="35" t="s">
        <v>1843</v>
      </c>
      <c r="C48" s="196" t="s">
        <v>1844</v>
      </c>
      <c r="D48" s="196"/>
      <c r="E48" s="196"/>
      <c r="F48" s="34" t="s">
        <v>1711</v>
      </c>
      <c r="G48" s="54">
        <v>0.8</v>
      </c>
      <c r="H48" s="38" t="s">
        <v>1845</v>
      </c>
      <c r="I48" s="38" t="s">
        <v>1846</v>
      </c>
      <c r="J48" s="38">
        <v>190.63</v>
      </c>
      <c r="K48" s="36" t="s">
        <v>40</v>
      </c>
      <c r="L48" s="38">
        <v>5953.85</v>
      </c>
      <c r="M48" s="38">
        <v>2747.24</v>
      </c>
      <c r="N48" s="39" t="s">
        <v>1847</v>
      </c>
      <c r="O48" s="38">
        <v>152.51</v>
      </c>
      <c r="BP48" s="33"/>
      <c r="BQ48" s="56"/>
      <c r="BR48" s="40" t="s">
        <v>1844</v>
      </c>
    </row>
    <row r="49" spans="1:72" s="3" customFormat="1" ht="15" x14ac:dyDescent="0.25">
      <c r="A49" s="46"/>
      <c r="B49" s="47"/>
      <c r="C49" s="47"/>
      <c r="D49" s="47"/>
      <c r="E49" s="48" t="s">
        <v>1848</v>
      </c>
      <c r="F49" s="48"/>
      <c r="G49" s="49"/>
      <c r="H49" s="50"/>
      <c r="I49" s="17"/>
      <c r="J49" s="17"/>
      <c r="K49" s="17"/>
      <c r="L49" s="51">
        <v>3158.02</v>
      </c>
      <c r="M49" s="52"/>
      <c r="N49" s="52"/>
      <c r="O49" s="53"/>
      <c r="BP49" s="33"/>
      <c r="BQ49" s="56"/>
      <c r="BR49" s="40"/>
    </row>
    <row r="50" spans="1:72" s="3" customFormat="1" ht="15" x14ac:dyDescent="0.25">
      <c r="A50" s="46"/>
      <c r="B50" s="47"/>
      <c r="C50" s="47"/>
      <c r="D50" s="47"/>
      <c r="E50" s="48" t="s">
        <v>1849</v>
      </c>
      <c r="F50" s="48"/>
      <c r="G50" s="49"/>
      <c r="H50" s="50"/>
      <c r="I50" s="17"/>
      <c r="J50" s="17"/>
      <c r="K50" s="17"/>
      <c r="L50" s="51">
        <v>1660.4</v>
      </c>
      <c r="M50" s="52"/>
      <c r="N50" s="52"/>
      <c r="O50" s="53"/>
      <c r="BP50" s="33"/>
      <c r="BQ50" s="56"/>
      <c r="BR50" s="40"/>
    </row>
    <row r="51" spans="1:72" s="3" customFormat="1" ht="15" x14ac:dyDescent="0.25">
      <c r="A51" s="46"/>
      <c r="B51" s="47"/>
      <c r="C51" s="47"/>
      <c r="D51" s="47"/>
      <c r="E51" s="48" t="s">
        <v>45</v>
      </c>
      <c r="F51" s="48"/>
      <c r="G51" s="49"/>
      <c r="H51" s="50"/>
      <c r="I51" s="17"/>
      <c r="J51" s="17"/>
      <c r="K51" s="17"/>
      <c r="L51" s="51">
        <v>10772.27</v>
      </c>
      <c r="M51" s="52"/>
      <c r="N51" s="52"/>
      <c r="O51" s="53"/>
      <c r="BP51" s="33"/>
      <c r="BQ51" s="56"/>
      <c r="BR51" s="40"/>
    </row>
    <row r="52" spans="1:72" s="3" customFormat="1" ht="45" x14ac:dyDescent="0.25">
      <c r="A52" s="34" t="s">
        <v>1731</v>
      </c>
      <c r="B52" s="35"/>
      <c r="C52" s="196" t="s">
        <v>1879</v>
      </c>
      <c r="D52" s="196"/>
      <c r="E52" s="196"/>
      <c r="F52" s="34" t="s">
        <v>404</v>
      </c>
      <c r="G52" s="55">
        <v>1</v>
      </c>
      <c r="H52" s="38"/>
      <c r="I52" s="38"/>
      <c r="J52" s="38"/>
      <c r="K52" s="36" t="s">
        <v>1664</v>
      </c>
      <c r="L52" s="38"/>
      <c r="M52" s="38"/>
      <c r="N52" s="39"/>
      <c r="O52" s="38"/>
      <c r="BP52" s="33"/>
      <c r="BQ52" s="56"/>
      <c r="BR52" s="40" t="s">
        <v>1879</v>
      </c>
    </row>
    <row r="53" spans="1:72" s="3" customFormat="1" ht="22.5" x14ac:dyDescent="0.25">
      <c r="A53" s="204" t="s">
        <v>348</v>
      </c>
      <c r="B53" s="205"/>
      <c r="C53" s="205"/>
      <c r="D53" s="205"/>
      <c r="E53" s="205"/>
      <c r="F53" s="205"/>
      <c r="G53" s="205"/>
      <c r="H53" s="205"/>
      <c r="I53" s="205"/>
      <c r="J53" s="205"/>
      <c r="K53" s="206"/>
      <c r="L53" s="38">
        <v>98331.6</v>
      </c>
      <c r="M53" s="38">
        <v>45065.919999999998</v>
      </c>
      <c r="N53" s="38" t="s">
        <v>1880</v>
      </c>
      <c r="O53" s="38">
        <v>2845.96</v>
      </c>
      <c r="BS53" s="40" t="s">
        <v>348</v>
      </c>
    </row>
    <row r="54" spans="1:72" s="3" customFormat="1" ht="15" x14ac:dyDescent="0.25">
      <c r="A54" s="204" t="s">
        <v>350</v>
      </c>
      <c r="B54" s="205"/>
      <c r="C54" s="205"/>
      <c r="D54" s="205"/>
      <c r="E54" s="205"/>
      <c r="F54" s="205"/>
      <c r="G54" s="205"/>
      <c r="H54" s="205"/>
      <c r="I54" s="205"/>
      <c r="J54" s="205"/>
      <c r="K54" s="206"/>
      <c r="L54" s="38">
        <v>51873.1</v>
      </c>
      <c r="M54" s="38"/>
      <c r="N54" s="38"/>
      <c r="O54" s="38"/>
      <c r="BS54" s="40" t="s">
        <v>350</v>
      </c>
    </row>
    <row r="55" spans="1:72" s="3" customFormat="1" ht="15" x14ac:dyDescent="0.25">
      <c r="A55" s="201" t="s">
        <v>351</v>
      </c>
      <c r="B55" s="202"/>
      <c r="C55" s="202"/>
      <c r="D55" s="202"/>
      <c r="E55" s="202"/>
      <c r="F55" s="202"/>
      <c r="G55" s="202"/>
      <c r="H55" s="202"/>
      <c r="I55" s="202"/>
      <c r="J55" s="202"/>
      <c r="K55" s="203"/>
      <c r="L55" s="57"/>
      <c r="M55" s="57"/>
      <c r="N55" s="57"/>
      <c r="O55" s="57"/>
      <c r="BS55" s="40"/>
      <c r="BT55" s="2" t="s">
        <v>351</v>
      </c>
    </row>
    <row r="56" spans="1:72" s="3" customFormat="1" ht="15" x14ac:dyDescent="0.25">
      <c r="A56" s="201" t="s">
        <v>1881</v>
      </c>
      <c r="B56" s="202"/>
      <c r="C56" s="202"/>
      <c r="D56" s="202"/>
      <c r="E56" s="202"/>
      <c r="F56" s="202"/>
      <c r="G56" s="202"/>
      <c r="H56" s="202"/>
      <c r="I56" s="202"/>
      <c r="J56" s="202"/>
      <c r="K56" s="203"/>
      <c r="L56" s="57">
        <v>51873.1</v>
      </c>
      <c r="M56" s="57"/>
      <c r="N56" s="57"/>
      <c r="O56" s="57"/>
      <c r="BS56" s="40"/>
      <c r="BT56" s="2" t="s">
        <v>1881</v>
      </c>
    </row>
    <row r="57" spans="1:72" s="3" customFormat="1" ht="15" x14ac:dyDescent="0.25">
      <c r="A57" s="204" t="s">
        <v>354</v>
      </c>
      <c r="B57" s="205"/>
      <c r="C57" s="205"/>
      <c r="D57" s="205"/>
      <c r="E57" s="205"/>
      <c r="F57" s="205"/>
      <c r="G57" s="205"/>
      <c r="H57" s="205"/>
      <c r="I57" s="205"/>
      <c r="J57" s="205"/>
      <c r="K57" s="206"/>
      <c r="L57" s="38">
        <v>27273.48</v>
      </c>
      <c r="M57" s="38"/>
      <c r="N57" s="38"/>
      <c r="O57" s="38"/>
      <c r="BS57" s="40" t="s">
        <v>354</v>
      </c>
    </row>
    <row r="58" spans="1:72" s="3" customFormat="1" ht="15" x14ac:dyDescent="0.25">
      <c r="A58" s="201" t="s">
        <v>351</v>
      </c>
      <c r="B58" s="202"/>
      <c r="C58" s="202"/>
      <c r="D58" s="202"/>
      <c r="E58" s="202"/>
      <c r="F58" s="202"/>
      <c r="G58" s="202"/>
      <c r="H58" s="202"/>
      <c r="I58" s="202"/>
      <c r="J58" s="202"/>
      <c r="K58" s="203"/>
      <c r="L58" s="57"/>
      <c r="M58" s="57"/>
      <c r="N58" s="57"/>
      <c r="O58" s="57"/>
      <c r="BS58" s="40"/>
      <c r="BT58" s="2" t="s">
        <v>351</v>
      </c>
    </row>
    <row r="59" spans="1:72" s="3" customFormat="1" ht="15" x14ac:dyDescent="0.25">
      <c r="A59" s="201" t="s">
        <v>1882</v>
      </c>
      <c r="B59" s="202"/>
      <c r="C59" s="202"/>
      <c r="D59" s="202"/>
      <c r="E59" s="202"/>
      <c r="F59" s="202"/>
      <c r="G59" s="202"/>
      <c r="H59" s="202"/>
      <c r="I59" s="202"/>
      <c r="J59" s="202"/>
      <c r="K59" s="203"/>
      <c r="L59" s="57">
        <v>27273.48</v>
      </c>
      <c r="M59" s="57"/>
      <c r="N59" s="57"/>
      <c r="O59" s="57"/>
      <c r="BS59" s="40"/>
      <c r="BT59" s="2" t="s">
        <v>1882</v>
      </c>
    </row>
    <row r="60" spans="1:72" s="3" customFormat="1" ht="15" x14ac:dyDescent="0.25">
      <c r="A60" s="204" t="s">
        <v>357</v>
      </c>
      <c r="B60" s="205"/>
      <c r="C60" s="205"/>
      <c r="D60" s="205"/>
      <c r="E60" s="205"/>
      <c r="F60" s="205"/>
      <c r="G60" s="205"/>
      <c r="H60" s="205"/>
      <c r="I60" s="205"/>
      <c r="J60" s="205"/>
      <c r="K60" s="206"/>
      <c r="L60" s="38"/>
      <c r="M60" s="38"/>
      <c r="N60" s="38"/>
      <c r="O60" s="38"/>
      <c r="BS60" s="40" t="s">
        <v>357</v>
      </c>
    </row>
    <row r="61" spans="1:72" s="3" customFormat="1" ht="15" x14ac:dyDescent="0.25">
      <c r="A61" s="201" t="s">
        <v>358</v>
      </c>
      <c r="B61" s="202"/>
      <c r="C61" s="202"/>
      <c r="D61" s="202"/>
      <c r="E61" s="202"/>
      <c r="F61" s="202"/>
      <c r="G61" s="202"/>
      <c r="H61" s="202"/>
      <c r="I61" s="202"/>
      <c r="J61" s="202"/>
      <c r="K61" s="203"/>
      <c r="L61" s="57"/>
      <c r="M61" s="57"/>
      <c r="N61" s="57"/>
      <c r="O61" s="57"/>
      <c r="BS61" s="40"/>
      <c r="BT61" s="2" t="s">
        <v>358</v>
      </c>
    </row>
    <row r="62" spans="1:72" s="3" customFormat="1" ht="22.5" x14ac:dyDescent="0.25">
      <c r="A62" s="201" t="s">
        <v>1883</v>
      </c>
      <c r="B62" s="202"/>
      <c r="C62" s="202"/>
      <c r="D62" s="202"/>
      <c r="E62" s="202"/>
      <c r="F62" s="202"/>
      <c r="G62" s="202"/>
      <c r="H62" s="202"/>
      <c r="I62" s="202"/>
      <c r="J62" s="202"/>
      <c r="K62" s="203"/>
      <c r="L62" s="57">
        <v>98331.6</v>
      </c>
      <c r="M62" s="57">
        <v>45065.919999999998</v>
      </c>
      <c r="N62" s="57" t="s">
        <v>1880</v>
      </c>
      <c r="O62" s="57">
        <v>2845.96</v>
      </c>
      <c r="BS62" s="40"/>
      <c r="BT62" s="2" t="s">
        <v>1883</v>
      </c>
    </row>
    <row r="63" spans="1:72" s="3" customFormat="1" ht="15" x14ac:dyDescent="0.25">
      <c r="A63" s="201" t="s">
        <v>1884</v>
      </c>
      <c r="B63" s="202"/>
      <c r="C63" s="202"/>
      <c r="D63" s="202"/>
      <c r="E63" s="202"/>
      <c r="F63" s="202"/>
      <c r="G63" s="202"/>
      <c r="H63" s="202"/>
      <c r="I63" s="202"/>
      <c r="J63" s="202"/>
      <c r="K63" s="203"/>
      <c r="L63" s="57">
        <v>51873.1</v>
      </c>
      <c r="M63" s="57"/>
      <c r="N63" s="57"/>
      <c r="O63" s="57"/>
      <c r="BS63" s="40"/>
      <c r="BT63" s="2" t="s">
        <v>1884</v>
      </c>
    </row>
    <row r="64" spans="1:72" s="3" customFormat="1" ht="15" x14ac:dyDescent="0.25">
      <c r="A64" s="201" t="s">
        <v>1885</v>
      </c>
      <c r="B64" s="202"/>
      <c r="C64" s="202"/>
      <c r="D64" s="202"/>
      <c r="E64" s="202"/>
      <c r="F64" s="202"/>
      <c r="G64" s="202"/>
      <c r="H64" s="202"/>
      <c r="I64" s="202"/>
      <c r="J64" s="202"/>
      <c r="K64" s="203"/>
      <c r="L64" s="57">
        <v>27273.48</v>
      </c>
      <c r="M64" s="57"/>
      <c r="N64" s="57"/>
      <c r="O64" s="57"/>
      <c r="BS64" s="40"/>
      <c r="BT64" s="2" t="s">
        <v>1885</v>
      </c>
    </row>
    <row r="65" spans="1:73" s="3" customFormat="1" ht="15" x14ac:dyDescent="0.25">
      <c r="A65" s="201" t="s">
        <v>362</v>
      </c>
      <c r="B65" s="202"/>
      <c r="C65" s="202"/>
      <c r="D65" s="202"/>
      <c r="E65" s="202"/>
      <c r="F65" s="202"/>
      <c r="G65" s="202"/>
      <c r="H65" s="202"/>
      <c r="I65" s="202"/>
      <c r="J65" s="202"/>
      <c r="K65" s="203"/>
      <c r="L65" s="57">
        <v>177478.18</v>
      </c>
      <c r="M65" s="57"/>
      <c r="N65" s="57"/>
      <c r="O65" s="57"/>
      <c r="BS65" s="40"/>
      <c r="BT65" s="2" t="s">
        <v>362</v>
      </c>
    </row>
    <row r="66" spans="1:73" s="3" customFormat="1" ht="15" x14ac:dyDescent="0.25">
      <c r="A66" s="201" t="s">
        <v>367</v>
      </c>
      <c r="B66" s="202"/>
      <c r="C66" s="202"/>
      <c r="D66" s="202"/>
      <c r="E66" s="202"/>
      <c r="F66" s="202"/>
      <c r="G66" s="202"/>
      <c r="H66" s="202"/>
      <c r="I66" s="202"/>
      <c r="J66" s="202"/>
      <c r="K66" s="203"/>
      <c r="L66" s="57">
        <v>177478.18</v>
      </c>
      <c r="M66" s="57"/>
      <c r="N66" s="57"/>
      <c r="O66" s="57"/>
      <c r="BS66" s="40"/>
      <c r="BT66" s="2" t="s">
        <v>367</v>
      </c>
    </row>
    <row r="67" spans="1:73" s="3" customFormat="1" ht="15" x14ac:dyDescent="0.25">
      <c r="A67" s="201" t="s">
        <v>368</v>
      </c>
      <c r="B67" s="202"/>
      <c r="C67" s="202"/>
      <c r="D67" s="202"/>
      <c r="E67" s="202"/>
      <c r="F67" s="202"/>
      <c r="G67" s="202"/>
      <c r="H67" s="202"/>
      <c r="I67" s="202"/>
      <c r="J67" s="202"/>
      <c r="K67" s="203"/>
      <c r="L67" s="57"/>
      <c r="M67" s="57"/>
      <c r="N67" s="57"/>
      <c r="O67" s="57"/>
      <c r="BS67" s="40"/>
      <c r="BT67" s="2" t="s">
        <v>368</v>
      </c>
    </row>
    <row r="68" spans="1:73" s="3" customFormat="1" ht="15" x14ac:dyDescent="0.25">
      <c r="A68" s="201" t="s">
        <v>369</v>
      </c>
      <c r="B68" s="202"/>
      <c r="C68" s="202"/>
      <c r="D68" s="202"/>
      <c r="E68" s="202"/>
      <c r="F68" s="202"/>
      <c r="G68" s="202"/>
      <c r="H68" s="202"/>
      <c r="I68" s="202"/>
      <c r="J68" s="202"/>
      <c r="K68" s="203"/>
      <c r="L68" s="57">
        <v>2845.96</v>
      </c>
      <c r="M68" s="57"/>
      <c r="N68" s="57"/>
      <c r="O68" s="57"/>
      <c r="BS68" s="40"/>
      <c r="BT68" s="2" t="s">
        <v>369</v>
      </c>
    </row>
    <row r="69" spans="1:73" s="3" customFormat="1" ht="15" x14ac:dyDescent="0.25">
      <c r="A69" s="201" t="s">
        <v>370</v>
      </c>
      <c r="B69" s="202"/>
      <c r="C69" s="202"/>
      <c r="D69" s="202"/>
      <c r="E69" s="202"/>
      <c r="F69" s="202"/>
      <c r="G69" s="202"/>
      <c r="H69" s="202"/>
      <c r="I69" s="202"/>
      <c r="J69" s="202"/>
      <c r="K69" s="203"/>
      <c r="L69" s="57">
        <v>50419.72</v>
      </c>
      <c r="M69" s="57"/>
      <c r="N69" s="57"/>
      <c r="O69" s="57"/>
      <c r="BS69" s="40"/>
      <c r="BT69" s="2" t="s">
        <v>370</v>
      </c>
    </row>
    <row r="70" spans="1:73" s="3" customFormat="1" ht="15" x14ac:dyDescent="0.25">
      <c r="A70" s="201" t="s">
        <v>371</v>
      </c>
      <c r="B70" s="202"/>
      <c r="C70" s="202"/>
      <c r="D70" s="202"/>
      <c r="E70" s="202"/>
      <c r="F70" s="202"/>
      <c r="G70" s="202"/>
      <c r="H70" s="202"/>
      <c r="I70" s="202"/>
      <c r="J70" s="202"/>
      <c r="K70" s="203"/>
      <c r="L70" s="57">
        <v>53477.42</v>
      </c>
      <c r="M70" s="57"/>
      <c r="N70" s="57"/>
      <c r="O70" s="57"/>
      <c r="BS70" s="40"/>
      <c r="BT70" s="2" t="s">
        <v>371</v>
      </c>
    </row>
    <row r="71" spans="1:73" s="3" customFormat="1" ht="15" x14ac:dyDescent="0.25">
      <c r="A71" s="201" t="s">
        <v>372</v>
      </c>
      <c r="B71" s="202"/>
      <c r="C71" s="202"/>
      <c r="D71" s="202"/>
      <c r="E71" s="202"/>
      <c r="F71" s="202"/>
      <c r="G71" s="202"/>
      <c r="H71" s="202"/>
      <c r="I71" s="202"/>
      <c r="J71" s="202"/>
      <c r="K71" s="203"/>
      <c r="L71" s="57">
        <v>51873.1</v>
      </c>
      <c r="M71" s="57"/>
      <c r="N71" s="57"/>
      <c r="O71" s="57"/>
      <c r="BS71" s="40"/>
      <c r="BT71" s="2" t="s">
        <v>372</v>
      </c>
    </row>
    <row r="72" spans="1:73" s="3" customFormat="1" ht="15" x14ac:dyDescent="0.25">
      <c r="A72" s="201" t="s">
        <v>373</v>
      </c>
      <c r="B72" s="202"/>
      <c r="C72" s="202"/>
      <c r="D72" s="202"/>
      <c r="E72" s="202"/>
      <c r="F72" s="202"/>
      <c r="G72" s="202"/>
      <c r="H72" s="202"/>
      <c r="I72" s="202"/>
      <c r="J72" s="202"/>
      <c r="K72" s="203"/>
      <c r="L72" s="57">
        <v>27273.48</v>
      </c>
      <c r="M72" s="57"/>
      <c r="N72" s="57"/>
      <c r="O72" s="57"/>
      <c r="BS72" s="40"/>
      <c r="BT72" s="2" t="s">
        <v>373</v>
      </c>
    </row>
    <row r="73" spans="1:73" s="3" customFormat="1" ht="15" x14ac:dyDescent="0.25">
      <c r="A73" s="201" t="s">
        <v>374</v>
      </c>
      <c r="B73" s="202"/>
      <c r="C73" s="202"/>
      <c r="D73" s="202"/>
      <c r="E73" s="202"/>
      <c r="F73" s="202"/>
      <c r="G73" s="202"/>
      <c r="H73" s="202"/>
      <c r="I73" s="202"/>
      <c r="J73" s="202"/>
      <c r="K73" s="203"/>
      <c r="L73" s="57">
        <f>L66*0.052</f>
        <v>9228.8653599999998</v>
      </c>
      <c r="M73" s="57"/>
      <c r="N73" s="57"/>
      <c r="O73" s="57"/>
      <c r="BS73" s="40"/>
      <c r="BT73" s="2" t="s">
        <v>374</v>
      </c>
    </row>
    <row r="74" spans="1:73" s="3" customFormat="1" ht="15" x14ac:dyDescent="0.25">
      <c r="A74" s="204" t="s">
        <v>367</v>
      </c>
      <c r="B74" s="205"/>
      <c r="C74" s="205"/>
      <c r="D74" s="205"/>
      <c r="E74" s="205"/>
      <c r="F74" s="205"/>
      <c r="G74" s="205"/>
      <c r="H74" s="205"/>
      <c r="I74" s="205"/>
      <c r="J74" s="205"/>
      <c r="K74" s="206"/>
      <c r="L74" s="38">
        <f>L66+L73</f>
        <v>186707.04535999999</v>
      </c>
      <c r="M74" s="38"/>
      <c r="N74" s="38"/>
      <c r="O74" s="38"/>
      <c r="BS74" s="40"/>
      <c r="BU74" s="40" t="s">
        <v>367</v>
      </c>
    </row>
    <row r="75" spans="1:73" s="3" customFormat="1" ht="15" x14ac:dyDescent="0.25">
      <c r="A75" s="201" t="s">
        <v>375</v>
      </c>
      <c r="B75" s="202"/>
      <c r="C75" s="202"/>
      <c r="D75" s="202"/>
      <c r="E75" s="202"/>
      <c r="F75" s="202"/>
      <c r="G75" s="202"/>
      <c r="H75" s="202"/>
      <c r="I75" s="202"/>
      <c r="J75" s="202"/>
      <c r="K75" s="203"/>
      <c r="L75" s="57">
        <f>L74*0.021</f>
        <v>3920.8479525600001</v>
      </c>
      <c r="M75" s="57"/>
      <c r="N75" s="57"/>
      <c r="O75" s="57"/>
      <c r="BS75" s="40"/>
      <c r="BT75" s="2" t="s">
        <v>375</v>
      </c>
      <c r="BU75" s="40"/>
    </row>
    <row r="76" spans="1:73" s="3" customFormat="1" ht="15" x14ac:dyDescent="0.25">
      <c r="A76" s="201" t="s">
        <v>376</v>
      </c>
      <c r="B76" s="202"/>
      <c r="C76" s="202"/>
      <c r="D76" s="202"/>
      <c r="E76" s="202"/>
      <c r="F76" s="202"/>
      <c r="G76" s="202"/>
      <c r="H76" s="202"/>
      <c r="I76" s="202"/>
      <c r="J76" s="202"/>
      <c r="K76" s="203"/>
      <c r="L76" s="57">
        <f>L74*0.035</f>
        <v>6534.7465876000006</v>
      </c>
      <c r="M76" s="57"/>
      <c r="N76" s="57"/>
      <c r="O76" s="57"/>
      <c r="BS76" s="40"/>
      <c r="BT76" s="2" t="s">
        <v>376</v>
      </c>
      <c r="BU76" s="40"/>
    </row>
    <row r="77" spans="1:73" s="3" customFormat="1" ht="15" x14ac:dyDescent="0.25">
      <c r="A77" s="201" t="s">
        <v>377</v>
      </c>
      <c r="B77" s="202"/>
      <c r="C77" s="202"/>
      <c r="D77" s="202"/>
      <c r="E77" s="202"/>
      <c r="F77" s="202"/>
      <c r="G77" s="202"/>
      <c r="H77" s="202"/>
      <c r="I77" s="202"/>
      <c r="J77" s="202"/>
      <c r="K77" s="203"/>
      <c r="L77" s="57">
        <f>L74*0.025</f>
        <v>4667.6761340000003</v>
      </c>
      <c r="M77" s="57"/>
      <c r="N77" s="57"/>
      <c r="O77" s="57"/>
      <c r="BS77" s="40"/>
      <c r="BT77" s="2" t="s">
        <v>377</v>
      </c>
      <c r="BU77" s="40"/>
    </row>
    <row r="78" spans="1:73" s="3" customFormat="1" ht="15" x14ac:dyDescent="0.25">
      <c r="A78" s="201" t="s">
        <v>378</v>
      </c>
      <c r="B78" s="202"/>
      <c r="C78" s="202"/>
      <c r="D78" s="202"/>
      <c r="E78" s="202"/>
      <c r="F78" s="202"/>
      <c r="G78" s="202"/>
      <c r="H78" s="202"/>
      <c r="I78" s="202"/>
      <c r="J78" s="202"/>
      <c r="K78" s="203"/>
      <c r="L78" s="57">
        <f>L74*0.02</f>
        <v>3734.1409071999997</v>
      </c>
      <c r="M78" s="57"/>
      <c r="N78" s="57"/>
      <c r="O78" s="57"/>
      <c r="BS78" s="40"/>
      <c r="BT78" s="2" t="s">
        <v>378</v>
      </c>
      <c r="BU78" s="40"/>
    </row>
    <row r="79" spans="1:73" s="3" customFormat="1" ht="15" x14ac:dyDescent="0.25">
      <c r="A79" s="204" t="s">
        <v>367</v>
      </c>
      <c r="B79" s="205"/>
      <c r="C79" s="205"/>
      <c r="D79" s="205"/>
      <c r="E79" s="205"/>
      <c r="F79" s="205"/>
      <c r="G79" s="205"/>
      <c r="H79" s="205"/>
      <c r="I79" s="205"/>
      <c r="J79" s="205"/>
      <c r="K79" s="206"/>
      <c r="L79" s="38">
        <f>L74+L75+L76+L77+L78</f>
        <v>205564.45694136</v>
      </c>
      <c r="M79" s="38"/>
      <c r="N79" s="38"/>
      <c r="O79" s="38"/>
      <c r="BS79" s="40"/>
      <c r="BU79" s="40" t="s">
        <v>367</v>
      </c>
    </row>
    <row r="80" spans="1:73" s="3" customFormat="1" ht="15" x14ac:dyDescent="0.25">
      <c r="A80" s="201" t="s">
        <v>379</v>
      </c>
      <c r="B80" s="202"/>
      <c r="C80" s="202"/>
      <c r="D80" s="202"/>
      <c r="E80" s="202"/>
      <c r="F80" s="202"/>
      <c r="G80" s="202"/>
      <c r="H80" s="202"/>
      <c r="I80" s="202"/>
      <c r="J80" s="202"/>
      <c r="K80" s="203"/>
      <c r="L80" s="57">
        <f>L79*0.03</f>
        <v>6166.9337082408001</v>
      </c>
      <c r="M80" s="57"/>
      <c r="N80" s="57"/>
      <c r="O80" s="57"/>
      <c r="BS80" s="40"/>
      <c r="BT80" s="2" t="s">
        <v>379</v>
      </c>
      <c r="BU80" s="40"/>
    </row>
    <row r="81" spans="1:95" s="3" customFormat="1" ht="15" x14ac:dyDescent="0.25">
      <c r="A81" s="204" t="s">
        <v>2240</v>
      </c>
      <c r="B81" s="205"/>
      <c r="C81" s="205"/>
      <c r="D81" s="205"/>
      <c r="E81" s="205"/>
      <c r="F81" s="205"/>
      <c r="G81" s="205"/>
      <c r="H81" s="205"/>
      <c r="I81" s="205"/>
      <c r="J81" s="205"/>
      <c r="K81" s="206"/>
      <c r="L81" s="38">
        <f>L79+L80</f>
        <v>211731.3906496008</v>
      </c>
      <c r="M81" s="38"/>
      <c r="N81" s="38"/>
      <c r="O81" s="38"/>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t="s">
        <v>380</v>
      </c>
      <c r="BV81" s="67"/>
      <c r="BW81" s="67"/>
    </row>
    <row r="82" spans="1:95" s="115" customFormat="1" ht="15" customHeight="1" x14ac:dyDescent="0.25">
      <c r="A82" s="242" t="s">
        <v>945</v>
      </c>
      <c r="B82" s="243"/>
      <c r="C82" s="243"/>
      <c r="D82" s="243"/>
      <c r="E82" s="243"/>
      <c r="F82" s="243"/>
      <c r="G82" s="243"/>
      <c r="H82" s="243"/>
      <c r="I82" s="243"/>
      <c r="J82" s="243"/>
      <c r="K82" s="244"/>
      <c r="L82" s="112">
        <f>L68*1.052*1.021*1.035*1.025*1.02*1.03</f>
        <v>3406.9980526266854</v>
      </c>
      <c r="M82" s="113"/>
      <c r="N82" s="114"/>
      <c r="O82" s="114"/>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CG82" s="116"/>
      <c r="CI82" s="116" t="s">
        <v>380</v>
      </c>
      <c r="CK82" s="117"/>
      <c r="CL82" s="118"/>
      <c r="CM82" s="118"/>
      <c r="CN82" s="118"/>
      <c r="CO82" s="118"/>
      <c r="CP82" s="118"/>
      <c r="CQ82" s="118"/>
    </row>
    <row r="83" spans="1:95" s="115" customFormat="1" ht="15" customHeight="1" x14ac:dyDescent="0.25">
      <c r="A83" s="242" t="s">
        <v>2237</v>
      </c>
      <c r="B83" s="243"/>
      <c r="C83" s="243"/>
      <c r="D83" s="243"/>
      <c r="E83" s="243"/>
      <c r="F83" s="243"/>
      <c r="G83" s="243"/>
      <c r="H83" s="243"/>
      <c r="I83" s="243"/>
      <c r="J83" s="243"/>
      <c r="K83" s="244"/>
      <c r="L83" s="112">
        <f>L81-L82</f>
        <v>208324.39259697412</v>
      </c>
      <c r="M83" s="113"/>
      <c r="N83" s="114"/>
      <c r="O83" s="114"/>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CG83" s="116"/>
      <c r="CI83" s="116" t="s">
        <v>380</v>
      </c>
      <c r="CK83" s="117"/>
      <c r="CL83" s="118"/>
      <c r="CM83" s="118"/>
      <c r="CN83" s="118"/>
      <c r="CO83" s="118"/>
      <c r="CP83" s="118"/>
      <c r="CQ83" s="118"/>
    </row>
    <row r="84" spans="1:95" s="67" customFormat="1" ht="15" customHeight="1" x14ac:dyDescent="0.25">
      <c r="A84" s="210" t="s">
        <v>2238</v>
      </c>
      <c r="B84" s="245"/>
      <c r="C84" s="245"/>
      <c r="D84" s="245"/>
      <c r="E84" s="245"/>
      <c r="F84" s="245"/>
      <c r="G84" s="245"/>
      <c r="H84" s="245"/>
      <c r="I84" s="245"/>
      <c r="J84" s="245"/>
      <c r="K84" s="246"/>
      <c r="L84" s="119">
        <f>'02-03-01_СМР_Каб.жур'!L272</f>
        <v>1</v>
      </c>
      <c r="M84" s="88"/>
      <c r="N84" s="120"/>
      <c r="O84" s="88"/>
      <c r="CG84" s="98"/>
      <c r="CH84" s="105" t="s">
        <v>379</v>
      </c>
      <c r="CI84" s="98"/>
      <c r="CK84" s="121"/>
    </row>
    <row r="85" spans="1:95" s="67" customFormat="1" ht="28.5" customHeight="1" x14ac:dyDescent="0.25">
      <c r="A85" s="210" t="s">
        <v>2239</v>
      </c>
      <c r="B85" s="245"/>
      <c r="C85" s="245"/>
      <c r="D85" s="245"/>
      <c r="E85" s="245"/>
      <c r="F85" s="245"/>
      <c r="G85" s="245"/>
      <c r="H85" s="245"/>
      <c r="I85" s="245"/>
      <c r="J85" s="245"/>
      <c r="K85" s="246"/>
      <c r="L85" s="122">
        <f>L82+L83*L84</f>
        <v>211731.3906496008</v>
      </c>
      <c r="M85" s="123"/>
      <c r="N85" s="102"/>
      <c r="O85" s="102"/>
      <c r="CG85" s="98"/>
      <c r="CI85" s="98" t="s">
        <v>380</v>
      </c>
      <c r="CK85" s="124"/>
    </row>
    <row r="86" spans="1:95" s="67" customFormat="1" ht="15" customHeight="1" x14ac:dyDescent="0.25">
      <c r="A86" s="247" t="s">
        <v>381</v>
      </c>
      <c r="B86" s="211"/>
      <c r="C86" s="211"/>
      <c r="D86" s="211"/>
      <c r="E86" s="211"/>
      <c r="F86" s="211"/>
      <c r="G86" s="211"/>
      <c r="H86" s="211"/>
      <c r="I86" s="211"/>
      <c r="J86" s="211"/>
      <c r="K86" s="212"/>
      <c r="L86" s="125">
        <f>L85*0.2</f>
        <v>42346.27812992016</v>
      </c>
      <c r="M86" s="88"/>
      <c r="N86" s="88"/>
      <c r="O86" s="88"/>
      <c r="CG86" s="98"/>
      <c r="CH86" s="105" t="s">
        <v>381</v>
      </c>
      <c r="CI86" s="98"/>
    </row>
    <row r="87" spans="1:95" s="67" customFormat="1" ht="15" customHeight="1" x14ac:dyDescent="0.25">
      <c r="A87" s="210" t="s">
        <v>382</v>
      </c>
      <c r="B87" s="245"/>
      <c r="C87" s="245"/>
      <c r="D87" s="245"/>
      <c r="E87" s="245"/>
      <c r="F87" s="245"/>
      <c r="G87" s="245"/>
      <c r="H87" s="245"/>
      <c r="I87" s="245"/>
      <c r="J87" s="245"/>
      <c r="K87" s="246"/>
      <c r="L87" s="126">
        <f>L85+L86</f>
        <v>254077.66877952096</v>
      </c>
      <c r="M87" s="102"/>
      <c r="N87" s="102"/>
      <c r="O87" s="102"/>
      <c r="S87" s="67">
        <v>117</v>
      </c>
      <c r="CG87" s="98"/>
      <c r="CI87" s="98"/>
      <c r="CJ87" s="98" t="s">
        <v>382</v>
      </c>
      <c r="CM87" s="121"/>
    </row>
    <row r="88" spans="1:95" s="16" customFormat="1" ht="12.75" customHeight="1" x14ac:dyDescent="0.2">
      <c r="A88" s="207"/>
      <c r="B88" s="207"/>
      <c r="C88" s="207"/>
      <c r="D88" s="207"/>
      <c r="E88" s="207"/>
      <c r="F88" s="207"/>
      <c r="G88" s="207"/>
      <c r="H88" s="207"/>
      <c r="I88" s="207"/>
      <c r="J88" s="207"/>
      <c r="K88" s="207"/>
      <c r="L88" s="207"/>
      <c r="M88" s="207"/>
      <c r="N88" s="207"/>
      <c r="O88" s="207"/>
      <c r="P88" s="58"/>
      <c r="Q88" s="58"/>
      <c r="R88" s="58"/>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95" s="16" customFormat="1" ht="12.75" customHeight="1" x14ac:dyDescent="0.2">
      <c r="A89" s="208"/>
      <c r="B89" s="208"/>
      <c r="C89" s="208"/>
      <c r="D89" s="208"/>
      <c r="E89" s="208"/>
      <c r="F89" s="208"/>
      <c r="G89" s="208"/>
      <c r="H89" s="208"/>
      <c r="I89" s="208"/>
      <c r="J89" s="208"/>
      <c r="K89" s="208"/>
      <c r="L89" s="208"/>
      <c r="M89" s="208"/>
      <c r="N89" s="208"/>
      <c r="O89" s="208"/>
      <c r="P89" s="59"/>
      <c r="Q89" s="59"/>
      <c r="R89" s="59"/>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95" s="16" customFormat="1" ht="12.75" customHeight="1" x14ac:dyDescent="0.2">
      <c r="A90" s="207" t="s">
        <v>2241</v>
      </c>
      <c r="B90" s="207"/>
      <c r="C90" s="207"/>
      <c r="D90" s="207"/>
      <c r="E90" s="207"/>
      <c r="F90" s="207"/>
      <c r="G90" s="207"/>
      <c r="H90" s="207"/>
      <c r="I90" s="207"/>
      <c r="J90" s="207"/>
      <c r="K90" s="207"/>
      <c r="L90" s="207"/>
      <c r="M90" s="207"/>
      <c r="N90" s="207"/>
      <c r="O90" s="207"/>
      <c r="P90" s="58"/>
      <c r="Q90" s="58"/>
      <c r="R90" s="58"/>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row>
    <row r="91" spans="1:95" s="16" customFormat="1" ht="12.75" customHeight="1" x14ac:dyDescent="0.2">
      <c r="A91" s="208" t="s">
        <v>383</v>
      </c>
      <c r="B91" s="208"/>
      <c r="C91" s="208"/>
      <c r="D91" s="208"/>
      <c r="E91" s="208"/>
      <c r="F91" s="208"/>
      <c r="G91" s="208"/>
      <c r="H91" s="208"/>
      <c r="I91" s="208"/>
      <c r="J91" s="208"/>
      <c r="K91" s="208"/>
      <c r="L91" s="208"/>
      <c r="M91" s="208"/>
      <c r="N91" s="208"/>
      <c r="O91" s="208"/>
      <c r="P91" s="59"/>
      <c r="Q91" s="59"/>
      <c r="R91" s="59"/>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row>
    <row r="92" spans="1:95" s="16" customFormat="1" ht="13.5" customHeight="1" x14ac:dyDescent="0.25">
      <c r="A92" s="14"/>
      <c r="B92" s="14"/>
      <c r="C92" s="14"/>
      <c r="D92" s="14"/>
      <c r="E92" s="14"/>
      <c r="F92" s="14"/>
      <c r="G92" s="14"/>
      <c r="H92" s="60"/>
      <c r="I92" s="10"/>
      <c r="J92" s="10"/>
      <c r="K92" s="10"/>
      <c r="L92" s="10"/>
      <c r="M92" s="14"/>
      <c r="N92" s="14"/>
      <c r="O92" s="14"/>
      <c r="P92" s="3"/>
      <c r="Q92" s="3"/>
      <c r="R92" s="3"/>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row>
    <row r="93" spans="1:95" s="16" customFormat="1" ht="12.75" customHeight="1" x14ac:dyDescent="0.2">
      <c r="A93" s="207" t="s">
        <v>384</v>
      </c>
      <c r="B93" s="207"/>
      <c r="C93" s="207"/>
      <c r="D93" s="207"/>
      <c r="E93" s="207"/>
      <c r="F93" s="207"/>
      <c r="G93" s="207"/>
      <c r="H93" s="207"/>
      <c r="I93" s="207"/>
      <c r="J93" s="207"/>
      <c r="K93" s="207"/>
      <c r="L93" s="207"/>
      <c r="M93" s="207"/>
      <c r="N93" s="207"/>
      <c r="O93" s="207"/>
      <c r="P93" s="58"/>
      <c r="Q93" s="58"/>
      <c r="R93" s="58"/>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row>
    <row r="94" spans="1:95" s="16" customFormat="1" ht="12.75" customHeight="1" x14ac:dyDescent="0.2">
      <c r="A94" s="208" t="s">
        <v>383</v>
      </c>
      <c r="B94" s="208"/>
      <c r="C94" s="208"/>
      <c r="D94" s="208"/>
      <c r="E94" s="208"/>
      <c r="F94" s="208"/>
      <c r="G94" s="208"/>
      <c r="H94" s="208"/>
      <c r="I94" s="208"/>
      <c r="J94" s="208"/>
      <c r="K94" s="208"/>
      <c r="L94" s="208"/>
      <c r="M94" s="208"/>
      <c r="N94" s="208"/>
      <c r="O94" s="208"/>
      <c r="P94" s="59"/>
      <c r="Q94" s="59"/>
      <c r="R94" s="59"/>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95" s="16" customFormat="1" ht="13.5" customHeight="1" x14ac:dyDescent="0.25">
      <c r="A95" s="14"/>
      <c r="B95" s="14"/>
      <c r="C95" s="14"/>
      <c r="D95" s="14"/>
      <c r="E95" s="14"/>
      <c r="F95" s="14"/>
      <c r="G95" s="14"/>
      <c r="H95" s="60"/>
      <c r="I95" s="10"/>
      <c r="J95" s="10"/>
      <c r="K95" s="10"/>
      <c r="L95" s="10"/>
      <c r="M95" s="14"/>
      <c r="N95" s="14"/>
      <c r="O95" s="14"/>
      <c r="P95" s="3"/>
      <c r="Q95" s="3"/>
      <c r="R95" s="3"/>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row>
    <row r="96" spans="1:95" s="3" customFormat="1" ht="15" x14ac:dyDescent="0.25">
      <c r="A96" s="4"/>
      <c r="B96" s="4"/>
      <c r="C96" s="4"/>
      <c r="D96" s="4"/>
      <c r="E96" s="4"/>
      <c r="F96" s="4"/>
      <c r="G96" s="4"/>
      <c r="H96" s="14"/>
      <c r="I96" s="61"/>
      <c r="J96" s="61"/>
      <c r="K96" s="61"/>
      <c r="L96" s="61"/>
      <c r="M96" s="4"/>
      <c r="N96" s="4"/>
      <c r="O96" s="4"/>
    </row>
  </sheetData>
  <mergeCells count="88">
    <mergeCell ref="A90:O90"/>
    <mergeCell ref="A91:O91"/>
    <mergeCell ref="A93:O93"/>
    <mergeCell ref="A94:O94"/>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52:E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8:O88"/>
    <mergeCell ref="A89:O89"/>
    <mergeCell ref="A84:K84"/>
    <mergeCell ref="A85:K85"/>
    <mergeCell ref="A86:K86"/>
    <mergeCell ref="A87:K8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Q90"/>
  <sheetViews>
    <sheetView topLeftCell="A64" workbookViewId="0">
      <selection activeCell="L78" sqref="L7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1827</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1828</v>
      </c>
      <c r="B13" s="171"/>
      <c r="C13" s="171"/>
      <c r="D13" s="171"/>
      <c r="E13" s="171"/>
      <c r="F13" s="171"/>
      <c r="G13" s="171"/>
      <c r="H13" s="171"/>
      <c r="I13" s="171"/>
      <c r="J13" s="171"/>
      <c r="K13" s="171"/>
      <c r="L13" s="171"/>
      <c r="M13" s="171"/>
      <c r="N13" s="171"/>
      <c r="O13" s="171"/>
      <c r="AQ13" s="12" t="s">
        <v>1828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1829</v>
      </c>
      <c r="D15" s="178"/>
      <c r="E15" s="178"/>
      <c r="F15" s="178"/>
      <c r="G15" s="178"/>
      <c r="H15" s="15"/>
      <c r="I15" s="15"/>
      <c r="J15" s="15"/>
      <c r="K15" s="15"/>
      <c r="L15" s="15"/>
      <c r="M15" s="15"/>
      <c r="N15" s="15"/>
      <c r="O15" s="15"/>
    </row>
    <row r="16" spans="1:57" s="3" customFormat="1" ht="12.75" customHeight="1" x14ac:dyDescent="0.25">
      <c r="B16" s="16" t="s">
        <v>12</v>
      </c>
      <c r="C16" s="16"/>
      <c r="D16" s="17"/>
      <c r="E16" s="18">
        <v>147.65</v>
      </c>
      <c r="F16" s="19" t="s">
        <v>13</v>
      </c>
      <c r="H16" s="16"/>
      <c r="I16" s="16"/>
      <c r="J16" s="16"/>
      <c r="K16" s="16"/>
      <c r="L16" s="16"/>
      <c r="M16" s="20"/>
      <c r="N16" s="20"/>
      <c r="O16" s="16"/>
    </row>
    <row r="17" spans="1:70" s="3" customFormat="1" ht="12.75" customHeight="1" x14ac:dyDescent="0.25">
      <c r="B17" s="16" t="s">
        <v>14</v>
      </c>
      <c r="D17" s="17"/>
      <c r="E17" s="18">
        <v>103.136</v>
      </c>
      <c r="F17" s="19" t="s">
        <v>13</v>
      </c>
      <c r="H17" s="16"/>
      <c r="I17" s="16"/>
      <c r="J17" s="16"/>
      <c r="K17" s="16"/>
      <c r="L17" s="16"/>
      <c r="M17" s="20"/>
      <c r="N17" s="20"/>
      <c r="O17" s="16"/>
    </row>
    <row r="18" spans="1:70" s="3" customFormat="1" ht="12.75" customHeight="1" x14ac:dyDescent="0.25">
      <c r="B18" s="16" t="s">
        <v>15</v>
      </c>
      <c r="C18" s="16"/>
      <c r="D18" s="17"/>
      <c r="E18" s="18">
        <v>31.081</v>
      </c>
      <c r="F18" s="19" t="s">
        <v>13</v>
      </c>
      <c r="H18" s="16"/>
      <c r="J18" s="16"/>
      <c r="K18" s="16"/>
      <c r="L18" s="16"/>
      <c r="M18" s="21"/>
      <c r="N18" s="5"/>
      <c r="O18" s="22"/>
    </row>
    <row r="19" spans="1:70" s="3" customFormat="1" ht="12.75" customHeight="1" x14ac:dyDescent="0.25">
      <c r="B19" s="16" t="s">
        <v>16</v>
      </c>
      <c r="C19" s="16"/>
      <c r="D19" s="23"/>
      <c r="E19" s="18">
        <v>61.84</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1830</v>
      </c>
      <c r="B28" s="198"/>
      <c r="C28" s="198"/>
      <c r="D28" s="198"/>
      <c r="E28" s="198"/>
      <c r="F28" s="198"/>
      <c r="G28" s="198"/>
      <c r="H28" s="198"/>
      <c r="I28" s="198"/>
      <c r="J28" s="198"/>
      <c r="K28" s="198"/>
      <c r="L28" s="198"/>
      <c r="M28" s="198"/>
      <c r="N28" s="198"/>
      <c r="O28" s="199"/>
      <c r="BP28" s="33"/>
      <c r="BQ28" s="56" t="s">
        <v>1830</v>
      </c>
    </row>
    <row r="29" spans="1:70" s="3" customFormat="1" ht="67.5" x14ac:dyDescent="0.25">
      <c r="A29" s="34" t="s">
        <v>34</v>
      </c>
      <c r="B29" s="35" t="s">
        <v>1709</v>
      </c>
      <c r="C29" s="196" t="s">
        <v>1710</v>
      </c>
      <c r="D29" s="196"/>
      <c r="E29" s="196"/>
      <c r="F29" s="34" t="s">
        <v>1711</v>
      </c>
      <c r="G29" s="54">
        <v>8.1999999999999993</v>
      </c>
      <c r="H29" s="38" t="s">
        <v>1712</v>
      </c>
      <c r="I29" s="38" t="s">
        <v>1713</v>
      </c>
      <c r="J29" s="38">
        <v>181.99</v>
      </c>
      <c r="K29" s="36" t="s">
        <v>40</v>
      </c>
      <c r="L29" s="38">
        <v>51182.27</v>
      </c>
      <c r="M29" s="38">
        <v>23446.83</v>
      </c>
      <c r="N29" s="39" t="s">
        <v>1831</v>
      </c>
      <c r="O29" s="38">
        <v>1492.32</v>
      </c>
      <c r="BP29" s="33"/>
      <c r="BQ29" s="56"/>
      <c r="BR29" s="40" t="s">
        <v>1710</v>
      </c>
    </row>
    <row r="30" spans="1:70" s="3" customFormat="1" ht="15" x14ac:dyDescent="0.25">
      <c r="A30" s="41"/>
      <c r="B30" s="42"/>
      <c r="C30" s="43" t="s">
        <v>1832</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1833</v>
      </c>
      <c r="F31" s="48"/>
      <c r="G31" s="49"/>
      <c r="H31" s="50"/>
      <c r="I31" s="17"/>
      <c r="J31" s="17"/>
      <c r="K31" s="17"/>
      <c r="L31" s="51">
        <v>26990.78</v>
      </c>
      <c r="M31" s="52"/>
      <c r="N31" s="52"/>
      <c r="O31" s="53"/>
      <c r="BP31" s="33"/>
      <c r="BQ31" s="56"/>
      <c r="BR31" s="40"/>
    </row>
    <row r="32" spans="1:70" s="3" customFormat="1" ht="15" x14ac:dyDescent="0.25">
      <c r="A32" s="46"/>
      <c r="B32" s="47"/>
      <c r="C32" s="47"/>
      <c r="D32" s="47"/>
      <c r="E32" s="48" t="s">
        <v>1834</v>
      </c>
      <c r="F32" s="48"/>
      <c r="G32" s="49"/>
      <c r="H32" s="50"/>
      <c r="I32" s="17"/>
      <c r="J32" s="17"/>
      <c r="K32" s="17"/>
      <c r="L32" s="51">
        <v>14191.03</v>
      </c>
      <c r="M32" s="52"/>
      <c r="N32" s="52"/>
      <c r="O32" s="53"/>
      <c r="BP32" s="33"/>
      <c r="BQ32" s="56"/>
      <c r="BR32" s="40"/>
    </row>
    <row r="33" spans="1:71" s="3" customFormat="1" ht="15" x14ac:dyDescent="0.25">
      <c r="A33" s="46"/>
      <c r="B33" s="47"/>
      <c r="C33" s="47"/>
      <c r="D33" s="47"/>
      <c r="E33" s="48" t="s">
        <v>45</v>
      </c>
      <c r="F33" s="48"/>
      <c r="G33" s="49"/>
      <c r="H33" s="50"/>
      <c r="I33" s="17"/>
      <c r="J33" s="17"/>
      <c r="K33" s="17"/>
      <c r="L33" s="51">
        <v>92364.08</v>
      </c>
      <c r="M33" s="52"/>
      <c r="N33" s="52"/>
      <c r="O33" s="53"/>
      <c r="BP33" s="33"/>
      <c r="BQ33" s="56"/>
      <c r="BR33" s="40"/>
    </row>
    <row r="34" spans="1:71" s="3" customFormat="1" ht="45" x14ac:dyDescent="0.25">
      <c r="A34" s="34" t="s">
        <v>1662</v>
      </c>
      <c r="B34" s="35"/>
      <c r="C34" s="196" t="s">
        <v>1835</v>
      </c>
      <c r="D34" s="196"/>
      <c r="E34" s="196"/>
      <c r="F34" s="34" t="s">
        <v>404</v>
      </c>
      <c r="G34" s="55">
        <v>1</v>
      </c>
      <c r="H34" s="38"/>
      <c r="I34" s="38"/>
      <c r="J34" s="38"/>
      <c r="K34" s="36" t="s">
        <v>1664</v>
      </c>
      <c r="L34" s="38"/>
      <c r="M34" s="38"/>
      <c r="N34" s="39"/>
      <c r="O34" s="38"/>
      <c r="BP34" s="33"/>
      <c r="BQ34" s="56"/>
      <c r="BR34" s="40" t="s">
        <v>1835</v>
      </c>
    </row>
    <row r="35" spans="1:71" s="3" customFormat="1" ht="45" x14ac:dyDescent="0.25">
      <c r="A35" s="34" t="s">
        <v>1665</v>
      </c>
      <c r="B35" s="35"/>
      <c r="C35" s="196" t="s">
        <v>1836</v>
      </c>
      <c r="D35" s="196"/>
      <c r="E35" s="196"/>
      <c r="F35" s="34" t="s">
        <v>404</v>
      </c>
      <c r="G35" s="55">
        <v>1</v>
      </c>
      <c r="H35" s="38"/>
      <c r="I35" s="38"/>
      <c r="J35" s="38"/>
      <c r="K35" s="36" t="s">
        <v>1664</v>
      </c>
      <c r="L35" s="38"/>
      <c r="M35" s="38"/>
      <c r="N35" s="39"/>
      <c r="O35" s="38"/>
      <c r="BP35" s="33"/>
      <c r="BQ35" s="56"/>
      <c r="BR35" s="40" t="s">
        <v>1836</v>
      </c>
    </row>
    <row r="36" spans="1:71" s="3" customFormat="1" ht="45" x14ac:dyDescent="0.25">
      <c r="A36" s="34" t="s">
        <v>1667</v>
      </c>
      <c r="B36" s="35"/>
      <c r="C36" s="196" t="s">
        <v>1837</v>
      </c>
      <c r="D36" s="196"/>
      <c r="E36" s="196"/>
      <c r="F36" s="34" t="s">
        <v>404</v>
      </c>
      <c r="G36" s="55">
        <v>1</v>
      </c>
      <c r="H36" s="38"/>
      <c r="I36" s="38"/>
      <c r="J36" s="38"/>
      <c r="K36" s="36" t="s">
        <v>1664</v>
      </c>
      <c r="L36" s="38"/>
      <c r="M36" s="38"/>
      <c r="N36" s="39"/>
      <c r="O36" s="38"/>
      <c r="BP36" s="33"/>
      <c r="BQ36" s="56"/>
      <c r="BR36" s="40" t="s">
        <v>1837</v>
      </c>
    </row>
    <row r="37" spans="1:71" s="3" customFormat="1" ht="45" x14ac:dyDescent="0.25">
      <c r="A37" s="34" t="s">
        <v>1669</v>
      </c>
      <c r="B37" s="35"/>
      <c r="C37" s="196" t="s">
        <v>1838</v>
      </c>
      <c r="D37" s="196"/>
      <c r="E37" s="196"/>
      <c r="F37" s="34" t="s">
        <v>404</v>
      </c>
      <c r="G37" s="55">
        <v>1</v>
      </c>
      <c r="H37" s="38"/>
      <c r="I37" s="38"/>
      <c r="J37" s="38"/>
      <c r="K37" s="36" t="s">
        <v>1664</v>
      </c>
      <c r="L37" s="38"/>
      <c r="M37" s="38"/>
      <c r="N37" s="39"/>
      <c r="O37" s="38"/>
      <c r="BP37" s="33"/>
      <c r="BQ37" s="56"/>
      <c r="BR37" s="40" t="s">
        <v>1838</v>
      </c>
    </row>
    <row r="38" spans="1:71" s="3" customFormat="1" ht="45" x14ac:dyDescent="0.25">
      <c r="A38" s="34" t="s">
        <v>1671</v>
      </c>
      <c r="B38" s="35"/>
      <c r="C38" s="196" t="s">
        <v>1839</v>
      </c>
      <c r="D38" s="196"/>
      <c r="E38" s="196"/>
      <c r="F38" s="34" t="s">
        <v>404</v>
      </c>
      <c r="G38" s="55">
        <v>1</v>
      </c>
      <c r="H38" s="38"/>
      <c r="I38" s="38"/>
      <c r="J38" s="38"/>
      <c r="K38" s="36" t="s">
        <v>1664</v>
      </c>
      <c r="L38" s="38"/>
      <c r="M38" s="38"/>
      <c r="N38" s="39"/>
      <c r="O38" s="38"/>
      <c r="BP38" s="33"/>
      <c r="BQ38" s="56"/>
      <c r="BR38" s="40" t="s">
        <v>1839</v>
      </c>
    </row>
    <row r="39" spans="1:71" s="3" customFormat="1" ht="45" x14ac:dyDescent="0.25">
      <c r="A39" s="34" t="s">
        <v>1673</v>
      </c>
      <c r="B39" s="35"/>
      <c r="C39" s="196" t="s">
        <v>1840</v>
      </c>
      <c r="D39" s="196"/>
      <c r="E39" s="196"/>
      <c r="F39" s="34" t="s">
        <v>404</v>
      </c>
      <c r="G39" s="55">
        <v>1</v>
      </c>
      <c r="H39" s="38"/>
      <c r="I39" s="38"/>
      <c r="J39" s="38"/>
      <c r="K39" s="36" t="s">
        <v>1664</v>
      </c>
      <c r="L39" s="38"/>
      <c r="M39" s="38"/>
      <c r="N39" s="39"/>
      <c r="O39" s="38"/>
      <c r="BP39" s="33"/>
      <c r="BQ39" s="56"/>
      <c r="BR39" s="40" t="s">
        <v>1840</v>
      </c>
    </row>
    <row r="40" spans="1:71" s="3" customFormat="1" ht="45" x14ac:dyDescent="0.25">
      <c r="A40" s="34" t="s">
        <v>1675</v>
      </c>
      <c r="B40" s="35"/>
      <c r="C40" s="196" t="s">
        <v>1841</v>
      </c>
      <c r="D40" s="196"/>
      <c r="E40" s="196"/>
      <c r="F40" s="34" t="s">
        <v>404</v>
      </c>
      <c r="G40" s="55">
        <v>1</v>
      </c>
      <c r="H40" s="38"/>
      <c r="I40" s="38"/>
      <c r="J40" s="38"/>
      <c r="K40" s="36" t="s">
        <v>1664</v>
      </c>
      <c r="L40" s="38"/>
      <c r="M40" s="38"/>
      <c r="N40" s="39"/>
      <c r="O40" s="38"/>
      <c r="BP40" s="33"/>
      <c r="BQ40" s="56"/>
      <c r="BR40" s="40" t="s">
        <v>1841</v>
      </c>
    </row>
    <row r="41" spans="1:71" s="3" customFormat="1" ht="45" x14ac:dyDescent="0.25">
      <c r="A41" s="34" t="s">
        <v>1677</v>
      </c>
      <c r="B41" s="35"/>
      <c r="C41" s="196" t="s">
        <v>1842</v>
      </c>
      <c r="D41" s="196"/>
      <c r="E41" s="196"/>
      <c r="F41" s="34" t="s">
        <v>404</v>
      </c>
      <c r="G41" s="55">
        <v>1</v>
      </c>
      <c r="H41" s="38"/>
      <c r="I41" s="38"/>
      <c r="J41" s="38"/>
      <c r="K41" s="36" t="s">
        <v>1664</v>
      </c>
      <c r="L41" s="38"/>
      <c r="M41" s="38"/>
      <c r="N41" s="39"/>
      <c r="O41" s="38"/>
      <c r="BP41" s="33"/>
      <c r="BQ41" s="56"/>
      <c r="BR41" s="40" t="s">
        <v>1842</v>
      </c>
    </row>
    <row r="42" spans="1:71" s="3" customFormat="1" ht="67.5" x14ac:dyDescent="0.25">
      <c r="A42" s="34" t="s">
        <v>116</v>
      </c>
      <c r="B42" s="35" t="s">
        <v>1843</v>
      </c>
      <c r="C42" s="196" t="s">
        <v>1844</v>
      </c>
      <c r="D42" s="196"/>
      <c r="E42" s="196"/>
      <c r="F42" s="34" t="s">
        <v>1711</v>
      </c>
      <c r="G42" s="54">
        <v>0.8</v>
      </c>
      <c r="H42" s="38" t="s">
        <v>1845</v>
      </c>
      <c r="I42" s="38" t="s">
        <v>1846</v>
      </c>
      <c r="J42" s="38">
        <v>190.63</v>
      </c>
      <c r="K42" s="36" t="s">
        <v>40</v>
      </c>
      <c r="L42" s="38">
        <v>5953.85</v>
      </c>
      <c r="M42" s="38">
        <v>2747.24</v>
      </c>
      <c r="N42" s="39" t="s">
        <v>1847</v>
      </c>
      <c r="O42" s="38">
        <v>152.51</v>
      </c>
      <c r="BP42" s="33"/>
      <c r="BQ42" s="56"/>
      <c r="BR42" s="40" t="s">
        <v>1844</v>
      </c>
    </row>
    <row r="43" spans="1:71" s="3" customFormat="1" ht="15" x14ac:dyDescent="0.25">
      <c r="A43" s="46"/>
      <c r="B43" s="47"/>
      <c r="C43" s="47"/>
      <c r="D43" s="47"/>
      <c r="E43" s="48" t="s">
        <v>1848</v>
      </c>
      <c r="F43" s="48"/>
      <c r="G43" s="49"/>
      <c r="H43" s="50"/>
      <c r="I43" s="17"/>
      <c r="J43" s="17"/>
      <c r="K43" s="17"/>
      <c r="L43" s="51">
        <v>3158.02</v>
      </c>
      <c r="M43" s="52"/>
      <c r="N43" s="52"/>
      <c r="O43" s="53"/>
      <c r="BP43" s="33"/>
      <c r="BQ43" s="56"/>
      <c r="BR43" s="40"/>
    </row>
    <row r="44" spans="1:71" s="3" customFormat="1" ht="15" x14ac:dyDescent="0.25">
      <c r="A44" s="46"/>
      <c r="B44" s="47"/>
      <c r="C44" s="47"/>
      <c r="D44" s="47"/>
      <c r="E44" s="48" t="s">
        <v>1849</v>
      </c>
      <c r="F44" s="48"/>
      <c r="G44" s="49"/>
      <c r="H44" s="50"/>
      <c r="I44" s="17"/>
      <c r="J44" s="17"/>
      <c r="K44" s="17"/>
      <c r="L44" s="51">
        <v>1660.4</v>
      </c>
      <c r="M44" s="52"/>
      <c r="N44" s="52"/>
      <c r="O44" s="53"/>
      <c r="BP44" s="33"/>
      <c r="BQ44" s="56"/>
      <c r="BR44" s="40"/>
    </row>
    <row r="45" spans="1:71" s="3" customFormat="1" ht="15" x14ac:dyDescent="0.25">
      <c r="A45" s="46"/>
      <c r="B45" s="47"/>
      <c r="C45" s="47"/>
      <c r="D45" s="47"/>
      <c r="E45" s="48" t="s">
        <v>45</v>
      </c>
      <c r="F45" s="48"/>
      <c r="G45" s="49"/>
      <c r="H45" s="50"/>
      <c r="I45" s="17"/>
      <c r="J45" s="17"/>
      <c r="K45" s="17"/>
      <c r="L45" s="51">
        <v>10772.27</v>
      </c>
      <c r="M45" s="52"/>
      <c r="N45" s="52"/>
      <c r="O45" s="53"/>
      <c r="BP45" s="33"/>
      <c r="BQ45" s="56"/>
      <c r="BR45" s="40"/>
    </row>
    <row r="46" spans="1:71" s="3" customFormat="1" ht="45" x14ac:dyDescent="0.25">
      <c r="A46" s="34" t="s">
        <v>1681</v>
      </c>
      <c r="B46" s="35"/>
      <c r="C46" s="196" t="s">
        <v>1850</v>
      </c>
      <c r="D46" s="196"/>
      <c r="E46" s="196"/>
      <c r="F46" s="34" t="s">
        <v>404</v>
      </c>
      <c r="G46" s="55">
        <v>1</v>
      </c>
      <c r="H46" s="38"/>
      <c r="I46" s="38"/>
      <c r="J46" s="38"/>
      <c r="K46" s="36" t="s">
        <v>1664</v>
      </c>
      <c r="L46" s="38"/>
      <c r="M46" s="38"/>
      <c r="N46" s="39"/>
      <c r="O46" s="38"/>
      <c r="BP46" s="33"/>
      <c r="BQ46" s="56"/>
      <c r="BR46" s="40" t="s">
        <v>1850</v>
      </c>
    </row>
    <row r="47" spans="1:71" s="3" customFormat="1" ht="22.5" x14ac:dyDescent="0.25">
      <c r="A47" s="204" t="s">
        <v>348</v>
      </c>
      <c r="B47" s="205"/>
      <c r="C47" s="205"/>
      <c r="D47" s="205"/>
      <c r="E47" s="205"/>
      <c r="F47" s="205"/>
      <c r="G47" s="205"/>
      <c r="H47" s="205"/>
      <c r="I47" s="205"/>
      <c r="J47" s="205"/>
      <c r="K47" s="206"/>
      <c r="L47" s="38">
        <v>57136.12</v>
      </c>
      <c r="M47" s="38">
        <v>26194.07</v>
      </c>
      <c r="N47" s="38" t="s">
        <v>1851</v>
      </c>
      <c r="O47" s="38">
        <v>1644.83</v>
      </c>
      <c r="BS47" s="40" t="s">
        <v>348</v>
      </c>
    </row>
    <row r="48" spans="1:71" s="3" customFormat="1" ht="15" x14ac:dyDescent="0.25">
      <c r="A48" s="204" t="s">
        <v>350</v>
      </c>
      <c r="B48" s="205"/>
      <c r="C48" s="205"/>
      <c r="D48" s="205"/>
      <c r="E48" s="205"/>
      <c r="F48" s="205"/>
      <c r="G48" s="205"/>
      <c r="H48" s="205"/>
      <c r="I48" s="205"/>
      <c r="J48" s="205"/>
      <c r="K48" s="206"/>
      <c r="L48" s="38">
        <v>30148.799999999999</v>
      </c>
      <c r="M48" s="38"/>
      <c r="N48" s="38"/>
      <c r="O48" s="38"/>
      <c r="BS48" s="40" t="s">
        <v>350</v>
      </c>
    </row>
    <row r="49" spans="1:72" s="3" customFormat="1" ht="15" x14ac:dyDescent="0.25">
      <c r="A49" s="201" t="s">
        <v>351</v>
      </c>
      <c r="B49" s="202"/>
      <c r="C49" s="202"/>
      <c r="D49" s="202"/>
      <c r="E49" s="202"/>
      <c r="F49" s="202"/>
      <c r="G49" s="202"/>
      <c r="H49" s="202"/>
      <c r="I49" s="202"/>
      <c r="J49" s="202"/>
      <c r="K49" s="203"/>
      <c r="L49" s="57"/>
      <c r="M49" s="57"/>
      <c r="N49" s="57"/>
      <c r="O49" s="57"/>
      <c r="BS49" s="40"/>
      <c r="BT49" s="2" t="s">
        <v>351</v>
      </c>
    </row>
    <row r="50" spans="1:72" s="3" customFormat="1" ht="15" x14ac:dyDescent="0.25">
      <c r="A50" s="201" t="s">
        <v>1852</v>
      </c>
      <c r="B50" s="202"/>
      <c r="C50" s="202"/>
      <c r="D50" s="202"/>
      <c r="E50" s="202"/>
      <c r="F50" s="202"/>
      <c r="G50" s="202"/>
      <c r="H50" s="202"/>
      <c r="I50" s="202"/>
      <c r="J50" s="202"/>
      <c r="K50" s="203"/>
      <c r="L50" s="57">
        <v>30148.799999999999</v>
      </c>
      <c r="M50" s="57"/>
      <c r="N50" s="57"/>
      <c r="O50" s="57"/>
      <c r="BS50" s="40"/>
      <c r="BT50" s="2" t="s">
        <v>1852</v>
      </c>
    </row>
    <row r="51" spans="1:72" s="3" customFormat="1" ht="15" x14ac:dyDescent="0.25">
      <c r="A51" s="204" t="s">
        <v>354</v>
      </c>
      <c r="B51" s="205"/>
      <c r="C51" s="205"/>
      <c r="D51" s="205"/>
      <c r="E51" s="205"/>
      <c r="F51" s="205"/>
      <c r="G51" s="205"/>
      <c r="H51" s="205"/>
      <c r="I51" s="205"/>
      <c r="J51" s="205"/>
      <c r="K51" s="206"/>
      <c r="L51" s="38">
        <v>15851.43</v>
      </c>
      <c r="M51" s="38"/>
      <c r="N51" s="38"/>
      <c r="O51" s="38"/>
      <c r="BS51" s="40" t="s">
        <v>354</v>
      </c>
    </row>
    <row r="52" spans="1:72" s="3" customFormat="1" ht="15" x14ac:dyDescent="0.25">
      <c r="A52" s="201" t="s">
        <v>351</v>
      </c>
      <c r="B52" s="202"/>
      <c r="C52" s="202"/>
      <c r="D52" s="202"/>
      <c r="E52" s="202"/>
      <c r="F52" s="202"/>
      <c r="G52" s="202"/>
      <c r="H52" s="202"/>
      <c r="I52" s="202"/>
      <c r="J52" s="202"/>
      <c r="K52" s="203"/>
      <c r="L52" s="57"/>
      <c r="M52" s="57"/>
      <c r="N52" s="57"/>
      <c r="O52" s="57"/>
      <c r="BS52" s="40"/>
      <c r="BT52" s="2" t="s">
        <v>351</v>
      </c>
    </row>
    <row r="53" spans="1:72" s="3" customFormat="1" ht="15" x14ac:dyDescent="0.25">
      <c r="A53" s="201" t="s">
        <v>1853</v>
      </c>
      <c r="B53" s="202"/>
      <c r="C53" s="202"/>
      <c r="D53" s="202"/>
      <c r="E53" s="202"/>
      <c r="F53" s="202"/>
      <c r="G53" s="202"/>
      <c r="H53" s="202"/>
      <c r="I53" s="202"/>
      <c r="J53" s="202"/>
      <c r="K53" s="203"/>
      <c r="L53" s="57">
        <v>15851.43</v>
      </c>
      <c r="M53" s="57"/>
      <c r="N53" s="57"/>
      <c r="O53" s="57"/>
      <c r="BS53" s="40"/>
      <c r="BT53" s="2" t="s">
        <v>1853</v>
      </c>
    </row>
    <row r="54" spans="1:72" s="3" customFormat="1" ht="15" x14ac:dyDescent="0.25">
      <c r="A54" s="204" t="s">
        <v>357</v>
      </c>
      <c r="B54" s="205"/>
      <c r="C54" s="205"/>
      <c r="D54" s="205"/>
      <c r="E54" s="205"/>
      <c r="F54" s="205"/>
      <c r="G54" s="205"/>
      <c r="H54" s="205"/>
      <c r="I54" s="205"/>
      <c r="J54" s="205"/>
      <c r="K54" s="206"/>
      <c r="L54" s="38"/>
      <c r="M54" s="38"/>
      <c r="N54" s="38"/>
      <c r="O54" s="38"/>
      <c r="BS54" s="40" t="s">
        <v>357</v>
      </c>
    </row>
    <row r="55" spans="1:72" s="3" customFormat="1" ht="15" x14ac:dyDescent="0.25">
      <c r="A55" s="201" t="s">
        <v>358</v>
      </c>
      <c r="B55" s="202"/>
      <c r="C55" s="202"/>
      <c r="D55" s="202"/>
      <c r="E55" s="202"/>
      <c r="F55" s="202"/>
      <c r="G55" s="202"/>
      <c r="H55" s="202"/>
      <c r="I55" s="202"/>
      <c r="J55" s="202"/>
      <c r="K55" s="203"/>
      <c r="L55" s="57"/>
      <c r="M55" s="57"/>
      <c r="N55" s="57"/>
      <c r="O55" s="57"/>
      <c r="BS55" s="40"/>
      <c r="BT55" s="2" t="s">
        <v>358</v>
      </c>
    </row>
    <row r="56" spans="1:72" s="3" customFormat="1" ht="22.5" x14ac:dyDescent="0.25">
      <c r="A56" s="201" t="s">
        <v>1854</v>
      </c>
      <c r="B56" s="202"/>
      <c r="C56" s="202"/>
      <c r="D56" s="202"/>
      <c r="E56" s="202"/>
      <c r="F56" s="202"/>
      <c r="G56" s="202"/>
      <c r="H56" s="202"/>
      <c r="I56" s="202"/>
      <c r="J56" s="202"/>
      <c r="K56" s="203"/>
      <c r="L56" s="57">
        <v>57136.12</v>
      </c>
      <c r="M56" s="57">
        <v>26194.07</v>
      </c>
      <c r="N56" s="57" t="s">
        <v>1851</v>
      </c>
      <c r="O56" s="57">
        <v>1644.83</v>
      </c>
      <c r="BS56" s="40"/>
      <c r="BT56" s="2" t="s">
        <v>1854</v>
      </c>
    </row>
    <row r="57" spans="1:72" s="3" customFormat="1" ht="15" x14ac:dyDescent="0.25">
      <c r="A57" s="201" t="s">
        <v>1855</v>
      </c>
      <c r="B57" s="202"/>
      <c r="C57" s="202"/>
      <c r="D57" s="202"/>
      <c r="E57" s="202"/>
      <c r="F57" s="202"/>
      <c r="G57" s="202"/>
      <c r="H57" s="202"/>
      <c r="I57" s="202"/>
      <c r="J57" s="202"/>
      <c r="K57" s="203"/>
      <c r="L57" s="57">
        <v>30148.799999999999</v>
      </c>
      <c r="M57" s="57"/>
      <c r="N57" s="57"/>
      <c r="O57" s="57"/>
      <c r="BS57" s="40"/>
      <c r="BT57" s="2" t="s">
        <v>1855</v>
      </c>
    </row>
    <row r="58" spans="1:72" s="3" customFormat="1" ht="15" x14ac:dyDescent="0.25">
      <c r="A58" s="201" t="s">
        <v>1856</v>
      </c>
      <c r="B58" s="202"/>
      <c r="C58" s="202"/>
      <c r="D58" s="202"/>
      <c r="E58" s="202"/>
      <c r="F58" s="202"/>
      <c r="G58" s="202"/>
      <c r="H58" s="202"/>
      <c r="I58" s="202"/>
      <c r="J58" s="202"/>
      <c r="K58" s="203"/>
      <c r="L58" s="57">
        <v>15851.43</v>
      </c>
      <c r="M58" s="57"/>
      <c r="N58" s="57"/>
      <c r="O58" s="57"/>
      <c r="BS58" s="40"/>
      <c r="BT58" s="2" t="s">
        <v>1856</v>
      </c>
    </row>
    <row r="59" spans="1:72" s="3" customFormat="1" ht="15" x14ac:dyDescent="0.25">
      <c r="A59" s="201" t="s">
        <v>362</v>
      </c>
      <c r="B59" s="202"/>
      <c r="C59" s="202"/>
      <c r="D59" s="202"/>
      <c r="E59" s="202"/>
      <c r="F59" s="202"/>
      <c r="G59" s="202"/>
      <c r="H59" s="202"/>
      <c r="I59" s="202"/>
      <c r="J59" s="202"/>
      <c r="K59" s="203"/>
      <c r="L59" s="57">
        <v>103136.35</v>
      </c>
      <c r="M59" s="57"/>
      <c r="N59" s="57"/>
      <c r="O59" s="57"/>
      <c r="BS59" s="40"/>
      <c r="BT59" s="2" t="s">
        <v>362</v>
      </c>
    </row>
    <row r="60" spans="1:72" s="3" customFormat="1" ht="15" x14ac:dyDescent="0.25">
      <c r="A60" s="201" t="s">
        <v>367</v>
      </c>
      <c r="B60" s="202"/>
      <c r="C60" s="202"/>
      <c r="D60" s="202"/>
      <c r="E60" s="202"/>
      <c r="F60" s="202"/>
      <c r="G60" s="202"/>
      <c r="H60" s="202"/>
      <c r="I60" s="202"/>
      <c r="J60" s="202"/>
      <c r="K60" s="203"/>
      <c r="L60" s="57">
        <v>103136.35</v>
      </c>
      <c r="M60" s="57"/>
      <c r="N60" s="57"/>
      <c r="O60" s="57"/>
      <c r="BS60" s="40"/>
      <c r="BT60" s="2" t="s">
        <v>367</v>
      </c>
    </row>
    <row r="61" spans="1:72" s="3" customFormat="1" ht="15" x14ac:dyDescent="0.25">
      <c r="A61" s="201" t="s">
        <v>368</v>
      </c>
      <c r="B61" s="202"/>
      <c r="C61" s="202"/>
      <c r="D61" s="202"/>
      <c r="E61" s="202"/>
      <c r="F61" s="202"/>
      <c r="G61" s="202"/>
      <c r="H61" s="202"/>
      <c r="I61" s="202"/>
      <c r="J61" s="202"/>
      <c r="K61" s="203"/>
      <c r="L61" s="57"/>
      <c r="M61" s="57"/>
      <c r="N61" s="57"/>
      <c r="O61" s="57"/>
      <c r="BS61" s="40"/>
      <c r="BT61" s="2" t="s">
        <v>368</v>
      </c>
    </row>
    <row r="62" spans="1:72" s="3" customFormat="1" ht="15" x14ac:dyDescent="0.25">
      <c r="A62" s="201" t="s">
        <v>369</v>
      </c>
      <c r="B62" s="202"/>
      <c r="C62" s="202"/>
      <c r="D62" s="202"/>
      <c r="E62" s="202"/>
      <c r="F62" s="202"/>
      <c r="G62" s="202"/>
      <c r="H62" s="202"/>
      <c r="I62" s="202"/>
      <c r="J62" s="202"/>
      <c r="K62" s="203"/>
      <c r="L62" s="57">
        <v>1644.83</v>
      </c>
      <c r="M62" s="57"/>
      <c r="N62" s="57"/>
      <c r="O62" s="57"/>
      <c r="BS62" s="40"/>
      <c r="BT62" s="2" t="s">
        <v>369</v>
      </c>
    </row>
    <row r="63" spans="1:72" s="3" customFormat="1" ht="15" x14ac:dyDescent="0.25">
      <c r="A63" s="201" t="s">
        <v>370</v>
      </c>
      <c r="B63" s="202"/>
      <c r="C63" s="202"/>
      <c r="D63" s="202"/>
      <c r="E63" s="202"/>
      <c r="F63" s="202"/>
      <c r="G63" s="202"/>
      <c r="H63" s="202"/>
      <c r="I63" s="202"/>
      <c r="J63" s="202"/>
      <c r="K63" s="203"/>
      <c r="L63" s="57">
        <v>29297.22</v>
      </c>
      <c r="M63" s="57"/>
      <c r="N63" s="57"/>
      <c r="O63" s="57"/>
      <c r="BS63" s="40"/>
      <c r="BT63" s="2" t="s">
        <v>370</v>
      </c>
    </row>
    <row r="64" spans="1:72" s="3" customFormat="1" ht="15" x14ac:dyDescent="0.25">
      <c r="A64" s="201" t="s">
        <v>371</v>
      </c>
      <c r="B64" s="202"/>
      <c r="C64" s="202"/>
      <c r="D64" s="202"/>
      <c r="E64" s="202"/>
      <c r="F64" s="202"/>
      <c r="G64" s="202"/>
      <c r="H64" s="202"/>
      <c r="I64" s="202"/>
      <c r="J64" s="202"/>
      <c r="K64" s="203"/>
      <c r="L64" s="57">
        <v>31081.24</v>
      </c>
      <c r="M64" s="57"/>
      <c r="N64" s="57"/>
      <c r="O64" s="57"/>
      <c r="BS64" s="40"/>
      <c r="BT64" s="2" t="s">
        <v>371</v>
      </c>
    </row>
    <row r="65" spans="1:95" s="3" customFormat="1" ht="15" x14ac:dyDescent="0.25">
      <c r="A65" s="201" t="s">
        <v>372</v>
      </c>
      <c r="B65" s="202"/>
      <c r="C65" s="202"/>
      <c r="D65" s="202"/>
      <c r="E65" s="202"/>
      <c r="F65" s="202"/>
      <c r="G65" s="202"/>
      <c r="H65" s="202"/>
      <c r="I65" s="202"/>
      <c r="J65" s="202"/>
      <c r="K65" s="203"/>
      <c r="L65" s="57">
        <v>30148.799999999999</v>
      </c>
      <c r="M65" s="57"/>
      <c r="N65" s="57"/>
      <c r="O65" s="57"/>
      <c r="BS65" s="40"/>
      <c r="BT65" s="2" t="s">
        <v>372</v>
      </c>
    </row>
    <row r="66" spans="1:95" s="3" customFormat="1" ht="15" x14ac:dyDescent="0.25">
      <c r="A66" s="201" t="s">
        <v>373</v>
      </c>
      <c r="B66" s="202"/>
      <c r="C66" s="202"/>
      <c r="D66" s="202"/>
      <c r="E66" s="202"/>
      <c r="F66" s="202"/>
      <c r="G66" s="202"/>
      <c r="H66" s="202"/>
      <c r="I66" s="202"/>
      <c r="J66" s="202"/>
      <c r="K66" s="203"/>
      <c r="L66" s="57">
        <v>15851.43</v>
      </c>
      <c r="M66" s="57"/>
      <c r="N66" s="57"/>
      <c r="O66" s="57"/>
      <c r="BS66" s="40"/>
      <c r="BT66" s="2" t="s">
        <v>373</v>
      </c>
    </row>
    <row r="67" spans="1:95" s="3" customFormat="1" ht="15" x14ac:dyDescent="0.25">
      <c r="A67" s="201" t="s">
        <v>374</v>
      </c>
      <c r="B67" s="202"/>
      <c r="C67" s="202"/>
      <c r="D67" s="202"/>
      <c r="E67" s="202"/>
      <c r="F67" s="202"/>
      <c r="G67" s="202"/>
      <c r="H67" s="202"/>
      <c r="I67" s="202"/>
      <c r="J67" s="202"/>
      <c r="K67" s="203"/>
      <c r="L67" s="57">
        <f>L60*0.052</f>
        <v>5363.0901999999996</v>
      </c>
      <c r="M67" s="57"/>
      <c r="N67" s="57"/>
      <c r="O67" s="57"/>
      <c r="BS67" s="40"/>
      <c r="BT67" s="2" t="s">
        <v>374</v>
      </c>
    </row>
    <row r="68" spans="1:95" s="3" customFormat="1" ht="15" x14ac:dyDescent="0.25">
      <c r="A68" s="204" t="s">
        <v>367</v>
      </c>
      <c r="B68" s="205"/>
      <c r="C68" s="205"/>
      <c r="D68" s="205"/>
      <c r="E68" s="205"/>
      <c r="F68" s="205"/>
      <c r="G68" s="205"/>
      <c r="H68" s="205"/>
      <c r="I68" s="205"/>
      <c r="J68" s="205"/>
      <c r="K68" s="206"/>
      <c r="L68" s="38">
        <f>L60+L67</f>
        <v>108499.44020000001</v>
      </c>
      <c r="M68" s="38"/>
      <c r="N68" s="38"/>
      <c r="O68" s="38"/>
      <c r="BS68" s="40"/>
      <c r="BU68" s="40" t="s">
        <v>367</v>
      </c>
    </row>
    <row r="69" spans="1:95" s="3" customFormat="1" ht="15" x14ac:dyDescent="0.25">
      <c r="A69" s="201" t="s">
        <v>375</v>
      </c>
      <c r="B69" s="202"/>
      <c r="C69" s="202"/>
      <c r="D69" s="202"/>
      <c r="E69" s="202"/>
      <c r="F69" s="202"/>
      <c r="G69" s="202"/>
      <c r="H69" s="202"/>
      <c r="I69" s="202"/>
      <c r="J69" s="202"/>
      <c r="K69" s="203"/>
      <c r="L69" s="57">
        <f>L68*0.021</f>
        <v>2278.4882442000003</v>
      </c>
      <c r="M69" s="57"/>
      <c r="N69" s="57"/>
      <c r="O69" s="57"/>
      <c r="BS69" s="40"/>
      <c r="BT69" s="2" t="s">
        <v>375</v>
      </c>
      <c r="BU69" s="40"/>
    </row>
    <row r="70" spans="1:95" s="3" customFormat="1" ht="15" x14ac:dyDescent="0.25">
      <c r="A70" s="201" t="s">
        <v>376</v>
      </c>
      <c r="B70" s="202"/>
      <c r="C70" s="202"/>
      <c r="D70" s="202"/>
      <c r="E70" s="202"/>
      <c r="F70" s="202"/>
      <c r="G70" s="202"/>
      <c r="H70" s="202"/>
      <c r="I70" s="202"/>
      <c r="J70" s="202"/>
      <c r="K70" s="203"/>
      <c r="L70" s="57">
        <f>L68*0.035</f>
        <v>3797.4804070000009</v>
      </c>
      <c r="M70" s="57"/>
      <c r="N70" s="57"/>
      <c r="O70" s="57"/>
      <c r="BS70" s="40"/>
      <c r="BT70" s="2" t="s">
        <v>376</v>
      </c>
      <c r="BU70" s="40"/>
    </row>
    <row r="71" spans="1:95" s="3" customFormat="1" ht="15" x14ac:dyDescent="0.25">
      <c r="A71" s="201" t="s">
        <v>377</v>
      </c>
      <c r="B71" s="202"/>
      <c r="C71" s="202"/>
      <c r="D71" s="202"/>
      <c r="E71" s="202"/>
      <c r="F71" s="202"/>
      <c r="G71" s="202"/>
      <c r="H71" s="202"/>
      <c r="I71" s="202"/>
      <c r="J71" s="202"/>
      <c r="K71" s="203"/>
      <c r="L71" s="57">
        <f>L68*0.025</f>
        <v>2712.4860050000007</v>
      </c>
      <c r="M71" s="57"/>
      <c r="N71" s="57"/>
      <c r="O71" s="57"/>
      <c r="BS71" s="40"/>
      <c r="BT71" s="2" t="s">
        <v>377</v>
      </c>
      <c r="BU71" s="40"/>
    </row>
    <row r="72" spans="1:95" s="3" customFormat="1" ht="15" x14ac:dyDescent="0.25">
      <c r="A72" s="201" t="s">
        <v>378</v>
      </c>
      <c r="B72" s="202"/>
      <c r="C72" s="202"/>
      <c r="D72" s="202"/>
      <c r="E72" s="202"/>
      <c r="F72" s="202"/>
      <c r="G72" s="202"/>
      <c r="H72" s="202"/>
      <c r="I72" s="202"/>
      <c r="J72" s="202"/>
      <c r="K72" s="203"/>
      <c r="L72" s="57">
        <f>L68*0.02</f>
        <v>2169.9888040000001</v>
      </c>
      <c r="M72" s="57"/>
      <c r="N72" s="57"/>
      <c r="O72" s="57"/>
      <c r="BS72" s="40"/>
      <c r="BT72" s="2" t="s">
        <v>378</v>
      </c>
      <c r="BU72" s="40"/>
    </row>
    <row r="73" spans="1:95" s="3" customFormat="1" ht="15" x14ac:dyDescent="0.25">
      <c r="A73" s="204" t="s">
        <v>367</v>
      </c>
      <c r="B73" s="205"/>
      <c r="C73" s="205"/>
      <c r="D73" s="205"/>
      <c r="E73" s="205"/>
      <c r="F73" s="205"/>
      <c r="G73" s="205"/>
      <c r="H73" s="205"/>
      <c r="I73" s="205"/>
      <c r="J73" s="205"/>
      <c r="K73" s="206"/>
      <c r="L73" s="38">
        <f>L68+L69+L70+L71+L72</f>
        <v>119457.88366019999</v>
      </c>
      <c r="M73" s="38"/>
      <c r="N73" s="38"/>
      <c r="O73" s="38"/>
      <c r="BS73" s="40"/>
      <c r="BU73" s="40" t="s">
        <v>367</v>
      </c>
    </row>
    <row r="74" spans="1:95" s="3" customFormat="1" ht="15" x14ac:dyDescent="0.25">
      <c r="A74" s="201" t="s">
        <v>379</v>
      </c>
      <c r="B74" s="202"/>
      <c r="C74" s="202"/>
      <c r="D74" s="202"/>
      <c r="E74" s="202"/>
      <c r="F74" s="202"/>
      <c r="G74" s="202"/>
      <c r="H74" s="202"/>
      <c r="I74" s="202"/>
      <c r="J74" s="202"/>
      <c r="K74" s="203"/>
      <c r="L74" s="57">
        <f>L73*0.03</f>
        <v>3583.7365098059995</v>
      </c>
      <c r="M74" s="57"/>
      <c r="N74" s="57"/>
      <c r="O74" s="57"/>
      <c r="BS74" s="40"/>
      <c r="BT74" s="2" t="s">
        <v>379</v>
      </c>
      <c r="BU74" s="40"/>
    </row>
    <row r="75" spans="1:95" s="3" customFormat="1" ht="15" x14ac:dyDescent="0.25">
      <c r="A75" s="204" t="s">
        <v>2240</v>
      </c>
      <c r="B75" s="205"/>
      <c r="C75" s="205"/>
      <c r="D75" s="205"/>
      <c r="E75" s="205"/>
      <c r="F75" s="205"/>
      <c r="G75" s="205"/>
      <c r="H75" s="205"/>
      <c r="I75" s="205"/>
      <c r="J75" s="205"/>
      <c r="K75" s="206"/>
      <c r="L75" s="38">
        <f>L73+L74</f>
        <v>123041.62017000599</v>
      </c>
      <c r="M75" s="38"/>
      <c r="N75" s="38"/>
      <c r="O75" s="38"/>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t="s">
        <v>380</v>
      </c>
      <c r="BV75" s="67"/>
      <c r="BW75" s="67"/>
    </row>
    <row r="76" spans="1:95" s="115" customFormat="1" ht="15" customHeight="1" x14ac:dyDescent="0.25">
      <c r="A76" s="209" t="s">
        <v>945</v>
      </c>
      <c r="B76" s="209"/>
      <c r="C76" s="209"/>
      <c r="D76" s="209"/>
      <c r="E76" s="209"/>
      <c r="F76" s="209"/>
      <c r="G76" s="209"/>
      <c r="H76" s="209"/>
      <c r="I76" s="209"/>
      <c r="J76" s="209"/>
      <c r="K76" s="209"/>
      <c r="L76" s="112">
        <f>L62*1.052*1.021*1.035*1.025*1.02*1.03</f>
        <v>1969.0834048623142</v>
      </c>
      <c r="M76" s="113"/>
      <c r="N76" s="114"/>
      <c r="O76" s="114"/>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CG76" s="116"/>
      <c r="CI76" s="116" t="s">
        <v>380</v>
      </c>
      <c r="CK76" s="117"/>
      <c r="CL76" s="118"/>
      <c r="CM76" s="118"/>
      <c r="CN76" s="118"/>
      <c r="CO76" s="118"/>
      <c r="CP76" s="118"/>
      <c r="CQ76" s="118"/>
    </row>
    <row r="77" spans="1:95" s="115" customFormat="1" ht="15" customHeight="1" x14ac:dyDescent="0.25">
      <c r="A77" s="209" t="s">
        <v>2237</v>
      </c>
      <c r="B77" s="209"/>
      <c r="C77" s="209"/>
      <c r="D77" s="209"/>
      <c r="E77" s="209"/>
      <c r="F77" s="209"/>
      <c r="G77" s="209"/>
      <c r="H77" s="209"/>
      <c r="I77" s="209"/>
      <c r="J77" s="209"/>
      <c r="K77" s="209"/>
      <c r="L77" s="112">
        <f>L75-L76</f>
        <v>121072.53676514368</v>
      </c>
      <c r="M77" s="113"/>
      <c r="N77" s="114"/>
      <c r="O77" s="114"/>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CG77" s="116"/>
      <c r="CI77" s="116" t="s">
        <v>380</v>
      </c>
      <c r="CK77" s="117"/>
      <c r="CL77" s="118"/>
      <c r="CM77" s="118"/>
      <c r="CN77" s="118"/>
      <c r="CO77" s="118"/>
      <c r="CP77" s="118"/>
      <c r="CQ77" s="118"/>
    </row>
    <row r="78" spans="1:95" s="67" customFormat="1" ht="15" customHeight="1" x14ac:dyDescent="0.25">
      <c r="A78" s="210" t="s">
        <v>2238</v>
      </c>
      <c r="B78" s="211"/>
      <c r="C78" s="211"/>
      <c r="D78" s="211"/>
      <c r="E78" s="211"/>
      <c r="F78" s="211"/>
      <c r="G78" s="211"/>
      <c r="H78" s="211"/>
      <c r="I78" s="211"/>
      <c r="J78" s="211"/>
      <c r="K78" s="212"/>
      <c r="L78" s="119">
        <f>'02-03-01_СМР_Каб.жур'!L272</f>
        <v>1</v>
      </c>
      <c r="M78" s="88"/>
      <c r="N78" s="120"/>
      <c r="O78" s="88"/>
      <c r="CG78" s="98"/>
      <c r="CH78" s="105" t="s">
        <v>379</v>
      </c>
      <c r="CI78" s="98"/>
      <c r="CK78" s="121"/>
    </row>
    <row r="79" spans="1:95" s="67" customFormat="1" ht="28.5" customHeight="1" x14ac:dyDescent="0.25">
      <c r="A79" s="213" t="s">
        <v>2239</v>
      </c>
      <c r="B79" s="213"/>
      <c r="C79" s="213"/>
      <c r="D79" s="213"/>
      <c r="E79" s="213"/>
      <c r="F79" s="213"/>
      <c r="G79" s="213"/>
      <c r="H79" s="213"/>
      <c r="I79" s="213"/>
      <c r="J79" s="213"/>
      <c r="K79" s="213"/>
      <c r="L79" s="122">
        <f>L76+L77*L78</f>
        <v>123041.62017000599</v>
      </c>
      <c r="M79" s="123"/>
      <c r="N79" s="102"/>
      <c r="O79" s="102"/>
      <c r="CG79" s="98"/>
      <c r="CI79" s="98" t="s">
        <v>380</v>
      </c>
      <c r="CK79" s="124"/>
    </row>
    <row r="80" spans="1:95" s="67" customFormat="1" ht="15" customHeight="1" x14ac:dyDescent="0.25">
      <c r="A80" s="214" t="s">
        <v>381</v>
      </c>
      <c r="B80" s="214"/>
      <c r="C80" s="214"/>
      <c r="D80" s="214"/>
      <c r="E80" s="214"/>
      <c r="F80" s="214"/>
      <c r="G80" s="214"/>
      <c r="H80" s="214"/>
      <c r="I80" s="214"/>
      <c r="J80" s="214"/>
      <c r="K80" s="214"/>
      <c r="L80" s="125">
        <f>L79*0.2</f>
        <v>24608.324034001198</v>
      </c>
      <c r="M80" s="88"/>
      <c r="N80" s="88"/>
      <c r="O80" s="88"/>
      <c r="CG80" s="98"/>
      <c r="CH80" s="105" t="s">
        <v>381</v>
      </c>
      <c r="CI80" s="98"/>
    </row>
    <row r="81" spans="1:91" s="67" customFormat="1" ht="15" customHeight="1" x14ac:dyDescent="0.25">
      <c r="A81" s="213" t="s">
        <v>382</v>
      </c>
      <c r="B81" s="213"/>
      <c r="C81" s="213"/>
      <c r="D81" s="213"/>
      <c r="E81" s="213"/>
      <c r="F81" s="213"/>
      <c r="G81" s="213"/>
      <c r="H81" s="213"/>
      <c r="I81" s="213"/>
      <c r="J81" s="213"/>
      <c r="K81" s="213"/>
      <c r="L81" s="126">
        <f>L79+L80</f>
        <v>147649.94420400719</v>
      </c>
      <c r="M81" s="102"/>
      <c r="N81" s="102"/>
      <c r="O81" s="102"/>
      <c r="S81" s="67">
        <v>117</v>
      </c>
      <c r="CG81" s="98"/>
      <c r="CI81" s="98"/>
      <c r="CJ81" s="98" t="s">
        <v>382</v>
      </c>
      <c r="CM81" s="121"/>
    </row>
    <row r="82" spans="1:91" s="16" customFormat="1" ht="12.75" customHeight="1" x14ac:dyDescent="0.2">
      <c r="A82" s="207"/>
      <c r="B82" s="207"/>
      <c r="C82" s="207"/>
      <c r="D82" s="207"/>
      <c r="E82" s="207"/>
      <c r="F82" s="207"/>
      <c r="G82" s="207"/>
      <c r="H82" s="207"/>
      <c r="I82" s="207"/>
      <c r="J82" s="207"/>
      <c r="K82" s="207"/>
      <c r="L82" s="207"/>
      <c r="M82" s="207"/>
      <c r="N82" s="207"/>
      <c r="O82" s="207"/>
      <c r="P82" s="58"/>
      <c r="Q82" s="58"/>
      <c r="R82" s="58"/>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91" s="16" customFormat="1" ht="12.75" customHeight="1" x14ac:dyDescent="0.2">
      <c r="A83" s="208"/>
      <c r="B83" s="208"/>
      <c r="C83" s="208"/>
      <c r="D83" s="208"/>
      <c r="E83" s="208"/>
      <c r="F83" s="208"/>
      <c r="G83" s="208"/>
      <c r="H83" s="208"/>
      <c r="I83" s="208"/>
      <c r="J83" s="208"/>
      <c r="K83" s="208"/>
      <c r="L83" s="208"/>
      <c r="M83" s="208"/>
      <c r="N83" s="208"/>
      <c r="O83" s="208"/>
      <c r="P83" s="59"/>
      <c r="Q83" s="59"/>
      <c r="R83" s="59"/>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91" s="16" customFormat="1" ht="12.75" customHeight="1" x14ac:dyDescent="0.2">
      <c r="A84" s="207" t="s">
        <v>2241</v>
      </c>
      <c r="B84" s="207"/>
      <c r="C84" s="207"/>
      <c r="D84" s="207"/>
      <c r="E84" s="207"/>
      <c r="F84" s="207"/>
      <c r="G84" s="207"/>
      <c r="H84" s="207"/>
      <c r="I84" s="207"/>
      <c r="J84" s="207"/>
      <c r="K84" s="207"/>
      <c r="L84" s="207"/>
      <c r="M84" s="207"/>
      <c r="N84" s="207"/>
      <c r="O84" s="207"/>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91" s="16" customFormat="1" ht="12.75" customHeight="1" x14ac:dyDescent="0.2">
      <c r="A85" s="208" t="s">
        <v>383</v>
      </c>
      <c r="B85" s="208"/>
      <c r="C85" s="208"/>
      <c r="D85" s="208"/>
      <c r="E85" s="208"/>
      <c r="F85" s="208"/>
      <c r="G85" s="208"/>
      <c r="H85" s="208"/>
      <c r="I85" s="208"/>
      <c r="J85" s="208"/>
      <c r="K85" s="208"/>
      <c r="L85" s="208"/>
      <c r="M85" s="208"/>
      <c r="N85" s="208"/>
      <c r="O85" s="208"/>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91"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91" s="16" customFormat="1" ht="12.75" customHeight="1" x14ac:dyDescent="0.2">
      <c r="A87" s="207" t="s">
        <v>384</v>
      </c>
      <c r="B87" s="207"/>
      <c r="C87" s="207"/>
      <c r="D87" s="207"/>
      <c r="E87" s="207"/>
      <c r="F87" s="207"/>
      <c r="G87" s="207"/>
      <c r="H87" s="207"/>
      <c r="I87" s="207"/>
      <c r="J87" s="207"/>
      <c r="K87" s="207"/>
      <c r="L87" s="207"/>
      <c r="M87" s="207"/>
      <c r="N87" s="207"/>
      <c r="O87" s="207"/>
      <c r="P87" s="58"/>
      <c r="Q87" s="58"/>
      <c r="R87" s="58"/>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91" s="16" customFormat="1" ht="12.75" customHeight="1" x14ac:dyDescent="0.2">
      <c r="A88" s="208" t="s">
        <v>383</v>
      </c>
      <c r="B88" s="208"/>
      <c r="C88" s="208"/>
      <c r="D88" s="208"/>
      <c r="E88" s="208"/>
      <c r="F88" s="208"/>
      <c r="G88" s="208"/>
      <c r="H88" s="208"/>
      <c r="I88" s="208"/>
      <c r="J88" s="208"/>
      <c r="K88" s="208"/>
      <c r="L88" s="208"/>
      <c r="M88" s="208"/>
      <c r="N88" s="208"/>
      <c r="O88" s="208"/>
      <c r="P88" s="59"/>
      <c r="Q88" s="59"/>
      <c r="R88" s="59"/>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91" s="16" customFormat="1" ht="13.5" customHeight="1" x14ac:dyDescent="0.25">
      <c r="A89" s="14"/>
      <c r="B89" s="14"/>
      <c r="C89" s="14"/>
      <c r="D89" s="14"/>
      <c r="E89" s="14"/>
      <c r="F89" s="14"/>
      <c r="G89" s="14"/>
      <c r="H89" s="60"/>
      <c r="I89" s="10"/>
      <c r="J89" s="10"/>
      <c r="K89" s="10"/>
      <c r="L89" s="10"/>
      <c r="M89" s="14"/>
      <c r="N89" s="14"/>
      <c r="O89" s="14"/>
      <c r="P89" s="3"/>
      <c r="Q89" s="3"/>
      <c r="R89" s="3"/>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91" s="3" customFormat="1" ht="15" x14ac:dyDescent="0.25">
      <c r="A90" s="4"/>
      <c r="B90" s="4"/>
      <c r="C90" s="4"/>
      <c r="D90" s="4"/>
      <c r="E90" s="4"/>
      <c r="F90" s="4"/>
      <c r="G90" s="4"/>
      <c r="H90" s="14"/>
      <c r="I90" s="61"/>
      <c r="J90" s="61"/>
      <c r="K90" s="61"/>
      <c r="L90" s="61"/>
      <c r="M90" s="4"/>
      <c r="N90" s="4"/>
      <c r="O90" s="4"/>
    </row>
  </sheetData>
  <mergeCells count="82">
    <mergeCell ref="A84:O84"/>
    <mergeCell ref="A85:O85"/>
    <mergeCell ref="A87:O87"/>
    <mergeCell ref="A88:O88"/>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6:E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82:O82"/>
    <mergeCell ref="A83:O83"/>
    <mergeCell ref="A73:K73"/>
    <mergeCell ref="A74:K74"/>
    <mergeCell ref="A75:K75"/>
    <mergeCell ref="A76:K76"/>
    <mergeCell ref="A77:K77"/>
    <mergeCell ref="A78:K78"/>
    <mergeCell ref="A79:K79"/>
    <mergeCell ref="A80:K80"/>
    <mergeCell ref="A81:K81"/>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Q157"/>
  <sheetViews>
    <sheetView topLeftCell="A130" workbookViewId="0">
      <selection activeCell="L145" sqref="L14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1696</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1697</v>
      </c>
      <c r="B13" s="171"/>
      <c r="C13" s="171"/>
      <c r="D13" s="171"/>
      <c r="E13" s="171"/>
      <c r="F13" s="171"/>
      <c r="G13" s="171"/>
      <c r="H13" s="171"/>
      <c r="I13" s="171"/>
      <c r="J13" s="171"/>
      <c r="K13" s="171"/>
      <c r="L13" s="171"/>
      <c r="M13" s="171"/>
      <c r="N13" s="171"/>
      <c r="O13" s="171"/>
      <c r="AQ13" s="12" t="s">
        <v>1697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1698</v>
      </c>
      <c r="D15" s="178"/>
      <c r="E15" s="178"/>
      <c r="F15" s="178"/>
      <c r="G15" s="178"/>
      <c r="H15" s="15"/>
      <c r="I15" s="15"/>
      <c r="J15" s="15"/>
      <c r="K15" s="15"/>
      <c r="L15" s="15"/>
      <c r="M15" s="15"/>
      <c r="N15" s="15"/>
      <c r="O15" s="15"/>
    </row>
    <row r="16" spans="1:57" s="3" customFormat="1" ht="12.75" customHeight="1" x14ac:dyDescent="0.25">
      <c r="B16" s="16" t="s">
        <v>12</v>
      </c>
      <c r="C16" s="16"/>
      <c r="D16" s="17"/>
      <c r="E16" s="18">
        <v>911.59</v>
      </c>
      <c r="F16" s="19" t="s">
        <v>13</v>
      </c>
      <c r="H16" s="16"/>
      <c r="I16" s="16"/>
      <c r="J16" s="16"/>
      <c r="K16" s="16"/>
      <c r="L16" s="16"/>
      <c r="M16" s="20"/>
      <c r="N16" s="20"/>
      <c r="O16" s="16"/>
    </row>
    <row r="17" spans="1:70" s="3" customFormat="1" ht="12.75" customHeight="1" x14ac:dyDescent="0.25">
      <c r="B17" s="16" t="s">
        <v>14</v>
      </c>
      <c r="D17" s="17"/>
      <c r="E17" s="18">
        <v>636.76300000000003</v>
      </c>
      <c r="F17" s="19" t="s">
        <v>13</v>
      </c>
      <c r="H17" s="16"/>
      <c r="I17" s="16"/>
      <c r="J17" s="16"/>
      <c r="K17" s="16"/>
      <c r="L17" s="16"/>
      <c r="M17" s="20"/>
      <c r="N17" s="20"/>
      <c r="O17" s="16"/>
    </row>
    <row r="18" spans="1:70" s="3" customFormat="1" ht="12.75" customHeight="1" x14ac:dyDescent="0.25">
      <c r="B18" s="16" t="s">
        <v>15</v>
      </c>
      <c r="C18" s="16"/>
      <c r="D18" s="17"/>
      <c r="E18" s="18">
        <v>191.273</v>
      </c>
      <c r="F18" s="19" t="s">
        <v>13</v>
      </c>
      <c r="H18" s="16"/>
      <c r="J18" s="16"/>
      <c r="K18" s="16"/>
      <c r="L18" s="16"/>
      <c r="M18" s="21"/>
      <c r="N18" s="5"/>
      <c r="O18" s="22"/>
    </row>
    <row r="19" spans="1:70" s="3" customFormat="1" ht="12.75" customHeight="1" x14ac:dyDescent="0.25">
      <c r="B19" s="16" t="s">
        <v>16</v>
      </c>
      <c r="C19" s="16"/>
      <c r="D19" s="23"/>
      <c r="E19" s="18">
        <v>384.06</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1699</v>
      </c>
      <c r="B28" s="198"/>
      <c r="C28" s="198"/>
      <c r="D28" s="198"/>
      <c r="E28" s="198"/>
      <c r="F28" s="198"/>
      <c r="G28" s="198"/>
      <c r="H28" s="198"/>
      <c r="I28" s="198"/>
      <c r="J28" s="198"/>
      <c r="K28" s="198"/>
      <c r="L28" s="198"/>
      <c r="M28" s="198"/>
      <c r="N28" s="198"/>
      <c r="O28" s="199"/>
      <c r="BP28" s="33"/>
      <c r="BQ28" s="56" t="s">
        <v>1699</v>
      </c>
    </row>
    <row r="29" spans="1:70" s="3" customFormat="1" ht="67.5" x14ac:dyDescent="0.25">
      <c r="A29" s="34" t="s">
        <v>34</v>
      </c>
      <c r="B29" s="35" t="s">
        <v>1700</v>
      </c>
      <c r="C29" s="196" t="s">
        <v>1701</v>
      </c>
      <c r="D29" s="196"/>
      <c r="E29" s="196"/>
      <c r="F29" s="34" t="s">
        <v>553</v>
      </c>
      <c r="G29" s="55">
        <v>2</v>
      </c>
      <c r="H29" s="38" t="s">
        <v>1702</v>
      </c>
      <c r="I29" s="38" t="s">
        <v>77</v>
      </c>
      <c r="J29" s="38">
        <v>41.25</v>
      </c>
      <c r="K29" s="36" t="s">
        <v>40</v>
      </c>
      <c r="L29" s="38">
        <v>4345.82</v>
      </c>
      <c r="M29" s="38">
        <v>3487.94</v>
      </c>
      <c r="N29" s="39" t="s">
        <v>1703</v>
      </c>
      <c r="O29" s="38">
        <v>82.5</v>
      </c>
      <c r="BP29" s="33"/>
      <c r="BQ29" s="56"/>
      <c r="BR29" s="40" t="s">
        <v>1701</v>
      </c>
    </row>
    <row r="30" spans="1:70" s="3" customFormat="1" ht="15" x14ac:dyDescent="0.25">
      <c r="A30" s="41"/>
      <c r="B30" s="42"/>
      <c r="C30" s="43" t="s">
        <v>1704</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1705</v>
      </c>
      <c r="F31" s="48"/>
      <c r="G31" s="49"/>
      <c r="H31" s="50"/>
      <c r="I31" s="17"/>
      <c r="J31" s="17"/>
      <c r="K31" s="17"/>
      <c r="L31" s="51">
        <v>3519.02</v>
      </c>
      <c r="M31" s="52"/>
      <c r="N31" s="52"/>
      <c r="O31" s="53"/>
      <c r="BP31" s="33"/>
      <c r="BQ31" s="56"/>
      <c r="BR31" s="40"/>
    </row>
    <row r="32" spans="1:70" s="3" customFormat="1" ht="15" x14ac:dyDescent="0.25">
      <c r="A32" s="46"/>
      <c r="B32" s="47"/>
      <c r="C32" s="47"/>
      <c r="D32" s="47"/>
      <c r="E32" s="48" t="s">
        <v>1706</v>
      </c>
      <c r="F32" s="48"/>
      <c r="G32" s="49"/>
      <c r="H32" s="50"/>
      <c r="I32" s="17"/>
      <c r="J32" s="17"/>
      <c r="K32" s="17"/>
      <c r="L32" s="51">
        <v>1850.21</v>
      </c>
      <c r="M32" s="52"/>
      <c r="N32" s="52"/>
      <c r="O32" s="53"/>
      <c r="BP32" s="33"/>
      <c r="BQ32" s="56"/>
      <c r="BR32" s="40"/>
    </row>
    <row r="33" spans="1:70" s="3" customFormat="1" ht="15" x14ac:dyDescent="0.25">
      <c r="A33" s="46"/>
      <c r="B33" s="47"/>
      <c r="C33" s="47"/>
      <c r="D33" s="47"/>
      <c r="E33" s="48" t="s">
        <v>45</v>
      </c>
      <c r="F33" s="48"/>
      <c r="G33" s="49"/>
      <c r="H33" s="50"/>
      <c r="I33" s="17"/>
      <c r="J33" s="17"/>
      <c r="K33" s="17"/>
      <c r="L33" s="51">
        <v>9715.0499999999993</v>
      </c>
      <c r="M33" s="52"/>
      <c r="N33" s="52"/>
      <c r="O33" s="53"/>
      <c r="BP33" s="33"/>
      <c r="BQ33" s="56"/>
      <c r="BR33" s="40"/>
    </row>
    <row r="34" spans="1:70" s="3" customFormat="1" ht="45" x14ac:dyDescent="0.25">
      <c r="A34" s="34" t="s">
        <v>1662</v>
      </c>
      <c r="B34" s="35"/>
      <c r="C34" s="196" t="s">
        <v>1707</v>
      </c>
      <c r="D34" s="196"/>
      <c r="E34" s="196"/>
      <c r="F34" s="34" t="s">
        <v>404</v>
      </c>
      <c r="G34" s="55">
        <v>1</v>
      </c>
      <c r="H34" s="38"/>
      <c r="I34" s="38"/>
      <c r="J34" s="38"/>
      <c r="K34" s="36" t="s">
        <v>1664</v>
      </c>
      <c r="L34" s="38"/>
      <c r="M34" s="38"/>
      <c r="N34" s="39"/>
      <c r="O34" s="38"/>
      <c r="BP34" s="33"/>
      <c r="BQ34" s="56"/>
      <c r="BR34" s="40" t="s">
        <v>1707</v>
      </c>
    </row>
    <row r="35" spans="1:70" s="3" customFormat="1" ht="45" x14ac:dyDescent="0.25">
      <c r="A35" s="34" t="s">
        <v>1665</v>
      </c>
      <c r="B35" s="35"/>
      <c r="C35" s="196" t="s">
        <v>1708</v>
      </c>
      <c r="D35" s="196"/>
      <c r="E35" s="196"/>
      <c r="F35" s="34" t="s">
        <v>404</v>
      </c>
      <c r="G35" s="55">
        <v>1</v>
      </c>
      <c r="H35" s="38"/>
      <c r="I35" s="38"/>
      <c r="J35" s="38"/>
      <c r="K35" s="36" t="s">
        <v>1664</v>
      </c>
      <c r="L35" s="38"/>
      <c r="M35" s="38"/>
      <c r="N35" s="39"/>
      <c r="O35" s="38"/>
      <c r="BP35" s="33"/>
      <c r="BQ35" s="56"/>
      <c r="BR35" s="40" t="s">
        <v>1708</v>
      </c>
    </row>
    <row r="36" spans="1:70" s="3" customFormat="1" ht="67.5" x14ac:dyDescent="0.25">
      <c r="A36" s="34" t="s">
        <v>64</v>
      </c>
      <c r="B36" s="35" t="s">
        <v>1709</v>
      </c>
      <c r="C36" s="196" t="s">
        <v>1710</v>
      </c>
      <c r="D36" s="196"/>
      <c r="E36" s="196"/>
      <c r="F36" s="34" t="s">
        <v>1711</v>
      </c>
      <c r="G36" s="55">
        <v>26</v>
      </c>
      <c r="H36" s="38" t="s">
        <v>1712</v>
      </c>
      <c r="I36" s="38" t="s">
        <v>1713</v>
      </c>
      <c r="J36" s="38">
        <v>181.99</v>
      </c>
      <c r="K36" s="36" t="s">
        <v>40</v>
      </c>
      <c r="L36" s="38">
        <v>162285.24</v>
      </c>
      <c r="M36" s="38">
        <v>74343.62</v>
      </c>
      <c r="N36" s="39" t="s">
        <v>1714</v>
      </c>
      <c r="O36" s="38">
        <v>4731.74</v>
      </c>
      <c r="BP36" s="33"/>
      <c r="BQ36" s="56"/>
      <c r="BR36" s="40" t="s">
        <v>1710</v>
      </c>
    </row>
    <row r="37" spans="1:70" s="3" customFormat="1" ht="15" x14ac:dyDescent="0.25">
      <c r="A37" s="41"/>
      <c r="B37" s="42"/>
      <c r="C37" s="43" t="s">
        <v>1715</v>
      </c>
      <c r="D37" s="44"/>
      <c r="E37" s="44"/>
      <c r="F37" s="44"/>
      <c r="G37" s="44"/>
      <c r="H37" s="44"/>
      <c r="I37" s="44"/>
      <c r="J37" s="44"/>
      <c r="K37" s="44"/>
      <c r="L37" s="44"/>
      <c r="M37" s="44"/>
      <c r="N37" s="44"/>
      <c r="O37" s="45"/>
      <c r="BP37" s="33"/>
      <c r="BQ37" s="56"/>
      <c r="BR37" s="40"/>
    </row>
    <row r="38" spans="1:70" s="3" customFormat="1" ht="15" x14ac:dyDescent="0.25">
      <c r="A38" s="46"/>
      <c r="B38" s="47"/>
      <c r="C38" s="47"/>
      <c r="D38" s="47"/>
      <c r="E38" s="48" t="s">
        <v>1716</v>
      </c>
      <c r="F38" s="48"/>
      <c r="G38" s="49"/>
      <c r="H38" s="50"/>
      <c r="I38" s="17"/>
      <c r="J38" s="17"/>
      <c r="K38" s="17"/>
      <c r="L38" s="51">
        <v>85580.54</v>
      </c>
      <c r="M38" s="52"/>
      <c r="N38" s="52"/>
      <c r="O38" s="53"/>
      <c r="BP38" s="33"/>
      <c r="BQ38" s="56"/>
      <c r="BR38" s="40"/>
    </row>
    <row r="39" spans="1:70" s="3" customFormat="1" ht="15" x14ac:dyDescent="0.25">
      <c r="A39" s="46"/>
      <c r="B39" s="47"/>
      <c r="C39" s="47"/>
      <c r="D39" s="47"/>
      <c r="E39" s="48" t="s">
        <v>1717</v>
      </c>
      <c r="F39" s="48"/>
      <c r="G39" s="49"/>
      <c r="H39" s="50"/>
      <c r="I39" s="17"/>
      <c r="J39" s="17"/>
      <c r="K39" s="17"/>
      <c r="L39" s="51">
        <v>44995.95</v>
      </c>
      <c r="M39" s="52"/>
      <c r="N39" s="52"/>
      <c r="O39" s="53"/>
      <c r="BP39" s="33"/>
      <c r="BQ39" s="56"/>
      <c r="BR39" s="40"/>
    </row>
    <row r="40" spans="1:70" s="3" customFormat="1" ht="15" x14ac:dyDescent="0.25">
      <c r="A40" s="46"/>
      <c r="B40" s="47"/>
      <c r="C40" s="47"/>
      <c r="D40" s="47"/>
      <c r="E40" s="48" t="s">
        <v>45</v>
      </c>
      <c r="F40" s="48"/>
      <c r="G40" s="49"/>
      <c r="H40" s="50"/>
      <c r="I40" s="17"/>
      <c r="J40" s="17"/>
      <c r="K40" s="17"/>
      <c r="L40" s="51">
        <v>292861.73</v>
      </c>
      <c r="M40" s="52"/>
      <c r="N40" s="52"/>
      <c r="O40" s="53"/>
      <c r="BP40" s="33"/>
      <c r="BQ40" s="56"/>
      <c r="BR40" s="40"/>
    </row>
    <row r="41" spans="1:70" s="3" customFormat="1" ht="45" x14ac:dyDescent="0.25">
      <c r="A41" s="34" t="s">
        <v>1669</v>
      </c>
      <c r="B41" s="35"/>
      <c r="C41" s="196" t="s">
        <v>1718</v>
      </c>
      <c r="D41" s="196"/>
      <c r="E41" s="196"/>
      <c r="F41" s="34" t="s">
        <v>404</v>
      </c>
      <c r="G41" s="55">
        <v>1</v>
      </c>
      <c r="H41" s="38"/>
      <c r="I41" s="38"/>
      <c r="J41" s="38"/>
      <c r="K41" s="36" t="s">
        <v>1664</v>
      </c>
      <c r="L41" s="38"/>
      <c r="M41" s="38"/>
      <c r="N41" s="39"/>
      <c r="O41" s="38"/>
      <c r="BP41" s="33"/>
      <c r="BQ41" s="56"/>
      <c r="BR41" s="40" t="s">
        <v>1718</v>
      </c>
    </row>
    <row r="42" spans="1:70" s="3" customFormat="1" ht="45" x14ac:dyDescent="0.25">
      <c r="A42" s="34" t="s">
        <v>1671</v>
      </c>
      <c r="B42" s="35"/>
      <c r="C42" s="196" t="s">
        <v>1719</v>
      </c>
      <c r="D42" s="196"/>
      <c r="E42" s="196"/>
      <c r="F42" s="34" t="s">
        <v>404</v>
      </c>
      <c r="G42" s="55">
        <v>1</v>
      </c>
      <c r="H42" s="38"/>
      <c r="I42" s="38"/>
      <c r="J42" s="38"/>
      <c r="K42" s="36" t="s">
        <v>1664</v>
      </c>
      <c r="L42" s="38"/>
      <c r="M42" s="38"/>
      <c r="N42" s="39"/>
      <c r="O42" s="38"/>
      <c r="BP42" s="33"/>
      <c r="BQ42" s="56"/>
      <c r="BR42" s="40" t="s">
        <v>1719</v>
      </c>
    </row>
    <row r="43" spans="1:70" s="3" customFormat="1" ht="45" x14ac:dyDescent="0.25">
      <c r="A43" s="34" t="s">
        <v>1673</v>
      </c>
      <c r="B43" s="35"/>
      <c r="C43" s="196" t="s">
        <v>1720</v>
      </c>
      <c r="D43" s="196"/>
      <c r="E43" s="196"/>
      <c r="F43" s="34" t="s">
        <v>404</v>
      </c>
      <c r="G43" s="55">
        <v>1</v>
      </c>
      <c r="H43" s="38"/>
      <c r="I43" s="38"/>
      <c r="J43" s="38"/>
      <c r="K43" s="36" t="s">
        <v>1664</v>
      </c>
      <c r="L43" s="38"/>
      <c r="M43" s="38"/>
      <c r="N43" s="39"/>
      <c r="O43" s="38"/>
      <c r="BP43" s="33"/>
      <c r="BQ43" s="56"/>
      <c r="BR43" s="40" t="s">
        <v>1720</v>
      </c>
    </row>
    <row r="44" spans="1:70" s="3" customFormat="1" ht="45" x14ac:dyDescent="0.25">
      <c r="A44" s="34" t="s">
        <v>1675</v>
      </c>
      <c r="B44" s="35"/>
      <c r="C44" s="196" t="s">
        <v>1721</v>
      </c>
      <c r="D44" s="196"/>
      <c r="E44" s="196"/>
      <c r="F44" s="34" t="s">
        <v>404</v>
      </c>
      <c r="G44" s="55">
        <v>1</v>
      </c>
      <c r="H44" s="38"/>
      <c r="I44" s="38"/>
      <c r="J44" s="38"/>
      <c r="K44" s="36" t="s">
        <v>1664</v>
      </c>
      <c r="L44" s="38"/>
      <c r="M44" s="38"/>
      <c r="N44" s="39"/>
      <c r="O44" s="38"/>
      <c r="BP44" s="33"/>
      <c r="BQ44" s="56"/>
      <c r="BR44" s="40" t="s">
        <v>1721</v>
      </c>
    </row>
    <row r="45" spans="1:70" s="3" customFormat="1" ht="45" x14ac:dyDescent="0.25">
      <c r="A45" s="34" t="s">
        <v>1677</v>
      </c>
      <c r="B45" s="35"/>
      <c r="C45" s="196" t="s">
        <v>1722</v>
      </c>
      <c r="D45" s="196"/>
      <c r="E45" s="196"/>
      <c r="F45" s="34" t="s">
        <v>404</v>
      </c>
      <c r="G45" s="55">
        <v>1</v>
      </c>
      <c r="H45" s="38"/>
      <c r="I45" s="38"/>
      <c r="J45" s="38"/>
      <c r="K45" s="36" t="s">
        <v>1664</v>
      </c>
      <c r="L45" s="38"/>
      <c r="M45" s="38"/>
      <c r="N45" s="39"/>
      <c r="O45" s="38"/>
      <c r="BP45" s="33"/>
      <c r="BQ45" s="56"/>
      <c r="BR45" s="40" t="s">
        <v>1722</v>
      </c>
    </row>
    <row r="46" spans="1:70" s="3" customFormat="1" ht="45" x14ac:dyDescent="0.25">
      <c r="A46" s="34" t="s">
        <v>1679</v>
      </c>
      <c r="B46" s="35"/>
      <c r="C46" s="196" t="s">
        <v>1723</v>
      </c>
      <c r="D46" s="196"/>
      <c r="E46" s="196"/>
      <c r="F46" s="34" t="s">
        <v>404</v>
      </c>
      <c r="G46" s="55">
        <v>1</v>
      </c>
      <c r="H46" s="38"/>
      <c r="I46" s="38"/>
      <c r="J46" s="38"/>
      <c r="K46" s="36" t="s">
        <v>1664</v>
      </c>
      <c r="L46" s="38"/>
      <c r="M46" s="38"/>
      <c r="N46" s="39"/>
      <c r="O46" s="38"/>
      <c r="BP46" s="33"/>
      <c r="BQ46" s="56"/>
      <c r="BR46" s="40" t="s">
        <v>1723</v>
      </c>
    </row>
    <row r="47" spans="1:70" s="3" customFormat="1" ht="45" x14ac:dyDescent="0.25">
      <c r="A47" s="34" t="s">
        <v>1681</v>
      </c>
      <c r="B47" s="35"/>
      <c r="C47" s="196" t="s">
        <v>1724</v>
      </c>
      <c r="D47" s="196"/>
      <c r="E47" s="196"/>
      <c r="F47" s="34" t="s">
        <v>404</v>
      </c>
      <c r="G47" s="55">
        <v>1</v>
      </c>
      <c r="H47" s="38"/>
      <c r="I47" s="38"/>
      <c r="J47" s="38"/>
      <c r="K47" s="36" t="s">
        <v>1664</v>
      </c>
      <c r="L47" s="38"/>
      <c r="M47" s="38"/>
      <c r="N47" s="39"/>
      <c r="O47" s="38"/>
      <c r="BP47" s="33"/>
      <c r="BQ47" s="56"/>
      <c r="BR47" s="40" t="s">
        <v>1724</v>
      </c>
    </row>
    <row r="48" spans="1:70" s="3" customFormat="1" ht="45" x14ac:dyDescent="0.25">
      <c r="A48" s="34" t="s">
        <v>1683</v>
      </c>
      <c r="B48" s="35"/>
      <c r="C48" s="196" t="s">
        <v>1725</v>
      </c>
      <c r="D48" s="196"/>
      <c r="E48" s="196"/>
      <c r="F48" s="34" t="s">
        <v>404</v>
      </c>
      <c r="G48" s="55">
        <v>1</v>
      </c>
      <c r="H48" s="38"/>
      <c r="I48" s="38"/>
      <c r="J48" s="38"/>
      <c r="K48" s="36" t="s">
        <v>1664</v>
      </c>
      <c r="L48" s="38"/>
      <c r="M48" s="38"/>
      <c r="N48" s="39"/>
      <c r="O48" s="38"/>
      <c r="BP48" s="33"/>
      <c r="BQ48" s="56"/>
      <c r="BR48" s="40" t="s">
        <v>1725</v>
      </c>
    </row>
    <row r="49" spans="1:70" s="3" customFormat="1" ht="45" x14ac:dyDescent="0.25">
      <c r="A49" s="34" t="s">
        <v>1685</v>
      </c>
      <c r="B49" s="35"/>
      <c r="C49" s="196" t="s">
        <v>1726</v>
      </c>
      <c r="D49" s="196"/>
      <c r="E49" s="196"/>
      <c r="F49" s="34" t="s">
        <v>404</v>
      </c>
      <c r="G49" s="55">
        <v>1</v>
      </c>
      <c r="H49" s="38"/>
      <c r="I49" s="38"/>
      <c r="J49" s="38"/>
      <c r="K49" s="36" t="s">
        <v>1664</v>
      </c>
      <c r="L49" s="38"/>
      <c r="M49" s="38"/>
      <c r="N49" s="39"/>
      <c r="O49" s="38"/>
      <c r="BP49" s="33"/>
      <c r="BQ49" s="56"/>
      <c r="BR49" s="40" t="s">
        <v>1726</v>
      </c>
    </row>
    <row r="50" spans="1:70" s="3" customFormat="1" ht="45" x14ac:dyDescent="0.25">
      <c r="A50" s="34" t="s">
        <v>1687</v>
      </c>
      <c r="B50" s="35"/>
      <c r="C50" s="196" t="s">
        <v>1727</v>
      </c>
      <c r="D50" s="196"/>
      <c r="E50" s="196"/>
      <c r="F50" s="34" t="s">
        <v>404</v>
      </c>
      <c r="G50" s="55">
        <v>1</v>
      </c>
      <c r="H50" s="38"/>
      <c r="I50" s="38"/>
      <c r="J50" s="38"/>
      <c r="K50" s="36" t="s">
        <v>1664</v>
      </c>
      <c r="L50" s="38"/>
      <c r="M50" s="38"/>
      <c r="N50" s="39"/>
      <c r="O50" s="38"/>
      <c r="BP50" s="33"/>
      <c r="BQ50" s="56"/>
      <c r="BR50" s="40" t="s">
        <v>1727</v>
      </c>
    </row>
    <row r="51" spans="1:70" s="3" customFormat="1" ht="45" x14ac:dyDescent="0.25">
      <c r="A51" s="34" t="s">
        <v>1689</v>
      </c>
      <c r="B51" s="35"/>
      <c r="C51" s="196" t="s">
        <v>1728</v>
      </c>
      <c r="D51" s="196"/>
      <c r="E51" s="196"/>
      <c r="F51" s="34" t="s">
        <v>404</v>
      </c>
      <c r="G51" s="55">
        <v>1</v>
      </c>
      <c r="H51" s="38"/>
      <c r="I51" s="38"/>
      <c r="J51" s="38"/>
      <c r="K51" s="36" t="s">
        <v>1664</v>
      </c>
      <c r="L51" s="38"/>
      <c r="M51" s="38"/>
      <c r="N51" s="39"/>
      <c r="O51" s="38"/>
      <c r="BP51" s="33"/>
      <c r="BQ51" s="56"/>
      <c r="BR51" s="40" t="s">
        <v>1728</v>
      </c>
    </row>
    <row r="52" spans="1:70" s="3" customFormat="1" ht="45" x14ac:dyDescent="0.25">
      <c r="A52" s="34" t="s">
        <v>1729</v>
      </c>
      <c r="B52" s="35"/>
      <c r="C52" s="196" t="s">
        <v>1730</v>
      </c>
      <c r="D52" s="196"/>
      <c r="E52" s="196"/>
      <c r="F52" s="34" t="s">
        <v>404</v>
      </c>
      <c r="G52" s="55">
        <v>1</v>
      </c>
      <c r="H52" s="38"/>
      <c r="I52" s="38"/>
      <c r="J52" s="38"/>
      <c r="K52" s="36" t="s">
        <v>1664</v>
      </c>
      <c r="L52" s="38"/>
      <c r="M52" s="38"/>
      <c r="N52" s="39"/>
      <c r="O52" s="38"/>
      <c r="BP52" s="33"/>
      <c r="BQ52" s="56"/>
      <c r="BR52" s="40" t="s">
        <v>1730</v>
      </c>
    </row>
    <row r="53" spans="1:70" s="3" customFormat="1" ht="45" x14ac:dyDescent="0.25">
      <c r="A53" s="34" t="s">
        <v>1731</v>
      </c>
      <c r="B53" s="35"/>
      <c r="C53" s="196" t="s">
        <v>1732</v>
      </c>
      <c r="D53" s="196"/>
      <c r="E53" s="196"/>
      <c r="F53" s="34" t="s">
        <v>404</v>
      </c>
      <c r="G53" s="55">
        <v>1</v>
      </c>
      <c r="H53" s="38"/>
      <c r="I53" s="38"/>
      <c r="J53" s="38"/>
      <c r="K53" s="36" t="s">
        <v>1664</v>
      </c>
      <c r="L53" s="38"/>
      <c r="M53" s="38"/>
      <c r="N53" s="39"/>
      <c r="O53" s="38"/>
      <c r="BP53" s="33"/>
      <c r="BQ53" s="56"/>
      <c r="BR53" s="40" t="s">
        <v>1732</v>
      </c>
    </row>
    <row r="54" spans="1:70" s="3" customFormat="1" ht="45" x14ac:dyDescent="0.25">
      <c r="A54" s="34" t="s">
        <v>1733</v>
      </c>
      <c r="B54" s="35"/>
      <c r="C54" s="196" t="s">
        <v>1734</v>
      </c>
      <c r="D54" s="196"/>
      <c r="E54" s="196"/>
      <c r="F54" s="34" t="s">
        <v>404</v>
      </c>
      <c r="G54" s="55">
        <v>1</v>
      </c>
      <c r="H54" s="38"/>
      <c r="I54" s="38"/>
      <c r="J54" s="38"/>
      <c r="K54" s="36" t="s">
        <v>1664</v>
      </c>
      <c r="L54" s="38"/>
      <c r="M54" s="38"/>
      <c r="N54" s="39"/>
      <c r="O54" s="38"/>
      <c r="BP54" s="33"/>
      <c r="BQ54" s="56"/>
      <c r="BR54" s="40" t="s">
        <v>1734</v>
      </c>
    </row>
    <row r="55" spans="1:70" s="3" customFormat="1" ht="45" x14ac:dyDescent="0.25">
      <c r="A55" s="34" t="s">
        <v>1735</v>
      </c>
      <c r="B55" s="35"/>
      <c r="C55" s="196" t="s">
        <v>1736</v>
      </c>
      <c r="D55" s="196"/>
      <c r="E55" s="196"/>
      <c r="F55" s="34" t="s">
        <v>404</v>
      </c>
      <c r="G55" s="55">
        <v>1</v>
      </c>
      <c r="H55" s="38"/>
      <c r="I55" s="38"/>
      <c r="J55" s="38"/>
      <c r="K55" s="36" t="s">
        <v>1664</v>
      </c>
      <c r="L55" s="38"/>
      <c r="M55" s="38"/>
      <c r="N55" s="39"/>
      <c r="O55" s="38"/>
      <c r="BP55" s="33"/>
      <c r="BQ55" s="56"/>
      <c r="BR55" s="40" t="s">
        <v>1736</v>
      </c>
    </row>
    <row r="56" spans="1:70" s="3" customFormat="1" ht="45" x14ac:dyDescent="0.25">
      <c r="A56" s="34" t="s">
        <v>1737</v>
      </c>
      <c r="B56" s="35"/>
      <c r="C56" s="196" t="s">
        <v>1738</v>
      </c>
      <c r="D56" s="196"/>
      <c r="E56" s="196"/>
      <c r="F56" s="34" t="s">
        <v>404</v>
      </c>
      <c r="G56" s="55">
        <v>1</v>
      </c>
      <c r="H56" s="38"/>
      <c r="I56" s="38"/>
      <c r="J56" s="38"/>
      <c r="K56" s="36" t="s">
        <v>1664</v>
      </c>
      <c r="L56" s="38"/>
      <c r="M56" s="38"/>
      <c r="N56" s="39"/>
      <c r="O56" s="38"/>
      <c r="BP56" s="33"/>
      <c r="BQ56" s="56"/>
      <c r="BR56" s="40" t="s">
        <v>1738</v>
      </c>
    </row>
    <row r="57" spans="1:70" s="3" customFormat="1" ht="45" x14ac:dyDescent="0.25">
      <c r="A57" s="34" t="s">
        <v>1739</v>
      </c>
      <c r="B57" s="35"/>
      <c r="C57" s="196" t="s">
        <v>1740</v>
      </c>
      <c r="D57" s="196"/>
      <c r="E57" s="196"/>
      <c r="F57" s="34" t="s">
        <v>404</v>
      </c>
      <c r="G57" s="55">
        <v>1</v>
      </c>
      <c r="H57" s="38"/>
      <c r="I57" s="38"/>
      <c r="J57" s="38"/>
      <c r="K57" s="36" t="s">
        <v>1664</v>
      </c>
      <c r="L57" s="38"/>
      <c r="M57" s="38"/>
      <c r="N57" s="39"/>
      <c r="O57" s="38"/>
      <c r="BP57" s="33"/>
      <c r="BQ57" s="56"/>
      <c r="BR57" s="40" t="s">
        <v>1740</v>
      </c>
    </row>
    <row r="58" spans="1:70" s="3" customFormat="1" ht="45" x14ac:dyDescent="0.25">
      <c r="A58" s="34" t="s">
        <v>1741</v>
      </c>
      <c r="B58" s="35"/>
      <c r="C58" s="196" t="s">
        <v>1742</v>
      </c>
      <c r="D58" s="196"/>
      <c r="E58" s="196"/>
      <c r="F58" s="34" t="s">
        <v>404</v>
      </c>
      <c r="G58" s="55">
        <v>1</v>
      </c>
      <c r="H58" s="38"/>
      <c r="I58" s="38"/>
      <c r="J58" s="38"/>
      <c r="K58" s="36" t="s">
        <v>1664</v>
      </c>
      <c r="L58" s="38"/>
      <c r="M58" s="38"/>
      <c r="N58" s="39"/>
      <c r="O58" s="38"/>
      <c r="BP58" s="33"/>
      <c r="BQ58" s="56"/>
      <c r="BR58" s="40" t="s">
        <v>1742</v>
      </c>
    </row>
    <row r="59" spans="1:70" s="3" customFormat="1" ht="45" x14ac:dyDescent="0.25">
      <c r="A59" s="34" t="s">
        <v>1743</v>
      </c>
      <c r="B59" s="35"/>
      <c r="C59" s="196" t="s">
        <v>1744</v>
      </c>
      <c r="D59" s="196"/>
      <c r="E59" s="196"/>
      <c r="F59" s="34" t="s">
        <v>404</v>
      </c>
      <c r="G59" s="55">
        <v>1</v>
      </c>
      <c r="H59" s="38"/>
      <c r="I59" s="38"/>
      <c r="J59" s="38"/>
      <c r="K59" s="36" t="s">
        <v>1664</v>
      </c>
      <c r="L59" s="38"/>
      <c r="M59" s="38"/>
      <c r="N59" s="39"/>
      <c r="O59" s="38"/>
      <c r="BP59" s="33"/>
      <c r="BQ59" s="56"/>
      <c r="BR59" s="40" t="s">
        <v>1744</v>
      </c>
    </row>
    <row r="60" spans="1:70" s="3" customFormat="1" ht="45" x14ac:dyDescent="0.25">
      <c r="A60" s="34" t="s">
        <v>1745</v>
      </c>
      <c r="B60" s="35"/>
      <c r="C60" s="196" t="s">
        <v>1746</v>
      </c>
      <c r="D60" s="196"/>
      <c r="E60" s="196"/>
      <c r="F60" s="34" t="s">
        <v>404</v>
      </c>
      <c r="G60" s="55">
        <v>1</v>
      </c>
      <c r="H60" s="38"/>
      <c r="I60" s="38"/>
      <c r="J60" s="38"/>
      <c r="K60" s="36" t="s">
        <v>1664</v>
      </c>
      <c r="L60" s="38"/>
      <c r="M60" s="38"/>
      <c r="N60" s="39"/>
      <c r="O60" s="38"/>
      <c r="BP60" s="33"/>
      <c r="BQ60" s="56"/>
      <c r="BR60" s="40" t="s">
        <v>1746</v>
      </c>
    </row>
    <row r="61" spans="1:70" s="3" customFormat="1" ht="45" x14ac:dyDescent="0.25">
      <c r="A61" s="34" t="s">
        <v>1747</v>
      </c>
      <c r="B61" s="35"/>
      <c r="C61" s="196" t="s">
        <v>1748</v>
      </c>
      <c r="D61" s="196"/>
      <c r="E61" s="196"/>
      <c r="F61" s="34" t="s">
        <v>404</v>
      </c>
      <c r="G61" s="55">
        <v>1</v>
      </c>
      <c r="H61" s="38"/>
      <c r="I61" s="38"/>
      <c r="J61" s="38"/>
      <c r="K61" s="36" t="s">
        <v>1664</v>
      </c>
      <c r="L61" s="38"/>
      <c r="M61" s="38"/>
      <c r="N61" s="39"/>
      <c r="O61" s="38"/>
      <c r="BP61" s="33"/>
      <c r="BQ61" s="56"/>
      <c r="BR61" s="40" t="s">
        <v>1748</v>
      </c>
    </row>
    <row r="62" spans="1:70" s="3" customFormat="1" ht="45" x14ac:dyDescent="0.25">
      <c r="A62" s="34" t="s">
        <v>1749</v>
      </c>
      <c r="B62" s="35"/>
      <c r="C62" s="196" t="s">
        <v>1750</v>
      </c>
      <c r="D62" s="196"/>
      <c r="E62" s="196"/>
      <c r="F62" s="34" t="s">
        <v>404</v>
      </c>
      <c r="G62" s="55">
        <v>1</v>
      </c>
      <c r="H62" s="38"/>
      <c r="I62" s="38"/>
      <c r="J62" s="38"/>
      <c r="K62" s="36" t="s">
        <v>1664</v>
      </c>
      <c r="L62" s="38"/>
      <c r="M62" s="38"/>
      <c r="N62" s="39"/>
      <c r="O62" s="38"/>
      <c r="BP62" s="33"/>
      <c r="BQ62" s="56"/>
      <c r="BR62" s="40" t="s">
        <v>1750</v>
      </c>
    </row>
    <row r="63" spans="1:70" s="3" customFormat="1" ht="45" x14ac:dyDescent="0.25">
      <c r="A63" s="34" t="s">
        <v>1751</v>
      </c>
      <c r="B63" s="35"/>
      <c r="C63" s="196" t="s">
        <v>1752</v>
      </c>
      <c r="D63" s="196"/>
      <c r="E63" s="196"/>
      <c r="F63" s="34" t="s">
        <v>404</v>
      </c>
      <c r="G63" s="55">
        <v>1</v>
      </c>
      <c r="H63" s="38"/>
      <c r="I63" s="38"/>
      <c r="J63" s="38"/>
      <c r="K63" s="36" t="s">
        <v>1664</v>
      </c>
      <c r="L63" s="38"/>
      <c r="M63" s="38"/>
      <c r="N63" s="39"/>
      <c r="O63" s="38"/>
      <c r="BP63" s="33"/>
      <c r="BQ63" s="56"/>
      <c r="BR63" s="40" t="s">
        <v>1752</v>
      </c>
    </row>
    <row r="64" spans="1:70" s="3" customFormat="1" ht="67.5" x14ac:dyDescent="0.25">
      <c r="A64" s="34" t="s">
        <v>1753</v>
      </c>
      <c r="B64" s="35" t="s">
        <v>1754</v>
      </c>
      <c r="C64" s="196" t="s">
        <v>1755</v>
      </c>
      <c r="D64" s="196"/>
      <c r="E64" s="196"/>
      <c r="F64" s="34" t="s">
        <v>553</v>
      </c>
      <c r="G64" s="55">
        <v>2</v>
      </c>
      <c r="H64" s="38" t="s">
        <v>1756</v>
      </c>
      <c r="I64" s="38" t="s">
        <v>1757</v>
      </c>
      <c r="J64" s="38">
        <v>2260.96</v>
      </c>
      <c r="K64" s="36" t="s">
        <v>40</v>
      </c>
      <c r="L64" s="38">
        <v>10208.74</v>
      </c>
      <c r="M64" s="38">
        <v>3399.84</v>
      </c>
      <c r="N64" s="39" t="s">
        <v>1758</v>
      </c>
      <c r="O64" s="38">
        <v>4521.92</v>
      </c>
      <c r="BP64" s="33"/>
      <c r="BQ64" s="56"/>
      <c r="BR64" s="40" t="s">
        <v>1755</v>
      </c>
    </row>
    <row r="65" spans="1:70" s="3" customFormat="1" ht="15" x14ac:dyDescent="0.25">
      <c r="A65" s="41"/>
      <c r="B65" s="42"/>
      <c r="C65" s="43" t="s">
        <v>1704</v>
      </c>
      <c r="D65" s="44"/>
      <c r="E65" s="44"/>
      <c r="F65" s="44"/>
      <c r="G65" s="44"/>
      <c r="H65" s="44"/>
      <c r="I65" s="44"/>
      <c r="J65" s="44"/>
      <c r="K65" s="44"/>
      <c r="L65" s="44"/>
      <c r="M65" s="44"/>
      <c r="N65" s="44"/>
      <c r="O65" s="45"/>
      <c r="BP65" s="33"/>
      <c r="BQ65" s="56"/>
      <c r="BR65" s="40"/>
    </row>
    <row r="66" spans="1:70" s="3" customFormat="1" ht="15" x14ac:dyDescent="0.25">
      <c r="A66" s="46"/>
      <c r="B66" s="47"/>
      <c r="C66" s="47"/>
      <c r="D66" s="47"/>
      <c r="E66" s="48" t="s">
        <v>1759</v>
      </c>
      <c r="F66" s="48"/>
      <c r="G66" s="49"/>
      <c r="H66" s="50"/>
      <c r="I66" s="17"/>
      <c r="J66" s="17"/>
      <c r="K66" s="17"/>
      <c r="L66" s="51">
        <v>3667.78</v>
      </c>
      <c r="M66" s="52"/>
      <c r="N66" s="52"/>
      <c r="O66" s="53"/>
      <c r="BP66" s="33"/>
      <c r="BQ66" s="56"/>
      <c r="BR66" s="40"/>
    </row>
    <row r="67" spans="1:70" s="3" customFormat="1" ht="15" x14ac:dyDescent="0.25">
      <c r="A67" s="46"/>
      <c r="B67" s="47"/>
      <c r="C67" s="47"/>
      <c r="D67" s="47"/>
      <c r="E67" s="48" t="s">
        <v>1760</v>
      </c>
      <c r="F67" s="48"/>
      <c r="G67" s="49"/>
      <c r="H67" s="50"/>
      <c r="I67" s="17"/>
      <c r="J67" s="17"/>
      <c r="K67" s="17"/>
      <c r="L67" s="51">
        <v>1928.42</v>
      </c>
      <c r="M67" s="52"/>
      <c r="N67" s="52"/>
      <c r="O67" s="53"/>
      <c r="BP67" s="33"/>
      <c r="BQ67" s="56"/>
      <c r="BR67" s="40"/>
    </row>
    <row r="68" spans="1:70" s="3" customFormat="1" ht="15" x14ac:dyDescent="0.25">
      <c r="A68" s="46"/>
      <c r="B68" s="47"/>
      <c r="C68" s="47"/>
      <c r="D68" s="47"/>
      <c r="E68" s="48" t="s">
        <v>45</v>
      </c>
      <c r="F68" s="48"/>
      <c r="G68" s="49"/>
      <c r="H68" s="50"/>
      <c r="I68" s="17"/>
      <c r="J68" s="17"/>
      <c r="K68" s="17"/>
      <c r="L68" s="51">
        <v>15804.94</v>
      </c>
      <c r="M68" s="52"/>
      <c r="N68" s="52"/>
      <c r="O68" s="53"/>
      <c r="BP68" s="33"/>
      <c r="BQ68" s="56"/>
      <c r="BR68" s="40"/>
    </row>
    <row r="69" spans="1:70" s="3" customFormat="1" ht="45" x14ac:dyDescent="0.25">
      <c r="A69" s="34" t="s">
        <v>1761</v>
      </c>
      <c r="B69" s="35"/>
      <c r="C69" s="196" t="s">
        <v>1762</v>
      </c>
      <c r="D69" s="196"/>
      <c r="E69" s="196"/>
      <c r="F69" s="34" t="s">
        <v>404</v>
      </c>
      <c r="G69" s="55">
        <v>1</v>
      </c>
      <c r="H69" s="38"/>
      <c r="I69" s="38"/>
      <c r="J69" s="38"/>
      <c r="K69" s="36" t="s">
        <v>1664</v>
      </c>
      <c r="L69" s="38"/>
      <c r="M69" s="38"/>
      <c r="N69" s="39"/>
      <c r="O69" s="38"/>
      <c r="BP69" s="33"/>
      <c r="BQ69" s="56"/>
      <c r="BR69" s="40" t="s">
        <v>1762</v>
      </c>
    </row>
    <row r="70" spans="1:70" s="3" customFormat="1" ht="45" x14ac:dyDescent="0.25">
      <c r="A70" s="34" t="s">
        <v>1763</v>
      </c>
      <c r="B70" s="35"/>
      <c r="C70" s="196" t="s">
        <v>1764</v>
      </c>
      <c r="D70" s="196"/>
      <c r="E70" s="196"/>
      <c r="F70" s="34" t="s">
        <v>404</v>
      </c>
      <c r="G70" s="55">
        <v>1</v>
      </c>
      <c r="H70" s="38"/>
      <c r="I70" s="38"/>
      <c r="J70" s="38"/>
      <c r="K70" s="36" t="s">
        <v>1664</v>
      </c>
      <c r="L70" s="38"/>
      <c r="M70" s="38"/>
      <c r="N70" s="39"/>
      <c r="O70" s="38"/>
      <c r="BP70" s="33"/>
      <c r="BQ70" s="56"/>
      <c r="BR70" s="40" t="s">
        <v>1764</v>
      </c>
    </row>
    <row r="71" spans="1:70" s="3" customFormat="1" ht="15" x14ac:dyDescent="0.25">
      <c r="A71" s="197" t="s">
        <v>1765</v>
      </c>
      <c r="B71" s="198"/>
      <c r="C71" s="198"/>
      <c r="D71" s="198"/>
      <c r="E71" s="198"/>
      <c r="F71" s="198"/>
      <c r="G71" s="198"/>
      <c r="H71" s="198"/>
      <c r="I71" s="198"/>
      <c r="J71" s="198"/>
      <c r="K71" s="198"/>
      <c r="L71" s="198"/>
      <c r="M71" s="198"/>
      <c r="N71" s="198"/>
      <c r="O71" s="199"/>
      <c r="BP71" s="33"/>
      <c r="BQ71" s="56" t="s">
        <v>1765</v>
      </c>
      <c r="BR71" s="40"/>
    </row>
    <row r="72" spans="1:70" s="3" customFormat="1" ht="67.5" x14ac:dyDescent="0.25">
      <c r="A72" s="34" t="s">
        <v>1766</v>
      </c>
      <c r="B72" s="35" t="s">
        <v>1700</v>
      </c>
      <c r="C72" s="196" t="s">
        <v>1701</v>
      </c>
      <c r="D72" s="196"/>
      <c r="E72" s="196"/>
      <c r="F72" s="34" t="s">
        <v>553</v>
      </c>
      <c r="G72" s="55">
        <v>2</v>
      </c>
      <c r="H72" s="38" t="s">
        <v>1702</v>
      </c>
      <c r="I72" s="38" t="s">
        <v>77</v>
      </c>
      <c r="J72" s="38">
        <v>41.25</v>
      </c>
      <c r="K72" s="36" t="s">
        <v>40</v>
      </c>
      <c r="L72" s="38">
        <v>4345.82</v>
      </c>
      <c r="M72" s="38">
        <v>3487.94</v>
      </c>
      <c r="N72" s="39" t="s">
        <v>1703</v>
      </c>
      <c r="O72" s="38">
        <v>82.5</v>
      </c>
      <c r="BP72" s="33"/>
      <c r="BQ72" s="56"/>
      <c r="BR72" s="40" t="s">
        <v>1701</v>
      </c>
    </row>
    <row r="73" spans="1:70" s="3" customFormat="1" ht="15" x14ac:dyDescent="0.25">
      <c r="A73" s="41"/>
      <c r="B73" s="42"/>
      <c r="C73" s="43" t="s">
        <v>1704</v>
      </c>
      <c r="D73" s="44"/>
      <c r="E73" s="44"/>
      <c r="F73" s="44"/>
      <c r="G73" s="44"/>
      <c r="H73" s="44"/>
      <c r="I73" s="44"/>
      <c r="J73" s="44"/>
      <c r="K73" s="44"/>
      <c r="L73" s="44"/>
      <c r="M73" s="44"/>
      <c r="N73" s="44"/>
      <c r="O73" s="45"/>
      <c r="BP73" s="33"/>
      <c r="BQ73" s="56"/>
      <c r="BR73" s="40"/>
    </row>
    <row r="74" spans="1:70" s="3" customFormat="1" ht="15" x14ac:dyDescent="0.25">
      <c r="A74" s="46"/>
      <c r="B74" s="47"/>
      <c r="C74" s="47"/>
      <c r="D74" s="47"/>
      <c r="E74" s="48" t="s">
        <v>1705</v>
      </c>
      <c r="F74" s="48"/>
      <c r="G74" s="49"/>
      <c r="H74" s="50"/>
      <c r="I74" s="17"/>
      <c r="J74" s="17"/>
      <c r="K74" s="17"/>
      <c r="L74" s="51">
        <v>3519.02</v>
      </c>
      <c r="M74" s="52"/>
      <c r="N74" s="52"/>
      <c r="O74" s="53"/>
      <c r="BP74" s="33"/>
      <c r="BQ74" s="56"/>
      <c r="BR74" s="40"/>
    </row>
    <row r="75" spans="1:70" s="3" customFormat="1" ht="15" x14ac:dyDescent="0.25">
      <c r="A75" s="46"/>
      <c r="B75" s="47"/>
      <c r="C75" s="47"/>
      <c r="D75" s="47"/>
      <c r="E75" s="48" t="s">
        <v>1706</v>
      </c>
      <c r="F75" s="48"/>
      <c r="G75" s="49"/>
      <c r="H75" s="50"/>
      <c r="I75" s="17"/>
      <c r="J75" s="17"/>
      <c r="K75" s="17"/>
      <c r="L75" s="51">
        <v>1850.21</v>
      </c>
      <c r="M75" s="52"/>
      <c r="N75" s="52"/>
      <c r="O75" s="53"/>
      <c r="BP75" s="33"/>
      <c r="BQ75" s="56"/>
      <c r="BR75" s="40"/>
    </row>
    <row r="76" spans="1:70" s="3" customFormat="1" ht="15" x14ac:dyDescent="0.25">
      <c r="A76" s="46"/>
      <c r="B76" s="47"/>
      <c r="C76" s="47"/>
      <c r="D76" s="47"/>
      <c r="E76" s="48" t="s">
        <v>45</v>
      </c>
      <c r="F76" s="48"/>
      <c r="G76" s="49"/>
      <c r="H76" s="50"/>
      <c r="I76" s="17"/>
      <c r="J76" s="17"/>
      <c r="K76" s="17"/>
      <c r="L76" s="51">
        <v>9715.0499999999993</v>
      </c>
      <c r="M76" s="52"/>
      <c r="N76" s="52"/>
      <c r="O76" s="53"/>
      <c r="BP76" s="33"/>
      <c r="BQ76" s="56"/>
      <c r="BR76" s="40"/>
    </row>
    <row r="77" spans="1:70" s="3" customFormat="1" ht="45" x14ac:dyDescent="0.25">
      <c r="A77" s="34" t="s">
        <v>1767</v>
      </c>
      <c r="B77" s="35"/>
      <c r="C77" s="196" t="s">
        <v>1768</v>
      </c>
      <c r="D77" s="196"/>
      <c r="E77" s="196"/>
      <c r="F77" s="34" t="s">
        <v>404</v>
      </c>
      <c r="G77" s="55">
        <v>1</v>
      </c>
      <c r="H77" s="38"/>
      <c r="I77" s="38"/>
      <c r="J77" s="38"/>
      <c r="K77" s="36" t="s">
        <v>1664</v>
      </c>
      <c r="L77" s="38"/>
      <c r="M77" s="38"/>
      <c r="N77" s="39"/>
      <c r="O77" s="38"/>
      <c r="BP77" s="33"/>
      <c r="BQ77" s="56"/>
      <c r="BR77" s="40" t="s">
        <v>1768</v>
      </c>
    </row>
    <row r="78" spans="1:70" s="3" customFormat="1" ht="45" x14ac:dyDescent="0.25">
      <c r="A78" s="34" t="s">
        <v>1769</v>
      </c>
      <c r="B78" s="35"/>
      <c r="C78" s="196" t="s">
        <v>1770</v>
      </c>
      <c r="D78" s="196"/>
      <c r="E78" s="196"/>
      <c r="F78" s="34" t="s">
        <v>404</v>
      </c>
      <c r="G78" s="55">
        <v>1</v>
      </c>
      <c r="H78" s="38"/>
      <c r="I78" s="38"/>
      <c r="J78" s="38"/>
      <c r="K78" s="36" t="s">
        <v>1664</v>
      </c>
      <c r="L78" s="38"/>
      <c r="M78" s="38"/>
      <c r="N78" s="39"/>
      <c r="O78" s="38"/>
      <c r="BP78" s="33"/>
      <c r="BQ78" s="56"/>
      <c r="BR78" s="40" t="s">
        <v>1770</v>
      </c>
    </row>
    <row r="79" spans="1:70" s="3" customFormat="1" ht="67.5" x14ac:dyDescent="0.25">
      <c r="A79" s="34" t="s">
        <v>914</v>
      </c>
      <c r="B79" s="35" t="s">
        <v>1709</v>
      </c>
      <c r="C79" s="196" t="s">
        <v>1710</v>
      </c>
      <c r="D79" s="196"/>
      <c r="E79" s="196"/>
      <c r="F79" s="34" t="s">
        <v>1711</v>
      </c>
      <c r="G79" s="55">
        <v>26</v>
      </c>
      <c r="H79" s="38" t="s">
        <v>1712</v>
      </c>
      <c r="I79" s="38" t="s">
        <v>1713</v>
      </c>
      <c r="J79" s="38">
        <v>181.99</v>
      </c>
      <c r="K79" s="36" t="s">
        <v>40</v>
      </c>
      <c r="L79" s="38">
        <v>162285.24</v>
      </c>
      <c r="M79" s="38">
        <v>74343.62</v>
      </c>
      <c r="N79" s="39" t="s">
        <v>1714</v>
      </c>
      <c r="O79" s="38">
        <v>4731.74</v>
      </c>
      <c r="BP79" s="33"/>
      <c r="BQ79" s="56"/>
      <c r="BR79" s="40" t="s">
        <v>1710</v>
      </c>
    </row>
    <row r="80" spans="1:70" s="3" customFormat="1" ht="15" x14ac:dyDescent="0.25">
      <c r="A80" s="41"/>
      <c r="B80" s="42"/>
      <c r="C80" s="43" t="s">
        <v>1715</v>
      </c>
      <c r="D80" s="44"/>
      <c r="E80" s="44"/>
      <c r="F80" s="44"/>
      <c r="G80" s="44"/>
      <c r="H80" s="44"/>
      <c r="I80" s="44"/>
      <c r="J80" s="44"/>
      <c r="K80" s="44"/>
      <c r="L80" s="44"/>
      <c r="M80" s="44"/>
      <c r="N80" s="44"/>
      <c r="O80" s="45"/>
      <c r="BP80" s="33"/>
      <c r="BQ80" s="56"/>
      <c r="BR80" s="40"/>
    </row>
    <row r="81" spans="1:70" s="3" customFormat="1" ht="15" x14ac:dyDescent="0.25">
      <c r="A81" s="46"/>
      <c r="B81" s="47"/>
      <c r="C81" s="47"/>
      <c r="D81" s="47"/>
      <c r="E81" s="48" t="s">
        <v>1716</v>
      </c>
      <c r="F81" s="48"/>
      <c r="G81" s="49"/>
      <c r="H81" s="50"/>
      <c r="I81" s="17"/>
      <c r="J81" s="17"/>
      <c r="K81" s="17"/>
      <c r="L81" s="51">
        <v>85580.54</v>
      </c>
      <c r="M81" s="52"/>
      <c r="N81" s="52"/>
      <c r="O81" s="53"/>
      <c r="BP81" s="33"/>
      <c r="BQ81" s="56"/>
      <c r="BR81" s="40"/>
    </row>
    <row r="82" spans="1:70" s="3" customFormat="1" ht="15" x14ac:dyDescent="0.25">
      <c r="A82" s="46"/>
      <c r="B82" s="47"/>
      <c r="C82" s="47"/>
      <c r="D82" s="47"/>
      <c r="E82" s="48" t="s">
        <v>1717</v>
      </c>
      <c r="F82" s="48"/>
      <c r="G82" s="49"/>
      <c r="H82" s="50"/>
      <c r="I82" s="17"/>
      <c r="J82" s="17"/>
      <c r="K82" s="17"/>
      <c r="L82" s="51">
        <v>44995.95</v>
      </c>
      <c r="M82" s="52"/>
      <c r="N82" s="52"/>
      <c r="O82" s="53"/>
      <c r="BP82" s="33"/>
      <c r="BQ82" s="56"/>
      <c r="BR82" s="40"/>
    </row>
    <row r="83" spans="1:70" s="3" customFormat="1" ht="15" x14ac:dyDescent="0.25">
      <c r="A83" s="46"/>
      <c r="B83" s="47"/>
      <c r="C83" s="47"/>
      <c r="D83" s="47"/>
      <c r="E83" s="48" t="s">
        <v>45</v>
      </c>
      <c r="F83" s="48"/>
      <c r="G83" s="49"/>
      <c r="H83" s="50"/>
      <c r="I83" s="17"/>
      <c r="J83" s="17"/>
      <c r="K83" s="17"/>
      <c r="L83" s="51">
        <v>292861.73</v>
      </c>
      <c r="M83" s="52"/>
      <c r="N83" s="52"/>
      <c r="O83" s="53"/>
      <c r="BP83" s="33"/>
      <c r="BQ83" s="56"/>
      <c r="BR83" s="40"/>
    </row>
    <row r="84" spans="1:70" s="3" customFormat="1" ht="45" x14ac:dyDescent="0.25">
      <c r="A84" s="34" t="s">
        <v>1771</v>
      </c>
      <c r="B84" s="35"/>
      <c r="C84" s="196" t="s">
        <v>1772</v>
      </c>
      <c r="D84" s="196"/>
      <c r="E84" s="196"/>
      <c r="F84" s="34" t="s">
        <v>404</v>
      </c>
      <c r="G84" s="55">
        <v>1</v>
      </c>
      <c r="H84" s="38"/>
      <c r="I84" s="38"/>
      <c r="J84" s="38"/>
      <c r="K84" s="36" t="s">
        <v>1664</v>
      </c>
      <c r="L84" s="38"/>
      <c r="M84" s="38"/>
      <c r="N84" s="39"/>
      <c r="O84" s="38"/>
      <c r="BP84" s="33"/>
      <c r="BQ84" s="56"/>
      <c r="BR84" s="40" t="s">
        <v>1772</v>
      </c>
    </row>
    <row r="85" spans="1:70" s="3" customFormat="1" ht="45" x14ac:dyDescent="0.25">
      <c r="A85" s="34" t="s">
        <v>1773</v>
      </c>
      <c r="B85" s="35"/>
      <c r="C85" s="196" t="s">
        <v>1774</v>
      </c>
      <c r="D85" s="196"/>
      <c r="E85" s="196"/>
      <c r="F85" s="34" t="s">
        <v>404</v>
      </c>
      <c r="G85" s="55">
        <v>1</v>
      </c>
      <c r="H85" s="38"/>
      <c r="I85" s="38"/>
      <c r="J85" s="38"/>
      <c r="K85" s="36" t="s">
        <v>1664</v>
      </c>
      <c r="L85" s="38"/>
      <c r="M85" s="38"/>
      <c r="N85" s="39"/>
      <c r="O85" s="38"/>
      <c r="BP85" s="33"/>
      <c r="BQ85" s="56"/>
      <c r="BR85" s="40" t="s">
        <v>1774</v>
      </c>
    </row>
    <row r="86" spans="1:70" s="3" customFormat="1" ht="45" x14ac:dyDescent="0.25">
      <c r="A86" s="34" t="s">
        <v>1775</v>
      </c>
      <c r="B86" s="35"/>
      <c r="C86" s="196" t="s">
        <v>1776</v>
      </c>
      <c r="D86" s="196"/>
      <c r="E86" s="196"/>
      <c r="F86" s="34" t="s">
        <v>404</v>
      </c>
      <c r="G86" s="55">
        <v>1</v>
      </c>
      <c r="H86" s="38"/>
      <c r="I86" s="38"/>
      <c r="J86" s="38"/>
      <c r="K86" s="36" t="s">
        <v>1664</v>
      </c>
      <c r="L86" s="38"/>
      <c r="M86" s="38"/>
      <c r="N86" s="39"/>
      <c r="O86" s="38"/>
      <c r="BP86" s="33"/>
      <c r="BQ86" s="56"/>
      <c r="BR86" s="40" t="s">
        <v>1776</v>
      </c>
    </row>
    <row r="87" spans="1:70" s="3" customFormat="1" ht="45" x14ac:dyDescent="0.25">
      <c r="A87" s="34" t="s">
        <v>1777</v>
      </c>
      <c r="B87" s="35"/>
      <c r="C87" s="196" t="s">
        <v>1778</v>
      </c>
      <c r="D87" s="196"/>
      <c r="E87" s="196"/>
      <c r="F87" s="34" t="s">
        <v>404</v>
      </c>
      <c r="G87" s="55">
        <v>1</v>
      </c>
      <c r="H87" s="38"/>
      <c r="I87" s="38"/>
      <c r="J87" s="38"/>
      <c r="K87" s="36" t="s">
        <v>1664</v>
      </c>
      <c r="L87" s="38"/>
      <c r="M87" s="38"/>
      <c r="N87" s="39"/>
      <c r="O87" s="38"/>
      <c r="BP87" s="33"/>
      <c r="BQ87" s="56"/>
      <c r="BR87" s="40" t="s">
        <v>1778</v>
      </c>
    </row>
    <row r="88" spans="1:70" s="3" customFormat="1" ht="45" x14ac:dyDescent="0.25">
      <c r="A88" s="34" t="s">
        <v>1779</v>
      </c>
      <c r="B88" s="35"/>
      <c r="C88" s="196" t="s">
        <v>1780</v>
      </c>
      <c r="D88" s="196"/>
      <c r="E88" s="196"/>
      <c r="F88" s="34" t="s">
        <v>404</v>
      </c>
      <c r="G88" s="55">
        <v>1</v>
      </c>
      <c r="H88" s="38"/>
      <c r="I88" s="38"/>
      <c r="J88" s="38"/>
      <c r="K88" s="36" t="s">
        <v>1664</v>
      </c>
      <c r="L88" s="38"/>
      <c r="M88" s="38"/>
      <c r="N88" s="39"/>
      <c r="O88" s="38"/>
      <c r="BP88" s="33"/>
      <c r="BQ88" s="56"/>
      <c r="BR88" s="40" t="s">
        <v>1780</v>
      </c>
    </row>
    <row r="89" spans="1:70" s="3" customFormat="1" ht="45" x14ac:dyDescent="0.25">
      <c r="A89" s="34" t="s">
        <v>1781</v>
      </c>
      <c r="B89" s="35"/>
      <c r="C89" s="196" t="s">
        <v>1782</v>
      </c>
      <c r="D89" s="196"/>
      <c r="E89" s="196"/>
      <c r="F89" s="34" t="s">
        <v>404</v>
      </c>
      <c r="G89" s="55">
        <v>1</v>
      </c>
      <c r="H89" s="38"/>
      <c r="I89" s="38"/>
      <c r="J89" s="38"/>
      <c r="K89" s="36" t="s">
        <v>1664</v>
      </c>
      <c r="L89" s="38"/>
      <c r="M89" s="38"/>
      <c r="N89" s="39"/>
      <c r="O89" s="38"/>
      <c r="BP89" s="33"/>
      <c r="BQ89" s="56"/>
      <c r="BR89" s="40" t="s">
        <v>1782</v>
      </c>
    </row>
    <row r="90" spans="1:70" s="3" customFormat="1" ht="45" x14ac:dyDescent="0.25">
      <c r="A90" s="34" t="s">
        <v>1783</v>
      </c>
      <c r="B90" s="35"/>
      <c r="C90" s="196" t="s">
        <v>1784</v>
      </c>
      <c r="D90" s="196"/>
      <c r="E90" s="196"/>
      <c r="F90" s="34" t="s">
        <v>404</v>
      </c>
      <c r="G90" s="55">
        <v>1</v>
      </c>
      <c r="H90" s="38"/>
      <c r="I90" s="38"/>
      <c r="J90" s="38"/>
      <c r="K90" s="36" t="s">
        <v>1664</v>
      </c>
      <c r="L90" s="38"/>
      <c r="M90" s="38"/>
      <c r="N90" s="39"/>
      <c r="O90" s="38"/>
      <c r="BP90" s="33"/>
      <c r="BQ90" s="56"/>
      <c r="BR90" s="40" t="s">
        <v>1784</v>
      </c>
    </row>
    <row r="91" spans="1:70" s="3" customFormat="1" ht="45" x14ac:dyDescent="0.25">
      <c r="A91" s="34" t="s">
        <v>1785</v>
      </c>
      <c r="B91" s="35"/>
      <c r="C91" s="196" t="s">
        <v>1786</v>
      </c>
      <c r="D91" s="196"/>
      <c r="E91" s="196"/>
      <c r="F91" s="34" t="s">
        <v>404</v>
      </c>
      <c r="G91" s="55">
        <v>1</v>
      </c>
      <c r="H91" s="38"/>
      <c r="I91" s="38"/>
      <c r="J91" s="38"/>
      <c r="K91" s="36" t="s">
        <v>1664</v>
      </c>
      <c r="L91" s="38"/>
      <c r="M91" s="38"/>
      <c r="N91" s="39"/>
      <c r="O91" s="38"/>
      <c r="BP91" s="33"/>
      <c r="BQ91" s="56"/>
      <c r="BR91" s="40" t="s">
        <v>1786</v>
      </c>
    </row>
    <row r="92" spans="1:70" s="3" customFormat="1" ht="45" x14ac:dyDescent="0.25">
      <c r="A92" s="34" t="s">
        <v>1787</v>
      </c>
      <c r="B92" s="35"/>
      <c r="C92" s="196" t="s">
        <v>1788</v>
      </c>
      <c r="D92" s="196"/>
      <c r="E92" s="196"/>
      <c r="F92" s="34" t="s">
        <v>404</v>
      </c>
      <c r="G92" s="55">
        <v>1</v>
      </c>
      <c r="H92" s="38"/>
      <c r="I92" s="38"/>
      <c r="J92" s="38"/>
      <c r="K92" s="36" t="s">
        <v>1664</v>
      </c>
      <c r="L92" s="38"/>
      <c r="M92" s="38"/>
      <c r="N92" s="39"/>
      <c r="O92" s="38"/>
      <c r="BP92" s="33"/>
      <c r="BQ92" s="56"/>
      <c r="BR92" s="40" t="s">
        <v>1788</v>
      </c>
    </row>
    <row r="93" spans="1:70" s="3" customFormat="1" ht="45" x14ac:dyDescent="0.25">
      <c r="A93" s="34" t="s">
        <v>1789</v>
      </c>
      <c r="B93" s="35"/>
      <c r="C93" s="196" t="s">
        <v>1790</v>
      </c>
      <c r="D93" s="196"/>
      <c r="E93" s="196"/>
      <c r="F93" s="34" t="s">
        <v>404</v>
      </c>
      <c r="G93" s="55">
        <v>1</v>
      </c>
      <c r="H93" s="38"/>
      <c r="I93" s="38"/>
      <c r="J93" s="38"/>
      <c r="K93" s="36" t="s">
        <v>1664</v>
      </c>
      <c r="L93" s="38"/>
      <c r="M93" s="38"/>
      <c r="N93" s="39"/>
      <c r="O93" s="38"/>
      <c r="BP93" s="33"/>
      <c r="BQ93" s="56"/>
      <c r="BR93" s="40" t="s">
        <v>1790</v>
      </c>
    </row>
    <row r="94" spans="1:70" s="3" customFormat="1" ht="45" x14ac:dyDescent="0.25">
      <c r="A94" s="34" t="s">
        <v>1791</v>
      </c>
      <c r="B94" s="35"/>
      <c r="C94" s="196" t="s">
        <v>1792</v>
      </c>
      <c r="D94" s="196"/>
      <c r="E94" s="196"/>
      <c r="F94" s="34" t="s">
        <v>404</v>
      </c>
      <c r="G94" s="55">
        <v>1</v>
      </c>
      <c r="H94" s="38"/>
      <c r="I94" s="38"/>
      <c r="J94" s="38"/>
      <c r="K94" s="36" t="s">
        <v>1664</v>
      </c>
      <c r="L94" s="38"/>
      <c r="M94" s="38"/>
      <c r="N94" s="39"/>
      <c r="O94" s="38"/>
      <c r="BP94" s="33"/>
      <c r="BQ94" s="56"/>
      <c r="BR94" s="40" t="s">
        <v>1792</v>
      </c>
    </row>
    <row r="95" spans="1:70" s="3" customFormat="1" ht="45" x14ac:dyDescent="0.25">
      <c r="A95" s="34" t="s">
        <v>1793</v>
      </c>
      <c r="B95" s="35"/>
      <c r="C95" s="196" t="s">
        <v>1794</v>
      </c>
      <c r="D95" s="196"/>
      <c r="E95" s="196"/>
      <c r="F95" s="34" t="s">
        <v>404</v>
      </c>
      <c r="G95" s="55">
        <v>1</v>
      </c>
      <c r="H95" s="38"/>
      <c r="I95" s="38"/>
      <c r="J95" s="38"/>
      <c r="K95" s="36" t="s">
        <v>1664</v>
      </c>
      <c r="L95" s="38"/>
      <c r="M95" s="38"/>
      <c r="N95" s="39"/>
      <c r="O95" s="38"/>
      <c r="BP95" s="33"/>
      <c r="BQ95" s="56"/>
      <c r="BR95" s="40" t="s">
        <v>1794</v>
      </c>
    </row>
    <row r="96" spans="1:70" s="3" customFormat="1" ht="45" x14ac:dyDescent="0.25">
      <c r="A96" s="34" t="s">
        <v>1795</v>
      </c>
      <c r="B96" s="35"/>
      <c r="C96" s="196" t="s">
        <v>1796</v>
      </c>
      <c r="D96" s="196"/>
      <c r="E96" s="196"/>
      <c r="F96" s="34" t="s">
        <v>404</v>
      </c>
      <c r="G96" s="55">
        <v>1</v>
      </c>
      <c r="H96" s="38"/>
      <c r="I96" s="38"/>
      <c r="J96" s="38"/>
      <c r="K96" s="36" t="s">
        <v>1664</v>
      </c>
      <c r="L96" s="38"/>
      <c r="M96" s="38"/>
      <c r="N96" s="39"/>
      <c r="O96" s="38"/>
      <c r="BP96" s="33"/>
      <c r="BQ96" s="56"/>
      <c r="BR96" s="40" t="s">
        <v>1796</v>
      </c>
    </row>
    <row r="97" spans="1:70" s="3" customFormat="1" ht="45" x14ac:dyDescent="0.25">
      <c r="A97" s="34" t="s">
        <v>1797</v>
      </c>
      <c r="B97" s="35"/>
      <c r="C97" s="196" t="s">
        <v>1798</v>
      </c>
      <c r="D97" s="196"/>
      <c r="E97" s="196"/>
      <c r="F97" s="34" t="s">
        <v>404</v>
      </c>
      <c r="G97" s="55">
        <v>1</v>
      </c>
      <c r="H97" s="38"/>
      <c r="I97" s="38"/>
      <c r="J97" s="38"/>
      <c r="K97" s="36" t="s">
        <v>1664</v>
      </c>
      <c r="L97" s="38"/>
      <c r="M97" s="38"/>
      <c r="N97" s="39"/>
      <c r="O97" s="38"/>
      <c r="BP97" s="33"/>
      <c r="BQ97" s="56"/>
      <c r="BR97" s="40" t="s">
        <v>1798</v>
      </c>
    </row>
    <row r="98" spans="1:70" s="3" customFormat="1" ht="45" x14ac:dyDescent="0.25">
      <c r="A98" s="34" t="s">
        <v>1799</v>
      </c>
      <c r="B98" s="35"/>
      <c r="C98" s="196" t="s">
        <v>1800</v>
      </c>
      <c r="D98" s="196"/>
      <c r="E98" s="196"/>
      <c r="F98" s="34" t="s">
        <v>404</v>
      </c>
      <c r="G98" s="55">
        <v>1</v>
      </c>
      <c r="H98" s="38"/>
      <c r="I98" s="38"/>
      <c r="J98" s="38"/>
      <c r="K98" s="36" t="s">
        <v>1664</v>
      </c>
      <c r="L98" s="38"/>
      <c r="M98" s="38"/>
      <c r="N98" s="39"/>
      <c r="O98" s="38"/>
      <c r="BP98" s="33"/>
      <c r="BQ98" s="56"/>
      <c r="BR98" s="40" t="s">
        <v>1800</v>
      </c>
    </row>
    <row r="99" spans="1:70" s="3" customFormat="1" ht="45" x14ac:dyDescent="0.25">
      <c r="A99" s="34" t="s">
        <v>1801</v>
      </c>
      <c r="B99" s="35"/>
      <c r="C99" s="196" t="s">
        <v>1802</v>
      </c>
      <c r="D99" s="196"/>
      <c r="E99" s="196"/>
      <c r="F99" s="34" t="s">
        <v>404</v>
      </c>
      <c r="G99" s="55">
        <v>1</v>
      </c>
      <c r="H99" s="38"/>
      <c r="I99" s="38"/>
      <c r="J99" s="38"/>
      <c r="K99" s="36" t="s">
        <v>1664</v>
      </c>
      <c r="L99" s="38"/>
      <c r="M99" s="38"/>
      <c r="N99" s="39"/>
      <c r="O99" s="38"/>
      <c r="BP99" s="33"/>
      <c r="BQ99" s="56"/>
      <c r="BR99" s="40" t="s">
        <v>1802</v>
      </c>
    </row>
    <row r="100" spans="1:70" s="3" customFormat="1" ht="45" x14ac:dyDescent="0.25">
      <c r="A100" s="34" t="s">
        <v>1803</v>
      </c>
      <c r="B100" s="35"/>
      <c r="C100" s="196" t="s">
        <v>1804</v>
      </c>
      <c r="D100" s="196"/>
      <c r="E100" s="196"/>
      <c r="F100" s="34" t="s">
        <v>404</v>
      </c>
      <c r="G100" s="55">
        <v>1</v>
      </c>
      <c r="H100" s="38"/>
      <c r="I100" s="38"/>
      <c r="J100" s="38"/>
      <c r="K100" s="36" t="s">
        <v>1664</v>
      </c>
      <c r="L100" s="38"/>
      <c r="M100" s="38"/>
      <c r="N100" s="39"/>
      <c r="O100" s="38"/>
      <c r="BP100" s="33"/>
      <c r="BQ100" s="56"/>
      <c r="BR100" s="40" t="s">
        <v>1804</v>
      </c>
    </row>
    <row r="101" spans="1:70" s="3" customFormat="1" ht="45" x14ac:dyDescent="0.25">
      <c r="A101" s="34" t="s">
        <v>1805</v>
      </c>
      <c r="B101" s="35"/>
      <c r="C101" s="196" t="s">
        <v>1806</v>
      </c>
      <c r="D101" s="196"/>
      <c r="E101" s="196"/>
      <c r="F101" s="34" t="s">
        <v>404</v>
      </c>
      <c r="G101" s="55">
        <v>1</v>
      </c>
      <c r="H101" s="38"/>
      <c r="I101" s="38"/>
      <c r="J101" s="38"/>
      <c r="K101" s="36" t="s">
        <v>1664</v>
      </c>
      <c r="L101" s="38"/>
      <c r="M101" s="38"/>
      <c r="N101" s="39"/>
      <c r="O101" s="38"/>
      <c r="BP101" s="33"/>
      <c r="BQ101" s="56"/>
      <c r="BR101" s="40" t="s">
        <v>1806</v>
      </c>
    </row>
    <row r="102" spans="1:70" s="3" customFormat="1" ht="45" x14ac:dyDescent="0.25">
      <c r="A102" s="34" t="s">
        <v>1807</v>
      </c>
      <c r="B102" s="35"/>
      <c r="C102" s="196" t="s">
        <v>1808</v>
      </c>
      <c r="D102" s="196"/>
      <c r="E102" s="196"/>
      <c r="F102" s="34" t="s">
        <v>404</v>
      </c>
      <c r="G102" s="55">
        <v>1</v>
      </c>
      <c r="H102" s="38"/>
      <c r="I102" s="38"/>
      <c r="J102" s="38"/>
      <c r="K102" s="36" t="s">
        <v>1664</v>
      </c>
      <c r="L102" s="38"/>
      <c r="M102" s="38"/>
      <c r="N102" s="39"/>
      <c r="O102" s="38"/>
      <c r="BP102" s="33"/>
      <c r="BQ102" s="56"/>
      <c r="BR102" s="40" t="s">
        <v>1808</v>
      </c>
    </row>
    <row r="103" spans="1:70" s="3" customFormat="1" ht="45" x14ac:dyDescent="0.25">
      <c r="A103" s="34" t="s">
        <v>1809</v>
      </c>
      <c r="B103" s="35"/>
      <c r="C103" s="196" t="s">
        <v>1810</v>
      </c>
      <c r="D103" s="196"/>
      <c r="E103" s="196"/>
      <c r="F103" s="34" t="s">
        <v>404</v>
      </c>
      <c r="G103" s="55">
        <v>1</v>
      </c>
      <c r="H103" s="38"/>
      <c r="I103" s="38"/>
      <c r="J103" s="38"/>
      <c r="K103" s="36" t="s">
        <v>1664</v>
      </c>
      <c r="L103" s="38"/>
      <c r="M103" s="38"/>
      <c r="N103" s="39"/>
      <c r="O103" s="38"/>
      <c r="BP103" s="33"/>
      <c r="BQ103" s="56"/>
      <c r="BR103" s="40" t="s">
        <v>1810</v>
      </c>
    </row>
    <row r="104" spans="1:70" s="3" customFormat="1" ht="45" x14ac:dyDescent="0.25">
      <c r="A104" s="34" t="s">
        <v>1811</v>
      </c>
      <c r="B104" s="35"/>
      <c r="C104" s="196" t="s">
        <v>1812</v>
      </c>
      <c r="D104" s="196"/>
      <c r="E104" s="196"/>
      <c r="F104" s="34" t="s">
        <v>404</v>
      </c>
      <c r="G104" s="55">
        <v>1</v>
      </c>
      <c r="H104" s="38"/>
      <c r="I104" s="38"/>
      <c r="J104" s="38"/>
      <c r="K104" s="36" t="s">
        <v>1664</v>
      </c>
      <c r="L104" s="38"/>
      <c r="M104" s="38"/>
      <c r="N104" s="39"/>
      <c r="O104" s="38"/>
      <c r="BP104" s="33"/>
      <c r="BQ104" s="56"/>
      <c r="BR104" s="40" t="s">
        <v>1812</v>
      </c>
    </row>
    <row r="105" spans="1:70" s="3" customFormat="1" ht="45" x14ac:dyDescent="0.25">
      <c r="A105" s="34" t="s">
        <v>1813</v>
      </c>
      <c r="B105" s="35"/>
      <c r="C105" s="196" t="s">
        <v>1814</v>
      </c>
      <c r="D105" s="196"/>
      <c r="E105" s="196"/>
      <c r="F105" s="34" t="s">
        <v>404</v>
      </c>
      <c r="G105" s="55">
        <v>1</v>
      </c>
      <c r="H105" s="38"/>
      <c r="I105" s="38"/>
      <c r="J105" s="38"/>
      <c r="K105" s="36" t="s">
        <v>1664</v>
      </c>
      <c r="L105" s="38"/>
      <c r="M105" s="38"/>
      <c r="N105" s="39"/>
      <c r="O105" s="38"/>
      <c r="BP105" s="33"/>
      <c r="BQ105" s="56"/>
      <c r="BR105" s="40" t="s">
        <v>1814</v>
      </c>
    </row>
    <row r="106" spans="1:70" s="3" customFormat="1" ht="45" x14ac:dyDescent="0.25">
      <c r="A106" s="34" t="s">
        <v>1815</v>
      </c>
      <c r="B106" s="35"/>
      <c r="C106" s="196" t="s">
        <v>1816</v>
      </c>
      <c r="D106" s="196"/>
      <c r="E106" s="196"/>
      <c r="F106" s="34" t="s">
        <v>404</v>
      </c>
      <c r="G106" s="55">
        <v>1</v>
      </c>
      <c r="H106" s="38"/>
      <c r="I106" s="38"/>
      <c r="J106" s="38"/>
      <c r="K106" s="36" t="s">
        <v>1664</v>
      </c>
      <c r="L106" s="38"/>
      <c r="M106" s="38"/>
      <c r="N106" s="39"/>
      <c r="O106" s="38"/>
      <c r="BP106" s="33"/>
      <c r="BQ106" s="56"/>
      <c r="BR106" s="40" t="s">
        <v>1816</v>
      </c>
    </row>
    <row r="107" spans="1:70" s="3" customFormat="1" ht="67.5" x14ac:dyDescent="0.25">
      <c r="A107" s="34" t="s">
        <v>498</v>
      </c>
      <c r="B107" s="35" t="s">
        <v>1754</v>
      </c>
      <c r="C107" s="196" t="s">
        <v>1755</v>
      </c>
      <c r="D107" s="196"/>
      <c r="E107" s="196"/>
      <c r="F107" s="34" t="s">
        <v>553</v>
      </c>
      <c r="G107" s="55">
        <v>2</v>
      </c>
      <c r="H107" s="38" t="s">
        <v>1756</v>
      </c>
      <c r="I107" s="38" t="s">
        <v>1757</v>
      </c>
      <c r="J107" s="38">
        <v>2260.96</v>
      </c>
      <c r="K107" s="36" t="s">
        <v>40</v>
      </c>
      <c r="L107" s="38">
        <v>10208.74</v>
      </c>
      <c r="M107" s="38">
        <v>3399.84</v>
      </c>
      <c r="N107" s="39" t="s">
        <v>1758</v>
      </c>
      <c r="O107" s="38">
        <v>4521.92</v>
      </c>
      <c r="BP107" s="33"/>
      <c r="BQ107" s="56"/>
      <c r="BR107" s="40" t="s">
        <v>1755</v>
      </c>
    </row>
    <row r="108" spans="1:70" s="3" customFormat="1" ht="15" x14ac:dyDescent="0.25">
      <c r="A108" s="41"/>
      <c r="B108" s="42"/>
      <c r="C108" s="43" t="s">
        <v>1704</v>
      </c>
      <c r="D108" s="44"/>
      <c r="E108" s="44"/>
      <c r="F108" s="44"/>
      <c r="G108" s="44"/>
      <c r="H108" s="44"/>
      <c r="I108" s="44"/>
      <c r="J108" s="44"/>
      <c r="K108" s="44"/>
      <c r="L108" s="44"/>
      <c r="M108" s="44"/>
      <c r="N108" s="44"/>
      <c r="O108" s="45"/>
      <c r="BP108" s="33"/>
      <c r="BQ108" s="56"/>
      <c r="BR108" s="40"/>
    </row>
    <row r="109" spans="1:70" s="3" customFormat="1" ht="15" x14ac:dyDescent="0.25">
      <c r="A109" s="46"/>
      <c r="B109" s="47"/>
      <c r="C109" s="47"/>
      <c r="D109" s="47"/>
      <c r="E109" s="48" t="s">
        <v>1759</v>
      </c>
      <c r="F109" s="48"/>
      <c r="G109" s="49"/>
      <c r="H109" s="50"/>
      <c r="I109" s="17"/>
      <c r="J109" s="17"/>
      <c r="K109" s="17"/>
      <c r="L109" s="51">
        <v>3667.78</v>
      </c>
      <c r="M109" s="52"/>
      <c r="N109" s="52"/>
      <c r="O109" s="53"/>
      <c r="BP109" s="33"/>
      <c r="BQ109" s="56"/>
      <c r="BR109" s="40"/>
    </row>
    <row r="110" spans="1:70" s="3" customFormat="1" ht="15" x14ac:dyDescent="0.25">
      <c r="A110" s="46"/>
      <c r="B110" s="47"/>
      <c r="C110" s="47"/>
      <c r="D110" s="47"/>
      <c r="E110" s="48" t="s">
        <v>1760</v>
      </c>
      <c r="F110" s="48"/>
      <c r="G110" s="49"/>
      <c r="H110" s="50"/>
      <c r="I110" s="17"/>
      <c r="J110" s="17"/>
      <c r="K110" s="17"/>
      <c r="L110" s="51">
        <v>1928.42</v>
      </c>
      <c r="M110" s="52"/>
      <c r="N110" s="52"/>
      <c r="O110" s="53"/>
      <c r="BP110" s="33"/>
      <c r="BQ110" s="56"/>
      <c r="BR110" s="40"/>
    </row>
    <row r="111" spans="1:70" s="3" customFormat="1" ht="15" x14ac:dyDescent="0.25">
      <c r="A111" s="46"/>
      <c r="B111" s="47"/>
      <c r="C111" s="47"/>
      <c r="D111" s="47"/>
      <c r="E111" s="48" t="s">
        <v>45</v>
      </c>
      <c r="F111" s="48"/>
      <c r="G111" s="49"/>
      <c r="H111" s="50"/>
      <c r="I111" s="17"/>
      <c r="J111" s="17"/>
      <c r="K111" s="17"/>
      <c r="L111" s="51">
        <v>15804.94</v>
      </c>
      <c r="M111" s="52"/>
      <c r="N111" s="52"/>
      <c r="O111" s="53"/>
      <c r="BP111" s="33"/>
      <c r="BQ111" s="56"/>
      <c r="BR111" s="40"/>
    </row>
    <row r="112" spans="1:70" s="3" customFormat="1" ht="45" x14ac:dyDescent="0.25">
      <c r="A112" s="34" t="s">
        <v>1817</v>
      </c>
      <c r="B112" s="35"/>
      <c r="C112" s="196" t="s">
        <v>1818</v>
      </c>
      <c r="D112" s="196"/>
      <c r="E112" s="196"/>
      <c r="F112" s="34" t="s">
        <v>404</v>
      </c>
      <c r="G112" s="55">
        <v>1</v>
      </c>
      <c r="H112" s="38"/>
      <c r="I112" s="38"/>
      <c r="J112" s="38"/>
      <c r="K112" s="36" t="s">
        <v>1664</v>
      </c>
      <c r="L112" s="38"/>
      <c r="M112" s="38"/>
      <c r="N112" s="39"/>
      <c r="O112" s="38"/>
      <c r="BP112" s="33"/>
      <c r="BQ112" s="56"/>
      <c r="BR112" s="40" t="s">
        <v>1818</v>
      </c>
    </row>
    <row r="113" spans="1:72" s="3" customFormat="1" ht="45" x14ac:dyDescent="0.25">
      <c r="A113" s="34" t="s">
        <v>1819</v>
      </c>
      <c r="B113" s="35"/>
      <c r="C113" s="196" t="s">
        <v>1820</v>
      </c>
      <c r="D113" s="196"/>
      <c r="E113" s="196"/>
      <c r="F113" s="34" t="s">
        <v>404</v>
      </c>
      <c r="G113" s="55">
        <v>1</v>
      </c>
      <c r="H113" s="38"/>
      <c r="I113" s="38"/>
      <c r="J113" s="38"/>
      <c r="K113" s="36" t="s">
        <v>1664</v>
      </c>
      <c r="L113" s="38"/>
      <c r="M113" s="38"/>
      <c r="N113" s="39"/>
      <c r="O113" s="38"/>
      <c r="BP113" s="33"/>
      <c r="BQ113" s="56"/>
      <c r="BR113" s="40" t="s">
        <v>1820</v>
      </c>
    </row>
    <row r="114" spans="1:72" s="3" customFormat="1" ht="22.5" x14ac:dyDescent="0.25">
      <c r="A114" s="204" t="s">
        <v>348</v>
      </c>
      <c r="B114" s="205"/>
      <c r="C114" s="205"/>
      <c r="D114" s="205"/>
      <c r="E114" s="205"/>
      <c r="F114" s="205"/>
      <c r="G114" s="205"/>
      <c r="H114" s="205"/>
      <c r="I114" s="205"/>
      <c r="J114" s="205"/>
      <c r="K114" s="206"/>
      <c r="L114" s="38">
        <v>353679.6</v>
      </c>
      <c r="M114" s="38">
        <v>162462.79999999999</v>
      </c>
      <c r="N114" s="38" t="s">
        <v>1821</v>
      </c>
      <c r="O114" s="38">
        <v>18672.32</v>
      </c>
      <c r="BS114" s="40" t="s">
        <v>348</v>
      </c>
    </row>
    <row r="115" spans="1:72" s="3" customFormat="1" ht="15" x14ac:dyDescent="0.25">
      <c r="A115" s="204" t="s">
        <v>350</v>
      </c>
      <c r="B115" s="205"/>
      <c r="C115" s="205"/>
      <c r="D115" s="205"/>
      <c r="E115" s="205"/>
      <c r="F115" s="205"/>
      <c r="G115" s="205"/>
      <c r="H115" s="205"/>
      <c r="I115" s="205"/>
      <c r="J115" s="205"/>
      <c r="K115" s="206"/>
      <c r="L115" s="38">
        <v>185534.69</v>
      </c>
      <c r="M115" s="38"/>
      <c r="N115" s="38"/>
      <c r="O115" s="38"/>
      <c r="BS115" s="40" t="s">
        <v>350</v>
      </c>
    </row>
    <row r="116" spans="1:72" s="3" customFormat="1" ht="15" x14ac:dyDescent="0.25">
      <c r="A116" s="201" t="s">
        <v>351</v>
      </c>
      <c r="B116" s="202"/>
      <c r="C116" s="202"/>
      <c r="D116" s="202"/>
      <c r="E116" s="202"/>
      <c r="F116" s="202"/>
      <c r="G116" s="202"/>
      <c r="H116" s="202"/>
      <c r="I116" s="202"/>
      <c r="J116" s="202"/>
      <c r="K116" s="203"/>
      <c r="L116" s="57"/>
      <c r="M116" s="57"/>
      <c r="N116" s="57"/>
      <c r="O116" s="57"/>
      <c r="BS116" s="40"/>
      <c r="BT116" s="2" t="s">
        <v>351</v>
      </c>
    </row>
    <row r="117" spans="1:72" s="3" customFormat="1" ht="15" x14ac:dyDescent="0.25">
      <c r="A117" s="201" t="s">
        <v>1822</v>
      </c>
      <c r="B117" s="202"/>
      <c r="C117" s="202"/>
      <c r="D117" s="202"/>
      <c r="E117" s="202"/>
      <c r="F117" s="202"/>
      <c r="G117" s="202"/>
      <c r="H117" s="202"/>
      <c r="I117" s="202"/>
      <c r="J117" s="202"/>
      <c r="K117" s="203"/>
      <c r="L117" s="57">
        <v>185534.69</v>
      </c>
      <c r="M117" s="57"/>
      <c r="N117" s="57"/>
      <c r="O117" s="57"/>
      <c r="BS117" s="40"/>
      <c r="BT117" s="2" t="s">
        <v>1822</v>
      </c>
    </row>
    <row r="118" spans="1:72" s="3" customFormat="1" ht="15" x14ac:dyDescent="0.25">
      <c r="A118" s="204" t="s">
        <v>354</v>
      </c>
      <c r="B118" s="205"/>
      <c r="C118" s="205"/>
      <c r="D118" s="205"/>
      <c r="E118" s="205"/>
      <c r="F118" s="205"/>
      <c r="G118" s="205"/>
      <c r="H118" s="205"/>
      <c r="I118" s="205"/>
      <c r="J118" s="205"/>
      <c r="K118" s="206"/>
      <c r="L118" s="38">
        <v>97549.17</v>
      </c>
      <c r="M118" s="38"/>
      <c r="N118" s="38"/>
      <c r="O118" s="38"/>
      <c r="BS118" s="40" t="s">
        <v>354</v>
      </c>
    </row>
    <row r="119" spans="1:72" s="3" customFormat="1" ht="15" x14ac:dyDescent="0.25">
      <c r="A119" s="201" t="s">
        <v>351</v>
      </c>
      <c r="B119" s="202"/>
      <c r="C119" s="202"/>
      <c r="D119" s="202"/>
      <c r="E119" s="202"/>
      <c r="F119" s="202"/>
      <c r="G119" s="202"/>
      <c r="H119" s="202"/>
      <c r="I119" s="202"/>
      <c r="J119" s="202"/>
      <c r="K119" s="203"/>
      <c r="L119" s="57"/>
      <c r="M119" s="57"/>
      <c r="N119" s="57"/>
      <c r="O119" s="57"/>
      <c r="BS119" s="40"/>
      <c r="BT119" s="2" t="s">
        <v>351</v>
      </c>
    </row>
    <row r="120" spans="1:72" s="3" customFormat="1" ht="15" x14ac:dyDescent="0.25">
      <c r="A120" s="201" t="s">
        <v>1823</v>
      </c>
      <c r="B120" s="202"/>
      <c r="C120" s="202"/>
      <c r="D120" s="202"/>
      <c r="E120" s="202"/>
      <c r="F120" s="202"/>
      <c r="G120" s="202"/>
      <c r="H120" s="202"/>
      <c r="I120" s="202"/>
      <c r="J120" s="202"/>
      <c r="K120" s="203"/>
      <c r="L120" s="57">
        <v>97549.17</v>
      </c>
      <c r="M120" s="57"/>
      <c r="N120" s="57"/>
      <c r="O120" s="57"/>
      <c r="BS120" s="40"/>
      <c r="BT120" s="2" t="s">
        <v>1823</v>
      </c>
    </row>
    <row r="121" spans="1:72" s="3" customFormat="1" ht="15" x14ac:dyDescent="0.25">
      <c r="A121" s="204" t="s">
        <v>357</v>
      </c>
      <c r="B121" s="205"/>
      <c r="C121" s="205"/>
      <c r="D121" s="205"/>
      <c r="E121" s="205"/>
      <c r="F121" s="205"/>
      <c r="G121" s="205"/>
      <c r="H121" s="205"/>
      <c r="I121" s="205"/>
      <c r="J121" s="205"/>
      <c r="K121" s="206"/>
      <c r="L121" s="38"/>
      <c r="M121" s="38"/>
      <c r="N121" s="38"/>
      <c r="O121" s="38"/>
      <c r="BS121" s="40" t="s">
        <v>357</v>
      </c>
    </row>
    <row r="122" spans="1:72" s="3" customFormat="1" ht="15" x14ac:dyDescent="0.25">
      <c r="A122" s="201" t="s">
        <v>358</v>
      </c>
      <c r="B122" s="202"/>
      <c r="C122" s="202"/>
      <c r="D122" s="202"/>
      <c r="E122" s="202"/>
      <c r="F122" s="202"/>
      <c r="G122" s="202"/>
      <c r="H122" s="202"/>
      <c r="I122" s="202"/>
      <c r="J122" s="202"/>
      <c r="K122" s="203"/>
      <c r="L122" s="57"/>
      <c r="M122" s="57"/>
      <c r="N122" s="57"/>
      <c r="O122" s="57"/>
      <c r="BS122" s="40"/>
      <c r="BT122" s="2" t="s">
        <v>358</v>
      </c>
    </row>
    <row r="123" spans="1:72" s="3" customFormat="1" ht="22.5" x14ac:dyDescent="0.25">
      <c r="A123" s="201" t="s">
        <v>1824</v>
      </c>
      <c r="B123" s="202"/>
      <c r="C123" s="202"/>
      <c r="D123" s="202"/>
      <c r="E123" s="202"/>
      <c r="F123" s="202"/>
      <c r="G123" s="202"/>
      <c r="H123" s="202"/>
      <c r="I123" s="202"/>
      <c r="J123" s="202"/>
      <c r="K123" s="203"/>
      <c r="L123" s="57">
        <v>353679.6</v>
      </c>
      <c r="M123" s="57">
        <v>162462.79999999999</v>
      </c>
      <c r="N123" s="57" t="s">
        <v>1821</v>
      </c>
      <c r="O123" s="57">
        <v>18672.32</v>
      </c>
      <c r="BS123" s="40"/>
      <c r="BT123" s="2" t="s">
        <v>1824</v>
      </c>
    </row>
    <row r="124" spans="1:72" s="3" customFormat="1" ht="15" x14ac:dyDescent="0.25">
      <c r="A124" s="201" t="s">
        <v>1825</v>
      </c>
      <c r="B124" s="202"/>
      <c r="C124" s="202"/>
      <c r="D124" s="202"/>
      <c r="E124" s="202"/>
      <c r="F124" s="202"/>
      <c r="G124" s="202"/>
      <c r="H124" s="202"/>
      <c r="I124" s="202"/>
      <c r="J124" s="202"/>
      <c r="K124" s="203"/>
      <c r="L124" s="57">
        <v>185534.69</v>
      </c>
      <c r="M124" s="57"/>
      <c r="N124" s="57"/>
      <c r="O124" s="57"/>
      <c r="BS124" s="40"/>
      <c r="BT124" s="2" t="s">
        <v>1825</v>
      </c>
    </row>
    <row r="125" spans="1:72" s="3" customFormat="1" ht="15" x14ac:dyDescent="0.25">
      <c r="A125" s="201" t="s">
        <v>1826</v>
      </c>
      <c r="B125" s="202"/>
      <c r="C125" s="202"/>
      <c r="D125" s="202"/>
      <c r="E125" s="202"/>
      <c r="F125" s="202"/>
      <c r="G125" s="202"/>
      <c r="H125" s="202"/>
      <c r="I125" s="202"/>
      <c r="J125" s="202"/>
      <c r="K125" s="203"/>
      <c r="L125" s="57">
        <v>97549.17</v>
      </c>
      <c r="M125" s="57"/>
      <c r="N125" s="57"/>
      <c r="O125" s="57"/>
      <c r="BS125" s="40"/>
      <c r="BT125" s="2" t="s">
        <v>1826</v>
      </c>
    </row>
    <row r="126" spans="1:72" s="3" customFormat="1" ht="15" x14ac:dyDescent="0.25">
      <c r="A126" s="201" t="s">
        <v>362</v>
      </c>
      <c r="B126" s="202"/>
      <c r="C126" s="202"/>
      <c r="D126" s="202"/>
      <c r="E126" s="202"/>
      <c r="F126" s="202"/>
      <c r="G126" s="202"/>
      <c r="H126" s="202"/>
      <c r="I126" s="202"/>
      <c r="J126" s="202"/>
      <c r="K126" s="203"/>
      <c r="L126" s="57">
        <v>636763.46</v>
      </c>
      <c r="M126" s="57"/>
      <c r="N126" s="57"/>
      <c r="O126" s="57"/>
      <c r="BS126" s="40"/>
      <c r="BT126" s="2" t="s">
        <v>362</v>
      </c>
    </row>
    <row r="127" spans="1:72" s="3" customFormat="1" ht="15" x14ac:dyDescent="0.25">
      <c r="A127" s="201" t="s">
        <v>367</v>
      </c>
      <c r="B127" s="202"/>
      <c r="C127" s="202"/>
      <c r="D127" s="202"/>
      <c r="E127" s="202"/>
      <c r="F127" s="202"/>
      <c r="G127" s="202"/>
      <c r="H127" s="202"/>
      <c r="I127" s="202"/>
      <c r="J127" s="202"/>
      <c r="K127" s="203"/>
      <c r="L127" s="57">
        <v>636763.46</v>
      </c>
      <c r="M127" s="57"/>
      <c r="N127" s="57"/>
      <c r="O127" s="57"/>
      <c r="BS127" s="40"/>
      <c r="BT127" s="2" t="s">
        <v>367</v>
      </c>
    </row>
    <row r="128" spans="1:72" s="3" customFormat="1" ht="15" x14ac:dyDescent="0.25">
      <c r="A128" s="201" t="s">
        <v>368</v>
      </c>
      <c r="B128" s="202"/>
      <c r="C128" s="202"/>
      <c r="D128" s="202"/>
      <c r="E128" s="202"/>
      <c r="F128" s="202"/>
      <c r="G128" s="202"/>
      <c r="H128" s="202"/>
      <c r="I128" s="202"/>
      <c r="J128" s="202"/>
      <c r="K128" s="203"/>
      <c r="L128" s="57"/>
      <c r="M128" s="57"/>
      <c r="N128" s="57"/>
      <c r="O128" s="57"/>
      <c r="BS128" s="40"/>
      <c r="BT128" s="2" t="s">
        <v>368</v>
      </c>
    </row>
    <row r="129" spans="1:95" s="3" customFormat="1" ht="15" x14ac:dyDescent="0.25">
      <c r="A129" s="201" t="s">
        <v>369</v>
      </c>
      <c r="B129" s="202"/>
      <c r="C129" s="202"/>
      <c r="D129" s="202"/>
      <c r="E129" s="202"/>
      <c r="F129" s="202"/>
      <c r="G129" s="202"/>
      <c r="H129" s="202"/>
      <c r="I129" s="202"/>
      <c r="J129" s="202"/>
      <c r="K129" s="203"/>
      <c r="L129" s="57">
        <v>18672.32</v>
      </c>
      <c r="M129" s="57"/>
      <c r="N129" s="57"/>
      <c r="O129" s="57"/>
      <c r="BS129" s="40"/>
      <c r="BT129" s="2" t="s">
        <v>369</v>
      </c>
    </row>
    <row r="130" spans="1:95" s="3" customFormat="1" ht="15" x14ac:dyDescent="0.25">
      <c r="A130" s="201" t="s">
        <v>370</v>
      </c>
      <c r="B130" s="202"/>
      <c r="C130" s="202"/>
      <c r="D130" s="202"/>
      <c r="E130" s="202"/>
      <c r="F130" s="202"/>
      <c r="G130" s="202"/>
      <c r="H130" s="202"/>
      <c r="I130" s="202"/>
      <c r="J130" s="202"/>
      <c r="K130" s="203"/>
      <c r="L130" s="57">
        <v>172544.48</v>
      </c>
      <c r="M130" s="57"/>
      <c r="N130" s="57"/>
      <c r="O130" s="57"/>
      <c r="BS130" s="40"/>
      <c r="BT130" s="2" t="s">
        <v>370</v>
      </c>
    </row>
    <row r="131" spans="1:95" s="3" customFormat="1" ht="15" x14ac:dyDescent="0.25">
      <c r="A131" s="201" t="s">
        <v>371</v>
      </c>
      <c r="B131" s="202"/>
      <c r="C131" s="202"/>
      <c r="D131" s="202"/>
      <c r="E131" s="202"/>
      <c r="F131" s="202"/>
      <c r="G131" s="202"/>
      <c r="H131" s="202"/>
      <c r="I131" s="202"/>
      <c r="J131" s="202"/>
      <c r="K131" s="203"/>
      <c r="L131" s="57">
        <v>191272.88</v>
      </c>
      <c r="M131" s="57"/>
      <c r="N131" s="57"/>
      <c r="O131" s="57"/>
      <c r="BS131" s="40"/>
      <c r="BT131" s="2" t="s">
        <v>371</v>
      </c>
    </row>
    <row r="132" spans="1:95" s="3" customFormat="1" ht="15" x14ac:dyDescent="0.25">
      <c r="A132" s="201" t="s">
        <v>372</v>
      </c>
      <c r="B132" s="202"/>
      <c r="C132" s="202"/>
      <c r="D132" s="202"/>
      <c r="E132" s="202"/>
      <c r="F132" s="202"/>
      <c r="G132" s="202"/>
      <c r="H132" s="202"/>
      <c r="I132" s="202"/>
      <c r="J132" s="202"/>
      <c r="K132" s="203"/>
      <c r="L132" s="57">
        <v>185534.69</v>
      </c>
      <c r="M132" s="57"/>
      <c r="N132" s="57"/>
      <c r="O132" s="57"/>
      <c r="BS132" s="40"/>
      <c r="BT132" s="2" t="s">
        <v>372</v>
      </c>
    </row>
    <row r="133" spans="1:95" s="3" customFormat="1" ht="15" x14ac:dyDescent="0.25">
      <c r="A133" s="201" t="s">
        <v>373</v>
      </c>
      <c r="B133" s="202"/>
      <c r="C133" s="202"/>
      <c r="D133" s="202"/>
      <c r="E133" s="202"/>
      <c r="F133" s="202"/>
      <c r="G133" s="202"/>
      <c r="H133" s="202"/>
      <c r="I133" s="202"/>
      <c r="J133" s="202"/>
      <c r="K133" s="203"/>
      <c r="L133" s="57">
        <v>97549.17</v>
      </c>
      <c r="M133" s="57"/>
      <c r="N133" s="57"/>
      <c r="O133" s="57"/>
      <c r="BS133" s="40"/>
      <c r="BT133" s="2" t="s">
        <v>373</v>
      </c>
    </row>
    <row r="134" spans="1:95" s="3" customFormat="1" ht="15" x14ac:dyDescent="0.25">
      <c r="A134" s="201" t="s">
        <v>374</v>
      </c>
      <c r="B134" s="202"/>
      <c r="C134" s="202"/>
      <c r="D134" s="202"/>
      <c r="E134" s="202"/>
      <c r="F134" s="202"/>
      <c r="G134" s="202"/>
      <c r="H134" s="202"/>
      <c r="I134" s="202"/>
      <c r="J134" s="202"/>
      <c r="K134" s="203"/>
      <c r="L134" s="57">
        <f>L127*0.052</f>
        <v>33111.699919999999</v>
      </c>
      <c r="M134" s="57"/>
      <c r="N134" s="57"/>
      <c r="O134" s="57"/>
      <c r="BS134" s="40"/>
      <c r="BT134" s="2" t="s">
        <v>374</v>
      </c>
    </row>
    <row r="135" spans="1:95" s="3" customFormat="1" ht="15" x14ac:dyDescent="0.25">
      <c r="A135" s="204" t="s">
        <v>367</v>
      </c>
      <c r="B135" s="205"/>
      <c r="C135" s="205"/>
      <c r="D135" s="205"/>
      <c r="E135" s="205"/>
      <c r="F135" s="205"/>
      <c r="G135" s="205"/>
      <c r="H135" s="205"/>
      <c r="I135" s="205"/>
      <c r="J135" s="205"/>
      <c r="K135" s="206"/>
      <c r="L135" s="38">
        <f>L127+L134</f>
        <v>669875.15992000001</v>
      </c>
      <c r="M135" s="38"/>
      <c r="N135" s="38"/>
      <c r="O135" s="38"/>
      <c r="BS135" s="40"/>
      <c r="BU135" s="40" t="s">
        <v>367</v>
      </c>
    </row>
    <row r="136" spans="1:95" s="3" customFormat="1" ht="15" x14ac:dyDescent="0.25">
      <c r="A136" s="201" t="s">
        <v>375</v>
      </c>
      <c r="B136" s="202"/>
      <c r="C136" s="202"/>
      <c r="D136" s="202"/>
      <c r="E136" s="202"/>
      <c r="F136" s="202"/>
      <c r="G136" s="202"/>
      <c r="H136" s="202"/>
      <c r="I136" s="202"/>
      <c r="J136" s="202"/>
      <c r="K136" s="203"/>
      <c r="L136" s="57">
        <f>L135*0.021</f>
        <v>14067.37835832</v>
      </c>
      <c r="M136" s="57"/>
      <c r="N136" s="57"/>
      <c r="O136" s="57"/>
      <c r="BS136" s="40"/>
      <c r="BT136" s="2" t="s">
        <v>375</v>
      </c>
      <c r="BU136" s="40"/>
    </row>
    <row r="137" spans="1:95" s="3" customFormat="1" ht="15" x14ac:dyDescent="0.25">
      <c r="A137" s="201" t="s">
        <v>376</v>
      </c>
      <c r="B137" s="202"/>
      <c r="C137" s="202"/>
      <c r="D137" s="202"/>
      <c r="E137" s="202"/>
      <c r="F137" s="202"/>
      <c r="G137" s="202"/>
      <c r="H137" s="202"/>
      <c r="I137" s="202"/>
      <c r="J137" s="202"/>
      <c r="K137" s="203"/>
      <c r="L137" s="57">
        <f>L135*0.035</f>
        <v>23445.630597200001</v>
      </c>
      <c r="M137" s="57"/>
      <c r="N137" s="57"/>
      <c r="O137" s="57"/>
      <c r="BS137" s="40"/>
      <c r="BT137" s="2" t="s">
        <v>376</v>
      </c>
      <c r="BU137" s="40"/>
    </row>
    <row r="138" spans="1:95" s="3" customFormat="1" ht="15" x14ac:dyDescent="0.25">
      <c r="A138" s="201" t="s">
        <v>377</v>
      </c>
      <c r="B138" s="202"/>
      <c r="C138" s="202"/>
      <c r="D138" s="202"/>
      <c r="E138" s="202"/>
      <c r="F138" s="202"/>
      <c r="G138" s="202"/>
      <c r="H138" s="202"/>
      <c r="I138" s="202"/>
      <c r="J138" s="202"/>
      <c r="K138" s="203"/>
      <c r="L138" s="57">
        <f>L135*0.025</f>
        <v>16746.878998</v>
      </c>
      <c r="M138" s="57"/>
      <c r="N138" s="57"/>
      <c r="O138" s="57"/>
      <c r="BS138" s="40"/>
      <c r="BT138" s="2" t="s">
        <v>377</v>
      </c>
      <c r="BU138" s="40"/>
    </row>
    <row r="139" spans="1:95" s="3" customFormat="1" ht="15" x14ac:dyDescent="0.25">
      <c r="A139" s="201" t="s">
        <v>378</v>
      </c>
      <c r="B139" s="202"/>
      <c r="C139" s="202"/>
      <c r="D139" s="202"/>
      <c r="E139" s="202"/>
      <c r="F139" s="202"/>
      <c r="G139" s="202"/>
      <c r="H139" s="202"/>
      <c r="I139" s="202"/>
      <c r="J139" s="202"/>
      <c r="K139" s="203"/>
      <c r="L139" s="57">
        <f>L135*0.02</f>
        <v>13397.5031984</v>
      </c>
      <c r="M139" s="57"/>
      <c r="N139" s="57"/>
      <c r="O139" s="57"/>
      <c r="BS139" s="40"/>
      <c r="BT139" s="2" t="s">
        <v>378</v>
      </c>
      <c r="BU139" s="40"/>
    </row>
    <row r="140" spans="1:95" s="3" customFormat="1" ht="15" x14ac:dyDescent="0.25">
      <c r="A140" s="204" t="s">
        <v>367</v>
      </c>
      <c r="B140" s="205"/>
      <c r="C140" s="205"/>
      <c r="D140" s="205"/>
      <c r="E140" s="205"/>
      <c r="F140" s="205"/>
      <c r="G140" s="205"/>
      <c r="H140" s="205"/>
      <c r="I140" s="205"/>
      <c r="J140" s="205"/>
      <c r="K140" s="206"/>
      <c r="L140" s="38">
        <f>L135+L136+L137+L138+L139</f>
        <v>737532.55107192008</v>
      </c>
      <c r="M140" s="38"/>
      <c r="N140" s="38"/>
      <c r="O140" s="38"/>
      <c r="BS140" s="40"/>
      <c r="BU140" s="40" t="s">
        <v>367</v>
      </c>
    </row>
    <row r="141" spans="1:95" s="3" customFormat="1" ht="15" x14ac:dyDescent="0.25">
      <c r="A141" s="201" t="s">
        <v>379</v>
      </c>
      <c r="B141" s="202"/>
      <c r="C141" s="202"/>
      <c r="D141" s="202"/>
      <c r="E141" s="202"/>
      <c r="F141" s="202"/>
      <c r="G141" s="202"/>
      <c r="H141" s="202"/>
      <c r="I141" s="202"/>
      <c r="J141" s="202"/>
      <c r="K141" s="203"/>
      <c r="L141" s="57">
        <f>L140*0.03</f>
        <v>22125.976532157601</v>
      </c>
      <c r="M141" s="57"/>
      <c r="N141" s="57"/>
      <c r="O141" s="57"/>
      <c r="BS141" s="40"/>
      <c r="BT141" s="2" t="s">
        <v>379</v>
      </c>
      <c r="BU141" s="40"/>
    </row>
    <row r="142" spans="1:95" s="3" customFormat="1" ht="15" x14ac:dyDescent="0.25">
      <c r="A142" s="204" t="s">
        <v>2240</v>
      </c>
      <c r="B142" s="205"/>
      <c r="C142" s="205"/>
      <c r="D142" s="205"/>
      <c r="E142" s="205"/>
      <c r="F142" s="205"/>
      <c r="G142" s="205"/>
      <c r="H142" s="205"/>
      <c r="I142" s="205"/>
      <c r="J142" s="205"/>
      <c r="K142" s="206"/>
      <c r="L142" s="38">
        <f>L140+L141</f>
        <v>759658.52760407771</v>
      </c>
      <c r="M142" s="38"/>
      <c r="N142" s="38"/>
      <c r="O142" s="38"/>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t="s">
        <v>380</v>
      </c>
      <c r="BV142" s="67"/>
      <c r="BW142" s="67"/>
    </row>
    <row r="143" spans="1:95" s="115" customFormat="1" ht="15" customHeight="1" x14ac:dyDescent="0.25">
      <c r="A143" s="209" t="s">
        <v>945</v>
      </c>
      <c r="B143" s="209"/>
      <c r="C143" s="209"/>
      <c r="D143" s="209"/>
      <c r="E143" s="209"/>
      <c r="F143" s="209"/>
      <c r="G143" s="209"/>
      <c r="H143" s="209"/>
      <c r="I143" s="209"/>
      <c r="J143" s="209"/>
      <c r="K143" s="209"/>
      <c r="L143" s="112">
        <f>L129*1.052*1.021*1.035*1.025*1.02*1.03</f>
        <v>22353.286018785333</v>
      </c>
      <c r="M143" s="113"/>
      <c r="N143" s="114"/>
      <c r="O143" s="114"/>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c r="AP143" s="67"/>
      <c r="AQ143" s="67"/>
      <c r="AR143" s="67"/>
      <c r="AS143" s="67"/>
      <c r="AT143" s="67"/>
      <c r="AU143" s="67"/>
      <c r="AV143" s="67"/>
      <c r="AW143" s="67"/>
      <c r="AX143" s="67"/>
      <c r="AY143" s="67"/>
      <c r="AZ143" s="67"/>
      <c r="BA143" s="67"/>
      <c r="BB143" s="67"/>
      <c r="BC143" s="67"/>
      <c r="BD143" s="67"/>
      <c r="BE143" s="67"/>
      <c r="BF143" s="67"/>
      <c r="BG143" s="67"/>
      <c r="BH143" s="67"/>
      <c r="BI143" s="67"/>
      <c r="BJ143" s="67"/>
      <c r="BK143" s="67"/>
      <c r="BL143" s="67"/>
      <c r="BM143" s="67"/>
      <c r="BN143" s="67"/>
      <c r="BO143" s="67"/>
      <c r="BP143" s="67"/>
      <c r="BQ143" s="67"/>
      <c r="BR143" s="67"/>
      <c r="BS143" s="67"/>
      <c r="BT143" s="67"/>
      <c r="BU143" s="67"/>
      <c r="BV143" s="67"/>
      <c r="BW143" s="67"/>
      <c r="CG143" s="116"/>
      <c r="CI143" s="116" t="s">
        <v>380</v>
      </c>
      <c r="CK143" s="117"/>
      <c r="CL143" s="118"/>
      <c r="CM143" s="118"/>
      <c r="CN143" s="118"/>
      <c r="CO143" s="118"/>
      <c r="CP143" s="118"/>
      <c r="CQ143" s="118"/>
    </row>
    <row r="144" spans="1:95" s="115" customFormat="1" ht="15" customHeight="1" x14ac:dyDescent="0.25">
      <c r="A144" s="209" t="s">
        <v>2237</v>
      </c>
      <c r="B144" s="209"/>
      <c r="C144" s="209"/>
      <c r="D144" s="209"/>
      <c r="E144" s="209"/>
      <c r="F144" s="209"/>
      <c r="G144" s="209"/>
      <c r="H144" s="209"/>
      <c r="I144" s="209"/>
      <c r="J144" s="209"/>
      <c r="K144" s="209"/>
      <c r="L144" s="112">
        <f>L142-L143</f>
        <v>737305.24158529239</v>
      </c>
      <c r="M144" s="113"/>
      <c r="N144" s="114"/>
      <c r="O144" s="114"/>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c r="AP144" s="67"/>
      <c r="AQ144" s="67"/>
      <c r="AR144" s="67"/>
      <c r="AS144" s="67"/>
      <c r="AT144" s="67"/>
      <c r="AU144" s="67"/>
      <c r="AV144" s="67"/>
      <c r="AW144" s="67"/>
      <c r="AX144" s="67"/>
      <c r="AY144" s="67"/>
      <c r="AZ144" s="67"/>
      <c r="BA144" s="67"/>
      <c r="BB144" s="67"/>
      <c r="BC144" s="67"/>
      <c r="BD144" s="67"/>
      <c r="BE144" s="67"/>
      <c r="BF144" s="67"/>
      <c r="BG144" s="67"/>
      <c r="BH144" s="67"/>
      <c r="BI144" s="67"/>
      <c r="BJ144" s="67"/>
      <c r="BK144" s="67"/>
      <c r="BL144" s="67"/>
      <c r="BM144" s="67"/>
      <c r="BN144" s="67"/>
      <c r="BO144" s="67"/>
      <c r="BP144" s="67"/>
      <c r="BQ144" s="67"/>
      <c r="BR144" s="67"/>
      <c r="BS144" s="67"/>
      <c r="BT144" s="67"/>
      <c r="BU144" s="67"/>
      <c r="BV144" s="67"/>
      <c r="BW144" s="67"/>
      <c r="CG144" s="116"/>
      <c r="CI144" s="116" t="s">
        <v>380</v>
      </c>
      <c r="CK144" s="117"/>
      <c r="CL144" s="118"/>
      <c r="CM144" s="118"/>
      <c r="CN144" s="118"/>
      <c r="CO144" s="118"/>
      <c r="CP144" s="118"/>
      <c r="CQ144" s="118"/>
    </row>
    <row r="145" spans="1:91" s="67" customFormat="1" ht="15" customHeight="1" x14ac:dyDescent="0.25">
      <c r="A145" s="210" t="s">
        <v>2238</v>
      </c>
      <c r="B145" s="211"/>
      <c r="C145" s="211"/>
      <c r="D145" s="211"/>
      <c r="E145" s="211"/>
      <c r="F145" s="211"/>
      <c r="G145" s="211"/>
      <c r="H145" s="211"/>
      <c r="I145" s="211"/>
      <c r="J145" s="211"/>
      <c r="K145" s="212"/>
      <c r="L145" s="119">
        <f>'02-03-01_СМР_Каб.жур'!L272</f>
        <v>1</v>
      </c>
      <c r="M145" s="88"/>
      <c r="N145" s="120"/>
      <c r="O145" s="88"/>
      <c r="CG145" s="98"/>
      <c r="CH145" s="105" t="s">
        <v>379</v>
      </c>
      <c r="CI145" s="98"/>
      <c r="CK145" s="121"/>
    </row>
    <row r="146" spans="1:91" s="67" customFormat="1" ht="28.5" customHeight="1" x14ac:dyDescent="0.25">
      <c r="A146" s="213" t="s">
        <v>2239</v>
      </c>
      <c r="B146" s="213"/>
      <c r="C146" s="213"/>
      <c r="D146" s="213"/>
      <c r="E146" s="213"/>
      <c r="F146" s="213"/>
      <c r="G146" s="213"/>
      <c r="H146" s="213"/>
      <c r="I146" s="213"/>
      <c r="J146" s="213"/>
      <c r="K146" s="213"/>
      <c r="L146" s="122">
        <f>L143+L144*L145</f>
        <v>759658.52760407771</v>
      </c>
      <c r="M146" s="123"/>
      <c r="N146" s="102"/>
      <c r="O146" s="102"/>
      <c r="CG146" s="98"/>
      <c r="CI146" s="98" t="s">
        <v>380</v>
      </c>
      <c r="CK146" s="124"/>
    </row>
    <row r="147" spans="1:91" s="67" customFormat="1" ht="15" customHeight="1" x14ac:dyDescent="0.25">
      <c r="A147" s="214" t="s">
        <v>381</v>
      </c>
      <c r="B147" s="214"/>
      <c r="C147" s="214"/>
      <c r="D147" s="214"/>
      <c r="E147" s="214"/>
      <c r="F147" s="214"/>
      <c r="G147" s="214"/>
      <c r="H147" s="214"/>
      <c r="I147" s="214"/>
      <c r="J147" s="214"/>
      <c r="K147" s="214"/>
      <c r="L147" s="125">
        <f>L146*0.2</f>
        <v>151931.70552081554</v>
      </c>
      <c r="M147" s="88"/>
      <c r="N147" s="88"/>
      <c r="O147" s="88"/>
      <c r="CG147" s="98"/>
      <c r="CH147" s="105" t="s">
        <v>381</v>
      </c>
      <c r="CI147" s="98"/>
    </row>
    <row r="148" spans="1:91" s="67" customFormat="1" ht="15" customHeight="1" x14ac:dyDescent="0.25">
      <c r="A148" s="213" t="s">
        <v>382</v>
      </c>
      <c r="B148" s="213"/>
      <c r="C148" s="213"/>
      <c r="D148" s="213"/>
      <c r="E148" s="213"/>
      <c r="F148" s="213"/>
      <c r="G148" s="213"/>
      <c r="H148" s="213"/>
      <c r="I148" s="213"/>
      <c r="J148" s="213"/>
      <c r="K148" s="213"/>
      <c r="L148" s="126">
        <f>L146+L147</f>
        <v>911590.23312489328</v>
      </c>
      <c r="M148" s="102"/>
      <c r="N148" s="102"/>
      <c r="O148" s="102"/>
      <c r="S148" s="67">
        <v>117</v>
      </c>
      <c r="CG148" s="98"/>
      <c r="CI148" s="98"/>
      <c r="CJ148" s="98" t="s">
        <v>382</v>
      </c>
      <c r="CM148" s="121"/>
    </row>
    <row r="149" spans="1:91" s="16" customFormat="1" ht="12.75" customHeight="1" x14ac:dyDescent="0.2">
      <c r="A149" s="207"/>
      <c r="B149" s="207"/>
      <c r="C149" s="207"/>
      <c r="D149" s="207"/>
      <c r="E149" s="207"/>
      <c r="F149" s="207"/>
      <c r="G149" s="207"/>
      <c r="H149" s="207"/>
      <c r="I149" s="207"/>
      <c r="J149" s="207"/>
      <c r="K149" s="207"/>
      <c r="L149" s="207"/>
      <c r="M149" s="207"/>
      <c r="N149" s="207"/>
      <c r="O149" s="207"/>
      <c r="P149" s="58"/>
      <c r="Q149" s="58"/>
      <c r="R149" s="58"/>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row>
    <row r="150" spans="1:91" s="16" customFormat="1" ht="12.75" customHeight="1" x14ac:dyDescent="0.2">
      <c r="A150" s="208"/>
      <c r="B150" s="208"/>
      <c r="C150" s="208"/>
      <c r="D150" s="208"/>
      <c r="E150" s="208"/>
      <c r="F150" s="208"/>
      <c r="G150" s="208"/>
      <c r="H150" s="208"/>
      <c r="I150" s="208"/>
      <c r="J150" s="208"/>
      <c r="K150" s="208"/>
      <c r="L150" s="208"/>
      <c r="M150" s="208"/>
      <c r="N150" s="208"/>
      <c r="O150" s="208"/>
      <c r="P150" s="59"/>
      <c r="Q150" s="59"/>
      <c r="R150" s="59"/>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row>
    <row r="151" spans="1:91" s="16" customFormat="1" ht="12.75" customHeight="1" x14ac:dyDescent="0.2">
      <c r="A151" s="207" t="s">
        <v>2241</v>
      </c>
      <c r="B151" s="207"/>
      <c r="C151" s="207"/>
      <c r="D151" s="207"/>
      <c r="E151" s="207"/>
      <c r="F151" s="207"/>
      <c r="G151" s="207"/>
      <c r="H151" s="207"/>
      <c r="I151" s="207"/>
      <c r="J151" s="207"/>
      <c r="K151" s="207"/>
      <c r="L151" s="207"/>
      <c r="M151" s="207"/>
      <c r="N151" s="207"/>
      <c r="O151" s="207"/>
      <c r="P151" s="58"/>
      <c r="Q151" s="58"/>
      <c r="R151" s="58"/>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row>
    <row r="152" spans="1:91" s="16" customFormat="1" ht="12.75" customHeight="1" x14ac:dyDescent="0.2">
      <c r="A152" s="208" t="s">
        <v>383</v>
      </c>
      <c r="B152" s="208"/>
      <c r="C152" s="208"/>
      <c r="D152" s="208"/>
      <c r="E152" s="208"/>
      <c r="F152" s="208"/>
      <c r="G152" s="208"/>
      <c r="H152" s="208"/>
      <c r="I152" s="208"/>
      <c r="J152" s="208"/>
      <c r="K152" s="208"/>
      <c r="L152" s="208"/>
      <c r="M152" s="208"/>
      <c r="N152" s="208"/>
      <c r="O152" s="208"/>
      <c r="P152" s="59"/>
      <c r="Q152" s="59"/>
      <c r="R152" s="59"/>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row>
    <row r="153" spans="1:91" s="16" customFormat="1" ht="13.5" customHeight="1" x14ac:dyDescent="0.25">
      <c r="A153" s="14"/>
      <c r="B153" s="14"/>
      <c r="C153" s="14"/>
      <c r="D153" s="14"/>
      <c r="E153" s="14"/>
      <c r="F153" s="14"/>
      <c r="G153" s="14"/>
      <c r="H153" s="60"/>
      <c r="I153" s="10"/>
      <c r="J153" s="10"/>
      <c r="K153" s="10"/>
      <c r="L153" s="10"/>
      <c r="M153" s="14"/>
      <c r="N153" s="14"/>
      <c r="O153" s="14"/>
      <c r="P153" s="3"/>
      <c r="Q153" s="3"/>
      <c r="R153" s="3"/>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row>
    <row r="154" spans="1:91" s="16" customFormat="1" ht="12.75" customHeight="1" x14ac:dyDescent="0.2">
      <c r="A154" s="207" t="s">
        <v>384</v>
      </c>
      <c r="B154" s="207"/>
      <c r="C154" s="207"/>
      <c r="D154" s="207"/>
      <c r="E154" s="207"/>
      <c r="F154" s="207"/>
      <c r="G154" s="207"/>
      <c r="H154" s="207"/>
      <c r="I154" s="207"/>
      <c r="J154" s="207"/>
      <c r="K154" s="207"/>
      <c r="L154" s="207"/>
      <c r="M154" s="207"/>
      <c r="N154" s="207"/>
      <c r="O154" s="207"/>
      <c r="P154" s="58"/>
      <c r="Q154" s="58"/>
      <c r="R154" s="58"/>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row>
    <row r="155" spans="1:91" s="16" customFormat="1" ht="12.75" customHeight="1" x14ac:dyDescent="0.2">
      <c r="A155" s="208" t="s">
        <v>383</v>
      </c>
      <c r="B155" s="208"/>
      <c r="C155" s="208"/>
      <c r="D155" s="208"/>
      <c r="E155" s="208"/>
      <c r="F155" s="208"/>
      <c r="G155" s="208"/>
      <c r="H155" s="208"/>
      <c r="I155" s="208"/>
      <c r="J155" s="208"/>
      <c r="K155" s="208"/>
      <c r="L155" s="208"/>
      <c r="M155" s="208"/>
      <c r="N155" s="208"/>
      <c r="O155" s="208"/>
      <c r="P155" s="59"/>
      <c r="Q155" s="59"/>
      <c r="R155" s="59"/>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row>
    <row r="156" spans="1:91" s="16" customFormat="1" ht="13.5" customHeight="1" x14ac:dyDescent="0.25">
      <c r="A156" s="14"/>
      <c r="B156" s="14"/>
      <c r="C156" s="14"/>
      <c r="D156" s="14"/>
      <c r="E156" s="14"/>
      <c r="F156" s="14"/>
      <c r="G156" s="14"/>
      <c r="H156" s="60"/>
      <c r="I156" s="10"/>
      <c r="J156" s="10"/>
      <c r="K156" s="10"/>
      <c r="L156" s="10"/>
      <c r="M156" s="14"/>
      <c r="N156" s="14"/>
      <c r="O156" s="14"/>
      <c r="P156" s="3"/>
      <c r="Q156" s="3"/>
      <c r="R156" s="3"/>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row>
    <row r="157" spans="1:91" s="3" customFormat="1" ht="15" x14ac:dyDescent="0.25">
      <c r="A157" s="4"/>
      <c r="B157" s="4"/>
      <c r="C157" s="4"/>
      <c r="D157" s="4"/>
      <c r="E157" s="4"/>
      <c r="F157" s="4"/>
      <c r="G157" s="4"/>
      <c r="H157" s="14"/>
      <c r="I157" s="61"/>
      <c r="J157" s="61"/>
      <c r="K157" s="61"/>
      <c r="L157" s="61"/>
      <c r="M157" s="4"/>
      <c r="N157" s="4"/>
      <c r="O157" s="4"/>
    </row>
  </sheetData>
  <mergeCells count="132">
    <mergeCell ref="A151:O151"/>
    <mergeCell ref="A152:O152"/>
    <mergeCell ref="A154:O154"/>
    <mergeCell ref="A155:O155"/>
    <mergeCell ref="A8:O8"/>
    <mergeCell ref="A9:O9"/>
    <mergeCell ref="A11:O11"/>
    <mergeCell ref="A12:O12"/>
    <mergeCell ref="A13:O13"/>
    <mergeCell ref="L21:M21"/>
    <mergeCell ref="A23:A25"/>
    <mergeCell ref="B23:B25"/>
    <mergeCell ref="C23:E25"/>
    <mergeCell ref="F23:F25"/>
    <mergeCell ref="G23:G25"/>
    <mergeCell ref="H23:J23"/>
    <mergeCell ref="K23:K25"/>
    <mergeCell ref="L23:O23"/>
    <mergeCell ref="J24:J25"/>
    <mergeCell ref="L24:L25"/>
    <mergeCell ref="M24:M25"/>
    <mergeCell ref="O24:O25"/>
    <mergeCell ref="C35:E35"/>
    <mergeCell ref="C36:E36"/>
    <mergeCell ref="A2:C2"/>
    <mergeCell ref="L2:O2"/>
    <mergeCell ref="A3:D3"/>
    <mergeCell ref="K3:O3"/>
    <mergeCell ref="A4:D4"/>
    <mergeCell ref="K4:O4"/>
    <mergeCell ref="A14:O14"/>
    <mergeCell ref="C15:G15"/>
    <mergeCell ref="F20:O20"/>
    <mergeCell ref="C41:E41"/>
    <mergeCell ref="C42:E42"/>
    <mergeCell ref="C43:E43"/>
    <mergeCell ref="C26:E26"/>
    <mergeCell ref="A27:O27"/>
    <mergeCell ref="A28:O28"/>
    <mergeCell ref="C29:E29"/>
    <mergeCell ref="C34:E34"/>
    <mergeCell ref="C49:E49"/>
    <mergeCell ref="C50:E50"/>
    <mergeCell ref="C51:E51"/>
    <mergeCell ref="C52:E52"/>
    <mergeCell ref="C53:E53"/>
    <mergeCell ref="C44:E44"/>
    <mergeCell ref="C45:E45"/>
    <mergeCell ref="C46:E46"/>
    <mergeCell ref="C47:E47"/>
    <mergeCell ref="C48:E48"/>
    <mergeCell ref="C59:E59"/>
    <mergeCell ref="C60:E60"/>
    <mergeCell ref="C61:E61"/>
    <mergeCell ref="C62:E62"/>
    <mergeCell ref="C63:E63"/>
    <mergeCell ref="C54:E54"/>
    <mergeCell ref="C55:E55"/>
    <mergeCell ref="C56:E56"/>
    <mergeCell ref="C57:E57"/>
    <mergeCell ref="C58:E58"/>
    <mergeCell ref="C77:E77"/>
    <mergeCell ref="C78:E78"/>
    <mergeCell ref="C79:E79"/>
    <mergeCell ref="C84:E84"/>
    <mergeCell ref="C85:E85"/>
    <mergeCell ref="C64:E64"/>
    <mergeCell ref="C69:E69"/>
    <mergeCell ref="C70:E70"/>
    <mergeCell ref="A71:O71"/>
    <mergeCell ref="C72:E72"/>
    <mergeCell ref="C91:E91"/>
    <mergeCell ref="C92:E92"/>
    <mergeCell ref="C93:E93"/>
    <mergeCell ref="C94:E94"/>
    <mergeCell ref="C95:E95"/>
    <mergeCell ref="C86:E86"/>
    <mergeCell ref="C87:E87"/>
    <mergeCell ref="C88:E88"/>
    <mergeCell ref="C89:E89"/>
    <mergeCell ref="C90:E90"/>
    <mergeCell ref="C101:E101"/>
    <mergeCell ref="C102:E102"/>
    <mergeCell ref="C103:E103"/>
    <mergeCell ref="C104:E104"/>
    <mergeCell ref="C105:E105"/>
    <mergeCell ref="C96:E96"/>
    <mergeCell ref="C97:E97"/>
    <mergeCell ref="C98:E98"/>
    <mergeCell ref="C99:E99"/>
    <mergeCell ref="C100:E100"/>
    <mergeCell ref="A115:K115"/>
    <mergeCell ref="A116:K116"/>
    <mergeCell ref="A117:K117"/>
    <mergeCell ref="A118:K118"/>
    <mergeCell ref="A119:K119"/>
    <mergeCell ref="C106:E106"/>
    <mergeCell ref="C107:E107"/>
    <mergeCell ref="C112:E112"/>
    <mergeCell ref="C113:E113"/>
    <mergeCell ref="A114:K114"/>
    <mergeCell ref="A125:K125"/>
    <mergeCell ref="A126:K126"/>
    <mergeCell ref="A127:K127"/>
    <mergeCell ref="A128:K128"/>
    <mergeCell ref="A129:K129"/>
    <mergeCell ref="A120:K120"/>
    <mergeCell ref="A121:K121"/>
    <mergeCell ref="A122:K122"/>
    <mergeCell ref="A123:K123"/>
    <mergeCell ref="A124:K124"/>
    <mergeCell ref="A135:K135"/>
    <mergeCell ref="A136:K136"/>
    <mergeCell ref="A137:K137"/>
    <mergeCell ref="A138:K138"/>
    <mergeCell ref="A139:K139"/>
    <mergeCell ref="A130:K130"/>
    <mergeCell ref="A131:K131"/>
    <mergeCell ref="A132:K132"/>
    <mergeCell ref="A133:K133"/>
    <mergeCell ref="A134:K134"/>
    <mergeCell ref="A149:O149"/>
    <mergeCell ref="A150:O150"/>
    <mergeCell ref="A140:K140"/>
    <mergeCell ref="A141:K141"/>
    <mergeCell ref="A142:K142"/>
    <mergeCell ref="A143:K143"/>
    <mergeCell ref="A144:K144"/>
    <mergeCell ref="A145:K145"/>
    <mergeCell ref="A146:K146"/>
    <mergeCell ref="A147:K147"/>
    <mergeCell ref="A148:K148"/>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Q89"/>
  <sheetViews>
    <sheetView topLeftCell="A61" workbookViewId="0">
      <selection activeCell="BV76" sqref="BV7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3" width="127.5703125" style="2" hidden="1" customWidth="1"/>
    <col min="74"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1652</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1653</v>
      </c>
      <c r="B13" s="171"/>
      <c r="C13" s="171"/>
      <c r="D13" s="171"/>
      <c r="E13" s="171"/>
      <c r="F13" s="171"/>
      <c r="G13" s="171"/>
      <c r="H13" s="171"/>
      <c r="I13" s="171"/>
      <c r="J13" s="171"/>
      <c r="K13" s="171"/>
      <c r="L13" s="171"/>
      <c r="M13" s="171"/>
      <c r="N13" s="171"/>
      <c r="O13" s="171"/>
      <c r="AQ13" s="12" t="s">
        <v>1653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c r="D15" s="178"/>
      <c r="E15" s="178"/>
      <c r="F15" s="178"/>
      <c r="G15" s="178"/>
      <c r="H15" s="15"/>
      <c r="I15" s="15"/>
      <c r="J15" s="15"/>
      <c r="K15" s="15"/>
      <c r="L15" s="15"/>
      <c r="M15" s="15"/>
      <c r="N15" s="15"/>
      <c r="O15" s="15"/>
    </row>
    <row r="16" spans="1:57" s="3" customFormat="1" ht="12.75" customHeight="1" x14ac:dyDescent="0.25">
      <c r="B16" s="16" t="s">
        <v>12</v>
      </c>
      <c r="C16" s="16"/>
      <c r="D16" s="17"/>
      <c r="E16" s="18">
        <v>74.962999999999994</v>
      </c>
      <c r="F16" s="19" t="s">
        <v>13</v>
      </c>
      <c r="H16" s="16"/>
      <c r="I16" s="16"/>
      <c r="J16" s="16"/>
      <c r="K16" s="16"/>
      <c r="L16" s="16"/>
      <c r="M16" s="20"/>
      <c r="N16" s="20"/>
      <c r="O16" s="16"/>
    </row>
    <row r="17" spans="1:69" s="3" customFormat="1" ht="12.75" customHeight="1" x14ac:dyDescent="0.25">
      <c r="B17" s="16" t="s">
        <v>14</v>
      </c>
      <c r="D17" s="17"/>
      <c r="E17" s="18">
        <v>52.363</v>
      </c>
      <c r="F17" s="19" t="s">
        <v>13</v>
      </c>
      <c r="H17" s="16"/>
      <c r="I17" s="16"/>
      <c r="J17" s="16"/>
      <c r="K17" s="16"/>
      <c r="L17" s="16"/>
      <c r="M17" s="20"/>
      <c r="N17" s="20"/>
      <c r="O17" s="16"/>
    </row>
    <row r="18" spans="1:69" s="3" customFormat="1" ht="12.75" customHeight="1" x14ac:dyDescent="0.25">
      <c r="B18" s="16" t="s">
        <v>15</v>
      </c>
      <c r="C18" s="16"/>
      <c r="D18" s="17"/>
      <c r="E18" s="18">
        <v>18.242000000000001</v>
      </c>
      <c r="F18" s="19" t="s">
        <v>13</v>
      </c>
      <c r="H18" s="16"/>
      <c r="J18" s="16"/>
      <c r="K18" s="16"/>
      <c r="L18" s="16"/>
      <c r="M18" s="21"/>
      <c r="N18" s="5"/>
      <c r="O18" s="22"/>
    </row>
    <row r="19" spans="1:69" s="3" customFormat="1" ht="12.75" customHeight="1" x14ac:dyDescent="0.25">
      <c r="B19" s="16" t="s">
        <v>16</v>
      </c>
      <c r="C19" s="16"/>
      <c r="D19" s="23"/>
      <c r="E19" s="18">
        <v>38.159999999999997</v>
      </c>
      <c r="F19" s="19" t="s">
        <v>17</v>
      </c>
      <c r="H19" s="16"/>
      <c r="J19" s="16"/>
      <c r="K19" s="16"/>
      <c r="L19" s="16"/>
      <c r="M19" s="24"/>
      <c r="N19" s="24"/>
      <c r="O19" s="19"/>
    </row>
    <row r="20" spans="1:69"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180"/>
      <c r="M21" s="180"/>
      <c r="N21" s="16"/>
    </row>
    <row r="22" spans="1:69" s="3" customFormat="1" ht="15" x14ac:dyDescent="0.25">
      <c r="A22" s="28"/>
    </row>
    <row r="23" spans="1:69"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69"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69" s="3" customFormat="1" ht="36" x14ac:dyDescent="0.25">
      <c r="A25" s="181"/>
      <c r="B25" s="181"/>
      <c r="C25" s="181"/>
      <c r="D25" s="181"/>
      <c r="E25" s="181"/>
      <c r="F25" s="184"/>
      <c r="G25" s="181"/>
      <c r="H25" s="29" t="s">
        <v>31</v>
      </c>
      <c r="I25" s="30" t="s">
        <v>32</v>
      </c>
      <c r="J25" s="189"/>
      <c r="K25" s="189"/>
      <c r="L25" s="194"/>
      <c r="M25" s="194"/>
      <c r="N25" s="30" t="s">
        <v>32</v>
      </c>
      <c r="O25" s="189"/>
    </row>
    <row r="26" spans="1:69"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69" s="3" customFormat="1" ht="15" x14ac:dyDescent="0.25">
      <c r="A27" s="190" t="s">
        <v>1654</v>
      </c>
      <c r="B27" s="191"/>
      <c r="C27" s="191"/>
      <c r="D27" s="191"/>
      <c r="E27" s="191"/>
      <c r="F27" s="191"/>
      <c r="G27" s="191"/>
      <c r="H27" s="191"/>
      <c r="I27" s="191"/>
      <c r="J27" s="191"/>
      <c r="K27" s="191"/>
      <c r="L27" s="191"/>
      <c r="M27" s="191"/>
      <c r="N27" s="191"/>
      <c r="O27" s="192"/>
      <c r="BP27" s="33" t="s">
        <v>1654</v>
      </c>
    </row>
    <row r="28" spans="1:69" s="3" customFormat="1" ht="67.5" x14ac:dyDescent="0.25">
      <c r="A28" s="34" t="s">
        <v>34</v>
      </c>
      <c r="B28" s="35" t="s">
        <v>1655</v>
      </c>
      <c r="C28" s="196" t="s">
        <v>1656</v>
      </c>
      <c r="D28" s="196"/>
      <c r="E28" s="196"/>
      <c r="F28" s="34" t="s">
        <v>553</v>
      </c>
      <c r="G28" s="55">
        <v>14</v>
      </c>
      <c r="H28" s="38" t="s">
        <v>1657</v>
      </c>
      <c r="I28" s="38" t="s">
        <v>1658</v>
      </c>
      <c r="J28" s="38">
        <v>35.01</v>
      </c>
      <c r="K28" s="36" t="s">
        <v>40</v>
      </c>
      <c r="L28" s="38">
        <v>25364.92</v>
      </c>
      <c r="M28" s="38">
        <v>16163.42</v>
      </c>
      <c r="N28" s="39" t="s">
        <v>1659</v>
      </c>
      <c r="O28" s="38">
        <v>490.14</v>
      </c>
      <c r="BP28" s="33"/>
      <c r="BQ28" s="40" t="s">
        <v>1656</v>
      </c>
    </row>
    <row r="29" spans="1:69" s="3" customFormat="1" ht="15" x14ac:dyDescent="0.25">
      <c r="A29" s="46"/>
      <c r="B29" s="47"/>
      <c r="C29" s="47"/>
      <c r="D29" s="47"/>
      <c r="E29" s="48" t="s">
        <v>1660</v>
      </c>
      <c r="F29" s="48"/>
      <c r="G29" s="49"/>
      <c r="H29" s="50"/>
      <c r="I29" s="17"/>
      <c r="J29" s="17"/>
      <c r="K29" s="17"/>
      <c r="L29" s="51">
        <v>17694.599999999999</v>
      </c>
      <c r="M29" s="52"/>
      <c r="N29" s="52"/>
      <c r="O29" s="53"/>
      <c r="BP29" s="33"/>
      <c r="BQ29" s="40"/>
    </row>
    <row r="30" spans="1:69" s="3" customFormat="1" ht="15" x14ac:dyDescent="0.25">
      <c r="A30" s="46"/>
      <c r="B30" s="47"/>
      <c r="C30" s="47"/>
      <c r="D30" s="47"/>
      <c r="E30" s="48" t="s">
        <v>1661</v>
      </c>
      <c r="F30" s="48"/>
      <c r="G30" s="49"/>
      <c r="H30" s="50"/>
      <c r="I30" s="17"/>
      <c r="J30" s="17"/>
      <c r="K30" s="17"/>
      <c r="L30" s="51">
        <v>9303.35</v>
      </c>
      <c r="M30" s="52"/>
      <c r="N30" s="52"/>
      <c r="O30" s="53"/>
      <c r="BP30" s="33"/>
      <c r="BQ30" s="40"/>
    </row>
    <row r="31" spans="1:69" s="3" customFormat="1" ht="15" x14ac:dyDescent="0.25">
      <c r="A31" s="46"/>
      <c r="B31" s="47"/>
      <c r="C31" s="47"/>
      <c r="D31" s="47"/>
      <c r="E31" s="48" t="s">
        <v>45</v>
      </c>
      <c r="F31" s="48"/>
      <c r="G31" s="49"/>
      <c r="H31" s="50"/>
      <c r="I31" s="17"/>
      <c r="J31" s="17"/>
      <c r="K31" s="17"/>
      <c r="L31" s="51">
        <v>52362.87</v>
      </c>
      <c r="M31" s="52"/>
      <c r="N31" s="52"/>
      <c r="O31" s="53"/>
      <c r="BP31" s="33"/>
      <c r="BQ31" s="40"/>
    </row>
    <row r="32" spans="1:69" s="3" customFormat="1" ht="45" x14ac:dyDescent="0.25">
      <c r="A32" s="34" t="s">
        <v>1662</v>
      </c>
      <c r="B32" s="35"/>
      <c r="C32" s="196" t="s">
        <v>1663</v>
      </c>
      <c r="D32" s="196"/>
      <c r="E32" s="196"/>
      <c r="F32" s="34" t="s">
        <v>404</v>
      </c>
      <c r="G32" s="55">
        <v>1</v>
      </c>
      <c r="H32" s="38"/>
      <c r="I32" s="38"/>
      <c r="J32" s="38"/>
      <c r="K32" s="36" t="s">
        <v>1664</v>
      </c>
      <c r="L32" s="38"/>
      <c r="M32" s="38"/>
      <c r="N32" s="39"/>
      <c r="O32" s="38"/>
      <c r="BP32" s="33"/>
      <c r="BQ32" s="40" t="s">
        <v>1663</v>
      </c>
    </row>
    <row r="33" spans="1:71" s="3" customFormat="1" ht="45" x14ac:dyDescent="0.25">
      <c r="A33" s="34" t="s">
        <v>1665</v>
      </c>
      <c r="B33" s="35"/>
      <c r="C33" s="196" t="s">
        <v>1666</v>
      </c>
      <c r="D33" s="196"/>
      <c r="E33" s="196"/>
      <c r="F33" s="34" t="s">
        <v>404</v>
      </c>
      <c r="G33" s="55">
        <v>1</v>
      </c>
      <c r="H33" s="38"/>
      <c r="I33" s="38"/>
      <c r="J33" s="38"/>
      <c r="K33" s="36" t="s">
        <v>1664</v>
      </c>
      <c r="L33" s="38"/>
      <c r="M33" s="38"/>
      <c r="N33" s="39"/>
      <c r="O33" s="38"/>
      <c r="BP33" s="33"/>
      <c r="BQ33" s="40" t="s">
        <v>1666</v>
      </c>
    </row>
    <row r="34" spans="1:71" s="3" customFormat="1" ht="45" x14ac:dyDescent="0.25">
      <c r="A34" s="34" t="s">
        <v>1667</v>
      </c>
      <c r="B34" s="35"/>
      <c r="C34" s="196" t="s">
        <v>1668</v>
      </c>
      <c r="D34" s="196"/>
      <c r="E34" s="196"/>
      <c r="F34" s="34" t="s">
        <v>404</v>
      </c>
      <c r="G34" s="55">
        <v>1</v>
      </c>
      <c r="H34" s="38"/>
      <c r="I34" s="38"/>
      <c r="J34" s="38"/>
      <c r="K34" s="36" t="s">
        <v>1664</v>
      </c>
      <c r="L34" s="38"/>
      <c r="M34" s="38"/>
      <c r="N34" s="39"/>
      <c r="O34" s="38"/>
      <c r="BP34" s="33"/>
      <c r="BQ34" s="40" t="s">
        <v>1668</v>
      </c>
    </row>
    <row r="35" spans="1:71" s="3" customFormat="1" ht="45" x14ac:dyDescent="0.25">
      <c r="A35" s="34" t="s">
        <v>1669</v>
      </c>
      <c r="B35" s="35"/>
      <c r="C35" s="196" t="s">
        <v>1670</v>
      </c>
      <c r="D35" s="196"/>
      <c r="E35" s="196"/>
      <c r="F35" s="34" t="s">
        <v>404</v>
      </c>
      <c r="G35" s="55">
        <v>1</v>
      </c>
      <c r="H35" s="38"/>
      <c r="I35" s="38"/>
      <c r="J35" s="38"/>
      <c r="K35" s="36" t="s">
        <v>1664</v>
      </c>
      <c r="L35" s="38"/>
      <c r="M35" s="38"/>
      <c r="N35" s="39"/>
      <c r="O35" s="38"/>
      <c r="BP35" s="33"/>
      <c r="BQ35" s="40" t="s">
        <v>1670</v>
      </c>
    </row>
    <row r="36" spans="1:71" s="3" customFormat="1" ht="45" x14ac:dyDescent="0.25">
      <c r="A36" s="34" t="s">
        <v>1671</v>
      </c>
      <c r="B36" s="35"/>
      <c r="C36" s="196" t="s">
        <v>1672</v>
      </c>
      <c r="D36" s="196"/>
      <c r="E36" s="196"/>
      <c r="F36" s="34" t="s">
        <v>404</v>
      </c>
      <c r="G36" s="55">
        <v>1</v>
      </c>
      <c r="H36" s="38"/>
      <c r="I36" s="38"/>
      <c r="J36" s="38"/>
      <c r="K36" s="36" t="s">
        <v>1664</v>
      </c>
      <c r="L36" s="38"/>
      <c r="M36" s="38"/>
      <c r="N36" s="39"/>
      <c r="O36" s="38"/>
      <c r="BP36" s="33"/>
      <c r="BQ36" s="40" t="s">
        <v>1672</v>
      </c>
    </row>
    <row r="37" spans="1:71" s="3" customFormat="1" ht="45" x14ac:dyDescent="0.25">
      <c r="A37" s="34" t="s">
        <v>1673</v>
      </c>
      <c r="B37" s="35"/>
      <c r="C37" s="196" t="s">
        <v>1674</v>
      </c>
      <c r="D37" s="196"/>
      <c r="E37" s="196"/>
      <c r="F37" s="34" t="s">
        <v>404</v>
      </c>
      <c r="G37" s="55">
        <v>1</v>
      </c>
      <c r="H37" s="38"/>
      <c r="I37" s="38"/>
      <c r="J37" s="38"/>
      <c r="K37" s="36" t="s">
        <v>1664</v>
      </c>
      <c r="L37" s="38"/>
      <c r="M37" s="38"/>
      <c r="N37" s="39"/>
      <c r="O37" s="38"/>
      <c r="BP37" s="33"/>
      <c r="BQ37" s="40" t="s">
        <v>1674</v>
      </c>
    </row>
    <row r="38" spans="1:71" s="3" customFormat="1" ht="45" x14ac:dyDescent="0.25">
      <c r="A38" s="34" t="s">
        <v>1675</v>
      </c>
      <c r="B38" s="35"/>
      <c r="C38" s="196" t="s">
        <v>1676</v>
      </c>
      <c r="D38" s="196"/>
      <c r="E38" s="196"/>
      <c r="F38" s="34" t="s">
        <v>404</v>
      </c>
      <c r="G38" s="55">
        <v>1</v>
      </c>
      <c r="H38" s="38"/>
      <c r="I38" s="38"/>
      <c r="J38" s="38"/>
      <c r="K38" s="36" t="s">
        <v>1664</v>
      </c>
      <c r="L38" s="38"/>
      <c r="M38" s="38"/>
      <c r="N38" s="39"/>
      <c r="O38" s="38"/>
      <c r="BP38" s="33"/>
      <c r="BQ38" s="40" t="s">
        <v>1676</v>
      </c>
    </row>
    <row r="39" spans="1:71" s="3" customFormat="1" ht="45" x14ac:dyDescent="0.25">
      <c r="A39" s="34" t="s">
        <v>1677</v>
      </c>
      <c r="B39" s="35"/>
      <c r="C39" s="196" t="s">
        <v>1678</v>
      </c>
      <c r="D39" s="196"/>
      <c r="E39" s="196"/>
      <c r="F39" s="34" t="s">
        <v>404</v>
      </c>
      <c r="G39" s="55">
        <v>1</v>
      </c>
      <c r="H39" s="38"/>
      <c r="I39" s="38"/>
      <c r="J39" s="38"/>
      <c r="K39" s="36" t="s">
        <v>1664</v>
      </c>
      <c r="L39" s="38"/>
      <c r="M39" s="38"/>
      <c r="N39" s="39"/>
      <c r="O39" s="38"/>
      <c r="BP39" s="33"/>
      <c r="BQ39" s="40" t="s">
        <v>1678</v>
      </c>
    </row>
    <row r="40" spans="1:71" s="3" customFormat="1" ht="45" x14ac:dyDescent="0.25">
      <c r="A40" s="34" t="s">
        <v>1679</v>
      </c>
      <c r="B40" s="35"/>
      <c r="C40" s="196" t="s">
        <v>1680</v>
      </c>
      <c r="D40" s="196"/>
      <c r="E40" s="196"/>
      <c r="F40" s="34" t="s">
        <v>404</v>
      </c>
      <c r="G40" s="55">
        <v>1</v>
      </c>
      <c r="H40" s="38"/>
      <c r="I40" s="38"/>
      <c r="J40" s="38"/>
      <c r="K40" s="36" t="s">
        <v>1664</v>
      </c>
      <c r="L40" s="38"/>
      <c r="M40" s="38"/>
      <c r="N40" s="39"/>
      <c r="O40" s="38"/>
      <c r="BP40" s="33"/>
      <c r="BQ40" s="40" t="s">
        <v>1680</v>
      </c>
    </row>
    <row r="41" spans="1:71" s="3" customFormat="1" ht="45" x14ac:dyDescent="0.25">
      <c r="A41" s="34" t="s">
        <v>1681</v>
      </c>
      <c r="B41" s="35"/>
      <c r="C41" s="196" t="s">
        <v>1682</v>
      </c>
      <c r="D41" s="196"/>
      <c r="E41" s="196"/>
      <c r="F41" s="34" t="s">
        <v>404</v>
      </c>
      <c r="G41" s="55">
        <v>1</v>
      </c>
      <c r="H41" s="38"/>
      <c r="I41" s="38"/>
      <c r="J41" s="38"/>
      <c r="K41" s="36" t="s">
        <v>1664</v>
      </c>
      <c r="L41" s="38"/>
      <c r="M41" s="38"/>
      <c r="N41" s="39"/>
      <c r="O41" s="38"/>
      <c r="BP41" s="33"/>
      <c r="BQ41" s="40" t="s">
        <v>1682</v>
      </c>
    </row>
    <row r="42" spans="1:71" s="3" customFormat="1" ht="45" x14ac:dyDescent="0.25">
      <c r="A42" s="34" t="s">
        <v>1683</v>
      </c>
      <c r="B42" s="35"/>
      <c r="C42" s="196" t="s">
        <v>1684</v>
      </c>
      <c r="D42" s="196"/>
      <c r="E42" s="196"/>
      <c r="F42" s="34" t="s">
        <v>404</v>
      </c>
      <c r="G42" s="55">
        <v>1</v>
      </c>
      <c r="H42" s="38"/>
      <c r="I42" s="38"/>
      <c r="J42" s="38"/>
      <c r="K42" s="36" t="s">
        <v>1664</v>
      </c>
      <c r="L42" s="38"/>
      <c r="M42" s="38"/>
      <c r="N42" s="39"/>
      <c r="O42" s="38"/>
      <c r="BP42" s="33"/>
      <c r="BQ42" s="40" t="s">
        <v>1684</v>
      </c>
    </row>
    <row r="43" spans="1:71" s="3" customFormat="1" ht="45" x14ac:dyDescent="0.25">
      <c r="A43" s="34" t="s">
        <v>1685</v>
      </c>
      <c r="B43" s="35"/>
      <c r="C43" s="196" t="s">
        <v>1686</v>
      </c>
      <c r="D43" s="196"/>
      <c r="E43" s="196"/>
      <c r="F43" s="34" t="s">
        <v>404</v>
      </c>
      <c r="G43" s="55">
        <v>1</v>
      </c>
      <c r="H43" s="38"/>
      <c r="I43" s="38"/>
      <c r="J43" s="38"/>
      <c r="K43" s="36" t="s">
        <v>1664</v>
      </c>
      <c r="L43" s="38"/>
      <c r="M43" s="38"/>
      <c r="N43" s="39"/>
      <c r="O43" s="38"/>
      <c r="BP43" s="33"/>
      <c r="BQ43" s="40" t="s">
        <v>1686</v>
      </c>
    </row>
    <row r="44" spans="1:71" s="3" customFormat="1" ht="45" x14ac:dyDescent="0.25">
      <c r="A44" s="34" t="s">
        <v>1687</v>
      </c>
      <c r="B44" s="35"/>
      <c r="C44" s="196" t="s">
        <v>1688</v>
      </c>
      <c r="D44" s="196"/>
      <c r="E44" s="196"/>
      <c r="F44" s="34" t="s">
        <v>404</v>
      </c>
      <c r="G44" s="55">
        <v>1</v>
      </c>
      <c r="H44" s="38"/>
      <c r="I44" s="38"/>
      <c r="J44" s="38"/>
      <c r="K44" s="36" t="s">
        <v>1664</v>
      </c>
      <c r="L44" s="38"/>
      <c r="M44" s="38"/>
      <c r="N44" s="39"/>
      <c r="O44" s="38"/>
      <c r="BP44" s="33"/>
      <c r="BQ44" s="40" t="s">
        <v>1688</v>
      </c>
    </row>
    <row r="45" spans="1:71" s="3" customFormat="1" ht="45" x14ac:dyDescent="0.25">
      <c r="A45" s="34" t="s">
        <v>1689</v>
      </c>
      <c r="B45" s="35"/>
      <c r="C45" s="196" t="s">
        <v>1690</v>
      </c>
      <c r="D45" s="196"/>
      <c r="E45" s="196"/>
      <c r="F45" s="34" t="s">
        <v>404</v>
      </c>
      <c r="G45" s="55">
        <v>1</v>
      </c>
      <c r="H45" s="38"/>
      <c r="I45" s="38"/>
      <c r="J45" s="38"/>
      <c r="K45" s="36" t="s">
        <v>1664</v>
      </c>
      <c r="L45" s="38"/>
      <c r="M45" s="38"/>
      <c r="N45" s="39"/>
      <c r="O45" s="38"/>
      <c r="BP45" s="33"/>
      <c r="BQ45" s="40" t="s">
        <v>1690</v>
      </c>
    </row>
    <row r="46" spans="1:71" s="3" customFormat="1" ht="22.5" x14ac:dyDescent="0.25">
      <c r="A46" s="204" t="s">
        <v>348</v>
      </c>
      <c r="B46" s="205"/>
      <c r="C46" s="205"/>
      <c r="D46" s="205"/>
      <c r="E46" s="205"/>
      <c r="F46" s="205"/>
      <c r="G46" s="205"/>
      <c r="H46" s="205"/>
      <c r="I46" s="205"/>
      <c r="J46" s="205"/>
      <c r="K46" s="206"/>
      <c r="L46" s="38">
        <v>25364.92</v>
      </c>
      <c r="M46" s="38">
        <v>16163.42</v>
      </c>
      <c r="N46" s="38" t="s">
        <v>1659</v>
      </c>
      <c r="O46" s="38">
        <v>490.14</v>
      </c>
      <c r="BR46" s="40" t="s">
        <v>348</v>
      </c>
    </row>
    <row r="47" spans="1:71" s="3" customFormat="1" ht="15" x14ac:dyDescent="0.25">
      <c r="A47" s="204" t="s">
        <v>350</v>
      </c>
      <c r="B47" s="205"/>
      <c r="C47" s="205"/>
      <c r="D47" s="205"/>
      <c r="E47" s="205"/>
      <c r="F47" s="205"/>
      <c r="G47" s="205"/>
      <c r="H47" s="205"/>
      <c r="I47" s="205"/>
      <c r="J47" s="205"/>
      <c r="K47" s="206"/>
      <c r="L47" s="38">
        <v>17694.599999999999</v>
      </c>
      <c r="M47" s="38"/>
      <c r="N47" s="38"/>
      <c r="O47" s="38"/>
      <c r="BR47" s="40" t="s">
        <v>350</v>
      </c>
    </row>
    <row r="48" spans="1:71" s="3" customFormat="1" ht="15" x14ac:dyDescent="0.25">
      <c r="A48" s="201" t="s">
        <v>351</v>
      </c>
      <c r="B48" s="202"/>
      <c r="C48" s="202"/>
      <c r="D48" s="202"/>
      <c r="E48" s="202"/>
      <c r="F48" s="202"/>
      <c r="G48" s="202"/>
      <c r="H48" s="202"/>
      <c r="I48" s="202"/>
      <c r="J48" s="202"/>
      <c r="K48" s="203"/>
      <c r="L48" s="57"/>
      <c r="M48" s="57"/>
      <c r="N48" s="57"/>
      <c r="O48" s="57"/>
      <c r="BR48" s="40"/>
      <c r="BS48" s="2" t="s">
        <v>351</v>
      </c>
    </row>
    <row r="49" spans="1:71" s="3" customFormat="1" ht="15" x14ac:dyDescent="0.25">
      <c r="A49" s="201" t="s">
        <v>1691</v>
      </c>
      <c r="B49" s="202"/>
      <c r="C49" s="202"/>
      <c r="D49" s="202"/>
      <c r="E49" s="202"/>
      <c r="F49" s="202"/>
      <c r="G49" s="202"/>
      <c r="H49" s="202"/>
      <c r="I49" s="202"/>
      <c r="J49" s="202"/>
      <c r="K49" s="203"/>
      <c r="L49" s="57">
        <v>17694.599999999999</v>
      </c>
      <c r="M49" s="57"/>
      <c r="N49" s="57"/>
      <c r="O49" s="57"/>
      <c r="BR49" s="40"/>
      <c r="BS49" s="2" t="s">
        <v>1691</v>
      </c>
    </row>
    <row r="50" spans="1:71" s="3" customFormat="1" ht="15" x14ac:dyDescent="0.25">
      <c r="A50" s="204" t="s">
        <v>354</v>
      </c>
      <c r="B50" s="205"/>
      <c r="C50" s="205"/>
      <c r="D50" s="205"/>
      <c r="E50" s="205"/>
      <c r="F50" s="205"/>
      <c r="G50" s="205"/>
      <c r="H50" s="205"/>
      <c r="I50" s="205"/>
      <c r="J50" s="205"/>
      <c r="K50" s="206"/>
      <c r="L50" s="38">
        <v>9303.35</v>
      </c>
      <c r="M50" s="38"/>
      <c r="N50" s="38"/>
      <c r="O50" s="38"/>
      <c r="BR50" s="40" t="s">
        <v>354</v>
      </c>
    </row>
    <row r="51" spans="1:71" s="3" customFormat="1" ht="15" x14ac:dyDescent="0.25">
      <c r="A51" s="201" t="s">
        <v>351</v>
      </c>
      <c r="B51" s="202"/>
      <c r="C51" s="202"/>
      <c r="D51" s="202"/>
      <c r="E51" s="202"/>
      <c r="F51" s="202"/>
      <c r="G51" s="202"/>
      <c r="H51" s="202"/>
      <c r="I51" s="202"/>
      <c r="J51" s="202"/>
      <c r="K51" s="203"/>
      <c r="L51" s="57"/>
      <c r="M51" s="57"/>
      <c r="N51" s="57"/>
      <c r="O51" s="57"/>
      <c r="BR51" s="40"/>
      <c r="BS51" s="2" t="s">
        <v>351</v>
      </c>
    </row>
    <row r="52" spans="1:71" s="3" customFormat="1" ht="15" x14ac:dyDescent="0.25">
      <c r="A52" s="201" t="s">
        <v>1692</v>
      </c>
      <c r="B52" s="202"/>
      <c r="C52" s="202"/>
      <c r="D52" s="202"/>
      <c r="E52" s="202"/>
      <c r="F52" s="202"/>
      <c r="G52" s="202"/>
      <c r="H52" s="202"/>
      <c r="I52" s="202"/>
      <c r="J52" s="202"/>
      <c r="K52" s="203"/>
      <c r="L52" s="57">
        <v>9303.35</v>
      </c>
      <c r="M52" s="57"/>
      <c r="N52" s="57"/>
      <c r="O52" s="57"/>
      <c r="BR52" s="40"/>
      <c r="BS52" s="2" t="s">
        <v>1692</v>
      </c>
    </row>
    <row r="53" spans="1:71" s="3" customFormat="1" ht="15" x14ac:dyDescent="0.25">
      <c r="A53" s="204" t="s">
        <v>357</v>
      </c>
      <c r="B53" s="205"/>
      <c r="C53" s="205"/>
      <c r="D53" s="205"/>
      <c r="E53" s="205"/>
      <c r="F53" s="205"/>
      <c r="G53" s="205"/>
      <c r="H53" s="205"/>
      <c r="I53" s="205"/>
      <c r="J53" s="205"/>
      <c r="K53" s="206"/>
      <c r="L53" s="38"/>
      <c r="M53" s="38"/>
      <c r="N53" s="38"/>
      <c r="O53" s="38"/>
      <c r="BR53" s="40" t="s">
        <v>357</v>
      </c>
    </row>
    <row r="54" spans="1:71" s="3" customFormat="1" ht="15" x14ac:dyDescent="0.25">
      <c r="A54" s="201" t="s">
        <v>358</v>
      </c>
      <c r="B54" s="202"/>
      <c r="C54" s="202"/>
      <c r="D54" s="202"/>
      <c r="E54" s="202"/>
      <c r="F54" s="202"/>
      <c r="G54" s="202"/>
      <c r="H54" s="202"/>
      <c r="I54" s="202"/>
      <c r="J54" s="202"/>
      <c r="K54" s="203"/>
      <c r="L54" s="57"/>
      <c r="M54" s="57"/>
      <c r="N54" s="57"/>
      <c r="O54" s="57"/>
      <c r="BR54" s="40"/>
      <c r="BS54" s="2" t="s">
        <v>358</v>
      </c>
    </row>
    <row r="55" spans="1:71" s="3" customFormat="1" ht="22.5" x14ac:dyDescent="0.25">
      <c r="A55" s="201" t="s">
        <v>1693</v>
      </c>
      <c r="B55" s="202"/>
      <c r="C55" s="202"/>
      <c r="D55" s="202"/>
      <c r="E55" s="202"/>
      <c r="F55" s="202"/>
      <c r="G55" s="202"/>
      <c r="H55" s="202"/>
      <c r="I55" s="202"/>
      <c r="J55" s="202"/>
      <c r="K55" s="203"/>
      <c r="L55" s="57">
        <v>25364.92</v>
      </c>
      <c r="M55" s="57">
        <v>16163.42</v>
      </c>
      <c r="N55" s="57" t="s">
        <v>1659</v>
      </c>
      <c r="O55" s="57">
        <v>490.14</v>
      </c>
      <c r="BR55" s="40"/>
      <c r="BS55" s="2" t="s">
        <v>1693</v>
      </c>
    </row>
    <row r="56" spans="1:71" s="3" customFormat="1" ht="15" x14ac:dyDescent="0.25">
      <c r="A56" s="201" t="s">
        <v>1694</v>
      </c>
      <c r="B56" s="202"/>
      <c r="C56" s="202"/>
      <c r="D56" s="202"/>
      <c r="E56" s="202"/>
      <c r="F56" s="202"/>
      <c r="G56" s="202"/>
      <c r="H56" s="202"/>
      <c r="I56" s="202"/>
      <c r="J56" s="202"/>
      <c r="K56" s="203"/>
      <c r="L56" s="57">
        <v>17694.599999999999</v>
      </c>
      <c r="M56" s="57"/>
      <c r="N56" s="57"/>
      <c r="O56" s="57"/>
      <c r="BR56" s="40"/>
      <c r="BS56" s="2" t="s">
        <v>1694</v>
      </c>
    </row>
    <row r="57" spans="1:71" s="3" customFormat="1" ht="15" x14ac:dyDescent="0.25">
      <c r="A57" s="201" t="s">
        <v>1695</v>
      </c>
      <c r="B57" s="202"/>
      <c r="C57" s="202"/>
      <c r="D57" s="202"/>
      <c r="E57" s="202"/>
      <c r="F57" s="202"/>
      <c r="G57" s="202"/>
      <c r="H57" s="202"/>
      <c r="I57" s="202"/>
      <c r="J57" s="202"/>
      <c r="K57" s="203"/>
      <c r="L57" s="57">
        <v>9303.35</v>
      </c>
      <c r="M57" s="57"/>
      <c r="N57" s="57"/>
      <c r="O57" s="57"/>
      <c r="BR57" s="40"/>
      <c r="BS57" s="2" t="s">
        <v>1695</v>
      </c>
    </row>
    <row r="58" spans="1:71" s="3" customFormat="1" ht="15" x14ac:dyDescent="0.25">
      <c r="A58" s="201" t="s">
        <v>362</v>
      </c>
      <c r="B58" s="202"/>
      <c r="C58" s="202"/>
      <c r="D58" s="202"/>
      <c r="E58" s="202"/>
      <c r="F58" s="202"/>
      <c r="G58" s="202"/>
      <c r="H58" s="202"/>
      <c r="I58" s="202"/>
      <c r="J58" s="202"/>
      <c r="K58" s="203"/>
      <c r="L58" s="57">
        <v>52362.87</v>
      </c>
      <c r="M58" s="57"/>
      <c r="N58" s="57"/>
      <c r="O58" s="57"/>
      <c r="BR58" s="40"/>
      <c r="BS58" s="2" t="s">
        <v>362</v>
      </c>
    </row>
    <row r="59" spans="1:71" s="3" customFormat="1" ht="15" x14ac:dyDescent="0.25">
      <c r="A59" s="201" t="s">
        <v>367</v>
      </c>
      <c r="B59" s="202"/>
      <c r="C59" s="202"/>
      <c r="D59" s="202"/>
      <c r="E59" s="202"/>
      <c r="F59" s="202"/>
      <c r="G59" s="202"/>
      <c r="H59" s="202"/>
      <c r="I59" s="202"/>
      <c r="J59" s="202"/>
      <c r="K59" s="203"/>
      <c r="L59" s="57">
        <v>52362.87</v>
      </c>
      <c r="M59" s="57"/>
      <c r="N59" s="57"/>
      <c r="O59" s="57"/>
      <c r="BR59" s="40"/>
      <c r="BS59" s="2" t="s">
        <v>367</v>
      </c>
    </row>
    <row r="60" spans="1:71" s="3" customFormat="1" ht="15" x14ac:dyDescent="0.25">
      <c r="A60" s="201" t="s">
        <v>368</v>
      </c>
      <c r="B60" s="202"/>
      <c r="C60" s="202"/>
      <c r="D60" s="202"/>
      <c r="E60" s="202"/>
      <c r="F60" s="202"/>
      <c r="G60" s="202"/>
      <c r="H60" s="202"/>
      <c r="I60" s="202"/>
      <c r="J60" s="202"/>
      <c r="K60" s="203"/>
      <c r="L60" s="57"/>
      <c r="M60" s="57"/>
      <c r="N60" s="57"/>
      <c r="O60" s="57"/>
      <c r="BR60" s="40"/>
      <c r="BS60" s="2" t="s">
        <v>368</v>
      </c>
    </row>
    <row r="61" spans="1:71" s="3" customFormat="1" ht="15" x14ac:dyDescent="0.25">
      <c r="A61" s="201" t="s">
        <v>369</v>
      </c>
      <c r="B61" s="202"/>
      <c r="C61" s="202"/>
      <c r="D61" s="202"/>
      <c r="E61" s="202"/>
      <c r="F61" s="202"/>
      <c r="G61" s="202"/>
      <c r="H61" s="202"/>
      <c r="I61" s="202"/>
      <c r="J61" s="202"/>
      <c r="K61" s="203"/>
      <c r="L61" s="57">
        <v>490.14</v>
      </c>
      <c r="M61" s="57"/>
      <c r="N61" s="57"/>
      <c r="O61" s="57"/>
      <c r="BR61" s="40"/>
      <c r="BS61" s="2" t="s">
        <v>369</v>
      </c>
    </row>
    <row r="62" spans="1:71" s="3" customFormat="1" ht="15" x14ac:dyDescent="0.25">
      <c r="A62" s="201" t="s">
        <v>370</v>
      </c>
      <c r="B62" s="202"/>
      <c r="C62" s="202"/>
      <c r="D62" s="202"/>
      <c r="E62" s="202"/>
      <c r="F62" s="202"/>
      <c r="G62" s="202"/>
      <c r="H62" s="202"/>
      <c r="I62" s="202"/>
      <c r="J62" s="202"/>
      <c r="K62" s="203"/>
      <c r="L62" s="57">
        <v>8711.36</v>
      </c>
      <c r="M62" s="57"/>
      <c r="N62" s="57"/>
      <c r="O62" s="57"/>
      <c r="BR62" s="40"/>
      <c r="BS62" s="2" t="s">
        <v>370</v>
      </c>
    </row>
    <row r="63" spans="1:71" s="3" customFormat="1" ht="15" x14ac:dyDescent="0.25">
      <c r="A63" s="201" t="s">
        <v>371</v>
      </c>
      <c r="B63" s="202"/>
      <c r="C63" s="202"/>
      <c r="D63" s="202"/>
      <c r="E63" s="202"/>
      <c r="F63" s="202"/>
      <c r="G63" s="202"/>
      <c r="H63" s="202"/>
      <c r="I63" s="202"/>
      <c r="J63" s="202"/>
      <c r="K63" s="203"/>
      <c r="L63" s="57">
        <v>18241.86</v>
      </c>
      <c r="M63" s="57"/>
      <c r="N63" s="57"/>
      <c r="O63" s="57"/>
      <c r="BR63" s="40"/>
      <c r="BS63" s="2" t="s">
        <v>371</v>
      </c>
    </row>
    <row r="64" spans="1:71" s="3" customFormat="1" ht="15" x14ac:dyDescent="0.25">
      <c r="A64" s="201" t="s">
        <v>372</v>
      </c>
      <c r="B64" s="202"/>
      <c r="C64" s="202"/>
      <c r="D64" s="202"/>
      <c r="E64" s="202"/>
      <c r="F64" s="202"/>
      <c r="G64" s="202"/>
      <c r="H64" s="202"/>
      <c r="I64" s="202"/>
      <c r="J64" s="202"/>
      <c r="K64" s="203"/>
      <c r="L64" s="57">
        <v>17694.599999999999</v>
      </c>
      <c r="M64" s="57"/>
      <c r="N64" s="57"/>
      <c r="O64" s="57"/>
      <c r="BR64" s="40"/>
      <c r="BS64" s="2" t="s">
        <v>372</v>
      </c>
    </row>
    <row r="65" spans="1:95" s="3" customFormat="1" ht="15" x14ac:dyDescent="0.25">
      <c r="A65" s="201" t="s">
        <v>373</v>
      </c>
      <c r="B65" s="202"/>
      <c r="C65" s="202"/>
      <c r="D65" s="202"/>
      <c r="E65" s="202"/>
      <c r="F65" s="202"/>
      <c r="G65" s="202"/>
      <c r="H65" s="202"/>
      <c r="I65" s="202"/>
      <c r="J65" s="202"/>
      <c r="K65" s="203"/>
      <c r="L65" s="57">
        <v>9303.35</v>
      </c>
      <c r="M65" s="57"/>
      <c r="N65" s="57"/>
      <c r="O65" s="57"/>
      <c r="BR65" s="40"/>
      <c r="BS65" s="2" t="s">
        <v>373</v>
      </c>
    </row>
    <row r="66" spans="1:95" s="3" customFormat="1" ht="15" x14ac:dyDescent="0.25">
      <c r="A66" s="201" t="s">
        <v>374</v>
      </c>
      <c r="B66" s="202"/>
      <c r="C66" s="202"/>
      <c r="D66" s="202"/>
      <c r="E66" s="202"/>
      <c r="F66" s="202"/>
      <c r="G66" s="202"/>
      <c r="H66" s="202"/>
      <c r="I66" s="202"/>
      <c r="J66" s="202"/>
      <c r="K66" s="203"/>
      <c r="L66" s="57">
        <f>L59*0.052</f>
        <v>2722.86924</v>
      </c>
      <c r="M66" s="57"/>
      <c r="N66" s="57"/>
      <c r="O66" s="57"/>
      <c r="BR66" s="40"/>
      <c r="BS66" s="2" t="s">
        <v>374</v>
      </c>
    </row>
    <row r="67" spans="1:95" s="3" customFormat="1" ht="15" x14ac:dyDescent="0.25">
      <c r="A67" s="204" t="s">
        <v>367</v>
      </c>
      <c r="B67" s="205"/>
      <c r="C67" s="205"/>
      <c r="D67" s="205"/>
      <c r="E67" s="205"/>
      <c r="F67" s="205"/>
      <c r="G67" s="205"/>
      <c r="H67" s="205"/>
      <c r="I67" s="205"/>
      <c r="J67" s="205"/>
      <c r="K67" s="206"/>
      <c r="L67" s="38">
        <f>L59+L66</f>
        <v>55085.739240000003</v>
      </c>
      <c r="M67" s="38"/>
      <c r="N67" s="38"/>
      <c r="O67" s="38"/>
      <c r="BR67" s="40"/>
      <c r="BT67" s="40" t="s">
        <v>367</v>
      </c>
    </row>
    <row r="68" spans="1:95" s="3" customFormat="1" ht="15" x14ac:dyDescent="0.25">
      <c r="A68" s="201" t="s">
        <v>375</v>
      </c>
      <c r="B68" s="202"/>
      <c r="C68" s="202"/>
      <c r="D68" s="202"/>
      <c r="E68" s="202"/>
      <c r="F68" s="202"/>
      <c r="G68" s="202"/>
      <c r="H68" s="202"/>
      <c r="I68" s="202"/>
      <c r="J68" s="202"/>
      <c r="K68" s="203"/>
      <c r="L68" s="57">
        <f>L67*0.021</f>
        <v>1156.80052404</v>
      </c>
      <c r="M68" s="57"/>
      <c r="N68" s="57"/>
      <c r="O68" s="57"/>
      <c r="BR68" s="40"/>
      <c r="BS68" s="2" t="s">
        <v>375</v>
      </c>
      <c r="BT68" s="40"/>
    </row>
    <row r="69" spans="1:95" s="3" customFormat="1" ht="15" x14ac:dyDescent="0.25">
      <c r="A69" s="201" t="s">
        <v>376</v>
      </c>
      <c r="B69" s="202"/>
      <c r="C69" s="202"/>
      <c r="D69" s="202"/>
      <c r="E69" s="202"/>
      <c r="F69" s="202"/>
      <c r="G69" s="202"/>
      <c r="H69" s="202"/>
      <c r="I69" s="202"/>
      <c r="J69" s="202"/>
      <c r="K69" s="203"/>
      <c r="L69" s="57">
        <f>L67*0.035</f>
        <v>1928.0008734000003</v>
      </c>
      <c r="M69" s="57"/>
      <c r="N69" s="57"/>
      <c r="O69" s="57"/>
      <c r="BR69" s="40"/>
      <c r="BS69" s="2" t="s">
        <v>376</v>
      </c>
      <c r="BT69" s="40"/>
    </row>
    <row r="70" spans="1:95" s="3" customFormat="1" ht="15" x14ac:dyDescent="0.25">
      <c r="A70" s="201" t="s">
        <v>377</v>
      </c>
      <c r="B70" s="202"/>
      <c r="C70" s="202"/>
      <c r="D70" s="202"/>
      <c r="E70" s="202"/>
      <c r="F70" s="202"/>
      <c r="G70" s="202"/>
      <c r="H70" s="202"/>
      <c r="I70" s="202"/>
      <c r="J70" s="202"/>
      <c r="K70" s="203"/>
      <c r="L70" s="57">
        <f>L67*0.025</f>
        <v>1377.1434810000001</v>
      </c>
      <c r="M70" s="57"/>
      <c r="N70" s="57"/>
      <c r="O70" s="57"/>
      <c r="BR70" s="40"/>
      <c r="BS70" s="2" t="s">
        <v>377</v>
      </c>
      <c r="BT70" s="40"/>
    </row>
    <row r="71" spans="1:95" s="3" customFormat="1" ht="15" x14ac:dyDescent="0.25">
      <c r="A71" s="201" t="s">
        <v>378</v>
      </c>
      <c r="B71" s="202"/>
      <c r="C71" s="202"/>
      <c r="D71" s="202"/>
      <c r="E71" s="202"/>
      <c r="F71" s="202"/>
      <c r="G71" s="202"/>
      <c r="H71" s="202"/>
      <c r="I71" s="202"/>
      <c r="J71" s="202"/>
      <c r="K71" s="203"/>
      <c r="L71" s="57">
        <f>L67*0.02</f>
        <v>1101.7147848000002</v>
      </c>
      <c r="M71" s="57"/>
      <c r="N71" s="57"/>
      <c r="O71" s="57"/>
      <c r="BR71" s="40"/>
      <c r="BS71" s="2" t="s">
        <v>378</v>
      </c>
      <c r="BT71" s="40"/>
    </row>
    <row r="72" spans="1:95" s="3" customFormat="1" ht="15" x14ac:dyDescent="0.25">
      <c r="A72" s="204" t="s">
        <v>367</v>
      </c>
      <c r="B72" s="205"/>
      <c r="C72" s="205"/>
      <c r="D72" s="205"/>
      <c r="E72" s="205"/>
      <c r="F72" s="205"/>
      <c r="G72" s="205"/>
      <c r="H72" s="205"/>
      <c r="I72" s="205"/>
      <c r="J72" s="205"/>
      <c r="K72" s="206"/>
      <c r="L72" s="38">
        <f>L67+L68+L69+L70+L71</f>
        <v>60649.398903240006</v>
      </c>
      <c r="M72" s="38"/>
      <c r="N72" s="38"/>
      <c r="O72" s="38"/>
      <c r="BR72" s="40"/>
      <c r="BT72" s="40" t="s">
        <v>367</v>
      </c>
    </row>
    <row r="73" spans="1:95" s="3" customFormat="1" ht="15" x14ac:dyDescent="0.25">
      <c r="A73" s="201" t="s">
        <v>379</v>
      </c>
      <c r="B73" s="202"/>
      <c r="C73" s="202"/>
      <c r="D73" s="202"/>
      <c r="E73" s="202"/>
      <c r="F73" s="202"/>
      <c r="G73" s="202"/>
      <c r="H73" s="202"/>
      <c r="I73" s="202"/>
      <c r="J73" s="202"/>
      <c r="K73" s="203"/>
      <c r="L73" s="57">
        <f>L72*0.03</f>
        <v>1819.4819670972001</v>
      </c>
      <c r="M73" s="57"/>
      <c r="N73" s="57"/>
      <c r="O73" s="57"/>
      <c r="BR73" s="40"/>
      <c r="BS73" s="2" t="s">
        <v>379</v>
      </c>
      <c r="BT73" s="40"/>
    </row>
    <row r="74" spans="1:95" s="3" customFormat="1" ht="15" x14ac:dyDescent="0.25">
      <c r="A74" s="204" t="s">
        <v>2240</v>
      </c>
      <c r="B74" s="205"/>
      <c r="C74" s="205"/>
      <c r="D74" s="205"/>
      <c r="E74" s="205"/>
      <c r="F74" s="205"/>
      <c r="G74" s="205"/>
      <c r="H74" s="205"/>
      <c r="I74" s="205"/>
      <c r="J74" s="205"/>
      <c r="K74" s="206"/>
      <c r="L74" s="38">
        <f>L72+L73</f>
        <v>62468.880870337205</v>
      </c>
      <c r="M74" s="38"/>
      <c r="N74" s="38"/>
      <c r="O74" s="38"/>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t="s">
        <v>380</v>
      </c>
      <c r="BV74" s="67"/>
      <c r="BW74" s="67"/>
    </row>
    <row r="75" spans="1:95" s="115" customFormat="1" ht="15" customHeight="1" x14ac:dyDescent="0.25">
      <c r="A75" s="209" t="s">
        <v>945</v>
      </c>
      <c r="B75" s="209"/>
      <c r="C75" s="209"/>
      <c r="D75" s="209"/>
      <c r="E75" s="209"/>
      <c r="F75" s="209"/>
      <c r="G75" s="209"/>
      <c r="H75" s="209"/>
      <c r="I75" s="209"/>
      <c r="J75" s="209"/>
      <c r="K75" s="209"/>
      <c r="L75" s="112">
        <f>L61*1.052*1.021*1.035*1.025*1.02*1.03</f>
        <v>586.7637020599177</v>
      </c>
      <c r="M75" s="113"/>
      <c r="N75" s="114"/>
      <c r="O75" s="114"/>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CG75" s="116"/>
      <c r="CI75" s="116" t="s">
        <v>380</v>
      </c>
      <c r="CK75" s="117"/>
      <c r="CL75" s="118"/>
      <c r="CM75" s="118"/>
      <c r="CN75" s="118"/>
      <c r="CO75" s="118"/>
      <c r="CP75" s="118"/>
      <c r="CQ75" s="118"/>
    </row>
    <row r="76" spans="1:95" s="115" customFormat="1" ht="15" customHeight="1" x14ac:dyDescent="0.25">
      <c r="A76" s="209" t="s">
        <v>2237</v>
      </c>
      <c r="B76" s="209"/>
      <c r="C76" s="209"/>
      <c r="D76" s="209"/>
      <c r="E76" s="209"/>
      <c r="F76" s="209"/>
      <c r="G76" s="209"/>
      <c r="H76" s="209"/>
      <c r="I76" s="209"/>
      <c r="J76" s="209"/>
      <c r="K76" s="209"/>
      <c r="L76" s="112">
        <f>L74-L75</f>
        <v>61882.117168277284</v>
      </c>
      <c r="M76" s="113"/>
      <c r="N76" s="114"/>
      <c r="O76" s="114"/>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CG76" s="116"/>
      <c r="CI76" s="116" t="s">
        <v>380</v>
      </c>
      <c r="CK76" s="117"/>
      <c r="CL76" s="118"/>
      <c r="CM76" s="118"/>
      <c r="CN76" s="118"/>
      <c r="CO76" s="118"/>
      <c r="CP76" s="118"/>
      <c r="CQ76" s="118"/>
    </row>
    <row r="77" spans="1:95" s="67" customFormat="1" ht="15" customHeight="1" x14ac:dyDescent="0.25">
      <c r="A77" s="210" t="s">
        <v>2238</v>
      </c>
      <c r="B77" s="211"/>
      <c r="C77" s="211"/>
      <c r="D77" s="211"/>
      <c r="E77" s="211"/>
      <c r="F77" s="211"/>
      <c r="G77" s="211"/>
      <c r="H77" s="211"/>
      <c r="I77" s="211"/>
      <c r="J77" s="211"/>
      <c r="K77" s="212"/>
      <c r="L77" s="119">
        <f>'02-03-01_СМР_Каб.жур'!L272</f>
        <v>1</v>
      </c>
      <c r="M77" s="88"/>
      <c r="N77" s="120"/>
      <c r="O77" s="88"/>
      <c r="CG77" s="98"/>
      <c r="CH77" s="105" t="s">
        <v>379</v>
      </c>
      <c r="CI77" s="98"/>
      <c r="CK77" s="121"/>
    </row>
    <row r="78" spans="1:95" s="67" customFormat="1" ht="28.5" customHeight="1" x14ac:dyDescent="0.25">
      <c r="A78" s="213" t="s">
        <v>2239</v>
      </c>
      <c r="B78" s="213"/>
      <c r="C78" s="213"/>
      <c r="D78" s="213"/>
      <c r="E78" s="213"/>
      <c r="F78" s="213"/>
      <c r="G78" s="213"/>
      <c r="H78" s="213"/>
      <c r="I78" s="213"/>
      <c r="J78" s="213"/>
      <c r="K78" s="213"/>
      <c r="L78" s="122">
        <f>L75+L76*L77</f>
        <v>62468.880870337205</v>
      </c>
      <c r="M78" s="123"/>
      <c r="N78" s="102"/>
      <c r="O78" s="102"/>
      <c r="CG78" s="98"/>
      <c r="CI78" s="98" t="s">
        <v>380</v>
      </c>
      <c r="CK78" s="124"/>
    </row>
    <row r="79" spans="1:95" s="67" customFormat="1" ht="15" customHeight="1" x14ac:dyDescent="0.25">
      <c r="A79" s="214" t="s">
        <v>381</v>
      </c>
      <c r="B79" s="214"/>
      <c r="C79" s="214"/>
      <c r="D79" s="214"/>
      <c r="E79" s="214"/>
      <c r="F79" s="214"/>
      <c r="G79" s="214"/>
      <c r="H79" s="214"/>
      <c r="I79" s="214"/>
      <c r="J79" s="214"/>
      <c r="K79" s="214"/>
      <c r="L79" s="125">
        <f>L78*0.2</f>
        <v>12493.776174067441</v>
      </c>
      <c r="M79" s="88"/>
      <c r="N79" s="88"/>
      <c r="O79" s="88"/>
      <c r="CG79" s="98"/>
      <c r="CH79" s="105" t="s">
        <v>381</v>
      </c>
      <c r="CI79" s="98"/>
    </row>
    <row r="80" spans="1:95" s="67" customFormat="1" ht="15" customHeight="1" x14ac:dyDescent="0.25">
      <c r="A80" s="213" t="s">
        <v>382</v>
      </c>
      <c r="B80" s="213"/>
      <c r="C80" s="213"/>
      <c r="D80" s="213"/>
      <c r="E80" s="213"/>
      <c r="F80" s="213"/>
      <c r="G80" s="213"/>
      <c r="H80" s="213"/>
      <c r="I80" s="213"/>
      <c r="J80" s="213"/>
      <c r="K80" s="213"/>
      <c r="L80" s="126">
        <f>L78+L79</f>
        <v>74962.657044404652</v>
      </c>
      <c r="M80" s="102"/>
      <c r="N80" s="102"/>
      <c r="O80" s="102"/>
      <c r="S80" s="67">
        <v>117</v>
      </c>
      <c r="CG80" s="98"/>
      <c r="CI80" s="98"/>
      <c r="CJ80" s="98" t="s">
        <v>382</v>
      </c>
      <c r="CM80" s="121"/>
    </row>
    <row r="81" spans="1:74" s="16" customFormat="1" ht="12.75" customHeight="1" x14ac:dyDescent="0.2">
      <c r="A81" s="207"/>
      <c r="B81" s="207"/>
      <c r="C81" s="207"/>
      <c r="D81" s="207"/>
      <c r="E81" s="207"/>
      <c r="F81" s="207"/>
      <c r="G81" s="207"/>
      <c r="H81" s="207"/>
      <c r="I81" s="207"/>
      <c r="J81" s="207"/>
      <c r="K81" s="207"/>
      <c r="L81" s="207"/>
      <c r="M81" s="207"/>
      <c r="N81" s="207"/>
      <c r="O81" s="207"/>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row>
    <row r="82" spans="1:74" s="16" customFormat="1" ht="12.75" customHeight="1" x14ac:dyDescent="0.2">
      <c r="A82" s="208"/>
      <c r="B82" s="208"/>
      <c r="C82" s="208"/>
      <c r="D82" s="208"/>
      <c r="E82" s="208"/>
      <c r="F82" s="208"/>
      <c r="G82" s="208"/>
      <c r="H82" s="208"/>
      <c r="I82" s="208"/>
      <c r="J82" s="208"/>
      <c r="K82" s="208"/>
      <c r="L82" s="208"/>
      <c r="M82" s="208"/>
      <c r="N82" s="208"/>
      <c r="O82" s="208"/>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row>
    <row r="83" spans="1:74" s="16" customFormat="1" ht="12.75" customHeight="1" x14ac:dyDescent="0.2">
      <c r="A83" s="207" t="s">
        <v>2241</v>
      </c>
      <c r="B83" s="207"/>
      <c r="C83" s="207"/>
      <c r="D83" s="207"/>
      <c r="E83" s="207"/>
      <c r="F83" s="207"/>
      <c r="G83" s="207"/>
      <c r="H83" s="207"/>
      <c r="I83" s="207"/>
      <c r="J83" s="207"/>
      <c r="K83" s="207"/>
      <c r="L83" s="207"/>
      <c r="M83" s="207"/>
      <c r="N83" s="207"/>
      <c r="O83" s="207"/>
      <c r="P83" s="58"/>
      <c r="Q83" s="58"/>
      <c r="R83" s="58"/>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2.75" customHeight="1" x14ac:dyDescent="0.2">
      <c r="A84" s="208" t="s">
        <v>383</v>
      </c>
      <c r="B84" s="208"/>
      <c r="C84" s="208"/>
      <c r="D84" s="208"/>
      <c r="E84" s="208"/>
      <c r="F84" s="208"/>
      <c r="G84" s="208"/>
      <c r="H84" s="208"/>
      <c r="I84" s="208"/>
      <c r="J84" s="208"/>
      <c r="K84" s="208"/>
      <c r="L84" s="208"/>
      <c r="M84" s="208"/>
      <c r="N84" s="208"/>
      <c r="O84" s="208"/>
      <c r="P84" s="59"/>
      <c r="Q84" s="59"/>
      <c r="R84" s="59"/>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3.5" customHeight="1" x14ac:dyDescent="0.25">
      <c r="A85" s="14"/>
      <c r="B85" s="14"/>
      <c r="C85" s="14"/>
      <c r="D85" s="14"/>
      <c r="E85" s="14"/>
      <c r="F85" s="14"/>
      <c r="G85" s="14"/>
      <c r="H85" s="60"/>
      <c r="I85" s="10"/>
      <c r="J85" s="10"/>
      <c r="K85" s="10"/>
      <c r="L85" s="10"/>
      <c r="M85" s="14"/>
      <c r="N85" s="14"/>
      <c r="O85" s="14"/>
      <c r="P85" s="3"/>
      <c r="Q85" s="3"/>
      <c r="R85" s="3"/>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2.75" customHeight="1" x14ac:dyDescent="0.2">
      <c r="A86" s="207" t="s">
        <v>384</v>
      </c>
      <c r="B86" s="207"/>
      <c r="C86" s="207"/>
      <c r="D86" s="207"/>
      <c r="E86" s="207"/>
      <c r="F86" s="207"/>
      <c r="G86" s="207"/>
      <c r="H86" s="207"/>
      <c r="I86" s="207"/>
      <c r="J86" s="207"/>
      <c r="K86" s="207"/>
      <c r="L86" s="207"/>
      <c r="M86" s="207"/>
      <c r="N86" s="207"/>
      <c r="O86" s="207"/>
      <c r="P86" s="58"/>
      <c r="Q86" s="58"/>
      <c r="R86" s="58"/>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16" customFormat="1" ht="12.75" customHeight="1" x14ac:dyDescent="0.2">
      <c r="A87" s="208" t="s">
        <v>383</v>
      </c>
      <c r="B87" s="208"/>
      <c r="C87" s="208"/>
      <c r="D87" s="208"/>
      <c r="E87" s="208"/>
      <c r="F87" s="208"/>
      <c r="G87" s="208"/>
      <c r="H87" s="208"/>
      <c r="I87" s="208"/>
      <c r="J87" s="208"/>
      <c r="K87" s="208"/>
      <c r="L87" s="208"/>
      <c r="M87" s="208"/>
      <c r="N87" s="208"/>
      <c r="O87" s="208"/>
      <c r="P87" s="59"/>
      <c r="Q87" s="59"/>
      <c r="R87" s="59"/>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74" s="16" customFormat="1" ht="13.5" customHeight="1" x14ac:dyDescent="0.25">
      <c r="A88" s="14"/>
      <c r="B88" s="14"/>
      <c r="C88" s="14"/>
      <c r="D88" s="14"/>
      <c r="E88" s="14"/>
      <c r="F88" s="14"/>
      <c r="G88" s="14"/>
      <c r="H88" s="60"/>
      <c r="I88" s="10"/>
      <c r="J88" s="10"/>
      <c r="K88" s="10"/>
      <c r="L88" s="10"/>
      <c r="M88" s="14"/>
      <c r="N88" s="14"/>
      <c r="O88" s="14"/>
      <c r="P88" s="3"/>
      <c r="Q88" s="3"/>
      <c r="R88" s="3"/>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74" s="3" customFormat="1" ht="15" x14ac:dyDescent="0.25">
      <c r="A89" s="4"/>
      <c r="B89" s="4"/>
      <c r="C89" s="4"/>
      <c r="D89" s="4"/>
      <c r="E89" s="4"/>
      <c r="F89" s="4"/>
      <c r="G89" s="4"/>
      <c r="H89" s="14"/>
      <c r="I89" s="61"/>
      <c r="J89" s="61"/>
      <c r="K89" s="61"/>
      <c r="L89" s="61"/>
      <c r="M89" s="4"/>
      <c r="N89" s="4"/>
      <c r="O89" s="4"/>
    </row>
  </sheetData>
  <mergeCells count="85">
    <mergeCell ref="A83:O83"/>
    <mergeCell ref="A84:O84"/>
    <mergeCell ref="A86:O86"/>
    <mergeCell ref="A87:O87"/>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C28:E28"/>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81:O81"/>
    <mergeCell ref="A82:O82"/>
    <mergeCell ref="A74:K74"/>
    <mergeCell ref="A75:K75"/>
    <mergeCell ref="A76:K76"/>
    <mergeCell ref="A77:K77"/>
    <mergeCell ref="A78:K78"/>
    <mergeCell ref="A79:K79"/>
    <mergeCell ref="A80:K80"/>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Q269"/>
  <sheetViews>
    <sheetView topLeftCell="A243" workbookViewId="0">
      <selection activeCell="L257" sqref="L25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1546</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1547</v>
      </c>
      <c r="B13" s="171"/>
      <c r="C13" s="171"/>
      <c r="D13" s="171"/>
      <c r="E13" s="171"/>
      <c r="F13" s="171"/>
      <c r="G13" s="171"/>
      <c r="H13" s="171"/>
      <c r="I13" s="171"/>
      <c r="J13" s="171"/>
      <c r="K13" s="171"/>
      <c r="L13" s="171"/>
      <c r="M13" s="171"/>
      <c r="N13" s="171"/>
      <c r="O13" s="171"/>
      <c r="AQ13" s="12" t="s">
        <v>1547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1548</v>
      </c>
      <c r="D15" s="178"/>
      <c r="E15" s="178"/>
      <c r="F15" s="178"/>
      <c r="G15" s="178"/>
      <c r="H15" s="15"/>
      <c r="I15" s="15"/>
      <c r="J15" s="15"/>
      <c r="K15" s="15"/>
      <c r="L15" s="15"/>
      <c r="M15" s="15"/>
      <c r="N15" s="15"/>
      <c r="O15" s="15"/>
    </row>
    <row r="16" spans="1:57" s="3" customFormat="1" ht="12.75" customHeight="1" x14ac:dyDescent="0.25">
      <c r="B16" s="16" t="s">
        <v>12</v>
      </c>
      <c r="C16" s="16"/>
      <c r="D16" s="17"/>
      <c r="E16" s="18">
        <v>7264.0050000000001</v>
      </c>
      <c r="F16" s="19" t="s">
        <v>13</v>
      </c>
      <c r="H16" s="16"/>
      <c r="I16" s="16"/>
      <c r="J16" s="16"/>
      <c r="K16" s="16"/>
      <c r="L16" s="16"/>
      <c r="M16" s="20"/>
      <c r="N16" s="20"/>
      <c r="O16" s="16"/>
    </row>
    <row r="17" spans="1:69" s="3" customFormat="1" ht="12.75" customHeight="1" x14ac:dyDescent="0.25">
      <c r="B17" s="16" t="s">
        <v>388</v>
      </c>
      <c r="D17" s="17"/>
      <c r="E17" s="18">
        <v>4.6399999999999997</v>
      </c>
      <c r="F17" s="19" t="s">
        <v>13</v>
      </c>
      <c r="H17" s="16"/>
      <c r="I17" s="16"/>
      <c r="J17" s="16"/>
      <c r="K17" s="16"/>
      <c r="L17" s="16"/>
      <c r="M17" s="20"/>
      <c r="N17" s="20"/>
      <c r="O17" s="16"/>
    </row>
    <row r="18" spans="1:69" s="3" customFormat="1" ht="12.75" customHeight="1" x14ac:dyDescent="0.25">
      <c r="B18" s="16" t="s">
        <v>14</v>
      </c>
      <c r="D18" s="17"/>
      <c r="E18" s="18">
        <v>5069.4089999999997</v>
      </c>
      <c r="F18" s="19" t="s">
        <v>13</v>
      </c>
      <c r="H18" s="16"/>
      <c r="I18" s="16"/>
      <c r="J18" s="16"/>
      <c r="K18" s="16"/>
      <c r="L18" s="16"/>
      <c r="M18" s="20"/>
      <c r="N18" s="20"/>
      <c r="O18" s="16"/>
    </row>
    <row r="19" spans="1:69" s="3" customFormat="1" ht="12.75" customHeight="1" x14ac:dyDescent="0.25">
      <c r="B19" s="16" t="s">
        <v>15</v>
      </c>
      <c r="C19" s="16"/>
      <c r="D19" s="17"/>
      <c r="E19" s="18">
        <v>1830.3420000000001</v>
      </c>
      <c r="F19" s="19" t="s">
        <v>13</v>
      </c>
      <c r="H19" s="16"/>
      <c r="J19" s="16"/>
      <c r="K19" s="16"/>
      <c r="L19" s="16"/>
      <c r="M19" s="21"/>
      <c r="N19" s="5"/>
      <c r="O19" s="22"/>
    </row>
    <row r="20" spans="1:69" s="3" customFormat="1" ht="12.75" customHeight="1" x14ac:dyDescent="0.25">
      <c r="B20" s="16" t="s">
        <v>16</v>
      </c>
      <c r="C20" s="16"/>
      <c r="D20" s="23"/>
      <c r="E20" s="18">
        <v>4420.51</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619</v>
      </c>
      <c r="C29" s="196" t="s">
        <v>620</v>
      </c>
      <c r="D29" s="196"/>
      <c r="E29" s="196"/>
      <c r="F29" s="34" t="s">
        <v>392</v>
      </c>
      <c r="G29" s="62">
        <v>5.6016300000000001</v>
      </c>
      <c r="H29" s="38" t="s">
        <v>1549</v>
      </c>
      <c r="I29" s="38" t="s">
        <v>1550</v>
      </c>
      <c r="J29" s="38">
        <v>830.32</v>
      </c>
      <c r="K29" s="36" t="s">
        <v>40</v>
      </c>
      <c r="L29" s="38">
        <v>197754.01</v>
      </c>
      <c r="M29" s="38">
        <v>157966.19</v>
      </c>
      <c r="N29" s="39" t="s">
        <v>1551</v>
      </c>
      <c r="O29" s="38">
        <v>4651.1499999999996</v>
      </c>
      <c r="BP29" s="33"/>
      <c r="BQ29" s="40" t="s">
        <v>620</v>
      </c>
    </row>
    <row r="30" spans="1:69" s="3" customFormat="1" ht="15" x14ac:dyDescent="0.25">
      <c r="A30" s="41"/>
      <c r="B30" s="42"/>
      <c r="C30" s="43" t="s">
        <v>1552</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1553</v>
      </c>
      <c r="F31" s="48"/>
      <c r="G31" s="49"/>
      <c r="H31" s="50"/>
      <c r="I31" s="17"/>
      <c r="J31" s="17"/>
      <c r="K31" s="17"/>
      <c r="L31" s="51">
        <v>158106.56</v>
      </c>
      <c r="M31" s="52"/>
      <c r="N31" s="52"/>
      <c r="O31" s="53"/>
      <c r="BP31" s="33"/>
      <c r="BQ31" s="40"/>
    </row>
    <row r="32" spans="1:69" s="3" customFormat="1" ht="15" x14ac:dyDescent="0.25">
      <c r="A32" s="46"/>
      <c r="B32" s="47"/>
      <c r="C32" s="47"/>
      <c r="D32" s="47"/>
      <c r="E32" s="48" t="s">
        <v>1554</v>
      </c>
      <c r="F32" s="48"/>
      <c r="G32" s="49"/>
      <c r="H32" s="50"/>
      <c r="I32" s="17"/>
      <c r="J32" s="17"/>
      <c r="K32" s="17"/>
      <c r="L32" s="51">
        <v>83128.19</v>
      </c>
      <c r="M32" s="52"/>
      <c r="N32" s="52"/>
      <c r="O32" s="53"/>
      <c r="BP32" s="33"/>
      <c r="BQ32" s="40"/>
    </row>
    <row r="33" spans="1:69" s="3" customFormat="1" ht="15" x14ac:dyDescent="0.25">
      <c r="A33" s="46"/>
      <c r="B33" s="47"/>
      <c r="C33" s="47"/>
      <c r="D33" s="47"/>
      <c r="E33" s="48" t="s">
        <v>45</v>
      </c>
      <c r="F33" s="48"/>
      <c r="G33" s="49"/>
      <c r="H33" s="50"/>
      <c r="I33" s="17"/>
      <c r="J33" s="17"/>
      <c r="K33" s="17"/>
      <c r="L33" s="51">
        <v>438988.76</v>
      </c>
      <c r="M33" s="52"/>
      <c r="N33" s="52"/>
      <c r="O33" s="53"/>
      <c r="BP33" s="33"/>
      <c r="BQ33" s="40"/>
    </row>
    <row r="34" spans="1:69" s="3" customFormat="1" ht="67.5" x14ac:dyDescent="0.25">
      <c r="A34" s="34" t="s">
        <v>46</v>
      </c>
      <c r="B34" s="35" t="s">
        <v>399</v>
      </c>
      <c r="C34" s="196" t="s">
        <v>400</v>
      </c>
      <c r="D34" s="196"/>
      <c r="E34" s="196"/>
      <c r="F34" s="34" t="s">
        <v>401</v>
      </c>
      <c r="G34" s="62">
        <v>-14.22814</v>
      </c>
      <c r="H34" s="38">
        <v>133.79</v>
      </c>
      <c r="I34" s="38"/>
      <c r="J34" s="38">
        <v>133.79</v>
      </c>
      <c r="K34" s="36" t="s">
        <v>40</v>
      </c>
      <c r="L34" s="38">
        <v>-1903.58</v>
      </c>
      <c r="M34" s="38"/>
      <c r="N34" s="39"/>
      <c r="O34" s="38">
        <v>-1903.58</v>
      </c>
      <c r="BP34" s="33"/>
      <c r="BQ34" s="40" t="s">
        <v>400</v>
      </c>
    </row>
    <row r="35" spans="1:69" s="3" customFormat="1" ht="67.5" x14ac:dyDescent="0.25">
      <c r="A35" s="34" t="s">
        <v>402</v>
      </c>
      <c r="B35" s="35"/>
      <c r="C35" s="196" t="s">
        <v>627</v>
      </c>
      <c r="D35" s="196"/>
      <c r="E35" s="196"/>
      <c r="F35" s="34" t="s">
        <v>404</v>
      </c>
      <c r="G35" s="55">
        <v>164</v>
      </c>
      <c r="H35" s="38"/>
      <c r="I35" s="38"/>
      <c r="J35" s="38"/>
      <c r="K35" s="36" t="s">
        <v>40</v>
      </c>
      <c r="L35" s="38"/>
      <c r="M35" s="38"/>
      <c r="N35" s="39"/>
      <c r="O35" s="38"/>
      <c r="BP35" s="33"/>
      <c r="BQ35" s="40" t="s">
        <v>627</v>
      </c>
    </row>
    <row r="36" spans="1:69" s="3" customFormat="1" ht="67.5" x14ac:dyDescent="0.25">
      <c r="A36" s="34" t="s">
        <v>405</v>
      </c>
      <c r="B36" s="35"/>
      <c r="C36" s="196" t="s">
        <v>628</v>
      </c>
      <c r="D36" s="196"/>
      <c r="E36" s="196"/>
      <c r="F36" s="34" t="s">
        <v>404</v>
      </c>
      <c r="G36" s="55">
        <v>3</v>
      </c>
      <c r="H36" s="38"/>
      <c r="I36" s="38"/>
      <c r="J36" s="38"/>
      <c r="K36" s="36" t="s">
        <v>40</v>
      </c>
      <c r="L36" s="38"/>
      <c r="M36" s="38"/>
      <c r="N36" s="39"/>
      <c r="O36" s="38"/>
      <c r="BP36" s="33"/>
      <c r="BQ36" s="40" t="s">
        <v>628</v>
      </c>
    </row>
    <row r="37" spans="1:69" s="3" customFormat="1" ht="67.5" x14ac:dyDescent="0.25">
      <c r="A37" s="34" t="s">
        <v>407</v>
      </c>
      <c r="B37" s="35"/>
      <c r="C37" s="196" t="s">
        <v>629</v>
      </c>
      <c r="D37" s="196"/>
      <c r="E37" s="196"/>
      <c r="F37" s="34" t="s">
        <v>404</v>
      </c>
      <c r="G37" s="55">
        <v>3</v>
      </c>
      <c r="H37" s="38"/>
      <c r="I37" s="38"/>
      <c r="J37" s="38"/>
      <c r="K37" s="36" t="s">
        <v>40</v>
      </c>
      <c r="L37" s="38"/>
      <c r="M37" s="38"/>
      <c r="N37" s="39"/>
      <c r="O37" s="38"/>
      <c r="BP37" s="33"/>
      <c r="BQ37" s="40" t="s">
        <v>629</v>
      </c>
    </row>
    <row r="38" spans="1:69" s="3" customFormat="1" ht="67.5" x14ac:dyDescent="0.25">
      <c r="A38" s="34" t="s">
        <v>409</v>
      </c>
      <c r="B38" s="35"/>
      <c r="C38" s="196" t="s">
        <v>630</v>
      </c>
      <c r="D38" s="196"/>
      <c r="E38" s="196"/>
      <c r="F38" s="34" t="s">
        <v>404</v>
      </c>
      <c r="G38" s="55">
        <v>31</v>
      </c>
      <c r="H38" s="38"/>
      <c r="I38" s="38"/>
      <c r="J38" s="38"/>
      <c r="K38" s="36" t="s">
        <v>40</v>
      </c>
      <c r="L38" s="38"/>
      <c r="M38" s="38"/>
      <c r="N38" s="39"/>
      <c r="O38" s="38"/>
      <c r="BP38" s="33"/>
      <c r="BQ38" s="40" t="s">
        <v>630</v>
      </c>
    </row>
    <row r="39" spans="1:69" s="3" customFormat="1" ht="67.5" x14ac:dyDescent="0.25">
      <c r="A39" s="34" t="s">
        <v>411</v>
      </c>
      <c r="B39" s="35"/>
      <c r="C39" s="196" t="s">
        <v>1555</v>
      </c>
      <c r="D39" s="196"/>
      <c r="E39" s="196"/>
      <c r="F39" s="34" t="s">
        <v>404</v>
      </c>
      <c r="G39" s="55">
        <v>5</v>
      </c>
      <c r="H39" s="38"/>
      <c r="I39" s="38"/>
      <c r="J39" s="38"/>
      <c r="K39" s="36" t="s">
        <v>40</v>
      </c>
      <c r="L39" s="38"/>
      <c r="M39" s="38"/>
      <c r="N39" s="39"/>
      <c r="O39" s="38"/>
      <c r="BP39" s="33"/>
      <c r="BQ39" s="40" t="s">
        <v>1555</v>
      </c>
    </row>
    <row r="40" spans="1:69" s="3" customFormat="1" ht="67.5" x14ac:dyDescent="0.25">
      <c r="A40" s="34" t="s">
        <v>413</v>
      </c>
      <c r="B40" s="35"/>
      <c r="C40" s="196" t="s">
        <v>403</v>
      </c>
      <c r="D40" s="196"/>
      <c r="E40" s="196"/>
      <c r="F40" s="34" t="s">
        <v>404</v>
      </c>
      <c r="G40" s="55">
        <v>244</v>
      </c>
      <c r="H40" s="38"/>
      <c r="I40" s="38"/>
      <c r="J40" s="38"/>
      <c r="K40" s="36" t="s">
        <v>40</v>
      </c>
      <c r="L40" s="38"/>
      <c r="M40" s="38"/>
      <c r="N40" s="39"/>
      <c r="O40" s="38"/>
      <c r="BP40" s="33"/>
      <c r="BQ40" s="40" t="s">
        <v>403</v>
      </c>
    </row>
    <row r="41" spans="1:69" s="3" customFormat="1" ht="67.5" x14ac:dyDescent="0.25">
      <c r="A41" s="34" t="s">
        <v>415</v>
      </c>
      <c r="B41" s="35"/>
      <c r="C41" s="196" t="s">
        <v>420</v>
      </c>
      <c r="D41" s="196"/>
      <c r="E41" s="196"/>
      <c r="F41" s="34" t="s">
        <v>404</v>
      </c>
      <c r="G41" s="55">
        <v>80</v>
      </c>
      <c r="H41" s="38"/>
      <c r="I41" s="38"/>
      <c r="J41" s="38"/>
      <c r="K41" s="36" t="s">
        <v>40</v>
      </c>
      <c r="L41" s="38"/>
      <c r="M41" s="38"/>
      <c r="N41" s="39"/>
      <c r="O41" s="38"/>
      <c r="BP41" s="33"/>
      <c r="BQ41" s="40" t="s">
        <v>420</v>
      </c>
    </row>
    <row r="42" spans="1:69" s="3" customFormat="1" ht="67.5" x14ac:dyDescent="0.25">
      <c r="A42" s="34" t="s">
        <v>417</v>
      </c>
      <c r="B42" s="35"/>
      <c r="C42" s="196" t="s">
        <v>422</v>
      </c>
      <c r="D42" s="196"/>
      <c r="E42" s="196"/>
      <c r="F42" s="34" t="s">
        <v>404</v>
      </c>
      <c r="G42" s="55">
        <v>100</v>
      </c>
      <c r="H42" s="38"/>
      <c r="I42" s="38"/>
      <c r="J42" s="38"/>
      <c r="K42" s="36" t="s">
        <v>40</v>
      </c>
      <c r="L42" s="38"/>
      <c r="M42" s="38"/>
      <c r="N42" s="39"/>
      <c r="O42" s="38"/>
      <c r="BP42" s="33"/>
      <c r="BQ42" s="40" t="s">
        <v>422</v>
      </c>
    </row>
    <row r="43" spans="1:69" s="3" customFormat="1" ht="67.5" x14ac:dyDescent="0.25">
      <c r="A43" s="34" t="s">
        <v>419</v>
      </c>
      <c r="B43" s="35"/>
      <c r="C43" s="196" t="s">
        <v>423</v>
      </c>
      <c r="D43" s="196"/>
      <c r="E43" s="196"/>
      <c r="F43" s="34" t="s">
        <v>145</v>
      </c>
      <c r="G43" s="55">
        <v>160</v>
      </c>
      <c r="H43" s="38"/>
      <c r="I43" s="38"/>
      <c r="J43" s="38"/>
      <c r="K43" s="36" t="s">
        <v>40</v>
      </c>
      <c r="L43" s="38"/>
      <c r="M43" s="38"/>
      <c r="N43" s="39"/>
      <c r="O43" s="38"/>
      <c r="BP43" s="33"/>
      <c r="BQ43" s="40" t="s">
        <v>423</v>
      </c>
    </row>
    <row r="44" spans="1:69" s="3" customFormat="1" ht="67.5" x14ac:dyDescent="0.25">
      <c r="A44" s="34" t="s">
        <v>421</v>
      </c>
      <c r="B44" s="35"/>
      <c r="C44" s="196" t="s">
        <v>428</v>
      </c>
      <c r="D44" s="196"/>
      <c r="E44" s="196"/>
      <c r="F44" s="34" t="s">
        <v>404</v>
      </c>
      <c r="G44" s="55">
        <v>194</v>
      </c>
      <c r="H44" s="38"/>
      <c r="I44" s="38"/>
      <c r="J44" s="38"/>
      <c r="K44" s="36" t="s">
        <v>40</v>
      </c>
      <c r="L44" s="38"/>
      <c r="M44" s="38"/>
      <c r="N44" s="39"/>
      <c r="O44" s="38"/>
      <c r="BP44" s="33"/>
      <c r="BQ44" s="40" t="s">
        <v>428</v>
      </c>
    </row>
    <row r="45" spans="1:69" s="3" customFormat="1" ht="67.5" x14ac:dyDescent="0.25">
      <c r="A45" s="34" t="s">
        <v>143</v>
      </c>
      <c r="B45" s="35"/>
      <c r="C45" s="196" t="s">
        <v>427</v>
      </c>
      <c r="D45" s="196"/>
      <c r="E45" s="196"/>
      <c r="F45" s="34" t="s">
        <v>404</v>
      </c>
      <c r="G45" s="55">
        <v>608</v>
      </c>
      <c r="H45" s="38"/>
      <c r="I45" s="38"/>
      <c r="J45" s="38"/>
      <c r="K45" s="36" t="s">
        <v>40</v>
      </c>
      <c r="L45" s="38"/>
      <c r="M45" s="38"/>
      <c r="N45" s="39"/>
      <c r="O45" s="38"/>
      <c r="BP45" s="33"/>
      <c r="BQ45" s="40" t="s">
        <v>427</v>
      </c>
    </row>
    <row r="46" spans="1:69" s="3" customFormat="1" ht="67.5" x14ac:dyDescent="0.25">
      <c r="A46" s="34" t="s">
        <v>147</v>
      </c>
      <c r="B46" s="35"/>
      <c r="C46" s="196" t="s">
        <v>425</v>
      </c>
      <c r="D46" s="196"/>
      <c r="E46" s="196"/>
      <c r="F46" s="34" t="s">
        <v>404</v>
      </c>
      <c r="G46" s="55">
        <v>50</v>
      </c>
      <c r="H46" s="38"/>
      <c r="I46" s="38"/>
      <c r="J46" s="38"/>
      <c r="K46" s="36" t="s">
        <v>40</v>
      </c>
      <c r="L46" s="38"/>
      <c r="M46" s="38"/>
      <c r="N46" s="39"/>
      <c r="O46" s="38"/>
      <c r="BP46" s="33"/>
      <c r="BQ46" s="40" t="s">
        <v>425</v>
      </c>
    </row>
    <row r="47" spans="1:69" s="3" customFormat="1" ht="67.5" x14ac:dyDescent="0.25">
      <c r="A47" s="34" t="s">
        <v>1035</v>
      </c>
      <c r="B47" s="35" t="s">
        <v>390</v>
      </c>
      <c r="C47" s="196" t="s">
        <v>391</v>
      </c>
      <c r="D47" s="196"/>
      <c r="E47" s="196"/>
      <c r="F47" s="34" t="s">
        <v>392</v>
      </c>
      <c r="G47" s="62">
        <v>14.346869999999999</v>
      </c>
      <c r="H47" s="38" t="s">
        <v>1556</v>
      </c>
      <c r="I47" s="38" t="s">
        <v>1557</v>
      </c>
      <c r="J47" s="38">
        <v>637.72</v>
      </c>
      <c r="K47" s="36" t="s">
        <v>40</v>
      </c>
      <c r="L47" s="38">
        <v>443842.37</v>
      </c>
      <c r="M47" s="38">
        <v>348241.15</v>
      </c>
      <c r="N47" s="39" t="s">
        <v>1558</v>
      </c>
      <c r="O47" s="38">
        <v>9149.2800000000007</v>
      </c>
      <c r="BP47" s="33"/>
      <c r="BQ47" s="40" t="s">
        <v>391</v>
      </c>
    </row>
    <row r="48" spans="1:69" s="3" customFormat="1" ht="15" x14ac:dyDescent="0.25">
      <c r="A48" s="41"/>
      <c r="B48" s="42"/>
      <c r="C48" s="43" t="s">
        <v>1559</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1560</v>
      </c>
      <c r="F49" s="48"/>
      <c r="G49" s="49"/>
      <c r="H49" s="50"/>
      <c r="I49" s="17"/>
      <c r="J49" s="17"/>
      <c r="K49" s="17"/>
      <c r="L49" s="51">
        <v>350290.9</v>
      </c>
      <c r="M49" s="52"/>
      <c r="N49" s="52"/>
      <c r="O49" s="53"/>
      <c r="BP49" s="33"/>
      <c r="BQ49" s="40"/>
    </row>
    <row r="50" spans="1:69" s="3" customFormat="1" ht="15" x14ac:dyDescent="0.25">
      <c r="A50" s="46"/>
      <c r="B50" s="47"/>
      <c r="C50" s="47"/>
      <c r="D50" s="47"/>
      <c r="E50" s="48" t="s">
        <v>1561</v>
      </c>
      <c r="F50" s="48"/>
      <c r="G50" s="49"/>
      <c r="H50" s="50"/>
      <c r="I50" s="17"/>
      <c r="J50" s="17"/>
      <c r="K50" s="17"/>
      <c r="L50" s="51">
        <v>184173.57</v>
      </c>
      <c r="M50" s="52"/>
      <c r="N50" s="52"/>
      <c r="O50" s="53"/>
      <c r="BP50" s="33"/>
      <c r="BQ50" s="40"/>
    </row>
    <row r="51" spans="1:69" s="3" customFormat="1" ht="15" x14ac:dyDescent="0.25">
      <c r="A51" s="46"/>
      <c r="B51" s="47"/>
      <c r="C51" s="47"/>
      <c r="D51" s="47"/>
      <c r="E51" s="48" t="s">
        <v>45</v>
      </c>
      <c r="F51" s="48"/>
      <c r="G51" s="49"/>
      <c r="H51" s="50"/>
      <c r="I51" s="17"/>
      <c r="J51" s="17"/>
      <c r="K51" s="17"/>
      <c r="L51" s="51">
        <v>978306.84</v>
      </c>
      <c r="M51" s="52"/>
      <c r="N51" s="52"/>
      <c r="O51" s="53"/>
      <c r="BP51" s="33"/>
      <c r="BQ51" s="40"/>
    </row>
    <row r="52" spans="1:69" s="3" customFormat="1" ht="67.5" x14ac:dyDescent="0.25">
      <c r="A52" s="34" t="s">
        <v>1040</v>
      </c>
      <c r="B52" s="35" t="s">
        <v>399</v>
      </c>
      <c r="C52" s="196" t="s">
        <v>400</v>
      </c>
      <c r="D52" s="196"/>
      <c r="E52" s="196"/>
      <c r="F52" s="34" t="s">
        <v>401</v>
      </c>
      <c r="G52" s="66">
        <v>-25.537428999999999</v>
      </c>
      <c r="H52" s="38">
        <v>133.79</v>
      </c>
      <c r="I52" s="38"/>
      <c r="J52" s="38">
        <v>133.79</v>
      </c>
      <c r="K52" s="36" t="s">
        <v>40</v>
      </c>
      <c r="L52" s="38">
        <v>-3416.65</v>
      </c>
      <c r="M52" s="38"/>
      <c r="N52" s="39"/>
      <c r="O52" s="38">
        <v>-3416.65</v>
      </c>
      <c r="BP52" s="33"/>
      <c r="BQ52" s="40" t="s">
        <v>400</v>
      </c>
    </row>
    <row r="53" spans="1:69" s="3" customFormat="1" ht="67.5" x14ac:dyDescent="0.25">
      <c r="A53" s="34" t="s">
        <v>156</v>
      </c>
      <c r="B53" s="35"/>
      <c r="C53" s="196" t="s">
        <v>639</v>
      </c>
      <c r="D53" s="196"/>
      <c r="E53" s="196"/>
      <c r="F53" s="34" t="s">
        <v>404</v>
      </c>
      <c r="G53" s="55">
        <v>108</v>
      </c>
      <c r="H53" s="38"/>
      <c r="I53" s="38"/>
      <c r="J53" s="38"/>
      <c r="K53" s="36" t="s">
        <v>40</v>
      </c>
      <c r="L53" s="38"/>
      <c r="M53" s="38"/>
      <c r="N53" s="39"/>
      <c r="O53" s="38"/>
      <c r="BP53" s="33"/>
      <c r="BQ53" s="40" t="s">
        <v>639</v>
      </c>
    </row>
    <row r="54" spans="1:69" s="3" customFormat="1" ht="67.5" x14ac:dyDescent="0.25">
      <c r="A54" s="34" t="s">
        <v>159</v>
      </c>
      <c r="B54" s="35"/>
      <c r="C54" s="196" t="s">
        <v>640</v>
      </c>
      <c r="D54" s="196"/>
      <c r="E54" s="196"/>
      <c r="F54" s="34" t="s">
        <v>404</v>
      </c>
      <c r="G54" s="55">
        <v>13</v>
      </c>
      <c r="H54" s="38"/>
      <c r="I54" s="38"/>
      <c r="J54" s="38"/>
      <c r="K54" s="36" t="s">
        <v>40</v>
      </c>
      <c r="L54" s="38"/>
      <c r="M54" s="38"/>
      <c r="N54" s="39"/>
      <c r="O54" s="38"/>
      <c r="BP54" s="33"/>
      <c r="BQ54" s="40" t="s">
        <v>640</v>
      </c>
    </row>
    <row r="55" spans="1:69" s="3" customFormat="1" ht="67.5" x14ac:dyDescent="0.25">
      <c r="A55" s="34" t="s">
        <v>162</v>
      </c>
      <c r="B55" s="35"/>
      <c r="C55" s="196" t="s">
        <v>1562</v>
      </c>
      <c r="D55" s="196"/>
      <c r="E55" s="196"/>
      <c r="F55" s="34" t="s">
        <v>404</v>
      </c>
      <c r="G55" s="55">
        <v>9</v>
      </c>
      <c r="H55" s="38"/>
      <c r="I55" s="38"/>
      <c r="J55" s="38"/>
      <c r="K55" s="36" t="s">
        <v>40</v>
      </c>
      <c r="L55" s="38"/>
      <c r="M55" s="38"/>
      <c r="N55" s="39"/>
      <c r="O55" s="38"/>
      <c r="BP55" s="33"/>
      <c r="BQ55" s="40" t="s">
        <v>1562</v>
      </c>
    </row>
    <row r="56" spans="1:69" s="3" customFormat="1" ht="67.5" x14ac:dyDescent="0.25">
      <c r="A56" s="34" t="s">
        <v>165</v>
      </c>
      <c r="B56" s="35"/>
      <c r="C56" s="196" t="s">
        <v>647</v>
      </c>
      <c r="D56" s="196"/>
      <c r="E56" s="196"/>
      <c r="F56" s="34" t="s">
        <v>404</v>
      </c>
      <c r="G56" s="55">
        <v>8</v>
      </c>
      <c r="H56" s="38"/>
      <c r="I56" s="38"/>
      <c r="J56" s="38"/>
      <c r="K56" s="36" t="s">
        <v>40</v>
      </c>
      <c r="L56" s="38"/>
      <c r="M56" s="38"/>
      <c r="N56" s="39"/>
      <c r="O56" s="38"/>
      <c r="BP56" s="33"/>
      <c r="BQ56" s="40" t="s">
        <v>647</v>
      </c>
    </row>
    <row r="57" spans="1:69" s="3" customFormat="1" ht="67.5" x14ac:dyDescent="0.25">
      <c r="A57" s="34" t="s">
        <v>168</v>
      </c>
      <c r="B57" s="35"/>
      <c r="C57" s="196" t="s">
        <v>414</v>
      </c>
      <c r="D57" s="196"/>
      <c r="E57" s="196"/>
      <c r="F57" s="34" t="s">
        <v>404</v>
      </c>
      <c r="G57" s="55">
        <v>64</v>
      </c>
      <c r="H57" s="38"/>
      <c r="I57" s="38"/>
      <c r="J57" s="38"/>
      <c r="K57" s="36" t="s">
        <v>40</v>
      </c>
      <c r="L57" s="38"/>
      <c r="M57" s="38"/>
      <c r="N57" s="39"/>
      <c r="O57" s="38"/>
      <c r="BP57" s="33"/>
      <c r="BQ57" s="40" t="s">
        <v>414</v>
      </c>
    </row>
    <row r="58" spans="1:69" s="3" customFormat="1" ht="67.5" x14ac:dyDescent="0.25">
      <c r="A58" s="34" t="s">
        <v>171</v>
      </c>
      <c r="B58" s="35"/>
      <c r="C58" s="196" t="s">
        <v>642</v>
      </c>
      <c r="D58" s="196"/>
      <c r="E58" s="196"/>
      <c r="F58" s="34" t="s">
        <v>404</v>
      </c>
      <c r="G58" s="55">
        <v>2</v>
      </c>
      <c r="H58" s="38"/>
      <c r="I58" s="38"/>
      <c r="J58" s="38"/>
      <c r="K58" s="36" t="s">
        <v>40</v>
      </c>
      <c r="L58" s="38"/>
      <c r="M58" s="38"/>
      <c r="N58" s="39"/>
      <c r="O58" s="38"/>
      <c r="BP58" s="33"/>
      <c r="BQ58" s="40" t="s">
        <v>642</v>
      </c>
    </row>
    <row r="59" spans="1:69" s="3" customFormat="1" ht="67.5" x14ac:dyDescent="0.25">
      <c r="A59" s="34" t="s">
        <v>174</v>
      </c>
      <c r="B59" s="35"/>
      <c r="C59" s="196" t="s">
        <v>643</v>
      </c>
      <c r="D59" s="196"/>
      <c r="E59" s="196"/>
      <c r="F59" s="34" t="s">
        <v>404</v>
      </c>
      <c r="G59" s="55">
        <v>2</v>
      </c>
      <c r="H59" s="38"/>
      <c r="I59" s="38"/>
      <c r="J59" s="38"/>
      <c r="K59" s="36" t="s">
        <v>40</v>
      </c>
      <c r="L59" s="38"/>
      <c r="M59" s="38"/>
      <c r="N59" s="39"/>
      <c r="O59" s="38"/>
      <c r="BP59" s="33"/>
      <c r="BQ59" s="40" t="s">
        <v>643</v>
      </c>
    </row>
    <row r="60" spans="1:69" s="3" customFormat="1" ht="67.5" x14ac:dyDescent="0.25">
      <c r="A60" s="34" t="s">
        <v>177</v>
      </c>
      <c r="B60" s="35"/>
      <c r="C60" s="196" t="s">
        <v>418</v>
      </c>
      <c r="D60" s="196"/>
      <c r="E60" s="196"/>
      <c r="F60" s="34" t="s">
        <v>404</v>
      </c>
      <c r="G60" s="55">
        <v>22</v>
      </c>
      <c r="H60" s="38"/>
      <c r="I60" s="38"/>
      <c r="J60" s="38"/>
      <c r="K60" s="36" t="s">
        <v>40</v>
      </c>
      <c r="L60" s="38"/>
      <c r="M60" s="38"/>
      <c r="N60" s="39"/>
      <c r="O60" s="38"/>
      <c r="BP60" s="33"/>
      <c r="BQ60" s="40" t="s">
        <v>418</v>
      </c>
    </row>
    <row r="61" spans="1:69" s="3" customFormat="1" ht="67.5" x14ac:dyDescent="0.25">
      <c r="A61" s="34" t="s">
        <v>180</v>
      </c>
      <c r="B61" s="35"/>
      <c r="C61" s="196" t="s">
        <v>644</v>
      </c>
      <c r="D61" s="196"/>
      <c r="E61" s="196"/>
      <c r="F61" s="34" t="s">
        <v>404</v>
      </c>
      <c r="G61" s="55">
        <v>176</v>
      </c>
      <c r="H61" s="38"/>
      <c r="I61" s="38"/>
      <c r="J61" s="38"/>
      <c r="K61" s="36" t="s">
        <v>40</v>
      </c>
      <c r="L61" s="38"/>
      <c r="M61" s="38"/>
      <c r="N61" s="39"/>
      <c r="O61" s="38"/>
      <c r="BP61" s="33"/>
      <c r="BQ61" s="40" t="s">
        <v>644</v>
      </c>
    </row>
    <row r="62" spans="1:69" s="3" customFormat="1" ht="67.5" x14ac:dyDescent="0.25">
      <c r="A62" s="34" t="s">
        <v>183</v>
      </c>
      <c r="B62" s="35"/>
      <c r="C62" s="196" t="s">
        <v>645</v>
      </c>
      <c r="D62" s="196"/>
      <c r="E62" s="196"/>
      <c r="F62" s="34" t="s">
        <v>404</v>
      </c>
      <c r="G62" s="55">
        <v>28</v>
      </c>
      <c r="H62" s="38"/>
      <c r="I62" s="38"/>
      <c r="J62" s="38"/>
      <c r="K62" s="36" t="s">
        <v>40</v>
      </c>
      <c r="L62" s="38"/>
      <c r="M62" s="38"/>
      <c r="N62" s="39"/>
      <c r="O62" s="38"/>
      <c r="BP62" s="33"/>
      <c r="BQ62" s="40" t="s">
        <v>645</v>
      </c>
    </row>
    <row r="63" spans="1:69" s="3" customFormat="1" ht="67.5" x14ac:dyDescent="0.25">
      <c r="A63" s="34" t="s">
        <v>186</v>
      </c>
      <c r="B63" s="35"/>
      <c r="C63" s="196" t="s">
        <v>646</v>
      </c>
      <c r="D63" s="196"/>
      <c r="E63" s="196"/>
      <c r="F63" s="34" t="s">
        <v>404</v>
      </c>
      <c r="G63" s="55">
        <v>14</v>
      </c>
      <c r="H63" s="38"/>
      <c r="I63" s="38"/>
      <c r="J63" s="38"/>
      <c r="K63" s="36" t="s">
        <v>40</v>
      </c>
      <c r="L63" s="38"/>
      <c r="M63" s="38"/>
      <c r="N63" s="39"/>
      <c r="O63" s="38"/>
      <c r="BP63" s="33"/>
      <c r="BQ63" s="40" t="s">
        <v>646</v>
      </c>
    </row>
    <row r="64" spans="1:69" s="3" customFormat="1" ht="67.5" x14ac:dyDescent="0.25">
      <c r="A64" s="34" t="s">
        <v>189</v>
      </c>
      <c r="B64" s="35"/>
      <c r="C64" s="196" t="s">
        <v>648</v>
      </c>
      <c r="D64" s="196"/>
      <c r="E64" s="196"/>
      <c r="F64" s="34" t="s">
        <v>404</v>
      </c>
      <c r="G64" s="55">
        <v>42</v>
      </c>
      <c r="H64" s="38"/>
      <c r="I64" s="38"/>
      <c r="J64" s="38"/>
      <c r="K64" s="36" t="s">
        <v>40</v>
      </c>
      <c r="L64" s="38"/>
      <c r="M64" s="38"/>
      <c r="N64" s="39"/>
      <c r="O64" s="38"/>
      <c r="BP64" s="33"/>
      <c r="BQ64" s="40" t="s">
        <v>648</v>
      </c>
    </row>
    <row r="65" spans="1:69" s="3" customFormat="1" ht="67.5" x14ac:dyDescent="0.25">
      <c r="A65" s="34" t="s">
        <v>192</v>
      </c>
      <c r="B65" s="35"/>
      <c r="C65" s="196" t="s">
        <v>406</v>
      </c>
      <c r="D65" s="196"/>
      <c r="E65" s="196"/>
      <c r="F65" s="34" t="s">
        <v>404</v>
      </c>
      <c r="G65" s="55">
        <v>97</v>
      </c>
      <c r="H65" s="38"/>
      <c r="I65" s="38"/>
      <c r="J65" s="38"/>
      <c r="K65" s="36" t="s">
        <v>40</v>
      </c>
      <c r="L65" s="38"/>
      <c r="M65" s="38"/>
      <c r="N65" s="39"/>
      <c r="O65" s="38"/>
      <c r="BP65" s="33"/>
      <c r="BQ65" s="40" t="s">
        <v>406</v>
      </c>
    </row>
    <row r="66" spans="1:69" s="3" customFormat="1" ht="67.5" x14ac:dyDescent="0.25">
      <c r="A66" s="34" t="s">
        <v>195</v>
      </c>
      <c r="B66" s="35"/>
      <c r="C66" s="196" t="s">
        <v>424</v>
      </c>
      <c r="D66" s="196"/>
      <c r="E66" s="196"/>
      <c r="F66" s="34" t="s">
        <v>404</v>
      </c>
      <c r="G66" s="55">
        <v>2240</v>
      </c>
      <c r="H66" s="38"/>
      <c r="I66" s="38"/>
      <c r="J66" s="38"/>
      <c r="K66" s="36" t="s">
        <v>40</v>
      </c>
      <c r="L66" s="38"/>
      <c r="M66" s="38"/>
      <c r="N66" s="39"/>
      <c r="O66" s="38"/>
      <c r="BP66" s="33"/>
      <c r="BQ66" s="40" t="s">
        <v>424</v>
      </c>
    </row>
    <row r="67" spans="1:69" s="3" customFormat="1" ht="67.5" x14ac:dyDescent="0.25">
      <c r="A67" s="34" t="s">
        <v>198</v>
      </c>
      <c r="B67" s="35"/>
      <c r="C67" s="196" t="s">
        <v>426</v>
      </c>
      <c r="D67" s="196"/>
      <c r="E67" s="196"/>
      <c r="F67" s="34" t="s">
        <v>404</v>
      </c>
      <c r="G67" s="55">
        <v>3494</v>
      </c>
      <c r="H67" s="38"/>
      <c r="I67" s="38"/>
      <c r="J67" s="38"/>
      <c r="K67" s="36" t="s">
        <v>40</v>
      </c>
      <c r="L67" s="38"/>
      <c r="M67" s="38"/>
      <c r="N67" s="39"/>
      <c r="O67" s="38"/>
      <c r="BP67" s="33"/>
      <c r="BQ67" s="40" t="s">
        <v>426</v>
      </c>
    </row>
    <row r="68" spans="1:69" s="3" customFormat="1" ht="67.5" x14ac:dyDescent="0.25">
      <c r="A68" s="34" t="s">
        <v>201</v>
      </c>
      <c r="B68" s="35"/>
      <c r="C68" s="196" t="s">
        <v>1563</v>
      </c>
      <c r="D68" s="196"/>
      <c r="E68" s="196"/>
      <c r="F68" s="34" t="s">
        <v>404</v>
      </c>
      <c r="G68" s="55">
        <v>194</v>
      </c>
      <c r="H68" s="38"/>
      <c r="I68" s="38"/>
      <c r="J68" s="38"/>
      <c r="K68" s="36" t="s">
        <v>40</v>
      </c>
      <c r="L68" s="38"/>
      <c r="M68" s="38"/>
      <c r="N68" s="39"/>
      <c r="O68" s="38"/>
      <c r="BP68" s="33"/>
      <c r="BQ68" s="40" t="s">
        <v>1563</v>
      </c>
    </row>
    <row r="69" spans="1:69" s="3" customFormat="1" ht="67.5" x14ac:dyDescent="0.25">
      <c r="A69" s="34" t="s">
        <v>204</v>
      </c>
      <c r="B69" s="35"/>
      <c r="C69" s="196" t="s">
        <v>653</v>
      </c>
      <c r="D69" s="196"/>
      <c r="E69" s="196"/>
      <c r="F69" s="34" t="s">
        <v>404</v>
      </c>
      <c r="G69" s="55">
        <v>24</v>
      </c>
      <c r="H69" s="38"/>
      <c r="I69" s="38"/>
      <c r="J69" s="38"/>
      <c r="K69" s="36" t="s">
        <v>40</v>
      </c>
      <c r="L69" s="38"/>
      <c r="M69" s="38"/>
      <c r="N69" s="39"/>
      <c r="O69" s="38"/>
      <c r="BP69" s="33"/>
      <c r="BQ69" s="40" t="s">
        <v>653</v>
      </c>
    </row>
    <row r="70" spans="1:69" s="3" customFormat="1" ht="67.5" x14ac:dyDescent="0.25">
      <c r="A70" s="34" t="s">
        <v>914</v>
      </c>
      <c r="B70" s="35" t="s">
        <v>430</v>
      </c>
      <c r="C70" s="196" t="s">
        <v>431</v>
      </c>
      <c r="D70" s="196"/>
      <c r="E70" s="196"/>
      <c r="F70" s="34" t="s">
        <v>37</v>
      </c>
      <c r="G70" s="62">
        <v>19.012450000000001</v>
      </c>
      <c r="H70" s="38" t="s">
        <v>1564</v>
      </c>
      <c r="I70" s="38" t="s">
        <v>1565</v>
      </c>
      <c r="J70" s="38">
        <v>3210.17</v>
      </c>
      <c r="K70" s="36" t="s">
        <v>40</v>
      </c>
      <c r="L70" s="38">
        <v>183699.24</v>
      </c>
      <c r="M70" s="38">
        <v>84987.36</v>
      </c>
      <c r="N70" s="39" t="s">
        <v>1566</v>
      </c>
      <c r="O70" s="38">
        <v>61033.2</v>
      </c>
      <c r="BP70" s="33"/>
      <c r="BQ70" s="40" t="s">
        <v>431</v>
      </c>
    </row>
    <row r="71" spans="1:69" s="3" customFormat="1" ht="15" x14ac:dyDescent="0.25">
      <c r="A71" s="41"/>
      <c r="B71" s="42"/>
      <c r="C71" s="43" t="s">
        <v>1567</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1568</v>
      </c>
      <c r="F72" s="48"/>
      <c r="G72" s="49"/>
      <c r="H72" s="50"/>
      <c r="I72" s="17"/>
      <c r="J72" s="17"/>
      <c r="K72" s="17"/>
      <c r="L72" s="51">
        <v>104178.74</v>
      </c>
      <c r="M72" s="52"/>
      <c r="N72" s="52"/>
      <c r="O72" s="53"/>
      <c r="BP72" s="33"/>
      <c r="BQ72" s="40"/>
    </row>
    <row r="73" spans="1:69" s="3" customFormat="1" ht="15" x14ac:dyDescent="0.25">
      <c r="A73" s="46"/>
      <c r="B73" s="47"/>
      <c r="C73" s="47"/>
      <c r="D73" s="47"/>
      <c r="E73" s="48" t="s">
        <v>1569</v>
      </c>
      <c r="F73" s="48"/>
      <c r="G73" s="49"/>
      <c r="H73" s="50"/>
      <c r="I73" s="17"/>
      <c r="J73" s="17"/>
      <c r="K73" s="17"/>
      <c r="L73" s="51">
        <v>54774.39</v>
      </c>
      <c r="M73" s="52"/>
      <c r="N73" s="52"/>
      <c r="O73" s="53"/>
      <c r="BP73" s="33"/>
      <c r="BQ73" s="40"/>
    </row>
    <row r="74" spans="1:69" s="3" customFormat="1" ht="15" x14ac:dyDescent="0.25">
      <c r="A74" s="46"/>
      <c r="B74" s="47"/>
      <c r="C74" s="47"/>
      <c r="D74" s="47"/>
      <c r="E74" s="48" t="s">
        <v>45</v>
      </c>
      <c r="F74" s="48"/>
      <c r="G74" s="49"/>
      <c r="H74" s="50"/>
      <c r="I74" s="17"/>
      <c r="J74" s="17"/>
      <c r="K74" s="17"/>
      <c r="L74" s="51">
        <v>342652.37</v>
      </c>
      <c r="M74" s="52"/>
      <c r="N74" s="52"/>
      <c r="O74" s="53"/>
      <c r="BP74" s="33"/>
      <c r="BQ74" s="40"/>
    </row>
    <row r="75" spans="1:69" s="3" customFormat="1" ht="67.5" x14ac:dyDescent="0.25">
      <c r="A75" s="34" t="s">
        <v>915</v>
      </c>
      <c r="B75" s="35" t="s">
        <v>399</v>
      </c>
      <c r="C75" s="196" t="s">
        <v>400</v>
      </c>
      <c r="D75" s="196"/>
      <c r="E75" s="196"/>
      <c r="F75" s="34" t="s">
        <v>401</v>
      </c>
      <c r="G75" s="66">
        <v>-23.765563</v>
      </c>
      <c r="H75" s="38">
        <v>133.79</v>
      </c>
      <c r="I75" s="38"/>
      <c r="J75" s="38">
        <v>133.79</v>
      </c>
      <c r="K75" s="36" t="s">
        <v>40</v>
      </c>
      <c r="L75" s="38">
        <v>-3179.59</v>
      </c>
      <c r="M75" s="38"/>
      <c r="N75" s="39"/>
      <c r="O75" s="38">
        <v>-3179.59</v>
      </c>
      <c r="BP75" s="33"/>
      <c r="BQ75" s="40" t="s">
        <v>400</v>
      </c>
    </row>
    <row r="76" spans="1:69" s="3" customFormat="1" ht="67.5" x14ac:dyDescent="0.25">
      <c r="A76" s="34" t="s">
        <v>213</v>
      </c>
      <c r="B76" s="35"/>
      <c r="C76" s="196" t="s">
        <v>661</v>
      </c>
      <c r="D76" s="196"/>
      <c r="E76" s="196"/>
      <c r="F76" s="34" t="s">
        <v>404</v>
      </c>
      <c r="G76" s="55">
        <v>116</v>
      </c>
      <c r="H76" s="38"/>
      <c r="I76" s="38"/>
      <c r="J76" s="38"/>
      <c r="K76" s="36" t="s">
        <v>40</v>
      </c>
      <c r="L76" s="38"/>
      <c r="M76" s="38"/>
      <c r="N76" s="39"/>
      <c r="O76" s="38"/>
      <c r="BP76" s="33"/>
      <c r="BQ76" s="40" t="s">
        <v>661</v>
      </c>
    </row>
    <row r="77" spans="1:69" s="3" customFormat="1" ht="67.5" x14ac:dyDescent="0.25">
      <c r="A77" s="34" t="s">
        <v>216</v>
      </c>
      <c r="B77" s="35"/>
      <c r="C77" s="196" t="s">
        <v>439</v>
      </c>
      <c r="D77" s="196"/>
      <c r="E77" s="196"/>
      <c r="F77" s="34" t="s">
        <v>404</v>
      </c>
      <c r="G77" s="55">
        <v>2</v>
      </c>
      <c r="H77" s="38"/>
      <c r="I77" s="38"/>
      <c r="J77" s="38"/>
      <c r="K77" s="36" t="s">
        <v>40</v>
      </c>
      <c r="L77" s="38"/>
      <c r="M77" s="38"/>
      <c r="N77" s="39"/>
      <c r="O77" s="38"/>
      <c r="BP77" s="33"/>
      <c r="BQ77" s="40" t="s">
        <v>439</v>
      </c>
    </row>
    <row r="78" spans="1:69" s="3" customFormat="1" ht="67.5" x14ac:dyDescent="0.25">
      <c r="A78" s="34" t="s">
        <v>219</v>
      </c>
      <c r="B78" s="35"/>
      <c r="C78" s="196" t="s">
        <v>440</v>
      </c>
      <c r="D78" s="196"/>
      <c r="E78" s="196"/>
      <c r="F78" s="34" t="s">
        <v>404</v>
      </c>
      <c r="G78" s="55">
        <v>8</v>
      </c>
      <c r="H78" s="38"/>
      <c r="I78" s="38"/>
      <c r="J78" s="38"/>
      <c r="K78" s="36" t="s">
        <v>40</v>
      </c>
      <c r="L78" s="38"/>
      <c r="M78" s="38"/>
      <c r="N78" s="39"/>
      <c r="O78" s="38"/>
      <c r="BP78" s="33"/>
      <c r="BQ78" s="40" t="s">
        <v>440</v>
      </c>
    </row>
    <row r="79" spans="1:69" s="3" customFormat="1" ht="67.5" x14ac:dyDescent="0.25">
      <c r="A79" s="34" t="s">
        <v>222</v>
      </c>
      <c r="B79" s="35"/>
      <c r="C79" s="196" t="s">
        <v>662</v>
      </c>
      <c r="D79" s="196"/>
      <c r="E79" s="196"/>
      <c r="F79" s="34" t="s">
        <v>404</v>
      </c>
      <c r="G79" s="55">
        <v>137</v>
      </c>
      <c r="H79" s="38"/>
      <c r="I79" s="38"/>
      <c r="J79" s="38"/>
      <c r="K79" s="36" t="s">
        <v>40</v>
      </c>
      <c r="L79" s="38"/>
      <c r="M79" s="38"/>
      <c r="N79" s="39"/>
      <c r="O79" s="38"/>
      <c r="BP79" s="33"/>
      <c r="BQ79" s="40" t="s">
        <v>662</v>
      </c>
    </row>
    <row r="80" spans="1:69" s="3" customFormat="1" ht="67.5" x14ac:dyDescent="0.25">
      <c r="A80" s="34" t="s">
        <v>225</v>
      </c>
      <c r="B80" s="35"/>
      <c r="C80" s="196" t="s">
        <v>1282</v>
      </c>
      <c r="D80" s="196"/>
      <c r="E80" s="196"/>
      <c r="F80" s="34" t="s">
        <v>404</v>
      </c>
      <c r="G80" s="55">
        <v>84</v>
      </c>
      <c r="H80" s="38"/>
      <c r="I80" s="38"/>
      <c r="J80" s="38"/>
      <c r="K80" s="36" t="s">
        <v>40</v>
      </c>
      <c r="L80" s="38"/>
      <c r="M80" s="38"/>
      <c r="N80" s="39"/>
      <c r="O80" s="38"/>
      <c r="BP80" s="33"/>
      <c r="BQ80" s="40" t="s">
        <v>1282</v>
      </c>
    </row>
    <row r="81" spans="1:69" s="3" customFormat="1" ht="67.5" x14ac:dyDescent="0.25">
      <c r="A81" s="34" t="s">
        <v>228</v>
      </c>
      <c r="B81" s="35"/>
      <c r="C81" s="196" t="s">
        <v>1435</v>
      </c>
      <c r="D81" s="196"/>
      <c r="E81" s="196"/>
      <c r="F81" s="34" t="s">
        <v>404</v>
      </c>
      <c r="G81" s="55">
        <v>21</v>
      </c>
      <c r="H81" s="38"/>
      <c r="I81" s="38"/>
      <c r="J81" s="38"/>
      <c r="K81" s="36" t="s">
        <v>40</v>
      </c>
      <c r="L81" s="38"/>
      <c r="M81" s="38"/>
      <c r="N81" s="39"/>
      <c r="O81" s="38"/>
      <c r="BP81" s="33"/>
      <c r="BQ81" s="40" t="s">
        <v>1435</v>
      </c>
    </row>
    <row r="82" spans="1:69" s="3" customFormat="1" ht="67.5" x14ac:dyDescent="0.25">
      <c r="A82" s="34" t="s">
        <v>231</v>
      </c>
      <c r="B82" s="35"/>
      <c r="C82" s="196" t="s">
        <v>1186</v>
      </c>
      <c r="D82" s="196"/>
      <c r="E82" s="196"/>
      <c r="F82" s="34" t="s">
        <v>404</v>
      </c>
      <c r="G82" s="55">
        <v>48</v>
      </c>
      <c r="H82" s="38"/>
      <c r="I82" s="38"/>
      <c r="J82" s="38"/>
      <c r="K82" s="36" t="s">
        <v>40</v>
      </c>
      <c r="L82" s="38"/>
      <c r="M82" s="38"/>
      <c r="N82" s="39"/>
      <c r="O82" s="38"/>
      <c r="BP82" s="33"/>
      <c r="BQ82" s="40" t="s">
        <v>1186</v>
      </c>
    </row>
    <row r="83" spans="1:69" s="3" customFormat="1" ht="67.5" x14ac:dyDescent="0.25">
      <c r="A83" s="34" t="s">
        <v>234</v>
      </c>
      <c r="B83" s="35"/>
      <c r="C83" s="196" t="s">
        <v>1131</v>
      </c>
      <c r="D83" s="196"/>
      <c r="E83" s="196"/>
      <c r="F83" s="34" t="s">
        <v>404</v>
      </c>
      <c r="G83" s="55">
        <v>2</v>
      </c>
      <c r="H83" s="38"/>
      <c r="I83" s="38"/>
      <c r="J83" s="38"/>
      <c r="K83" s="36" t="s">
        <v>40</v>
      </c>
      <c r="L83" s="38"/>
      <c r="M83" s="38"/>
      <c r="N83" s="39"/>
      <c r="O83" s="38"/>
      <c r="BP83" s="33"/>
      <c r="BQ83" s="40" t="s">
        <v>1131</v>
      </c>
    </row>
    <row r="84" spans="1:69" s="3" customFormat="1" ht="67.5" x14ac:dyDescent="0.25">
      <c r="A84" s="34" t="s">
        <v>237</v>
      </c>
      <c r="B84" s="35"/>
      <c r="C84" s="196" t="s">
        <v>1570</v>
      </c>
      <c r="D84" s="196"/>
      <c r="E84" s="196"/>
      <c r="F84" s="34" t="s">
        <v>404</v>
      </c>
      <c r="G84" s="55">
        <v>104</v>
      </c>
      <c r="H84" s="38"/>
      <c r="I84" s="38"/>
      <c r="J84" s="38"/>
      <c r="K84" s="36" t="s">
        <v>40</v>
      </c>
      <c r="L84" s="38"/>
      <c r="M84" s="38"/>
      <c r="N84" s="39"/>
      <c r="O84" s="38"/>
      <c r="BP84" s="33"/>
      <c r="BQ84" s="40" t="s">
        <v>1570</v>
      </c>
    </row>
    <row r="85" spans="1:69" s="3" customFormat="1" ht="67.5" x14ac:dyDescent="0.25">
      <c r="A85" s="34" t="s">
        <v>240</v>
      </c>
      <c r="B85" s="35"/>
      <c r="C85" s="196" t="s">
        <v>1129</v>
      </c>
      <c r="D85" s="196"/>
      <c r="E85" s="196"/>
      <c r="F85" s="34" t="s">
        <v>404</v>
      </c>
      <c r="G85" s="55">
        <v>39</v>
      </c>
      <c r="H85" s="38"/>
      <c r="I85" s="38"/>
      <c r="J85" s="38"/>
      <c r="K85" s="36" t="s">
        <v>40</v>
      </c>
      <c r="L85" s="38"/>
      <c r="M85" s="38"/>
      <c r="N85" s="39"/>
      <c r="O85" s="38"/>
      <c r="BP85" s="33"/>
      <c r="BQ85" s="40" t="s">
        <v>1129</v>
      </c>
    </row>
    <row r="86" spans="1:69" s="3" customFormat="1" ht="67.5" x14ac:dyDescent="0.25">
      <c r="A86" s="34" t="s">
        <v>243</v>
      </c>
      <c r="B86" s="35"/>
      <c r="C86" s="196" t="s">
        <v>1571</v>
      </c>
      <c r="D86" s="196"/>
      <c r="E86" s="196"/>
      <c r="F86" s="34" t="s">
        <v>404</v>
      </c>
      <c r="G86" s="55">
        <v>39</v>
      </c>
      <c r="H86" s="38"/>
      <c r="I86" s="38"/>
      <c r="J86" s="38"/>
      <c r="K86" s="36" t="s">
        <v>40</v>
      </c>
      <c r="L86" s="38"/>
      <c r="M86" s="38"/>
      <c r="N86" s="39"/>
      <c r="O86" s="38"/>
      <c r="BP86" s="33"/>
      <c r="BQ86" s="40" t="s">
        <v>1571</v>
      </c>
    </row>
    <row r="87" spans="1:69" s="3" customFormat="1" ht="67.5" x14ac:dyDescent="0.25">
      <c r="A87" s="34" t="s">
        <v>246</v>
      </c>
      <c r="B87" s="35"/>
      <c r="C87" s="196" t="s">
        <v>1572</v>
      </c>
      <c r="D87" s="196"/>
      <c r="E87" s="196"/>
      <c r="F87" s="34" t="s">
        <v>404</v>
      </c>
      <c r="G87" s="55">
        <v>4</v>
      </c>
      <c r="H87" s="38"/>
      <c r="I87" s="38"/>
      <c r="J87" s="38"/>
      <c r="K87" s="36" t="s">
        <v>40</v>
      </c>
      <c r="L87" s="38"/>
      <c r="M87" s="38"/>
      <c r="N87" s="39"/>
      <c r="O87" s="38"/>
      <c r="BP87" s="33"/>
      <c r="BQ87" s="40" t="s">
        <v>1572</v>
      </c>
    </row>
    <row r="88" spans="1:69" s="3" customFormat="1" ht="67.5" x14ac:dyDescent="0.25">
      <c r="A88" s="34" t="s">
        <v>249</v>
      </c>
      <c r="B88" s="35"/>
      <c r="C88" s="196" t="s">
        <v>1573</v>
      </c>
      <c r="D88" s="196"/>
      <c r="E88" s="196"/>
      <c r="F88" s="34" t="s">
        <v>404</v>
      </c>
      <c r="G88" s="55">
        <v>7</v>
      </c>
      <c r="H88" s="38"/>
      <c r="I88" s="38"/>
      <c r="J88" s="38"/>
      <c r="K88" s="36" t="s">
        <v>40</v>
      </c>
      <c r="L88" s="38"/>
      <c r="M88" s="38"/>
      <c r="N88" s="39"/>
      <c r="O88" s="38"/>
      <c r="BP88" s="33"/>
      <c r="BQ88" s="40" t="s">
        <v>1573</v>
      </c>
    </row>
    <row r="89" spans="1:69" s="3" customFormat="1" ht="67.5" x14ac:dyDescent="0.25">
      <c r="A89" s="34" t="s">
        <v>252</v>
      </c>
      <c r="B89" s="35"/>
      <c r="C89" s="196" t="s">
        <v>1574</v>
      </c>
      <c r="D89" s="196"/>
      <c r="E89" s="196"/>
      <c r="F89" s="34" t="s">
        <v>404</v>
      </c>
      <c r="G89" s="55">
        <v>97</v>
      </c>
      <c r="H89" s="38"/>
      <c r="I89" s="38"/>
      <c r="J89" s="38"/>
      <c r="K89" s="36" t="s">
        <v>40</v>
      </c>
      <c r="L89" s="38"/>
      <c r="M89" s="38"/>
      <c r="N89" s="39"/>
      <c r="O89" s="38"/>
      <c r="BP89" s="33"/>
      <c r="BQ89" s="40" t="s">
        <v>1574</v>
      </c>
    </row>
    <row r="90" spans="1:69" s="3" customFormat="1" ht="67.5" x14ac:dyDescent="0.25">
      <c r="A90" s="34" t="s">
        <v>255</v>
      </c>
      <c r="B90" s="35"/>
      <c r="C90" s="196" t="s">
        <v>1575</v>
      </c>
      <c r="D90" s="196"/>
      <c r="E90" s="196"/>
      <c r="F90" s="34" t="s">
        <v>404</v>
      </c>
      <c r="G90" s="55">
        <v>8</v>
      </c>
      <c r="H90" s="38"/>
      <c r="I90" s="38"/>
      <c r="J90" s="38"/>
      <c r="K90" s="36" t="s">
        <v>40</v>
      </c>
      <c r="L90" s="38"/>
      <c r="M90" s="38"/>
      <c r="N90" s="39"/>
      <c r="O90" s="38"/>
      <c r="BP90" s="33"/>
      <c r="BQ90" s="40" t="s">
        <v>1575</v>
      </c>
    </row>
    <row r="91" spans="1:69" s="3" customFormat="1" ht="67.5" x14ac:dyDescent="0.25">
      <c r="A91" s="34" t="s">
        <v>258</v>
      </c>
      <c r="B91" s="35"/>
      <c r="C91" s="196" t="s">
        <v>666</v>
      </c>
      <c r="D91" s="196"/>
      <c r="E91" s="196"/>
      <c r="F91" s="34" t="s">
        <v>404</v>
      </c>
      <c r="G91" s="55">
        <v>119</v>
      </c>
      <c r="H91" s="38"/>
      <c r="I91" s="38"/>
      <c r="J91" s="38"/>
      <c r="K91" s="36" t="s">
        <v>40</v>
      </c>
      <c r="L91" s="38"/>
      <c r="M91" s="38"/>
      <c r="N91" s="39"/>
      <c r="O91" s="38"/>
      <c r="BP91" s="33"/>
      <c r="BQ91" s="40" t="s">
        <v>666</v>
      </c>
    </row>
    <row r="92" spans="1:69" s="3" customFormat="1" ht="67.5" x14ac:dyDescent="0.25">
      <c r="A92" s="34" t="s">
        <v>260</v>
      </c>
      <c r="B92" s="35"/>
      <c r="C92" s="196" t="s">
        <v>667</v>
      </c>
      <c r="D92" s="196"/>
      <c r="E92" s="196"/>
      <c r="F92" s="34" t="s">
        <v>404</v>
      </c>
      <c r="G92" s="55">
        <v>26</v>
      </c>
      <c r="H92" s="38"/>
      <c r="I92" s="38"/>
      <c r="J92" s="38"/>
      <c r="K92" s="36" t="s">
        <v>40</v>
      </c>
      <c r="L92" s="38"/>
      <c r="M92" s="38"/>
      <c r="N92" s="39"/>
      <c r="O92" s="38"/>
      <c r="BP92" s="33"/>
      <c r="BQ92" s="40" t="s">
        <v>667</v>
      </c>
    </row>
    <row r="93" spans="1:69" s="3" customFormat="1" ht="67.5" x14ac:dyDescent="0.25">
      <c r="A93" s="34" t="s">
        <v>263</v>
      </c>
      <c r="B93" s="35"/>
      <c r="C93" s="196" t="s">
        <v>668</v>
      </c>
      <c r="D93" s="196"/>
      <c r="E93" s="196"/>
      <c r="F93" s="34" t="s">
        <v>404</v>
      </c>
      <c r="G93" s="55">
        <v>9</v>
      </c>
      <c r="H93" s="38"/>
      <c r="I93" s="38"/>
      <c r="J93" s="38"/>
      <c r="K93" s="36" t="s">
        <v>40</v>
      </c>
      <c r="L93" s="38"/>
      <c r="M93" s="38"/>
      <c r="N93" s="39"/>
      <c r="O93" s="38"/>
      <c r="BP93" s="33"/>
      <c r="BQ93" s="40" t="s">
        <v>668</v>
      </c>
    </row>
    <row r="94" spans="1:69" s="3" customFormat="1" ht="67.5" x14ac:dyDescent="0.25">
      <c r="A94" s="34" t="s">
        <v>266</v>
      </c>
      <c r="B94" s="35"/>
      <c r="C94" s="196" t="s">
        <v>1052</v>
      </c>
      <c r="D94" s="196"/>
      <c r="E94" s="196"/>
      <c r="F94" s="34" t="s">
        <v>404</v>
      </c>
      <c r="G94" s="55">
        <v>153</v>
      </c>
      <c r="H94" s="38"/>
      <c r="I94" s="38"/>
      <c r="J94" s="38"/>
      <c r="K94" s="36" t="s">
        <v>40</v>
      </c>
      <c r="L94" s="38"/>
      <c r="M94" s="38"/>
      <c r="N94" s="39"/>
      <c r="O94" s="38"/>
      <c r="BP94" s="33"/>
      <c r="BQ94" s="40" t="s">
        <v>1052</v>
      </c>
    </row>
    <row r="95" spans="1:69" s="3" customFormat="1" ht="67.5" x14ac:dyDescent="0.25">
      <c r="A95" s="34" t="s">
        <v>268</v>
      </c>
      <c r="B95" s="35"/>
      <c r="C95" s="196" t="s">
        <v>669</v>
      </c>
      <c r="D95" s="196"/>
      <c r="E95" s="196"/>
      <c r="F95" s="34" t="s">
        <v>404</v>
      </c>
      <c r="G95" s="55">
        <v>116</v>
      </c>
      <c r="H95" s="38"/>
      <c r="I95" s="38"/>
      <c r="J95" s="38"/>
      <c r="K95" s="36" t="s">
        <v>40</v>
      </c>
      <c r="L95" s="38"/>
      <c r="M95" s="38"/>
      <c r="N95" s="39"/>
      <c r="O95" s="38"/>
      <c r="BP95" s="33"/>
      <c r="BQ95" s="40" t="s">
        <v>669</v>
      </c>
    </row>
    <row r="96" spans="1:69" s="3" customFormat="1" ht="67.5" x14ac:dyDescent="0.25">
      <c r="A96" s="34" t="s">
        <v>271</v>
      </c>
      <c r="B96" s="35"/>
      <c r="C96" s="196" t="s">
        <v>446</v>
      </c>
      <c r="D96" s="196"/>
      <c r="E96" s="196"/>
      <c r="F96" s="34" t="s">
        <v>404</v>
      </c>
      <c r="G96" s="55">
        <v>146</v>
      </c>
      <c r="H96" s="38"/>
      <c r="I96" s="38"/>
      <c r="J96" s="38"/>
      <c r="K96" s="36" t="s">
        <v>40</v>
      </c>
      <c r="L96" s="38"/>
      <c r="M96" s="38"/>
      <c r="N96" s="39"/>
      <c r="O96" s="38"/>
      <c r="BP96" s="33"/>
      <c r="BQ96" s="40" t="s">
        <v>446</v>
      </c>
    </row>
    <row r="97" spans="1:69" s="3" customFormat="1" ht="67.5" x14ac:dyDescent="0.25">
      <c r="A97" s="34" t="s">
        <v>274</v>
      </c>
      <c r="B97" s="35"/>
      <c r="C97" s="196" t="s">
        <v>1136</v>
      </c>
      <c r="D97" s="196"/>
      <c r="E97" s="196"/>
      <c r="F97" s="34" t="s">
        <v>404</v>
      </c>
      <c r="G97" s="55">
        <v>39</v>
      </c>
      <c r="H97" s="38"/>
      <c r="I97" s="38"/>
      <c r="J97" s="38"/>
      <c r="K97" s="36" t="s">
        <v>40</v>
      </c>
      <c r="L97" s="38"/>
      <c r="M97" s="38"/>
      <c r="N97" s="39"/>
      <c r="O97" s="38"/>
      <c r="BP97" s="33"/>
      <c r="BQ97" s="40" t="s">
        <v>1136</v>
      </c>
    </row>
    <row r="98" spans="1:69" s="3" customFormat="1" ht="67.5" x14ac:dyDescent="0.25">
      <c r="A98" s="34" t="s">
        <v>277</v>
      </c>
      <c r="B98" s="35"/>
      <c r="C98" s="196" t="s">
        <v>670</v>
      </c>
      <c r="D98" s="196"/>
      <c r="E98" s="196"/>
      <c r="F98" s="34" t="s">
        <v>404</v>
      </c>
      <c r="G98" s="55">
        <v>35</v>
      </c>
      <c r="H98" s="38"/>
      <c r="I98" s="38"/>
      <c r="J98" s="38"/>
      <c r="K98" s="36" t="s">
        <v>40</v>
      </c>
      <c r="L98" s="38"/>
      <c r="M98" s="38"/>
      <c r="N98" s="39"/>
      <c r="O98" s="38"/>
      <c r="BP98" s="33"/>
      <c r="BQ98" s="40" t="s">
        <v>670</v>
      </c>
    </row>
    <row r="99" spans="1:69" s="3" customFormat="1" ht="67.5" x14ac:dyDescent="0.25">
      <c r="A99" s="34" t="s">
        <v>280</v>
      </c>
      <c r="B99" s="35"/>
      <c r="C99" s="196" t="s">
        <v>1576</v>
      </c>
      <c r="D99" s="196"/>
      <c r="E99" s="196"/>
      <c r="F99" s="34" t="s">
        <v>404</v>
      </c>
      <c r="G99" s="55">
        <v>3</v>
      </c>
      <c r="H99" s="38"/>
      <c r="I99" s="38"/>
      <c r="J99" s="38"/>
      <c r="K99" s="36" t="s">
        <v>40</v>
      </c>
      <c r="L99" s="38"/>
      <c r="M99" s="38"/>
      <c r="N99" s="39"/>
      <c r="O99" s="38"/>
      <c r="BP99" s="33"/>
      <c r="BQ99" s="40" t="s">
        <v>1576</v>
      </c>
    </row>
    <row r="100" spans="1:69" s="3" customFormat="1" ht="67.5" x14ac:dyDescent="0.25">
      <c r="A100" s="34" t="s">
        <v>283</v>
      </c>
      <c r="B100" s="35"/>
      <c r="C100" s="196" t="s">
        <v>1188</v>
      </c>
      <c r="D100" s="196"/>
      <c r="E100" s="196"/>
      <c r="F100" s="34" t="s">
        <v>404</v>
      </c>
      <c r="G100" s="55">
        <v>3</v>
      </c>
      <c r="H100" s="38"/>
      <c r="I100" s="38"/>
      <c r="J100" s="38"/>
      <c r="K100" s="36" t="s">
        <v>40</v>
      </c>
      <c r="L100" s="38"/>
      <c r="M100" s="38"/>
      <c r="N100" s="39"/>
      <c r="O100" s="38"/>
      <c r="BP100" s="33"/>
      <c r="BQ100" s="40" t="s">
        <v>1188</v>
      </c>
    </row>
    <row r="101" spans="1:69" s="3" customFormat="1" ht="67.5" x14ac:dyDescent="0.25">
      <c r="A101" s="34" t="s">
        <v>286</v>
      </c>
      <c r="B101" s="35"/>
      <c r="C101" s="196" t="s">
        <v>1444</v>
      </c>
      <c r="D101" s="196"/>
      <c r="E101" s="196"/>
      <c r="F101" s="34" t="s">
        <v>404</v>
      </c>
      <c r="G101" s="55">
        <v>14</v>
      </c>
      <c r="H101" s="38"/>
      <c r="I101" s="38"/>
      <c r="J101" s="38"/>
      <c r="K101" s="36" t="s">
        <v>40</v>
      </c>
      <c r="L101" s="38"/>
      <c r="M101" s="38"/>
      <c r="N101" s="39"/>
      <c r="O101" s="38"/>
      <c r="BP101" s="33"/>
      <c r="BQ101" s="40" t="s">
        <v>1444</v>
      </c>
    </row>
    <row r="102" spans="1:69" s="3" customFormat="1" ht="67.5" x14ac:dyDescent="0.25">
      <c r="A102" s="34" t="s">
        <v>675</v>
      </c>
      <c r="B102" s="35"/>
      <c r="C102" s="196" t="s">
        <v>1577</v>
      </c>
      <c r="D102" s="196"/>
      <c r="E102" s="196"/>
      <c r="F102" s="34" t="s">
        <v>404</v>
      </c>
      <c r="G102" s="55">
        <v>3</v>
      </c>
      <c r="H102" s="38"/>
      <c r="I102" s="38"/>
      <c r="J102" s="38"/>
      <c r="K102" s="36" t="s">
        <v>40</v>
      </c>
      <c r="L102" s="38"/>
      <c r="M102" s="38"/>
      <c r="N102" s="39"/>
      <c r="O102" s="38"/>
      <c r="BP102" s="33"/>
      <c r="BQ102" s="40" t="s">
        <v>1577</v>
      </c>
    </row>
    <row r="103" spans="1:69" s="3" customFormat="1" ht="67.5" x14ac:dyDescent="0.25">
      <c r="A103" s="34" t="s">
        <v>297</v>
      </c>
      <c r="B103" s="35"/>
      <c r="C103" s="196" t="s">
        <v>1578</v>
      </c>
      <c r="D103" s="196"/>
      <c r="E103" s="196"/>
      <c r="F103" s="34" t="s">
        <v>404</v>
      </c>
      <c r="G103" s="55">
        <v>3</v>
      </c>
      <c r="H103" s="38"/>
      <c r="I103" s="38"/>
      <c r="J103" s="38"/>
      <c r="K103" s="36" t="s">
        <v>40</v>
      </c>
      <c r="L103" s="38"/>
      <c r="M103" s="38"/>
      <c r="N103" s="39"/>
      <c r="O103" s="38"/>
      <c r="BP103" s="33"/>
      <c r="BQ103" s="40" t="s">
        <v>1578</v>
      </c>
    </row>
    <row r="104" spans="1:69" s="3" customFormat="1" ht="67.5" x14ac:dyDescent="0.25">
      <c r="A104" s="34" t="s">
        <v>677</v>
      </c>
      <c r="B104" s="35"/>
      <c r="C104" s="196" t="s">
        <v>449</v>
      </c>
      <c r="D104" s="196"/>
      <c r="E104" s="196"/>
      <c r="F104" s="34" t="s">
        <v>404</v>
      </c>
      <c r="G104" s="55">
        <v>55</v>
      </c>
      <c r="H104" s="38"/>
      <c r="I104" s="38"/>
      <c r="J104" s="38"/>
      <c r="K104" s="36" t="s">
        <v>40</v>
      </c>
      <c r="L104" s="38"/>
      <c r="M104" s="38"/>
      <c r="N104" s="39"/>
      <c r="O104" s="38"/>
      <c r="BP104" s="33"/>
      <c r="BQ104" s="40" t="s">
        <v>449</v>
      </c>
    </row>
    <row r="105" spans="1:69" s="3" customFormat="1" ht="67.5" x14ac:dyDescent="0.25">
      <c r="A105" s="34" t="s">
        <v>678</v>
      </c>
      <c r="B105" s="35"/>
      <c r="C105" s="196" t="s">
        <v>456</v>
      </c>
      <c r="D105" s="196"/>
      <c r="E105" s="196"/>
      <c r="F105" s="34" t="s">
        <v>404</v>
      </c>
      <c r="G105" s="55">
        <v>648</v>
      </c>
      <c r="H105" s="38"/>
      <c r="I105" s="38"/>
      <c r="J105" s="38"/>
      <c r="K105" s="36" t="s">
        <v>40</v>
      </c>
      <c r="L105" s="38"/>
      <c r="M105" s="38"/>
      <c r="N105" s="39"/>
      <c r="O105" s="38"/>
      <c r="BP105" s="33"/>
      <c r="BQ105" s="40" t="s">
        <v>456</v>
      </c>
    </row>
    <row r="106" spans="1:69" s="3" customFormat="1" ht="67.5" x14ac:dyDescent="0.25">
      <c r="A106" s="34" t="s">
        <v>680</v>
      </c>
      <c r="B106" s="35"/>
      <c r="C106" s="196" t="s">
        <v>455</v>
      </c>
      <c r="D106" s="196"/>
      <c r="E106" s="196"/>
      <c r="F106" s="34" t="s">
        <v>404</v>
      </c>
      <c r="G106" s="55">
        <v>174</v>
      </c>
      <c r="H106" s="38"/>
      <c r="I106" s="38"/>
      <c r="J106" s="38"/>
      <c r="K106" s="36" t="s">
        <v>40</v>
      </c>
      <c r="L106" s="38"/>
      <c r="M106" s="38"/>
      <c r="N106" s="39"/>
      <c r="O106" s="38"/>
      <c r="BP106" s="33"/>
      <c r="BQ106" s="40" t="s">
        <v>455</v>
      </c>
    </row>
    <row r="107" spans="1:69" s="3" customFormat="1" ht="67.5" x14ac:dyDescent="0.25">
      <c r="A107" s="34" t="s">
        <v>309</v>
      </c>
      <c r="B107" s="35"/>
      <c r="C107" s="196" t="s">
        <v>676</v>
      </c>
      <c r="D107" s="196"/>
      <c r="E107" s="196"/>
      <c r="F107" s="34" t="s">
        <v>404</v>
      </c>
      <c r="G107" s="55">
        <v>18</v>
      </c>
      <c r="H107" s="38"/>
      <c r="I107" s="38"/>
      <c r="J107" s="38"/>
      <c r="K107" s="36" t="s">
        <v>40</v>
      </c>
      <c r="L107" s="38"/>
      <c r="M107" s="38"/>
      <c r="N107" s="39"/>
      <c r="O107" s="38"/>
      <c r="BP107" s="33"/>
      <c r="BQ107" s="40" t="s">
        <v>676</v>
      </c>
    </row>
    <row r="108" spans="1:69" s="3" customFormat="1" ht="67.5" x14ac:dyDescent="0.25">
      <c r="A108" s="34" t="s">
        <v>539</v>
      </c>
      <c r="B108" s="35"/>
      <c r="C108" s="196" t="s">
        <v>674</v>
      </c>
      <c r="D108" s="196"/>
      <c r="E108" s="196"/>
      <c r="F108" s="34" t="s">
        <v>404</v>
      </c>
      <c r="G108" s="55">
        <v>477</v>
      </c>
      <c r="H108" s="38"/>
      <c r="I108" s="38"/>
      <c r="J108" s="38"/>
      <c r="K108" s="36" t="s">
        <v>40</v>
      </c>
      <c r="L108" s="38"/>
      <c r="M108" s="38"/>
      <c r="N108" s="39"/>
      <c r="O108" s="38"/>
      <c r="BP108" s="33"/>
      <c r="BQ108" s="40" t="s">
        <v>674</v>
      </c>
    </row>
    <row r="109" spans="1:69" s="3" customFormat="1" ht="67.5" x14ac:dyDescent="0.25">
      <c r="A109" s="34" t="s">
        <v>542</v>
      </c>
      <c r="B109" s="35"/>
      <c r="C109" s="196" t="s">
        <v>673</v>
      </c>
      <c r="D109" s="196"/>
      <c r="E109" s="196"/>
      <c r="F109" s="34" t="s">
        <v>404</v>
      </c>
      <c r="G109" s="55">
        <v>319</v>
      </c>
      <c r="H109" s="38"/>
      <c r="I109" s="38"/>
      <c r="J109" s="38"/>
      <c r="K109" s="36" t="s">
        <v>40</v>
      </c>
      <c r="L109" s="38"/>
      <c r="M109" s="38"/>
      <c r="N109" s="39"/>
      <c r="O109" s="38"/>
      <c r="BP109" s="33"/>
      <c r="BQ109" s="40" t="s">
        <v>673</v>
      </c>
    </row>
    <row r="110" spans="1:69" s="3" customFormat="1" ht="67.5" x14ac:dyDescent="0.25">
      <c r="A110" s="34" t="s">
        <v>545</v>
      </c>
      <c r="B110" s="35"/>
      <c r="C110" s="196" t="s">
        <v>452</v>
      </c>
      <c r="D110" s="196"/>
      <c r="E110" s="196"/>
      <c r="F110" s="34" t="s">
        <v>404</v>
      </c>
      <c r="G110" s="55">
        <v>253</v>
      </c>
      <c r="H110" s="38"/>
      <c r="I110" s="38"/>
      <c r="J110" s="38"/>
      <c r="K110" s="36" t="s">
        <v>40</v>
      </c>
      <c r="L110" s="38"/>
      <c r="M110" s="38"/>
      <c r="N110" s="39"/>
      <c r="O110" s="38"/>
      <c r="BP110" s="33"/>
      <c r="BQ110" s="40" t="s">
        <v>452</v>
      </c>
    </row>
    <row r="111" spans="1:69" s="3" customFormat="1" ht="67.5" x14ac:dyDescent="0.25">
      <c r="A111" s="34" t="s">
        <v>315</v>
      </c>
      <c r="B111" s="35"/>
      <c r="C111" s="196" t="s">
        <v>1519</v>
      </c>
      <c r="D111" s="196"/>
      <c r="E111" s="196"/>
      <c r="F111" s="34" t="s">
        <v>404</v>
      </c>
      <c r="G111" s="55">
        <v>713</v>
      </c>
      <c r="H111" s="38"/>
      <c r="I111" s="38"/>
      <c r="J111" s="38"/>
      <c r="K111" s="36" t="s">
        <v>40</v>
      </c>
      <c r="L111" s="38"/>
      <c r="M111" s="38"/>
      <c r="N111" s="39"/>
      <c r="O111" s="38"/>
      <c r="BP111" s="33"/>
      <c r="BQ111" s="40" t="s">
        <v>1519</v>
      </c>
    </row>
    <row r="112" spans="1:69" s="3" customFormat="1" ht="67.5" x14ac:dyDescent="0.25">
      <c r="A112" s="34" t="s">
        <v>548</v>
      </c>
      <c r="B112" s="35"/>
      <c r="C112" s="196" t="s">
        <v>671</v>
      </c>
      <c r="D112" s="196"/>
      <c r="E112" s="196"/>
      <c r="F112" s="34" t="s">
        <v>404</v>
      </c>
      <c r="G112" s="55">
        <v>98</v>
      </c>
      <c r="H112" s="38"/>
      <c r="I112" s="38"/>
      <c r="J112" s="38"/>
      <c r="K112" s="36" t="s">
        <v>40</v>
      </c>
      <c r="L112" s="38"/>
      <c r="M112" s="38"/>
      <c r="N112" s="39"/>
      <c r="O112" s="38"/>
      <c r="BP112" s="33"/>
      <c r="BQ112" s="40" t="s">
        <v>671</v>
      </c>
    </row>
    <row r="113" spans="1:70" s="3" customFormat="1" ht="67.5" x14ac:dyDescent="0.25">
      <c r="A113" s="34" t="s">
        <v>686</v>
      </c>
      <c r="B113" s="35"/>
      <c r="C113" s="196" t="s">
        <v>451</v>
      </c>
      <c r="D113" s="196"/>
      <c r="E113" s="196"/>
      <c r="F113" s="34" t="s">
        <v>404</v>
      </c>
      <c r="G113" s="55">
        <v>1901</v>
      </c>
      <c r="H113" s="38"/>
      <c r="I113" s="38"/>
      <c r="J113" s="38"/>
      <c r="K113" s="36" t="s">
        <v>40</v>
      </c>
      <c r="L113" s="38"/>
      <c r="M113" s="38"/>
      <c r="N113" s="39"/>
      <c r="O113" s="38"/>
      <c r="BP113" s="33"/>
      <c r="BQ113" s="40" t="s">
        <v>451</v>
      </c>
    </row>
    <row r="114" spans="1:70" s="3" customFormat="1" ht="15" x14ac:dyDescent="0.25">
      <c r="A114" s="197" t="s">
        <v>457</v>
      </c>
      <c r="B114" s="198"/>
      <c r="C114" s="198"/>
      <c r="D114" s="198"/>
      <c r="E114" s="198"/>
      <c r="F114" s="198"/>
      <c r="G114" s="198"/>
      <c r="H114" s="198"/>
      <c r="I114" s="198"/>
      <c r="J114" s="198"/>
      <c r="K114" s="198"/>
      <c r="L114" s="198"/>
      <c r="M114" s="198"/>
      <c r="N114" s="198"/>
      <c r="O114" s="199"/>
      <c r="BP114" s="33"/>
      <c r="BQ114" s="40"/>
      <c r="BR114" s="56" t="s">
        <v>457</v>
      </c>
    </row>
    <row r="115" spans="1:70" s="3" customFormat="1" ht="67.5" x14ac:dyDescent="0.25">
      <c r="A115" s="34" t="s">
        <v>322</v>
      </c>
      <c r="B115" s="35"/>
      <c r="C115" s="196" t="s">
        <v>458</v>
      </c>
      <c r="D115" s="196"/>
      <c r="E115" s="196"/>
      <c r="F115" s="34" t="s">
        <v>404</v>
      </c>
      <c r="G115" s="55">
        <v>1265</v>
      </c>
      <c r="H115" s="38"/>
      <c r="I115" s="38"/>
      <c r="J115" s="38"/>
      <c r="K115" s="36" t="s">
        <v>40</v>
      </c>
      <c r="L115" s="38"/>
      <c r="M115" s="38"/>
      <c r="N115" s="39"/>
      <c r="O115" s="38"/>
      <c r="BP115" s="33"/>
      <c r="BQ115" s="40" t="s">
        <v>458</v>
      </c>
      <c r="BR115" s="56"/>
    </row>
    <row r="116" spans="1:70" s="3" customFormat="1" ht="67.5" x14ac:dyDescent="0.25">
      <c r="A116" s="34" t="s">
        <v>561</v>
      </c>
      <c r="B116" s="35"/>
      <c r="C116" s="196" t="s">
        <v>460</v>
      </c>
      <c r="D116" s="196"/>
      <c r="E116" s="196"/>
      <c r="F116" s="34" t="s">
        <v>404</v>
      </c>
      <c r="G116" s="55">
        <v>50</v>
      </c>
      <c r="H116" s="38"/>
      <c r="I116" s="38"/>
      <c r="J116" s="38"/>
      <c r="K116" s="36" t="s">
        <v>40</v>
      </c>
      <c r="L116" s="38"/>
      <c r="M116" s="38"/>
      <c r="N116" s="39"/>
      <c r="O116" s="38"/>
      <c r="BP116" s="33"/>
      <c r="BQ116" s="40" t="s">
        <v>460</v>
      </c>
      <c r="BR116" s="56"/>
    </row>
    <row r="117" spans="1:70" s="3" customFormat="1" ht="67.5" x14ac:dyDescent="0.25">
      <c r="A117" s="34" t="s">
        <v>329</v>
      </c>
      <c r="B117" s="35"/>
      <c r="C117" s="196" t="s">
        <v>469</v>
      </c>
      <c r="D117" s="196"/>
      <c r="E117" s="196"/>
      <c r="F117" s="34" t="s">
        <v>470</v>
      </c>
      <c r="G117" s="55">
        <v>26</v>
      </c>
      <c r="H117" s="38"/>
      <c r="I117" s="38"/>
      <c r="J117" s="38"/>
      <c r="K117" s="36" t="s">
        <v>40</v>
      </c>
      <c r="L117" s="38"/>
      <c r="M117" s="38"/>
      <c r="N117" s="39"/>
      <c r="O117" s="38"/>
      <c r="BP117" s="33"/>
      <c r="BQ117" s="40" t="s">
        <v>469</v>
      </c>
      <c r="BR117" s="56"/>
    </row>
    <row r="118" spans="1:70" s="3" customFormat="1" ht="67.5" x14ac:dyDescent="0.25">
      <c r="A118" s="34" t="s">
        <v>332</v>
      </c>
      <c r="B118" s="35"/>
      <c r="C118" s="196" t="s">
        <v>1579</v>
      </c>
      <c r="D118" s="196"/>
      <c r="E118" s="196"/>
      <c r="F118" s="34" t="s">
        <v>470</v>
      </c>
      <c r="G118" s="55">
        <v>200</v>
      </c>
      <c r="H118" s="38"/>
      <c r="I118" s="38"/>
      <c r="J118" s="38"/>
      <c r="K118" s="36" t="s">
        <v>40</v>
      </c>
      <c r="L118" s="38"/>
      <c r="M118" s="38"/>
      <c r="N118" s="39"/>
      <c r="O118" s="38"/>
      <c r="BP118" s="33"/>
      <c r="BQ118" s="40" t="s">
        <v>1579</v>
      </c>
      <c r="BR118" s="56"/>
    </row>
    <row r="119" spans="1:70" s="3" customFormat="1" ht="67.5" x14ac:dyDescent="0.25">
      <c r="A119" s="34" t="s">
        <v>571</v>
      </c>
      <c r="B119" s="35"/>
      <c r="C119" s="196" t="s">
        <v>462</v>
      </c>
      <c r="D119" s="196"/>
      <c r="E119" s="196"/>
      <c r="F119" s="34" t="s">
        <v>463</v>
      </c>
      <c r="G119" s="55">
        <v>200</v>
      </c>
      <c r="H119" s="38"/>
      <c r="I119" s="38"/>
      <c r="J119" s="38"/>
      <c r="K119" s="36" t="s">
        <v>40</v>
      </c>
      <c r="L119" s="38"/>
      <c r="M119" s="38"/>
      <c r="N119" s="39"/>
      <c r="O119" s="38"/>
      <c r="BP119" s="33"/>
      <c r="BQ119" s="40" t="s">
        <v>462</v>
      </c>
      <c r="BR119" s="56"/>
    </row>
    <row r="120" spans="1:70" s="3" customFormat="1" ht="67.5" x14ac:dyDescent="0.25">
      <c r="A120" s="34" t="s">
        <v>339</v>
      </c>
      <c r="B120" s="35"/>
      <c r="C120" s="196" t="s">
        <v>461</v>
      </c>
      <c r="D120" s="196"/>
      <c r="E120" s="196"/>
      <c r="F120" s="34" t="s">
        <v>404</v>
      </c>
      <c r="G120" s="55">
        <v>20</v>
      </c>
      <c r="H120" s="38"/>
      <c r="I120" s="38"/>
      <c r="J120" s="38"/>
      <c r="K120" s="36" t="s">
        <v>40</v>
      </c>
      <c r="L120" s="38"/>
      <c r="M120" s="38"/>
      <c r="N120" s="39"/>
      <c r="O120" s="38"/>
      <c r="BP120" s="33"/>
      <c r="BQ120" s="40" t="s">
        <v>461</v>
      </c>
      <c r="BR120" s="56"/>
    </row>
    <row r="121" spans="1:70" s="3" customFormat="1" ht="67.5" x14ac:dyDescent="0.25">
      <c r="A121" s="34" t="s">
        <v>342</v>
      </c>
      <c r="B121" s="35"/>
      <c r="C121" s="196" t="s">
        <v>464</v>
      </c>
      <c r="D121" s="196"/>
      <c r="E121" s="196"/>
      <c r="F121" s="34" t="s">
        <v>404</v>
      </c>
      <c r="G121" s="55">
        <v>731</v>
      </c>
      <c r="H121" s="38"/>
      <c r="I121" s="38"/>
      <c r="J121" s="38"/>
      <c r="K121" s="36" t="s">
        <v>40</v>
      </c>
      <c r="L121" s="38"/>
      <c r="M121" s="38"/>
      <c r="N121" s="39"/>
      <c r="O121" s="38"/>
      <c r="BP121" s="33"/>
      <c r="BQ121" s="40" t="s">
        <v>464</v>
      </c>
      <c r="BR121" s="56"/>
    </row>
    <row r="122" spans="1:70" s="3" customFormat="1" ht="67.5" x14ac:dyDescent="0.25">
      <c r="A122" s="34" t="s">
        <v>345</v>
      </c>
      <c r="B122" s="35"/>
      <c r="C122" s="196" t="s">
        <v>465</v>
      </c>
      <c r="D122" s="196"/>
      <c r="E122" s="196"/>
      <c r="F122" s="34" t="s">
        <v>404</v>
      </c>
      <c r="G122" s="55">
        <v>15357</v>
      </c>
      <c r="H122" s="38"/>
      <c r="I122" s="38"/>
      <c r="J122" s="38"/>
      <c r="K122" s="36" t="s">
        <v>40</v>
      </c>
      <c r="L122" s="38"/>
      <c r="M122" s="38"/>
      <c r="N122" s="39"/>
      <c r="O122" s="38"/>
      <c r="BP122" s="33"/>
      <c r="BQ122" s="40" t="s">
        <v>465</v>
      </c>
      <c r="BR122" s="56"/>
    </row>
    <row r="123" spans="1:70" s="3" customFormat="1" ht="67.5" x14ac:dyDescent="0.25">
      <c r="A123" s="34" t="s">
        <v>690</v>
      </c>
      <c r="B123" s="35"/>
      <c r="C123" s="196" t="s">
        <v>466</v>
      </c>
      <c r="D123" s="196"/>
      <c r="E123" s="196"/>
      <c r="F123" s="34" t="s">
        <v>404</v>
      </c>
      <c r="G123" s="55">
        <v>3908</v>
      </c>
      <c r="H123" s="38"/>
      <c r="I123" s="38"/>
      <c r="J123" s="38"/>
      <c r="K123" s="36" t="s">
        <v>40</v>
      </c>
      <c r="L123" s="38"/>
      <c r="M123" s="38"/>
      <c r="N123" s="39"/>
      <c r="O123" s="38"/>
      <c r="BP123" s="33"/>
      <c r="BQ123" s="40" t="s">
        <v>466</v>
      </c>
      <c r="BR123" s="56"/>
    </row>
    <row r="124" spans="1:70" s="3" customFormat="1" ht="67.5" x14ac:dyDescent="0.25">
      <c r="A124" s="34" t="s">
        <v>591</v>
      </c>
      <c r="B124" s="35"/>
      <c r="C124" s="196" t="s">
        <v>468</v>
      </c>
      <c r="D124" s="196"/>
      <c r="E124" s="196"/>
      <c r="F124" s="34" t="s">
        <v>404</v>
      </c>
      <c r="G124" s="55">
        <v>720</v>
      </c>
      <c r="H124" s="38"/>
      <c r="I124" s="38"/>
      <c r="J124" s="38"/>
      <c r="K124" s="36" t="s">
        <v>40</v>
      </c>
      <c r="L124" s="38"/>
      <c r="M124" s="38"/>
      <c r="N124" s="39"/>
      <c r="O124" s="38"/>
      <c r="BP124" s="33"/>
      <c r="BQ124" s="40" t="s">
        <v>468</v>
      </c>
      <c r="BR124" s="56"/>
    </row>
    <row r="125" spans="1:70" s="3" customFormat="1" ht="67.5" x14ac:dyDescent="0.25">
      <c r="A125" s="34" t="s">
        <v>593</v>
      </c>
      <c r="B125" s="35"/>
      <c r="C125" s="196" t="s">
        <v>1445</v>
      </c>
      <c r="D125" s="196"/>
      <c r="E125" s="196"/>
      <c r="F125" s="34" t="s">
        <v>470</v>
      </c>
      <c r="G125" s="55">
        <v>1</v>
      </c>
      <c r="H125" s="38"/>
      <c r="I125" s="38"/>
      <c r="J125" s="38"/>
      <c r="K125" s="36" t="s">
        <v>40</v>
      </c>
      <c r="L125" s="38"/>
      <c r="M125" s="38"/>
      <c r="N125" s="39"/>
      <c r="O125" s="38"/>
      <c r="BP125" s="33"/>
      <c r="BQ125" s="40" t="s">
        <v>1445</v>
      </c>
      <c r="BR125" s="56"/>
    </row>
    <row r="126" spans="1:70" s="3" customFormat="1" ht="67.5" x14ac:dyDescent="0.25">
      <c r="A126" s="34" t="s">
        <v>595</v>
      </c>
      <c r="B126" s="35"/>
      <c r="C126" s="196" t="s">
        <v>1446</v>
      </c>
      <c r="D126" s="196"/>
      <c r="E126" s="196"/>
      <c r="F126" s="34" t="s">
        <v>470</v>
      </c>
      <c r="G126" s="55">
        <v>1</v>
      </c>
      <c r="H126" s="38"/>
      <c r="I126" s="38"/>
      <c r="J126" s="38"/>
      <c r="K126" s="36" t="s">
        <v>40</v>
      </c>
      <c r="L126" s="38"/>
      <c r="M126" s="38"/>
      <c r="N126" s="39"/>
      <c r="O126" s="38"/>
      <c r="BP126" s="33"/>
      <c r="BQ126" s="40" t="s">
        <v>1446</v>
      </c>
      <c r="BR126" s="56"/>
    </row>
    <row r="127" spans="1:70" s="3" customFormat="1" ht="67.5" x14ac:dyDescent="0.25">
      <c r="A127" s="34" t="s">
        <v>597</v>
      </c>
      <c r="B127" s="35"/>
      <c r="C127" s="196" t="s">
        <v>1447</v>
      </c>
      <c r="D127" s="196"/>
      <c r="E127" s="196"/>
      <c r="F127" s="34" t="s">
        <v>470</v>
      </c>
      <c r="G127" s="55">
        <v>2</v>
      </c>
      <c r="H127" s="38"/>
      <c r="I127" s="38"/>
      <c r="J127" s="38"/>
      <c r="K127" s="36" t="s">
        <v>40</v>
      </c>
      <c r="L127" s="38"/>
      <c r="M127" s="38"/>
      <c r="N127" s="39"/>
      <c r="O127" s="38"/>
      <c r="BP127" s="33"/>
      <c r="BQ127" s="40" t="s">
        <v>1447</v>
      </c>
      <c r="BR127" s="56"/>
    </row>
    <row r="128" spans="1:70" s="3" customFormat="1" ht="67.5" x14ac:dyDescent="0.25">
      <c r="A128" s="34" t="s">
        <v>981</v>
      </c>
      <c r="B128" s="35"/>
      <c r="C128" s="196" t="s">
        <v>684</v>
      </c>
      <c r="D128" s="196"/>
      <c r="E128" s="196"/>
      <c r="F128" s="34" t="s">
        <v>404</v>
      </c>
      <c r="G128" s="55">
        <v>140</v>
      </c>
      <c r="H128" s="38"/>
      <c r="I128" s="38"/>
      <c r="J128" s="38"/>
      <c r="K128" s="36" t="s">
        <v>40</v>
      </c>
      <c r="L128" s="38"/>
      <c r="M128" s="38"/>
      <c r="N128" s="39"/>
      <c r="O128" s="38"/>
      <c r="BP128" s="33"/>
      <c r="BQ128" s="40" t="s">
        <v>684</v>
      </c>
      <c r="BR128" s="56"/>
    </row>
    <row r="129" spans="1:70" s="3" customFormat="1" ht="67.5" x14ac:dyDescent="0.25">
      <c r="A129" s="34" t="s">
        <v>983</v>
      </c>
      <c r="B129" s="35"/>
      <c r="C129" s="196" t="s">
        <v>1580</v>
      </c>
      <c r="D129" s="196"/>
      <c r="E129" s="196"/>
      <c r="F129" s="34" t="s">
        <v>470</v>
      </c>
      <c r="G129" s="55">
        <v>2</v>
      </c>
      <c r="H129" s="38"/>
      <c r="I129" s="38"/>
      <c r="J129" s="38"/>
      <c r="K129" s="36" t="s">
        <v>40</v>
      </c>
      <c r="L129" s="38"/>
      <c r="M129" s="38"/>
      <c r="N129" s="39"/>
      <c r="O129" s="38"/>
      <c r="BP129" s="33"/>
      <c r="BQ129" s="40" t="s">
        <v>1580</v>
      </c>
      <c r="BR129" s="56"/>
    </row>
    <row r="130" spans="1:70" s="3" customFormat="1" ht="67.5" x14ac:dyDescent="0.25">
      <c r="A130" s="34" t="s">
        <v>701</v>
      </c>
      <c r="B130" s="35"/>
      <c r="C130" s="196" t="s">
        <v>1581</v>
      </c>
      <c r="D130" s="196"/>
      <c r="E130" s="196"/>
      <c r="F130" s="34" t="s">
        <v>470</v>
      </c>
      <c r="G130" s="55">
        <v>1</v>
      </c>
      <c r="H130" s="38"/>
      <c r="I130" s="38"/>
      <c r="J130" s="38"/>
      <c r="K130" s="36" t="s">
        <v>40</v>
      </c>
      <c r="L130" s="38"/>
      <c r="M130" s="38"/>
      <c r="N130" s="39"/>
      <c r="O130" s="38"/>
      <c r="BP130" s="33"/>
      <c r="BQ130" s="40" t="s">
        <v>1581</v>
      </c>
      <c r="BR130" s="56"/>
    </row>
    <row r="131" spans="1:70" s="3" customFormat="1" ht="67.5" x14ac:dyDescent="0.25">
      <c r="A131" s="34" t="s">
        <v>702</v>
      </c>
      <c r="B131" s="35"/>
      <c r="C131" s="196" t="s">
        <v>1582</v>
      </c>
      <c r="D131" s="196"/>
      <c r="E131" s="196"/>
      <c r="F131" s="34" t="s">
        <v>470</v>
      </c>
      <c r="G131" s="55">
        <v>1</v>
      </c>
      <c r="H131" s="38"/>
      <c r="I131" s="38"/>
      <c r="J131" s="38"/>
      <c r="K131" s="36" t="s">
        <v>40</v>
      </c>
      <c r="L131" s="38"/>
      <c r="M131" s="38"/>
      <c r="N131" s="39"/>
      <c r="O131" s="38"/>
      <c r="BP131" s="33"/>
      <c r="BQ131" s="40" t="s">
        <v>1582</v>
      </c>
      <c r="BR131" s="56"/>
    </row>
    <row r="132" spans="1:70" s="3" customFormat="1" ht="67.5" x14ac:dyDescent="0.25">
      <c r="A132" s="34" t="s">
        <v>987</v>
      </c>
      <c r="B132" s="35"/>
      <c r="C132" s="196" t="s">
        <v>1583</v>
      </c>
      <c r="D132" s="196"/>
      <c r="E132" s="196"/>
      <c r="F132" s="34" t="s">
        <v>470</v>
      </c>
      <c r="G132" s="55">
        <v>2</v>
      </c>
      <c r="H132" s="38"/>
      <c r="I132" s="38"/>
      <c r="J132" s="38"/>
      <c r="K132" s="36" t="s">
        <v>40</v>
      </c>
      <c r="L132" s="38"/>
      <c r="M132" s="38"/>
      <c r="N132" s="39"/>
      <c r="O132" s="38"/>
      <c r="BP132" s="33"/>
      <c r="BQ132" s="40" t="s">
        <v>1583</v>
      </c>
      <c r="BR132" s="56"/>
    </row>
    <row r="133" spans="1:70" s="3" customFormat="1" ht="15" x14ac:dyDescent="0.25">
      <c r="A133" s="197" t="s">
        <v>505</v>
      </c>
      <c r="B133" s="198"/>
      <c r="C133" s="198"/>
      <c r="D133" s="198"/>
      <c r="E133" s="198"/>
      <c r="F133" s="198"/>
      <c r="G133" s="198"/>
      <c r="H133" s="198"/>
      <c r="I133" s="198"/>
      <c r="J133" s="198"/>
      <c r="K133" s="198"/>
      <c r="L133" s="198"/>
      <c r="M133" s="198"/>
      <c r="N133" s="198"/>
      <c r="O133" s="199"/>
      <c r="BP133" s="33"/>
      <c r="BQ133" s="40"/>
      <c r="BR133" s="56" t="s">
        <v>505</v>
      </c>
    </row>
    <row r="134" spans="1:70" s="3" customFormat="1" ht="67.5" x14ac:dyDescent="0.25">
      <c r="A134" s="34" t="s">
        <v>708</v>
      </c>
      <c r="B134" s="35" t="s">
        <v>507</v>
      </c>
      <c r="C134" s="196" t="s">
        <v>508</v>
      </c>
      <c r="D134" s="196"/>
      <c r="E134" s="196"/>
      <c r="F134" s="34" t="s">
        <v>509</v>
      </c>
      <c r="G134" s="54">
        <v>0.8</v>
      </c>
      <c r="H134" s="38" t="s">
        <v>1584</v>
      </c>
      <c r="I134" s="38" t="s">
        <v>1585</v>
      </c>
      <c r="J134" s="38">
        <v>10834.99</v>
      </c>
      <c r="K134" s="36" t="s">
        <v>40</v>
      </c>
      <c r="L134" s="38">
        <v>10643.58</v>
      </c>
      <c r="M134" s="38">
        <v>1778.19</v>
      </c>
      <c r="N134" s="39" t="s">
        <v>1586</v>
      </c>
      <c r="O134" s="38">
        <v>8668</v>
      </c>
      <c r="BP134" s="33"/>
      <c r="BQ134" s="40" t="s">
        <v>508</v>
      </c>
      <c r="BR134" s="56"/>
    </row>
    <row r="135" spans="1:70" s="3" customFormat="1" ht="15" x14ac:dyDescent="0.25">
      <c r="A135" s="41"/>
      <c r="B135" s="42"/>
      <c r="C135" s="43" t="s">
        <v>1454</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1587</v>
      </c>
      <c r="F136" s="48"/>
      <c r="G136" s="49"/>
      <c r="H136" s="50"/>
      <c r="I136" s="17"/>
      <c r="J136" s="17"/>
      <c r="K136" s="17"/>
      <c r="L136" s="51">
        <v>1675.47</v>
      </c>
      <c r="M136" s="52"/>
      <c r="N136" s="52"/>
      <c r="O136" s="53"/>
      <c r="BP136" s="33"/>
      <c r="BQ136" s="40"/>
      <c r="BR136" s="56"/>
    </row>
    <row r="137" spans="1:70" s="3" customFormat="1" ht="15" x14ac:dyDescent="0.25">
      <c r="A137" s="46"/>
      <c r="B137" s="47"/>
      <c r="C137" s="47"/>
      <c r="D137" s="47"/>
      <c r="E137" s="48" t="s">
        <v>1588</v>
      </c>
      <c r="F137" s="48"/>
      <c r="G137" s="49"/>
      <c r="H137" s="50"/>
      <c r="I137" s="17"/>
      <c r="J137" s="17"/>
      <c r="K137" s="17"/>
      <c r="L137" s="51">
        <v>909.03</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13228.08</v>
      </c>
      <c r="M138" s="52"/>
      <c r="N138" s="52"/>
      <c r="O138" s="53"/>
      <c r="BP138" s="33"/>
      <c r="BQ138" s="40"/>
      <c r="BR138" s="56"/>
    </row>
    <row r="139" spans="1:70" s="3" customFormat="1" ht="67.5" x14ac:dyDescent="0.25">
      <c r="A139" s="34" t="s">
        <v>709</v>
      </c>
      <c r="B139" s="35" t="s">
        <v>516</v>
      </c>
      <c r="C139" s="196" t="s">
        <v>517</v>
      </c>
      <c r="D139" s="196"/>
      <c r="E139" s="196"/>
      <c r="F139" s="34" t="s">
        <v>487</v>
      </c>
      <c r="G139" s="65">
        <v>-1.2E-2</v>
      </c>
      <c r="H139" s="38">
        <v>715695.09</v>
      </c>
      <c r="I139" s="38"/>
      <c r="J139" s="38">
        <v>715695.09</v>
      </c>
      <c r="K139" s="36" t="s">
        <v>40</v>
      </c>
      <c r="L139" s="38">
        <v>-8588.34</v>
      </c>
      <c r="M139" s="38"/>
      <c r="N139" s="39"/>
      <c r="O139" s="38">
        <v>-8588.34</v>
      </c>
      <c r="BP139" s="33"/>
      <c r="BQ139" s="40" t="s">
        <v>517</v>
      </c>
      <c r="BR139" s="56"/>
    </row>
    <row r="140" spans="1:70" s="3" customFormat="1" ht="67.5" x14ac:dyDescent="0.25">
      <c r="A140" s="34" t="s">
        <v>710</v>
      </c>
      <c r="B140" s="35" t="s">
        <v>518</v>
      </c>
      <c r="C140" s="196" t="s">
        <v>519</v>
      </c>
      <c r="D140" s="196"/>
      <c r="E140" s="196"/>
      <c r="F140" s="34" t="s">
        <v>404</v>
      </c>
      <c r="G140" s="55">
        <v>30</v>
      </c>
      <c r="H140" s="38"/>
      <c r="I140" s="38"/>
      <c r="J140" s="38"/>
      <c r="K140" s="36" t="s">
        <v>40</v>
      </c>
      <c r="L140" s="38"/>
      <c r="M140" s="38"/>
      <c r="N140" s="39"/>
      <c r="O140" s="38"/>
      <c r="BP140" s="33"/>
      <c r="BQ140" s="40" t="s">
        <v>519</v>
      </c>
      <c r="BR140" s="56"/>
    </row>
    <row r="141" spans="1:70" s="3" customFormat="1" ht="15" x14ac:dyDescent="0.25">
      <c r="A141" s="197" t="s">
        <v>473</v>
      </c>
      <c r="B141" s="198"/>
      <c r="C141" s="198"/>
      <c r="D141" s="198"/>
      <c r="E141" s="198"/>
      <c r="F141" s="198"/>
      <c r="G141" s="198"/>
      <c r="H141" s="198"/>
      <c r="I141" s="198"/>
      <c r="J141" s="198"/>
      <c r="K141" s="198"/>
      <c r="L141" s="198"/>
      <c r="M141" s="198"/>
      <c r="N141" s="198"/>
      <c r="O141" s="199"/>
      <c r="BP141" s="33"/>
      <c r="BQ141" s="40"/>
      <c r="BR141" s="56" t="s">
        <v>473</v>
      </c>
    </row>
    <row r="142" spans="1:70" s="3" customFormat="1" ht="67.5" x14ac:dyDescent="0.25">
      <c r="A142" s="34" t="s">
        <v>1589</v>
      </c>
      <c r="B142" s="35" t="s">
        <v>475</v>
      </c>
      <c r="C142" s="196" t="s">
        <v>476</v>
      </c>
      <c r="D142" s="196"/>
      <c r="E142" s="196"/>
      <c r="F142" s="34" t="s">
        <v>477</v>
      </c>
      <c r="G142" s="55">
        <v>170</v>
      </c>
      <c r="H142" s="38" t="s">
        <v>1590</v>
      </c>
      <c r="I142" s="38" t="s">
        <v>1591</v>
      </c>
      <c r="J142" s="38">
        <v>58.12</v>
      </c>
      <c r="K142" s="36" t="s">
        <v>40</v>
      </c>
      <c r="L142" s="38">
        <v>347119.6</v>
      </c>
      <c r="M142" s="38">
        <v>318714.3</v>
      </c>
      <c r="N142" s="39" t="s">
        <v>1592</v>
      </c>
      <c r="O142" s="38">
        <v>9880.4</v>
      </c>
      <c r="BP142" s="33"/>
      <c r="BQ142" s="40" t="s">
        <v>476</v>
      </c>
      <c r="BR142" s="56"/>
    </row>
    <row r="143" spans="1:70" s="3" customFormat="1" ht="15" x14ac:dyDescent="0.25">
      <c r="A143" s="41"/>
      <c r="B143" s="42"/>
      <c r="C143" s="43" t="s">
        <v>1593</v>
      </c>
      <c r="D143" s="44"/>
      <c r="E143" s="44"/>
      <c r="F143" s="44"/>
      <c r="G143" s="44"/>
      <c r="H143" s="44"/>
      <c r="I143" s="44"/>
      <c r="J143" s="44"/>
      <c r="K143" s="44"/>
      <c r="L143" s="44"/>
      <c r="M143" s="44"/>
      <c r="N143" s="44"/>
      <c r="O143" s="45"/>
      <c r="BP143" s="33"/>
      <c r="BQ143" s="40"/>
      <c r="BR143" s="56"/>
    </row>
    <row r="144" spans="1:70" s="3" customFormat="1" ht="15" x14ac:dyDescent="0.25">
      <c r="A144" s="46"/>
      <c r="B144" s="47"/>
      <c r="C144" s="47"/>
      <c r="D144" s="47"/>
      <c r="E144" s="48" t="s">
        <v>1594</v>
      </c>
      <c r="F144" s="48"/>
      <c r="G144" s="49"/>
      <c r="H144" s="50"/>
      <c r="I144" s="17"/>
      <c r="J144" s="17"/>
      <c r="K144" s="17"/>
      <c r="L144" s="51">
        <v>310359.94</v>
      </c>
      <c r="M144" s="52"/>
      <c r="N144" s="52"/>
      <c r="O144" s="53"/>
      <c r="BP144" s="33"/>
      <c r="BQ144" s="40"/>
      <c r="BR144" s="56"/>
    </row>
    <row r="145" spans="1:70" s="3" customFormat="1" ht="15" x14ac:dyDescent="0.25">
      <c r="A145" s="46"/>
      <c r="B145" s="47"/>
      <c r="C145" s="47"/>
      <c r="D145" s="47"/>
      <c r="E145" s="48" t="s">
        <v>1595</v>
      </c>
      <c r="F145" s="48"/>
      <c r="G145" s="49"/>
      <c r="H145" s="50"/>
      <c r="I145" s="17"/>
      <c r="J145" s="17"/>
      <c r="K145" s="17"/>
      <c r="L145" s="51">
        <v>163178.94</v>
      </c>
      <c r="M145" s="52"/>
      <c r="N145" s="52"/>
      <c r="O145" s="53"/>
      <c r="BP145" s="33"/>
      <c r="BQ145" s="40"/>
      <c r="BR145" s="56"/>
    </row>
    <row r="146" spans="1:70" s="3" customFormat="1" ht="15" x14ac:dyDescent="0.25">
      <c r="A146" s="46"/>
      <c r="B146" s="47"/>
      <c r="C146" s="47"/>
      <c r="D146" s="47"/>
      <c r="E146" s="48" t="s">
        <v>45</v>
      </c>
      <c r="F146" s="48"/>
      <c r="G146" s="49"/>
      <c r="H146" s="50"/>
      <c r="I146" s="17"/>
      <c r="J146" s="17"/>
      <c r="K146" s="17"/>
      <c r="L146" s="51">
        <v>820658.48</v>
      </c>
      <c r="M146" s="52"/>
      <c r="N146" s="52"/>
      <c r="O146" s="53"/>
      <c r="BP146" s="33"/>
      <c r="BQ146" s="40"/>
      <c r="BR146" s="56"/>
    </row>
    <row r="147" spans="1:70" s="3" customFormat="1" ht="67.5" x14ac:dyDescent="0.25">
      <c r="A147" s="34" t="s">
        <v>713</v>
      </c>
      <c r="B147" s="35" t="s">
        <v>485</v>
      </c>
      <c r="C147" s="196" t="s">
        <v>486</v>
      </c>
      <c r="D147" s="196"/>
      <c r="E147" s="196"/>
      <c r="F147" s="34" t="s">
        <v>487</v>
      </c>
      <c r="G147" s="37">
        <v>-0.17</v>
      </c>
      <c r="H147" s="38">
        <v>47206.35</v>
      </c>
      <c r="I147" s="38"/>
      <c r="J147" s="38">
        <v>47206.35</v>
      </c>
      <c r="K147" s="36" t="s">
        <v>40</v>
      </c>
      <c r="L147" s="38">
        <v>-8025.08</v>
      </c>
      <c r="M147" s="38"/>
      <c r="N147" s="39"/>
      <c r="O147" s="38">
        <v>-8025.08</v>
      </c>
      <c r="BP147" s="33"/>
      <c r="BQ147" s="40" t="s">
        <v>486</v>
      </c>
      <c r="BR147" s="56"/>
    </row>
    <row r="148" spans="1:70" s="3" customFormat="1" ht="67.5" x14ac:dyDescent="0.25">
      <c r="A148" s="34" t="s">
        <v>996</v>
      </c>
      <c r="B148" s="35"/>
      <c r="C148" s="196" t="s">
        <v>488</v>
      </c>
      <c r="D148" s="196"/>
      <c r="E148" s="196"/>
      <c r="F148" s="34" t="s">
        <v>404</v>
      </c>
      <c r="G148" s="55">
        <v>700</v>
      </c>
      <c r="H148" s="38"/>
      <c r="I148" s="38"/>
      <c r="J148" s="38"/>
      <c r="K148" s="36" t="s">
        <v>40</v>
      </c>
      <c r="L148" s="38"/>
      <c r="M148" s="38"/>
      <c r="N148" s="39"/>
      <c r="O148" s="38"/>
      <c r="BP148" s="33"/>
      <c r="BQ148" s="40" t="s">
        <v>488</v>
      </c>
      <c r="BR148" s="56"/>
    </row>
    <row r="149" spans="1:70" s="3" customFormat="1" ht="67.5" x14ac:dyDescent="0.25">
      <c r="A149" s="34" t="s">
        <v>719</v>
      </c>
      <c r="B149" s="35"/>
      <c r="C149" s="196" t="s">
        <v>703</v>
      </c>
      <c r="D149" s="196"/>
      <c r="E149" s="196"/>
      <c r="F149" s="34" t="s">
        <v>404</v>
      </c>
      <c r="G149" s="55">
        <v>1000</v>
      </c>
      <c r="H149" s="38"/>
      <c r="I149" s="38"/>
      <c r="J149" s="38"/>
      <c r="K149" s="36" t="s">
        <v>40</v>
      </c>
      <c r="L149" s="38"/>
      <c r="M149" s="38"/>
      <c r="N149" s="39"/>
      <c r="O149" s="38"/>
      <c r="BP149" s="33"/>
      <c r="BQ149" s="40" t="s">
        <v>703</v>
      </c>
      <c r="BR149" s="56"/>
    </row>
    <row r="150" spans="1:70" s="3" customFormat="1" ht="67.5" x14ac:dyDescent="0.25">
      <c r="A150" s="34" t="s">
        <v>720</v>
      </c>
      <c r="B150" s="35" t="s">
        <v>301</v>
      </c>
      <c r="C150" s="196" t="s">
        <v>302</v>
      </c>
      <c r="D150" s="196"/>
      <c r="E150" s="196"/>
      <c r="F150" s="34" t="s">
        <v>37</v>
      </c>
      <c r="G150" s="55">
        <v>3</v>
      </c>
      <c r="H150" s="38" t="s">
        <v>1596</v>
      </c>
      <c r="I150" s="38" t="s">
        <v>1597</v>
      </c>
      <c r="J150" s="38">
        <v>1471.28</v>
      </c>
      <c r="K150" s="36" t="s">
        <v>40</v>
      </c>
      <c r="L150" s="38">
        <v>56279.46</v>
      </c>
      <c r="M150" s="38">
        <v>50383.83</v>
      </c>
      <c r="N150" s="39" t="s">
        <v>1598</v>
      </c>
      <c r="O150" s="38">
        <v>4413.84</v>
      </c>
      <c r="BP150" s="33"/>
      <c r="BQ150" s="40" t="s">
        <v>302</v>
      </c>
      <c r="BR150" s="56"/>
    </row>
    <row r="151" spans="1:70" s="3" customFormat="1" ht="15" x14ac:dyDescent="0.25">
      <c r="A151" s="41"/>
      <c r="B151" s="42"/>
      <c r="C151" s="43" t="s">
        <v>1599</v>
      </c>
      <c r="D151" s="44"/>
      <c r="E151" s="44"/>
      <c r="F151" s="44"/>
      <c r="G151" s="44"/>
      <c r="H151" s="44"/>
      <c r="I151" s="44"/>
      <c r="J151" s="44"/>
      <c r="K151" s="44"/>
      <c r="L151" s="44"/>
      <c r="M151" s="44"/>
      <c r="N151" s="44"/>
      <c r="O151" s="45"/>
      <c r="BP151" s="33"/>
      <c r="BQ151" s="40"/>
      <c r="BR151" s="56"/>
    </row>
    <row r="152" spans="1:70" s="3" customFormat="1" ht="15" x14ac:dyDescent="0.25">
      <c r="A152" s="46"/>
      <c r="B152" s="47"/>
      <c r="C152" s="47"/>
      <c r="D152" s="47"/>
      <c r="E152" s="48" t="s">
        <v>1600</v>
      </c>
      <c r="F152" s="48"/>
      <c r="G152" s="49"/>
      <c r="H152" s="50"/>
      <c r="I152" s="17"/>
      <c r="J152" s="17"/>
      <c r="K152" s="17"/>
      <c r="L152" s="51">
        <v>48935.37</v>
      </c>
      <c r="M152" s="52"/>
      <c r="N152" s="52"/>
      <c r="O152" s="53"/>
      <c r="BP152" s="33"/>
      <c r="BQ152" s="40"/>
      <c r="BR152" s="56"/>
    </row>
    <row r="153" spans="1:70" s="3" customFormat="1" ht="15" x14ac:dyDescent="0.25">
      <c r="A153" s="46"/>
      <c r="B153" s="47"/>
      <c r="C153" s="47"/>
      <c r="D153" s="47"/>
      <c r="E153" s="48" t="s">
        <v>1601</v>
      </c>
      <c r="F153" s="48"/>
      <c r="G153" s="49"/>
      <c r="H153" s="50"/>
      <c r="I153" s="17"/>
      <c r="J153" s="17"/>
      <c r="K153" s="17"/>
      <c r="L153" s="51">
        <v>25728.91</v>
      </c>
      <c r="M153" s="52"/>
      <c r="N153" s="52"/>
      <c r="O153" s="53"/>
      <c r="BP153" s="33"/>
      <c r="BQ153" s="40"/>
      <c r="BR153" s="56"/>
    </row>
    <row r="154" spans="1:70" s="3" customFormat="1" ht="15" x14ac:dyDescent="0.25">
      <c r="A154" s="46"/>
      <c r="B154" s="47"/>
      <c r="C154" s="47"/>
      <c r="D154" s="47"/>
      <c r="E154" s="48" t="s">
        <v>45</v>
      </c>
      <c r="F154" s="48"/>
      <c r="G154" s="49"/>
      <c r="H154" s="50"/>
      <c r="I154" s="17"/>
      <c r="J154" s="17"/>
      <c r="K154" s="17"/>
      <c r="L154" s="51">
        <v>130943.74</v>
      </c>
      <c r="M154" s="52"/>
      <c r="N154" s="52"/>
      <c r="O154" s="53"/>
      <c r="BP154" s="33"/>
      <c r="BQ154" s="40"/>
      <c r="BR154" s="56"/>
    </row>
    <row r="155" spans="1:70" s="3" customFormat="1" ht="67.5" x14ac:dyDescent="0.25">
      <c r="A155" s="34" t="s">
        <v>725</v>
      </c>
      <c r="B155" s="35" t="s">
        <v>495</v>
      </c>
      <c r="C155" s="196" t="s">
        <v>496</v>
      </c>
      <c r="D155" s="196"/>
      <c r="E155" s="196"/>
      <c r="F155" s="34" t="s">
        <v>497</v>
      </c>
      <c r="G155" s="37">
        <v>-6.12</v>
      </c>
      <c r="H155" s="38">
        <v>655.95</v>
      </c>
      <c r="I155" s="38"/>
      <c r="J155" s="38">
        <v>655.95</v>
      </c>
      <c r="K155" s="36" t="s">
        <v>40</v>
      </c>
      <c r="L155" s="38">
        <v>-4014.41</v>
      </c>
      <c r="M155" s="38"/>
      <c r="N155" s="39"/>
      <c r="O155" s="38">
        <v>-4014.41</v>
      </c>
      <c r="BP155" s="33"/>
      <c r="BQ155" s="40" t="s">
        <v>496</v>
      </c>
      <c r="BR155" s="56"/>
    </row>
    <row r="156" spans="1:70" s="3" customFormat="1" ht="67.5" x14ac:dyDescent="0.25">
      <c r="A156" s="34" t="s">
        <v>726</v>
      </c>
      <c r="B156" s="35" t="s">
        <v>499</v>
      </c>
      <c r="C156" s="196" t="s">
        <v>500</v>
      </c>
      <c r="D156" s="196"/>
      <c r="E156" s="196"/>
      <c r="F156" s="34" t="s">
        <v>497</v>
      </c>
      <c r="G156" s="37">
        <v>-6.12</v>
      </c>
      <c r="H156" s="38">
        <v>17.12</v>
      </c>
      <c r="I156" s="38"/>
      <c r="J156" s="38">
        <v>17.12</v>
      </c>
      <c r="K156" s="36" t="s">
        <v>40</v>
      </c>
      <c r="L156" s="38">
        <v>-104.77</v>
      </c>
      <c r="M156" s="38"/>
      <c r="N156" s="39"/>
      <c r="O156" s="38">
        <v>-104.77</v>
      </c>
      <c r="BP156" s="33"/>
      <c r="BQ156" s="40" t="s">
        <v>500</v>
      </c>
      <c r="BR156" s="56"/>
    </row>
    <row r="157" spans="1:70" s="3" customFormat="1" ht="67.5" x14ac:dyDescent="0.25">
      <c r="A157" s="34" t="s">
        <v>1007</v>
      </c>
      <c r="B157" s="35"/>
      <c r="C157" s="196" t="s">
        <v>501</v>
      </c>
      <c r="D157" s="196"/>
      <c r="E157" s="196"/>
      <c r="F157" s="34" t="s">
        <v>145</v>
      </c>
      <c r="G157" s="55">
        <v>306</v>
      </c>
      <c r="H157" s="38"/>
      <c r="I157" s="38"/>
      <c r="J157" s="38"/>
      <c r="K157" s="36" t="s">
        <v>40</v>
      </c>
      <c r="L157" s="38"/>
      <c r="M157" s="38"/>
      <c r="N157" s="39"/>
      <c r="O157" s="38"/>
      <c r="BP157" s="33"/>
      <c r="BQ157" s="40" t="s">
        <v>501</v>
      </c>
      <c r="BR157" s="56"/>
    </row>
    <row r="158" spans="1:70" s="3" customFormat="1" ht="15" x14ac:dyDescent="0.25">
      <c r="A158" s="41"/>
      <c r="B158" s="42"/>
      <c r="C158" s="43" t="s">
        <v>1602</v>
      </c>
      <c r="D158" s="44"/>
      <c r="E158" s="44"/>
      <c r="F158" s="44"/>
      <c r="G158" s="44"/>
      <c r="H158" s="44"/>
      <c r="I158" s="44"/>
      <c r="J158" s="44"/>
      <c r="K158" s="44"/>
      <c r="L158" s="44"/>
      <c r="M158" s="44"/>
      <c r="N158" s="44"/>
      <c r="O158" s="45"/>
      <c r="BP158" s="33"/>
      <c r="BQ158" s="40"/>
      <c r="BR158" s="56"/>
    </row>
    <row r="159" spans="1:70" s="3" customFormat="1" ht="67.5" x14ac:dyDescent="0.25">
      <c r="A159" s="34" t="s">
        <v>728</v>
      </c>
      <c r="B159" s="35"/>
      <c r="C159" s="196" t="s">
        <v>503</v>
      </c>
      <c r="D159" s="196"/>
      <c r="E159" s="196"/>
      <c r="F159" s="34" t="s">
        <v>504</v>
      </c>
      <c r="G159" s="55">
        <v>1</v>
      </c>
      <c r="H159" s="38"/>
      <c r="I159" s="38"/>
      <c r="J159" s="38"/>
      <c r="K159" s="36" t="s">
        <v>40</v>
      </c>
      <c r="L159" s="38"/>
      <c r="M159" s="38"/>
      <c r="N159" s="39"/>
      <c r="O159" s="38"/>
      <c r="BP159" s="33"/>
      <c r="BQ159" s="40" t="s">
        <v>503</v>
      </c>
      <c r="BR159" s="56"/>
    </row>
    <row r="160" spans="1:70" s="3" customFormat="1" ht="67.5" x14ac:dyDescent="0.25">
      <c r="A160" s="34" t="s">
        <v>1010</v>
      </c>
      <c r="B160" s="35" t="s">
        <v>1072</v>
      </c>
      <c r="C160" s="196" t="s">
        <v>1073</v>
      </c>
      <c r="D160" s="196"/>
      <c r="E160" s="196"/>
      <c r="F160" s="34" t="s">
        <v>37</v>
      </c>
      <c r="G160" s="55">
        <v>1</v>
      </c>
      <c r="H160" s="38" t="s">
        <v>1603</v>
      </c>
      <c r="I160" s="38" t="s">
        <v>1604</v>
      </c>
      <c r="J160" s="38">
        <v>881.5</v>
      </c>
      <c r="K160" s="36" t="s">
        <v>40</v>
      </c>
      <c r="L160" s="38">
        <v>13415.4</v>
      </c>
      <c r="M160" s="38">
        <v>11123.38</v>
      </c>
      <c r="N160" s="39" t="s">
        <v>1604</v>
      </c>
      <c r="O160" s="38">
        <v>881.5</v>
      </c>
      <c r="BP160" s="33"/>
      <c r="BQ160" s="40" t="s">
        <v>1073</v>
      </c>
      <c r="BR160" s="56"/>
    </row>
    <row r="161" spans="1:70" s="3" customFormat="1" ht="15" x14ac:dyDescent="0.25">
      <c r="A161" s="41"/>
      <c r="B161" s="42"/>
      <c r="C161" s="43" t="s">
        <v>1076</v>
      </c>
      <c r="D161" s="44"/>
      <c r="E161" s="44"/>
      <c r="F161" s="44"/>
      <c r="G161" s="44"/>
      <c r="H161" s="44"/>
      <c r="I161" s="44"/>
      <c r="J161" s="44"/>
      <c r="K161" s="44"/>
      <c r="L161" s="44"/>
      <c r="M161" s="44"/>
      <c r="N161" s="44"/>
      <c r="O161" s="45"/>
      <c r="BP161" s="33"/>
      <c r="BQ161" s="40"/>
      <c r="BR161" s="56"/>
    </row>
    <row r="162" spans="1:70" s="3" customFormat="1" ht="15" x14ac:dyDescent="0.25">
      <c r="A162" s="46"/>
      <c r="B162" s="47"/>
      <c r="C162" s="47"/>
      <c r="D162" s="47"/>
      <c r="E162" s="48" t="s">
        <v>1605</v>
      </c>
      <c r="F162" s="48"/>
      <c r="G162" s="49"/>
      <c r="H162" s="50"/>
      <c r="I162" s="17"/>
      <c r="J162" s="17"/>
      <c r="K162" s="17"/>
      <c r="L162" s="51">
        <v>10963.83</v>
      </c>
      <c r="M162" s="52"/>
      <c r="N162" s="52"/>
      <c r="O162" s="53"/>
      <c r="BP162" s="33"/>
      <c r="BQ162" s="40"/>
      <c r="BR162" s="56"/>
    </row>
    <row r="163" spans="1:70" s="3" customFormat="1" ht="15" x14ac:dyDescent="0.25">
      <c r="A163" s="46"/>
      <c r="B163" s="47"/>
      <c r="C163" s="47"/>
      <c r="D163" s="47"/>
      <c r="E163" s="48" t="s">
        <v>1606</v>
      </c>
      <c r="F163" s="48"/>
      <c r="G163" s="49"/>
      <c r="H163" s="50"/>
      <c r="I163" s="17"/>
      <c r="J163" s="17"/>
      <c r="K163" s="17"/>
      <c r="L163" s="51">
        <v>5764.49</v>
      </c>
      <c r="M163" s="52"/>
      <c r="N163" s="52"/>
      <c r="O163" s="53"/>
      <c r="BP163" s="33"/>
      <c r="BQ163" s="40"/>
      <c r="BR163" s="56"/>
    </row>
    <row r="164" spans="1:70" s="3" customFormat="1" ht="15" x14ac:dyDescent="0.25">
      <c r="A164" s="46"/>
      <c r="B164" s="47"/>
      <c r="C164" s="47"/>
      <c r="D164" s="47"/>
      <c r="E164" s="48" t="s">
        <v>45</v>
      </c>
      <c r="F164" s="48"/>
      <c r="G164" s="49"/>
      <c r="H164" s="50"/>
      <c r="I164" s="17"/>
      <c r="J164" s="17"/>
      <c r="K164" s="17"/>
      <c r="L164" s="51">
        <v>30143.72</v>
      </c>
      <c r="M164" s="52"/>
      <c r="N164" s="52"/>
      <c r="O164" s="53"/>
      <c r="BP164" s="33"/>
      <c r="BQ164" s="40"/>
      <c r="BR164" s="56"/>
    </row>
    <row r="165" spans="1:70" s="3" customFormat="1" ht="67.5" x14ac:dyDescent="0.25">
      <c r="A165" s="34" t="s">
        <v>1015</v>
      </c>
      <c r="B165" s="35" t="s">
        <v>485</v>
      </c>
      <c r="C165" s="196" t="s">
        <v>486</v>
      </c>
      <c r="D165" s="196"/>
      <c r="E165" s="196"/>
      <c r="F165" s="34" t="s">
        <v>487</v>
      </c>
      <c r="G165" s="65">
        <v>-4.0000000000000001E-3</v>
      </c>
      <c r="H165" s="38">
        <v>47206.35</v>
      </c>
      <c r="I165" s="38"/>
      <c r="J165" s="38">
        <v>47206.35</v>
      </c>
      <c r="K165" s="36" t="s">
        <v>40</v>
      </c>
      <c r="L165" s="38">
        <v>-188.83</v>
      </c>
      <c r="M165" s="38"/>
      <c r="N165" s="39"/>
      <c r="O165" s="38">
        <v>-188.83</v>
      </c>
      <c r="BP165" s="33"/>
      <c r="BQ165" s="40" t="s">
        <v>486</v>
      </c>
      <c r="BR165" s="56"/>
    </row>
    <row r="166" spans="1:70" s="3" customFormat="1" ht="67.5" x14ac:dyDescent="0.25">
      <c r="A166" s="34" t="s">
        <v>733</v>
      </c>
      <c r="B166" s="35"/>
      <c r="C166" s="196" t="s">
        <v>1079</v>
      </c>
      <c r="D166" s="196"/>
      <c r="E166" s="196"/>
      <c r="F166" s="34" t="s">
        <v>145</v>
      </c>
      <c r="G166" s="55">
        <v>100</v>
      </c>
      <c r="H166" s="38"/>
      <c r="I166" s="38"/>
      <c r="J166" s="38"/>
      <c r="K166" s="36" t="s">
        <v>40</v>
      </c>
      <c r="L166" s="38"/>
      <c r="M166" s="38"/>
      <c r="N166" s="39"/>
      <c r="O166" s="38"/>
      <c r="BP166" s="33"/>
      <c r="BQ166" s="40" t="s">
        <v>1079</v>
      </c>
      <c r="BR166" s="56"/>
    </row>
    <row r="167" spans="1:70" s="3" customFormat="1" ht="15" x14ac:dyDescent="0.25">
      <c r="A167" s="197" t="s">
        <v>520</v>
      </c>
      <c r="B167" s="198"/>
      <c r="C167" s="198"/>
      <c r="D167" s="198"/>
      <c r="E167" s="198"/>
      <c r="F167" s="198"/>
      <c r="G167" s="198"/>
      <c r="H167" s="198"/>
      <c r="I167" s="198"/>
      <c r="J167" s="198"/>
      <c r="K167" s="198"/>
      <c r="L167" s="198"/>
      <c r="M167" s="198"/>
      <c r="N167" s="198"/>
      <c r="O167" s="199"/>
      <c r="BP167" s="33"/>
      <c r="BQ167" s="40"/>
      <c r="BR167" s="56" t="s">
        <v>520</v>
      </c>
    </row>
    <row r="168" spans="1:70" s="3" customFormat="1" ht="67.5" x14ac:dyDescent="0.25">
      <c r="A168" s="34" t="s">
        <v>1161</v>
      </c>
      <c r="B168" s="35" t="s">
        <v>522</v>
      </c>
      <c r="C168" s="196" t="s">
        <v>523</v>
      </c>
      <c r="D168" s="196"/>
      <c r="E168" s="196"/>
      <c r="F168" s="34" t="s">
        <v>37</v>
      </c>
      <c r="G168" s="55">
        <v>42</v>
      </c>
      <c r="H168" s="38" t="s">
        <v>1607</v>
      </c>
      <c r="I168" s="38" t="s">
        <v>1608</v>
      </c>
      <c r="J168" s="38">
        <v>5162.1099999999997</v>
      </c>
      <c r="K168" s="36" t="s">
        <v>40</v>
      </c>
      <c r="L168" s="38">
        <v>934620.96</v>
      </c>
      <c r="M168" s="38">
        <v>608868.96</v>
      </c>
      <c r="N168" s="39" t="s">
        <v>1609</v>
      </c>
      <c r="O168" s="38">
        <v>216808.62</v>
      </c>
      <c r="BP168" s="33"/>
      <c r="BQ168" s="40" t="s">
        <v>523</v>
      </c>
      <c r="BR168" s="56"/>
    </row>
    <row r="169" spans="1:70" s="3" customFormat="1" ht="15" x14ac:dyDescent="0.25">
      <c r="A169" s="41"/>
      <c r="B169" s="42"/>
      <c r="C169" s="43" t="s">
        <v>1610</v>
      </c>
      <c r="D169" s="44"/>
      <c r="E169" s="44"/>
      <c r="F169" s="44"/>
      <c r="G169" s="44"/>
      <c r="H169" s="44"/>
      <c r="I169" s="44"/>
      <c r="J169" s="44"/>
      <c r="K169" s="44"/>
      <c r="L169" s="44"/>
      <c r="M169" s="44"/>
      <c r="N169" s="44"/>
      <c r="O169" s="45"/>
      <c r="BP169" s="33"/>
      <c r="BQ169" s="40"/>
      <c r="BR169" s="56"/>
    </row>
    <row r="170" spans="1:70" s="3" customFormat="1" ht="15" x14ac:dyDescent="0.25">
      <c r="A170" s="46"/>
      <c r="B170" s="47"/>
      <c r="C170" s="47"/>
      <c r="D170" s="47"/>
      <c r="E170" s="48" t="s">
        <v>1611</v>
      </c>
      <c r="F170" s="48"/>
      <c r="G170" s="49"/>
      <c r="H170" s="50"/>
      <c r="I170" s="17"/>
      <c r="J170" s="17"/>
      <c r="K170" s="17"/>
      <c r="L170" s="51">
        <v>595877.09</v>
      </c>
      <c r="M170" s="52"/>
      <c r="N170" s="52"/>
      <c r="O170" s="53"/>
      <c r="BP170" s="33"/>
      <c r="BQ170" s="40"/>
      <c r="BR170" s="56"/>
    </row>
    <row r="171" spans="1:70" s="3" customFormat="1" ht="15" x14ac:dyDescent="0.25">
      <c r="A171" s="46"/>
      <c r="B171" s="47"/>
      <c r="C171" s="47"/>
      <c r="D171" s="47"/>
      <c r="E171" s="48" t="s">
        <v>1612</v>
      </c>
      <c r="F171" s="48"/>
      <c r="G171" s="49"/>
      <c r="H171" s="50"/>
      <c r="I171" s="17"/>
      <c r="J171" s="17"/>
      <c r="K171" s="17"/>
      <c r="L171" s="51">
        <v>313296.2</v>
      </c>
      <c r="M171" s="52"/>
      <c r="N171" s="52"/>
      <c r="O171" s="53"/>
      <c r="BP171" s="33"/>
      <c r="BQ171" s="40"/>
      <c r="BR171" s="56"/>
    </row>
    <row r="172" spans="1:70" s="3" customFormat="1" ht="15" x14ac:dyDescent="0.25">
      <c r="A172" s="46"/>
      <c r="B172" s="47"/>
      <c r="C172" s="47"/>
      <c r="D172" s="47"/>
      <c r="E172" s="48" t="s">
        <v>45</v>
      </c>
      <c r="F172" s="48"/>
      <c r="G172" s="49"/>
      <c r="H172" s="50"/>
      <c r="I172" s="17"/>
      <c r="J172" s="17"/>
      <c r="K172" s="17"/>
      <c r="L172" s="51">
        <v>1843794.25</v>
      </c>
      <c r="M172" s="52"/>
      <c r="N172" s="52"/>
      <c r="O172" s="53"/>
      <c r="BP172" s="33"/>
      <c r="BQ172" s="40"/>
      <c r="BR172" s="56"/>
    </row>
    <row r="173" spans="1:70" s="3" customFormat="1" ht="67.5" x14ac:dyDescent="0.25">
      <c r="A173" s="34" t="s">
        <v>735</v>
      </c>
      <c r="B173" s="35" t="s">
        <v>531</v>
      </c>
      <c r="C173" s="196" t="s">
        <v>532</v>
      </c>
      <c r="D173" s="196"/>
      <c r="E173" s="196"/>
      <c r="F173" s="34" t="s">
        <v>487</v>
      </c>
      <c r="G173" s="62">
        <v>-9.1560000000000002E-2</v>
      </c>
      <c r="H173" s="38">
        <v>154011.51999999999</v>
      </c>
      <c r="I173" s="38"/>
      <c r="J173" s="38">
        <v>154011.51999999999</v>
      </c>
      <c r="K173" s="36" t="s">
        <v>40</v>
      </c>
      <c r="L173" s="38">
        <v>-14101.29</v>
      </c>
      <c r="M173" s="38"/>
      <c r="N173" s="39"/>
      <c r="O173" s="38">
        <v>-14101.29</v>
      </c>
      <c r="BP173" s="33"/>
      <c r="BQ173" s="40" t="s">
        <v>532</v>
      </c>
      <c r="BR173" s="56"/>
    </row>
    <row r="174" spans="1:70" s="3" customFormat="1" ht="67.5" x14ac:dyDescent="0.25">
      <c r="A174" s="34" t="s">
        <v>1613</v>
      </c>
      <c r="B174" s="35" t="s">
        <v>533</v>
      </c>
      <c r="C174" s="196" t="s">
        <v>534</v>
      </c>
      <c r="D174" s="196"/>
      <c r="E174" s="196"/>
      <c r="F174" s="34" t="s">
        <v>477</v>
      </c>
      <c r="G174" s="55">
        <v>-21</v>
      </c>
      <c r="H174" s="38">
        <v>297.02999999999997</v>
      </c>
      <c r="I174" s="38"/>
      <c r="J174" s="38">
        <v>297.02999999999997</v>
      </c>
      <c r="K174" s="36" t="s">
        <v>40</v>
      </c>
      <c r="L174" s="38">
        <v>-6237.63</v>
      </c>
      <c r="M174" s="38"/>
      <c r="N174" s="39"/>
      <c r="O174" s="38">
        <v>-6237.63</v>
      </c>
      <c r="BP174" s="33"/>
      <c r="BQ174" s="40" t="s">
        <v>534</v>
      </c>
      <c r="BR174" s="56"/>
    </row>
    <row r="175" spans="1:70" s="3" customFormat="1" ht="67.5" x14ac:dyDescent="0.25">
      <c r="A175" s="34" t="s">
        <v>1306</v>
      </c>
      <c r="B175" s="35" t="s">
        <v>536</v>
      </c>
      <c r="C175" s="196" t="s">
        <v>537</v>
      </c>
      <c r="D175" s="196"/>
      <c r="E175" s="196"/>
      <c r="F175" s="34" t="s">
        <v>538</v>
      </c>
      <c r="G175" s="55">
        <v>-420</v>
      </c>
      <c r="H175" s="38">
        <v>5.39</v>
      </c>
      <c r="I175" s="38"/>
      <c r="J175" s="38">
        <v>5.39</v>
      </c>
      <c r="K175" s="36" t="s">
        <v>40</v>
      </c>
      <c r="L175" s="38">
        <v>-2263.8000000000002</v>
      </c>
      <c r="M175" s="38"/>
      <c r="N175" s="39"/>
      <c r="O175" s="38">
        <v>-2263.8000000000002</v>
      </c>
      <c r="BP175" s="33"/>
      <c r="BQ175" s="40" t="s">
        <v>537</v>
      </c>
      <c r="BR175" s="56"/>
    </row>
    <row r="176" spans="1:70" s="3" customFormat="1" ht="67.5" x14ac:dyDescent="0.25">
      <c r="A176" s="34" t="s">
        <v>742</v>
      </c>
      <c r="B176" s="35"/>
      <c r="C176" s="196" t="s">
        <v>540</v>
      </c>
      <c r="D176" s="196"/>
      <c r="E176" s="196"/>
      <c r="F176" s="34" t="s">
        <v>145</v>
      </c>
      <c r="G176" s="54">
        <v>1905.5</v>
      </c>
      <c r="H176" s="38"/>
      <c r="I176" s="38"/>
      <c r="J176" s="38"/>
      <c r="K176" s="36" t="s">
        <v>40</v>
      </c>
      <c r="L176" s="38"/>
      <c r="M176" s="38"/>
      <c r="N176" s="39"/>
      <c r="O176" s="38"/>
      <c r="BP176" s="33"/>
      <c r="BQ176" s="40" t="s">
        <v>540</v>
      </c>
      <c r="BR176" s="56"/>
    </row>
    <row r="177" spans="1:70" s="3" customFormat="1" ht="15" x14ac:dyDescent="0.25">
      <c r="A177" s="41"/>
      <c r="B177" s="42"/>
      <c r="C177" s="43" t="s">
        <v>1614</v>
      </c>
      <c r="D177" s="44"/>
      <c r="E177" s="44"/>
      <c r="F177" s="44"/>
      <c r="G177" s="44"/>
      <c r="H177" s="44"/>
      <c r="I177" s="44"/>
      <c r="J177" s="44"/>
      <c r="K177" s="44"/>
      <c r="L177" s="44"/>
      <c r="M177" s="44"/>
      <c r="N177" s="44"/>
      <c r="O177" s="45"/>
      <c r="BP177" s="33"/>
      <c r="BQ177" s="40"/>
      <c r="BR177" s="56"/>
    </row>
    <row r="178" spans="1:70" s="3" customFormat="1" ht="67.5" x14ac:dyDescent="0.25">
      <c r="A178" s="34" t="s">
        <v>1615</v>
      </c>
      <c r="B178" s="35"/>
      <c r="C178" s="196" t="s">
        <v>543</v>
      </c>
      <c r="D178" s="196"/>
      <c r="E178" s="196"/>
      <c r="F178" s="34" t="s">
        <v>145</v>
      </c>
      <c r="G178" s="54">
        <v>360.5</v>
      </c>
      <c r="H178" s="38"/>
      <c r="I178" s="38"/>
      <c r="J178" s="38"/>
      <c r="K178" s="36" t="s">
        <v>40</v>
      </c>
      <c r="L178" s="38"/>
      <c r="M178" s="38"/>
      <c r="N178" s="39"/>
      <c r="O178" s="38"/>
      <c r="BP178" s="33"/>
      <c r="BQ178" s="40" t="s">
        <v>543</v>
      </c>
      <c r="BR178" s="56"/>
    </row>
    <row r="179" spans="1:70" s="3" customFormat="1" ht="15" x14ac:dyDescent="0.25">
      <c r="A179" s="41"/>
      <c r="B179" s="42"/>
      <c r="C179" s="43" t="s">
        <v>1616</v>
      </c>
      <c r="D179" s="44"/>
      <c r="E179" s="44"/>
      <c r="F179" s="44"/>
      <c r="G179" s="44"/>
      <c r="H179" s="44"/>
      <c r="I179" s="44"/>
      <c r="J179" s="44"/>
      <c r="K179" s="44"/>
      <c r="L179" s="44"/>
      <c r="M179" s="44"/>
      <c r="N179" s="44"/>
      <c r="O179" s="45"/>
      <c r="BP179" s="33"/>
      <c r="BQ179" s="40"/>
      <c r="BR179" s="56"/>
    </row>
    <row r="180" spans="1:70" s="3" customFormat="1" ht="67.5" x14ac:dyDescent="0.25">
      <c r="A180" s="34" t="s">
        <v>1457</v>
      </c>
      <c r="B180" s="35"/>
      <c r="C180" s="196" t="s">
        <v>1087</v>
      </c>
      <c r="D180" s="196"/>
      <c r="E180" s="196"/>
      <c r="F180" s="34" t="s">
        <v>404</v>
      </c>
      <c r="G180" s="55">
        <v>7700</v>
      </c>
      <c r="H180" s="38"/>
      <c r="I180" s="38"/>
      <c r="J180" s="38"/>
      <c r="K180" s="36" t="s">
        <v>40</v>
      </c>
      <c r="L180" s="38"/>
      <c r="M180" s="38"/>
      <c r="N180" s="39"/>
      <c r="O180" s="38"/>
      <c r="BP180" s="33"/>
      <c r="BQ180" s="40" t="s">
        <v>1087</v>
      </c>
      <c r="BR180" s="56"/>
    </row>
    <row r="181" spans="1:70" s="3" customFormat="1" ht="67.5" x14ac:dyDescent="0.25">
      <c r="A181" s="34" t="s">
        <v>1617</v>
      </c>
      <c r="B181" s="35"/>
      <c r="C181" s="196" t="s">
        <v>1088</v>
      </c>
      <c r="D181" s="196"/>
      <c r="E181" s="196"/>
      <c r="F181" s="34" t="s">
        <v>404</v>
      </c>
      <c r="G181" s="55">
        <v>700</v>
      </c>
      <c r="H181" s="38"/>
      <c r="I181" s="38"/>
      <c r="J181" s="38"/>
      <c r="K181" s="36" t="s">
        <v>40</v>
      </c>
      <c r="L181" s="38"/>
      <c r="M181" s="38"/>
      <c r="N181" s="39"/>
      <c r="O181" s="38"/>
      <c r="BP181" s="33"/>
      <c r="BQ181" s="40" t="s">
        <v>1088</v>
      </c>
      <c r="BR181" s="56"/>
    </row>
    <row r="182" spans="1:70" s="3" customFormat="1" ht="67.5" x14ac:dyDescent="0.25">
      <c r="A182" s="34" t="s">
        <v>1618</v>
      </c>
      <c r="B182" s="35"/>
      <c r="C182" s="196" t="s">
        <v>549</v>
      </c>
      <c r="D182" s="196"/>
      <c r="E182" s="196"/>
      <c r="F182" s="34" t="s">
        <v>404</v>
      </c>
      <c r="G182" s="55">
        <v>8400</v>
      </c>
      <c r="H182" s="38"/>
      <c r="I182" s="38"/>
      <c r="J182" s="38"/>
      <c r="K182" s="36" t="s">
        <v>40</v>
      </c>
      <c r="L182" s="38"/>
      <c r="M182" s="38"/>
      <c r="N182" s="39"/>
      <c r="O182" s="38"/>
      <c r="BP182" s="33"/>
      <c r="BQ182" s="40" t="s">
        <v>549</v>
      </c>
      <c r="BR182" s="56"/>
    </row>
    <row r="183" spans="1:70" s="3" customFormat="1" ht="15" x14ac:dyDescent="0.25">
      <c r="A183" s="197" t="s">
        <v>550</v>
      </c>
      <c r="B183" s="198"/>
      <c r="C183" s="198"/>
      <c r="D183" s="198"/>
      <c r="E183" s="198"/>
      <c r="F183" s="198"/>
      <c r="G183" s="198"/>
      <c r="H183" s="198"/>
      <c r="I183" s="198"/>
      <c r="J183" s="198"/>
      <c r="K183" s="198"/>
      <c r="L183" s="198"/>
      <c r="M183" s="198"/>
      <c r="N183" s="198"/>
      <c r="O183" s="199"/>
      <c r="BP183" s="33"/>
      <c r="BQ183" s="40"/>
      <c r="BR183" s="56" t="s">
        <v>550</v>
      </c>
    </row>
    <row r="184" spans="1:70" s="3" customFormat="1" ht="67.5" x14ac:dyDescent="0.25">
      <c r="A184" s="34" t="s">
        <v>1619</v>
      </c>
      <c r="B184" s="35" t="s">
        <v>551</v>
      </c>
      <c r="C184" s="196" t="s">
        <v>552</v>
      </c>
      <c r="D184" s="196"/>
      <c r="E184" s="196"/>
      <c r="F184" s="34" t="s">
        <v>553</v>
      </c>
      <c r="G184" s="55">
        <v>350</v>
      </c>
      <c r="H184" s="38" t="s">
        <v>1620</v>
      </c>
      <c r="I184" s="38" t="s">
        <v>1621</v>
      </c>
      <c r="J184" s="38">
        <v>42.45</v>
      </c>
      <c r="K184" s="36" t="s">
        <v>40</v>
      </c>
      <c r="L184" s="38">
        <v>200798.5</v>
      </c>
      <c r="M184" s="38">
        <v>172014.5</v>
      </c>
      <c r="N184" s="39" t="s">
        <v>1622</v>
      </c>
      <c r="O184" s="38">
        <v>14857.5</v>
      </c>
      <c r="BP184" s="33"/>
      <c r="BQ184" s="40" t="s">
        <v>552</v>
      </c>
      <c r="BR184" s="56"/>
    </row>
    <row r="185" spans="1:70" s="3" customFormat="1" ht="15" x14ac:dyDescent="0.25">
      <c r="A185" s="41"/>
      <c r="B185" s="42"/>
      <c r="C185" s="43" t="s">
        <v>1623</v>
      </c>
      <c r="D185" s="44"/>
      <c r="E185" s="44"/>
      <c r="F185" s="44"/>
      <c r="G185" s="44"/>
      <c r="H185" s="44"/>
      <c r="I185" s="44"/>
      <c r="J185" s="44"/>
      <c r="K185" s="44"/>
      <c r="L185" s="44"/>
      <c r="M185" s="44"/>
      <c r="N185" s="44"/>
      <c r="O185" s="45"/>
      <c r="BP185" s="33"/>
      <c r="BQ185" s="40"/>
      <c r="BR185" s="56"/>
    </row>
    <row r="186" spans="1:70" s="3" customFormat="1" ht="15" x14ac:dyDescent="0.25">
      <c r="A186" s="46"/>
      <c r="B186" s="47"/>
      <c r="C186" s="47"/>
      <c r="D186" s="47"/>
      <c r="E186" s="48" t="s">
        <v>1624</v>
      </c>
      <c r="F186" s="48"/>
      <c r="G186" s="49"/>
      <c r="H186" s="50"/>
      <c r="I186" s="17"/>
      <c r="J186" s="17"/>
      <c r="K186" s="17"/>
      <c r="L186" s="51">
        <v>169339.21</v>
      </c>
      <c r="M186" s="52"/>
      <c r="N186" s="52"/>
      <c r="O186" s="53"/>
      <c r="BP186" s="33"/>
      <c r="BQ186" s="40"/>
      <c r="BR186" s="56"/>
    </row>
    <row r="187" spans="1:70" s="3" customFormat="1" ht="15" x14ac:dyDescent="0.25">
      <c r="A187" s="46"/>
      <c r="B187" s="47"/>
      <c r="C187" s="47"/>
      <c r="D187" s="47"/>
      <c r="E187" s="48" t="s">
        <v>1625</v>
      </c>
      <c r="F187" s="48"/>
      <c r="G187" s="49"/>
      <c r="H187" s="50"/>
      <c r="I187" s="17"/>
      <c r="J187" s="17"/>
      <c r="K187" s="17"/>
      <c r="L187" s="51">
        <v>89034.02</v>
      </c>
      <c r="M187" s="52"/>
      <c r="N187" s="52"/>
      <c r="O187" s="53"/>
      <c r="BP187" s="33"/>
      <c r="BQ187" s="40"/>
      <c r="BR187" s="56"/>
    </row>
    <row r="188" spans="1:70" s="3" customFormat="1" ht="15" x14ac:dyDescent="0.25">
      <c r="A188" s="46"/>
      <c r="B188" s="47"/>
      <c r="C188" s="47"/>
      <c r="D188" s="47"/>
      <c r="E188" s="48" t="s">
        <v>45</v>
      </c>
      <c r="F188" s="48"/>
      <c r="G188" s="49"/>
      <c r="H188" s="50"/>
      <c r="I188" s="17"/>
      <c r="J188" s="17"/>
      <c r="K188" s="17"/>
      <c r="L188" s="51">
        <v>459171.73</v>
      </c>
      <c r="M188" s="52"/>
      <c r="N188" s="52"/>
      <c r="O188" s="53"/>
      <c r="BP188" s="33"/>
      <c r="BQ188" s="40"/>
      <c r="BR188" s="56"/>
    </row>
    <row r="189" spans="1:70" s="3" customFormat="1" ht="67.5" x14ac:dyDescent="0.25">
      <c r="A189" s="34" t="s">
        <v>751</v>
      </c>
      <c r="B189" s="35"/>
      <c r="C189" s="196" t="s">
        <v>559</v>
      </c>
      <c r="D189" s="196"/>
      <c r="E189" s="196"/>
      <c r="F189" s="34" t="s">
        <v>560</v>
      </c>
      <c r="G189" s="55">
        <v>1</v>
      </c>
      <c r="H189" s="38"/>
      <c r="I189" s="38"/>
      <c r="J189" s="38"/>
      <c r="K189" s="36" t="s">
        <v>40</v>
      </c>
      <c r="L189" s="38"/>
      <c r="M189" s="38"/>
      <c r="N189" s="39"/>
      <c r="O189" s="38"/>
      <c r="BP189" s="33"/>
      <c r="BQ189" s="40" t="s">
        <v>559</v>
      </c>
      <c r="BR189" s="56"/>
    </row>
    <row r="190" spans="1:70" s="3" customFormat="1" ht="67.5" x14ac:dyDescent="0.25">
      <c r="A190" s="34" t="s">
        <v>753</v>
      </c>
      <c r="B190" s="35"/>
      <c r="C190" s="196" t="s">
        <v>562</v>
      </c>
      <c r="D190" s="196"/>
      <c r="E190" s="196"/>
      <c r="F190" s="34" t="s">
        <v>560</v>
      </c>
      <c r="G190" s="55">
        <v>5</v>
      </c>
      <c r="H190" s="38"/>
      <c r="I190" s="38"/>
      <c r="J190" s="38"/>
      <c r="K190" s="36" t="s">
        <v>40</v>
      </c>
      <c r="L190" s="38"/>
      <c r="M190" s="38"/>
      <c r="N190" s="39"/>
      <c r="O190" s="38"/>
      <c r="BP190" s="33"/>
      <c r="BQ190" s="40" t="s">
        <v>562</v>
      </c>
      <c r="BR190" s="56"/>
    </row>
    <row r="191" spans="1:70" s="3" customFormat="1" ht="67.5" x14ac:dyDescent="0.25">
      <c r="A191" s="34" t="s">
        <v>1312</v>
      </c>
      <c r="B191" s="35"/>
      <c r="C191" s="196" t="s">
        <v>563</v>
      </c>
      <c r="D191" s="196"/>
      <c r="E191" s="196"/>
      <c r="F191" s="34" t="s">
        <v>560</v>
      </c>
      <c r="G191" s="55">
        <v>2</v>
      </c>
      <c r="H191" s="38"/>
      <c r="I191" s="38"/>
      <c r="J191" s="38"/>
      <c r="K191" s="36" t="s">
        <v>40</v>
      </c>
      <c r="L191" s="38"/>
      <c r="M191" s="38"/>
      <c r="N191" s="39"/>
      <c r="O191" s="38"/>
      <c r="BP191" s="33"/>
      <c r="BQ191" s="40" t="s">
        <v>563</v>
      </c>
      <c r="BR191" s="56"/>
    </row>
    <row r="192" spans="1:70" s="3" customFormat="1" ht="67.5" x14ac:dyDescent="0.25">
      <c r="A192" s="34" t="s">
        <v>766</v>
      </c>
      <c r="B192" s="35" t="s">
        <v>565</v>
      </c>
      <c r="C192" s="196" t="s">
        <v>566</v>
      </c>
      <c r="D192" s="196"/>
      <c r="E192" s="196"/>
      <c r="F192" s="34" t="s">
        <v>553</v>
      </c>
      <c r="G192" s="55">
        <v>10</v>
      </c>
      <c r="H192" s="38" t="s">
        <v>1626</v>
      </c>
      <c r="I192" s="38" t="s">
        <v>1621</v>
      </c>
      <c r="J192" s="38">
        <v>42.97</v>
      </c>
      <c r="K192" s="36" t="s">
        <v>40</v>
      </c>
      <c r="L192" s="38">
        <v>6703</v>
      </c>
      <c r="M192" s="38">
        <v>5875.4</v>
      </c>
      <c r="N192" s="39" t="s">
        <v>1627</v>
      </c>
      <c r="O192" s="38">
        <v>429.7</v>
      </c>
      <c r="BP192" s="33"/>
      <c r="BQ192" s="40" t="s">
        <v>566</v>
      </c>
      <c r="BR192" s="56"/>
    </row>
    <row r="193" spans="1:70" s="3" customFormat="1" ht="15" x14ac:dyDescent="0.25">
      <c r="A193" s="41"/>
      <c r="B193" s="42"/>
      <c r="C193" s="43" t="s">
        <v>1628</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1629</v>
      </c>
      <c r="F194" s="48"/>
      <c r="G194" s="49"/>
      <c r="H194" s="50"/>
      <c r="I194" s="17"/>
      <c r="J194" s="17"/>
      <c r="K194" s="17"/>
      <c r="L194" s="51">
        <v>5770.14</v>
      </c>
      <c r="M194" s="52"/>
      <c r="N194" s="52"/>
      <c r="O194" s="53"/>
      <c r="BP194" s="33"/>
      <c r="BQ194" s="40"/>
      <c r="BR194" s="56"/>
    </row>
    <row r="195" spans="1:70" s="3" customFormat="1" ht="15" x14ac:dyDescent="0.25">
      <c r="A195" s="46"/>
      <c r="B195" s="47"/>
      <c r="C195" s="47"/>
      <c r="D195" s="47"/>
      <c r="E195" s="48" t="s">
        <v>1630</v>
      </c>
      <c r="F195" s="48"/>
      <c r="G195" s="49"/>
      <c r="H195" s="50"/>
      <c r="I195" s="17"/>
      <c r="J195" s="17"/>
      <c r="K195" s="17"/>
      <c r="L195" s="51">
        <v>3033.79</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15506.93</v>
      </c>
      <c r="M196" s="52"/>
      <c r="N196" s="52"/>
      <c r="O196" s="53"/>
      <c r="BP196" s="33"/>
      <c r="BQ196" s="40"/>
      <c r="BR196" s="56"/>
    </row>
    <row r="197" spans="1:70" s="3" customFormat="1" ht="67.5" x14ac:dyDescent="0.25">
      <c r="A197" s="34" t="s">
        <v>769</v>
      </c>
      <c r="B197" s="35"/>
      <c r="C197" s="196" t="s">
        <v>1631</v>
      </c>
      <c r="D197" s="196"/>
      <c r="E197" s="196"/>
      <c r="F197" s="34" t="s">
        <v>404</v>
      </c>
      <c r="G197" s="55">
        <v>8</v>
      </c>
      <c r="H197" s="38"/>
      <c r="I197" s="38"/>
      <c r="J197" s="38"/>
      <c r="K197" s="36" t="s">
        <v>40</v>
      </c>
      <c r="L197" s="38"/>
      <c r="M197" s="38"/>
      <c r="N197" s="39"/>
      <c r="O197" s="38"/>
      <c r="BP197" s="33"/>
      <c r="BQ197" s="40" t="s">
        <v>1631</v>
      </c>
      <c r="BR197" s="56"/>
    </row>
    <row r="198" spans="1:70" s="3" customFormat="1" ht="67.5" x14ac:dyDescent="0.25">
      <c r="A198" s="34" t="s">
        <v>1463</v>
      </c>
      <c r="B198" s="35"/>
      <c r="C198" s="196" t="s">
        <v>1211</v>
      </c>
      <c r="D198" s="196"/>
      <c r="E198" s="196"/>
      <c r="F198" s="34" t="s">
        <v>404</v>
      </c>
      <c r="G198" s="55">
        <v>2</v>
      </c>
      <c r="H198" s="38"/>
      <c r="I198" s="38"/>
      <c r="J198" s="38"/>
      <c r="K198" s="36" t="s">
        <v>40</v>
      </c>
      <c r="L198" s="38"/>
      <c r="M198" s="38"/>
      <c r="N198" s="39"/>
      <c r="O198" s="38"/>
      <c r="BP198" s="33"/>
      <c r="BQ198" s="40" t="s">
        <v>1211</v>
      </c>
      <c r="BR198" s="56"/>
    </row>
    <row r="199" spans="1:70" s="3" customFormat="1" ht="67.5" x14ac:dyDescent="0.25">
      <c r="A199" s="34" t="s">
        <v>1464</v>
      </c>
      <c r="B199" s="35" t="s">
        <v>551</v>
      </c>
      <c r="C199" s="196" t="s">
        <v>552</v>
      </c>
      <c r="D199" s="196"/>
      <c r="E199" s="196"/>
      <c r="F199" s="34" t="s">
        <v>553</v>
      </c>
      <c r="G199" s="55">
        <v>24</v>
      </c>
      <c r="H199" s="38" t="s">
        <v>1620</v>
      </c>
      <c r="I199" s="38" t="s">
        <v>1621</v>
      </c>
      <c r="J199" s="38">
        <v>42.45</v>
      </c>
      <c r="K199" s="36" t="s">
        <v>40</v>
      </c>
      <c r="L199" s="38">
        <v>13769.04</v>
      </c>
      <c r="M199" s="38">
        <v>11795.28</v>
      </c>
      <c r="N199" s="39" t="s">
        <v>1632</v>
      </c>
      <c r="O199" s="38">
        <v>1018.8</v>
      </c>
      <c r="BP199" s="33"/>
      <c r="BQ199" s="40" t="s">
        <v>552</v>
      </c>
      <c r="BR199" s="56"/>
    </row>
    <row r="200" spans="1:70" s="3" customFormat="1" ht="15" x14ac:dyDescent="0.25">
      <c r="A200" s="46"/>
      <c r="B200" s="47"/>
      <c r="C200" s="47"/>
      <c r="D200" s="47"/>
      <c r="E200" s="48" t="s">
        <v>1633</v>
      </c>
      <c r="F200" s="48"/>
      <c r="G200" s="49"/>
      <c r="H200" s="50"/>
      <c r="I200" s="17"/>
      <c r="J200" s="17"/>
      <c r="K200" s="17"/>
      <c r="L200" s="51">
        <v>11611.83</v>
      </c>
      <c r="M200" s="52"/>
      <c r="N200" s="52"/>
      <c r="O200" s="53"/>
      <c r="BP200" s="33"/>
      <c r="BQ200" s="40"/>
      <c r="BR200" s="56"/>
    </row>
    <row r="201" spans="1:70" s="3" customFormat="1" ht="15" x14ac:dyDescent="0.25">
      <c r="A201" s="46"/>
      <c r="B201" s="47"/>
      <c r="C201" s="47"/>
      <c r="D201" s="47"/>
      <c r="E201" s="48" t="s">
        <v>1634</v>
      </c>
      <c r="F201" s="48"/>
      <c r="G201" s="49"/>
      <c r="H201" s="50"/>
      <c r="I201" s="17"/>
      <c r="J201" s="17"/>
      <c r="K201" s="17"/>
      <c r="L201" s="51">
        <v>6105.19</v>
      </c>
      <c r="M201" s="52"/>
      <c r="N201" s="52"/>
      <c r="O201" s="53"/>
      <c r="BP201" s="33"/>
      <c r="BQ201" s="40"/>
      <c r="BR201" s="56"/>
    </row>
    <row r="202" spans="1:70" s="3" customFormat="1" ht="15" x14ac:dyDescent="0.25">
      <c r="A202" s="46"/>
      <c r="B202" s="47"/>
      <c r="C202" s="47"/>
      <c r="D202" s="47"/>
      <c r="E202" s="48" t="s">
        <v>45</v>
      </c>
      <c r="F202" s="48"/>
      <c r="G202" s="49"/>
      <c r="H202" s="50"/>
      <c r="I202" s="17"/>
      <c r="J202" s="17"/>
      <c r="K202" s="17"/>
      <c r="L202" s="51">
        <v>31486.06</v>
      </c>
      <c r="M202" s="52"/>
      <c r="N202" s="52"/>
      <c r="O202" s="53"/>
      <c r="BP202" s="33"/>
      <c r="BQ202" s="40"/>
      <c r="BR202" s="56"/>
    </row>
    <row r="203" spans="1:70" s="3" customFormat="1" ht="67.5" x14ac:dyDescent="0.25">
      <c r="A203" s="34" t="s">
        <v>778</v>
      </c>
      <c r="B203" s="35"/>
      <c r="C203" s="196" t="s">
        <v>1635</v>
      </c>
      <c r="D203" s="196"/>
      <c r="E203" s="196"/>
      <c r="F203" s="34" t="s">
        <v>404</v>
      </c>
      <c r="G203" s="55">
        <v>24</v>
      </c>
      <c r="H203" s="38"/>
      <c r="I203" s="38"/>
      <c r="J203" s="38"/>
      <c r="K203" s="36" t="s">
        <v>40</v>
      </c>
      <c r="L203" s="38"/>
      <c r="M203" s="38"/>
      <c r="N203" s="39"/>
      <c r="O203" s="38"/>
      <c r="BP203" s="33"/>
      <c r="BQ203" s="40" t="s">
        <v>1635</v>
      </c>
      <c r="BR203" s="56"/>
    </row>
    <row r="204" spans="1:70" s="3" customFormat="1" ht="15" x14ac:dyDescent="0.25">
      <c r="A204" s="197" t="s">
        <v>574</v>
      </c>
      <c r="B204" s="198"/>
      <c r="C204" s="198"/>
      <c r="D204" s="198"/>
      <c r="E204" s="198"/>
      <c r="F204" s="198"/>
      <c r="G204" s="198"/>
      <c r="H204" s="198"/>
      <c r="I204" s="198"/>
      <c r="J204" s="198"/>
      <c r="K204" s="198"/>
      <c r="L204" s="198"/>
      <c r="M204" s="198"/>
      <c r="N204" s="198"/>
      <c r="O204" s="199"/>
      <c r="BP204" s="33"/>
      <c r="BQ204" s="40"/>
      <c r="BR204" s="56" t="s">
        <v>574</v>
      </c>
    </row>
    <row r="205" spans="1:70" s="3" customFormat="1" ht="67.5" x14ac:dyDescent="0.25">
      <c r="A205" s="34" t="s">
        <v>1470</v>
      </c>
      <c r="B205" s="35" t="s">
        <v>576</v>
      </c>
      <c r="C205" s="196" t="s">
        <v>577</v>
      </c>
      <c r="D205" s="196"/>
      <c r="E205" s="196"/>
      <c r="F205" s="34" t="s">
        <v>578</v>
      </c>
      <c r="G205" s="55">
        <v>42</v>
      </c>
      <c r="H205" s="38" t="s">
        <v>1636</v>
      </c>
      <c r="I205" s="38"/>
      <c r="J205" s="38">
        <v>116.59</v>
      </c>
      <c r="K205" s="36" t="s">
        <v>40</v>
      </c>
      <c r="L205" s="38">
        <v>13421.52</v>
      </c>
      <c r="M205" s="38">
        <v>8524.74</v>
      </c>
      <c r="N205" s="39"/>
      <c r="O205" s="38">
        <v>4896.78</v>
      </c>
      <c r="BP205" s="33"/>
      <c r="BQ205" s="40" t="s">
        <v>577</v>
      </c>
      <c r="BR205" s="56"/>
    </row>
    <row r="206" spans="1:70" s="3" customFormat="1" ht="15" x14ac:dyDescent="0.25">
      <c r="A206" s="46"/>
      <c r="B206" s="47"/>
      <c r="C206" s="47"/>
      <c r="D206" s="47"/>
      <c r="E206" s="48" t="s">
        <v>1637</v>
      </c>
      <c r="F206" s="48"/>
      <c r="G206" s="49"/>
      <c r="H206" s="50"/>
      <c r="I206" s="17"/>
      <c r="J206" s="17"/>
      <c r="K206" s="17"/>
      <c r="L206" s="51">
        <v>8269</v>
      </c>
      <c r="M206" s="52"/>
      <c r="N206" s="52"/>
      <c r="O206" s="53"/>
      <c r="BP206" s="33"/>
      <c r="BQ206" s="40"/>
      <c r="BR206" s="56"/>
    </row>
    <row r="207" spans="1:70" s="3" customFormat="1" ht="15" x14ac:dyDescent="0.25">
      <c r="A207" s="46"/>
      <c r="B207" s="47"/>
      <c r="C207" s="47"/>
      <c r="D207" s="47"/>
      <c r="E207" s="48" t="s">
        <v>1638</v>
      </c>
      <c r="F207" s="48"/>
      <c r="G207" s="49"/>
      <c r="H207" s="50"/>
      <c r="I207" s="17"/>
      <c r="J207" s="17"/>
      <c r="K207" s="17"/>
      <c r="L207" s="51">
        <v>4347.62</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26038.14</v>
      </c>
      <c r="M208" s="52"/>
      <c r="N208" s="52"/>
      <c r="O208" s="53"/>
      <c r="BP208" s="33"/>
      <c r="BQ208" s="40"/>
      <c r="BR208" s="56"/>
    </row>
    <row r="209" spans="1:72" s="3" customFormat="1" ht="67.5" x14ac:dyDescent="0.25">
      <c r="A209" s="34" t="s">
        <v>1471</v>
      </c>
      <c r="B209" s="35" t="s">
        <v>583</v>
      </c>
      <c r="C209" s="196" t="s">
        <v>584</v>
      </c>
      <c r="D209" s="196"/>
      <c r="E209" s="196"/>
      <c r="F209" s="34" t="s">
        <v>401</v>
      </c>
      <c r="G209" s="54">
        <v>-6.3</v>
      </c>
      <c r="H209" s="38">
        <v>80.81</v>
      </c>
      <c r="I209" s="38"/>
      <c r="J209" s="38">
        <v>80.81</v>
      </c>
      <c r="K209" s="36" t="s">
        <v>40</v>
      </c>
      <c r="L209" s="38">
        <v>-509.1</v>
      </c>
      <c r="M209" s="38"/>
      <c r="N209" s="39"/>
      <c r="O209" s="38">
        <v>-509.1</v>
      </c>
      <c r="BP209" s="33"/>
      <c r="BQ209" s="40" t="s">
        <v>584</v>
      </c>
      <c r="BR209" s="56"/>
    </row>
    <row r="210" spans="1:72" s="3" customFormat="1" ht="67.5" x14ac:dyDescent="0.25">
      <c r="A210" s="34" t="s">
        <v>1639</v>
      </c>
      <c r="B210" s="35" t="s">
        <v>586</v>
      </c>
      <c r="C210" s="196" t="s">
        <v>587</v>
      </c>
      <c r="D210" s="196"/>
      <c r="E210" s="196"/>
      <c r="F210" s="34" t="s">
        <v>401</v>
      </c>
      <c r="G210" s="37">
        <v>-30.24</v>
      </c>
      <c r="H210" s="38">
        <v>127.29</v>
      </c>
      <c r="I210" s="38"/>
      <c r="J210" s="38">
        <v>127.29</v>
      </c>
      <c r="K210" s="36" t="s">
        <v>40</v>
      </c>
      <c r="L210" s="38">
        <v>-3849.25</v>
      </c>
      <c r="M210" s="38"/>
      <c r="N210" s="39"/>
      <c r="O210" s="38">
        <v>-3849.25</v>
      </c>
      <c r="BP210" s="33"/>
      <c r="BQ210" s="40" t="s">
        <v>587</v>
      </c>
      <c r="BR210" s="56"/>
    </row>
    <row r="211" spans="1:72" s="3" customFormat="1" ht="67.5" x14ac:dyDescent="0.25">
      <c r="A211" s="34" t="s">
        <v>1640</v>
      </c>
      <c r="B211" s="35" t="s">
        <v>589</v>
      </c>
      <c r="C211" s="196" t="s">
        <v>590</v>
      </c>
      <c r="D211" s="196"/>
      <c r="E211" s="196"/>
      <c r="F211" s="34" t="s">
        <v>487</v>
      </c>
      <c r="G211" s="62">
        <v>-2.5200000000000001E-3</v>
      </c>
      <c r="H211" s="38">
        <v>193833.84</v>
      </c>
      <c r="I211" s="38"/>
      <c r="J211" s="38">
        <v>193833.84</v>
      </c>
      <c r="K211" s="36" t="s">
        <v>40</v>
      </c>
      <c r="L211" s="38">
        <v>-488.46</v>
      </c>
      <c r="M211" s="38"/>
      <c r="N211" s="39"/>
      <c r="O211" s="38">
        <v>-488.46</v>
      </c>
      <c r="BP211" s="33"/>
      <c r="BQ211" s="40" t="s">
        <v>590</v>
      </c>
      <c r="BR211" s="56"/>
    </row>
    <row r="212" spans="1:72" s="3" customFormat="1" ht="67.5" x14ac:dyDescent="0.25">
      <c r="A212" s="34" t="s">
        <v>783</v>
      </c>
      <c r="B212" s="35"/>
      <c r="C212" s="196" t="s">
        <v>592</v>
      </c>
      <c r="D212" s="196"/>
      <c r="E212" s="196"/>
      <c r="F212" s="34" t="s">
        <v>404</v>
      </c>
      <c r="G212" s="55">
        <v>30</v>
      </c>
      <c r="H212" s="38"/>
      <c r="I212" s="38"/>
      <c r="J212" s="38"/>
      <c r="K212" s="36" t="s">
        <v>40</v>
      </c>
      <c r="L212" s="38"/>
      <c r="M212" s="38"/>
      <c r="N212" s="39"/>
      <c r="O212" s="38"/>
      <c r="BP212" s="33"/>
      <c r="BQ212" s="40" t="s">
        <v>592</v>
      </c>
      <c r="BR212" s="56"/>
    </row>
    <row r="213" spans="1:72" s="3" customFormat="1" ht="67.5" x14ac:dyDescent="0.25">
      <c r="A213" s="34" t="s">
        <v>784</v>
      </c>
      <c r="B213" s="35"/>
      <c r="C213" s="196" t="s">
        <v>594</v>
      </c>
      <c r="D213" s="196"/>
      <c r="E213" s="196"/>
      <c r="F213" s="34" t="s">
        <v>404</v>
      </c>
      <c r="G213" s="55">
        <v>5</v>
      </c>
      <c r="H213" s="38"/>
      <c r="I213" s="38"/>
      <c r="J213" s="38"/>
      <c r="K213" s="36" t="s">
        <v>40</v>
      </c>
      <c r="L213" s="38"/>
      <c r="M213" s="38"/>
      <c r="N213" s="39"/>
      <c r="O213" s="38"/>
      <c r="BP213" s="33"/>
      <c r="BQ213" s="40" t="s">
        <v>594</v>
      </c>
      <c r="BR213" s="56"/>
    </row>
    <row r="214" spans="1:72" s="3" customFormat="1" ht="67.5" x14ac:dyDescent="0.25">
      <c r="A214" s="34" t="s">
        <v>785</v>
      </c>
      <c r="B214" s="35"/>
      <c r="C214" s="196" t="s">
        <v>596</v>
      </c>
      <c r="D214" s="196"/>
      <c r="E214" s="196"/>
      <c r="F214" s="34" t="s">
        <v>404</v>
      </c>
      <c r="G214" s="55">
        <v>90</v>
      </c>
      <c r="H214" s="38"/>
      <c r="I214" s="38"/>
      <c r="J214" s="38"/>
      <c r="K214" s="36" t="s">
        <v>40</v>
      </c>
      <c r="L214" s="38"/>
      <c r="M214" s="38"/>
      <c r="N214" s="39"/>
      <c r="O214" s="38"/>
      <c r="BP214" s="33"/>
      <c r="BQ214" s="40" t="s">
        <v>596</v>
      </c>
      <c r="BR214" s="56"/>
    </row>
    <row r="215" spans="1:72" s="3" customFormat="1" ht="67.5" x14ac:dyDescent="0.25">
      <c r="A215" s="34" t="s">
        <v>786</v>
      </c>
      <c r="B215" s="35"/>
      <c r="C215" s="196" t="s">
        <v>598</v>
      </c>
      <c r="D215" s="196"/>
      <c r="E215" s="196"/>
      <c r="F215" s="34" t="s">
        <v>404</v>
      </c>
      <c r="G215" s="55">
        <v>50</v>
      </c>
      <c r="H215" s="38"/>
      <c r="I215" s="38"/>
      <c r="J215" s="38"/>
      <c r="K215" s="36" t="s">
        <v>40</v>
      </c>
      <c r="L215" s="38"/>
      <c r="M215" s="38"/>
      <c r="N215" s="39"/>
      <c r="O215" s="38"/>
      <c r="BP215" s="33"/>
      <c r="BQ215" s="40" t="s">
        <v>598</v>
      </c>
      <c r="BR215" s="56"/>
    </row>
    <row r="216" spans="1:72" s="3" customFormat="1" ht="22.5" x14ac:dyDescent="0.25">
      <c r="A216" s="204" t="s">
        <v>348</v>
      </c>
      <c r="B216" s="205"/>
      <c r="C216" s="205"/>
      <c r="D216" s="205"/>
      <c r="E216" s="205"/>
      <c r="F216" s="205"/>
      <c r="G216" s="205"/>
      <c r="H216" s="205"/>
      <c r="I216" s="205"/>
      <c r="J216" s="205"/>
      <c r="K216" s="206"/>
      <c r="L216" s="38">
        <v>2365195.9</v>
      </c>
      <c r="M216" s="38">
        <v>1780273.28</v>
      </c>
      <c r="N216" s="38" t="s">
        <v>1641</v>
      </c>
      <c r="O216" s="38">
        <v>279817.99</v>
      </c>
      <c r="BS216" s="40" t="s">
        <v>348</v>
      </c>
    </row>
    <row r="217" spans="1:72" s="3" customFormat="1" ht="15" x14ac:dyDescent="0.25">
      <c r="A217" s="204" t="s">
        <v>350</v>
      </c>
      <c r="B217" s="205"/>
      <c r="C217" s="205"/>
      <c r="D217" s="205"/>
      <c r="E217" s="205"/>
      <c r="F217" s="205"/>
      <c r="G217" s="205"/>
      <c r="H217" s="205"/>
      <c r="I217" s="205"/>
      <c r="J217" s="205"/>
      <c r="K217" s="206"/>
      <c r="L217" s="38">
        <v>1775378.08</v>
      </c>
      <c r="M217" s="38"/>
      <c r="N217" s="38"/>
      <c r="O217" s="38"/>
      <c r="BS217" s="40" t="s">
        <v>350</v>
      </c>
    </row>
    <row r="218" spans="1:72" s="3" customFormat="1" ht="15" x14ac:dyDescent="0.25">
      <c r="A218" s="201" t="s">
        <v>351</v>
      </c>
      <c r="B218" s="202"/>
      <c r="C218" s="202"/>
      <c r="D218" s="202"/>
      <c r="E218" s="202"/>
      <c r="F218" s="202"/>
      <c r="G218" s="202"/>
      <c r="H218" s="202"/>
      <c r="I218" s="202"/>
      <c r="J218" s="202"/>
      <c r="K218" s="203"/>
      <c r="L218" s="57"/>
      <c r="M218" s="57"/>
      <c r="N218" s="57"/>
      <c r="O218" s="57"/>
      <c r="BS218" s="40"/>
      <c r="BT218" s="2" t="s">
        <v>351</v>
      </c>
    </row>
    <row r="219" spans="1:72" s="3" customFormat="1" ht="15" x14ac:dyDescent="0.25">
      <c r="A219" s="201" t="s">
        <v>1642</v>
      </c>
      <c r="B219" s="202"/>
      <c r="C219" s="202"/>
      <c r="D219" s="202"/>
      <c r="E219" s="202"/>
      <c r="F219" s="202"/>
      <c r="G219" s="202"/>
      <c r="H219" s="202"/>
      <c r="I219" s="202"/>
      <c r="J219" s="202"/>
      <c r="K219" s="203"/>
      <c r="L219" s="57">
        <v>1675.47</v>
      </c>
      <c r="M219" s="57"/>
      <c r="N219" s="57"/>
      <c r="O219" s="57"/>
      <c r="BS219" s="40"/>
      <c r="BT219" s="2" t="s">
        <v>1642</v>
      </c>
    </row>
    <row r="220" spans="1:72" s="3" customFormat="1" ht="15" x14ac:dyDescent="0.25">
      <c r="A220" s="201" t="s">
        <v>1643</v>
      </c>
      <c r="B220" s="202"/>
      <c r="C220" s="202"/>
      <c r="D220" s="202"/>
      <c r="E220" s="202"/>
      <c r="F220" s="202"/>
      <c r="G220" s="202"/>
      <c r="H220" s="202"/>
      <c r="I220" s="202"/>
      <c r="J220" s="202"/>
      <c r="K220" s="203"/>
      <c r="L220" s="57">
        <v>1773702.61</v>
      </c>
      <c r="M220" s="57"/>
      <c r="N220" s="57"/>
      <c r="O220" s="57"/>
      <c r="BS220" s="40"/>
      <c r="BT220" s="2" t="s">
        <v>1643</v>
      </c>
    </row>
    <row r="221" spans="1:72" s="3" customFormat="1" ht="15" x14ac:dyDescent="0.25">
      <c r="A221" s="204" t="s">
        <v>354</v>
      </c>
      <c r="B221" s="205"/>
      <c r="C221" s="205"/>
      <c r="D221" s="205"/>
      <c r="E221" s="205"/>
      <c r="F221" s="205"/>
      <c r="G221" s="205"/>
      <c r="H221" s="205"/>
      <c r="I221" s="205"/>
      <c r="J221" s="205"/>
      <c r="K221" s="206"/>
      <c r="L221" s="38">
        <v>933474.32</v>
      </c>
      <c r="M221" s="38"/>
      <c r="N221" s="38"/>
      <c r="O221" s="38"/>
      <c r="BS221" s="40" t="s">
        <v>354</v>
      </c>
    </row>
    <row r="222" spans="1:72" s="3" customFormat="1" ht="15" x14ac:dyDescent="0.25">
      <c r="A222" s="201" t="s">
        <v>351</v>
      </c>
      <c r="B222" s="202"/>
      <c r="C222" s="202"/>
      <c r="D222" s="202"/>
      <c r="E222" s="202"/>
      <c r="F222" s="202"/>
      <c r="G222" s="202"/>
      <c r="H222" s="202"/>
      <c r="I222" s="202"/>
      <c r="J222" s="202"/>
      <c r="K222" s="203"/>
      <c r="L222" s="57"/>
      <c r="M222" s="57"/>
      <c r="N222" s="57"/>
      <c r="O222" s="57"/>
      <c r="BS222" s="40"/>
      <c r="BT222" s="2" t="s">
        <v>351</v>
      </c>
    </row>
    <row r="223" spans="1:72" s="3" customFormat="1" ht="15" x14ac:dyDescent="0.25">
      <c r="A223" s="201" t="s">
        <v>1644</v>
      </c>
      <c r="B223" s="202"/>
      <c r="C223" s="202"/>
      <c r="D223" s="202"/>
      <c r="E223" s="202"/>
      <c r="F223" s="202"/>
      <c r="G223" s="202"/>
      <c r="H223" s="202"/>
      <c r="I223" s="202"/>
      <c r="J223" s="202"/>
      <c r="K223" s="203"/>
      <c r="L223" s="57">
        <v>933474.32</v>
      </c>
      <c r="M223" s="57"/>
      <c r="N223" s="57"/>
      <c r="O223" s="57"/>
      <c r="BS223" s="40"/>
      <c r="BT223" s="2" t="s">
        <v>1644</v>
      </c>
    </row>
    <row r="224" spans="1:72" s="3" customFormat="1" ht="15" x14ac:dyDescent="0.25">
      <c r="A224" s="204" t="s">
        <v>357</v>
      </c>
      <c r="B224" s="205"/>
      <c r="C224" s="205"/>
      <c r="D224" s="205"/>
      <c r="E224" s="205"/>
      <c r="F224" s="205"/>
      <c r="G224" s="205"/>
      <c r="H224" s="205"/>
      <c r="I224" s="205"/>
      <c r="J224" s="205"/>
      <c r="K224" s="206"/>
      <c r="L224" s="38"/>
      <c r="M224" s="38"/>
      <c r="N224" s="38"/>
      <c r="O224" s="38"/>
      <c r="BS224" s="40" t="s">
        <v>357</v>
      </c>
    </row>
    <row r="225" spans="1:72" s="3" customFormat="1" ht="15" x14ac:dyDescent="0.25">
      <c r="A225" s="201" t="s">
        <v>603</v>
      </c>
      <c r="B225" s="202"/>
      <c r="C225" s="202"/>
      <c r="D225" s="202"/>
      <c r="E225" s="202"/>
      <c r="F225" s="202"/>
      <c r="G225" s="202"/>
      <c r="H225" s="202"/>
      <c r="I225" s="202"/>
      <c r="J225" s="202"/>
      <c r="K225" s="203"/>
      <c r="L225" s="57"/>
      <c r="M225" s="57"/>
      <c r="N225" s="57"/>
      <c r="O225" s="57"/>
      <c r="BS225" s="40"/>
      <c r="BT225" s="2" t="s">
        <v>603</v>
      </c>
    </row>
    <row r="226" spans="1:72" s="3" customFormat="1" ht="15" x14ac:dyDescent="0.25">
      <c r="A226" s="201" t="s">
        <v>604</v>
      </c>
      <c r="B226" s="202"/>
      <c r="C226" s="202"/>
      <c r="D226" s="202"/>
      <c r="E226" s="202"/>
      <c r="F226" s="202"/>
      <c r="G226" s="202"/>
      <c r="H226" s="202"/>
      <c r="I226" s="202"/>
      <c r="J226" s="202"/>
      <c r="K226" s="203"/>
      <c r="L226" s="57"/>
      <c r="M226" s="57"/>
      <c r="N226" s="57"/>
      <c r="O226" s="57"/>
      <c r="BS226" s="40"/>
      <c r="BT226" s="2" t="s">
        <v>604</v>
      </c>
    </row>
    <row r="227" spans="1:72" s="3" customFormat="1" ht="22.5" x14ac:dyDescent="0.25">
      <c r="A227" s="201" t="s">
        <v>1645</v>
      </c>
      <c r="B227" s="202"/>
      <c r="C227" s="202"/>
      <c r="D227" s="202"/>
      <c r="E227" s="202"/>
      <c r="F227" s="202"/>
      <c r="G227" s="202"/>
      <c r="H227" s="202"/>
      <c r="I227" s="202"/>
      <c r="J227" s="202"/>
      <c r="K227" s="203"/>
      <c r="L227" s="57">
        <v>2055.2399999999998</v>
      </c>
      <c r="M227" s="57">
        <v>1778.19</v>
      </c>
      <c r="N227" s="57" t="s">
        <v>1586</v>
      </c>
      <c r="O227" s="57">
        <v>79.66</v>
      </c>
      <c r="BS227" s="40"/>
      <c r="BT227" s="2" t="s">
        <v>1645</v>
      </c>
    </row>
    <row r="228" spans="1:72" s="3" customFormat="1" ht="15" x14ac:dyDescent="0.25">
      <c r="A228" s="201" t="s">
        <v>1646</v>
      </c>
      <c r="B228" s="202"/>
      <c r="C228" s="202"/>
      <c r="D228" s="202"/>
      <c r="E228" s="202"/>
      <c r="F228" s="202"/>
      <c r="G228" s="202"/>
      <c r="H228" s="202"/>
      <c r="I228" s="202"/>
      <c r="J228" s="202"/>
      <c r="K228" s="203"/>
      <c r="L228" s="57">
        <v>1675.47</v>
      </c>
      <c r="M228" s="57"/>
      <c r="N228" s="57"/>
      <c r="O228" s="57"/>
      <c r="BS228" s="40"/>
      <c r="BT228" s="2" t="s">
        <v>1646</v>
      </c>
    </row>
    <row r="229" spans="1:72" s="3" customFormat="1" ht="15" x14ac:dyDescent="0.25">
      <c r="A229" s="201" t="s">
        <v>1647</v>
      </c>
      <c r="B229" s="202"/>
      <c r="C229" s="202"/>
      <c r="D229" s="202"/>
      <c r="E229" s="202"/>
      <c r="F229" s="202"/>
      <c r="G229" s="202"/>
      <c r="H229" s="202"/>
      <c r="I229" s="202"/>
      <c r="J229" s="202"/>
      <c r="K229" s="203"/>
      <c r="L229" s="57">
        <v>909.03</v>
      </c>
      <c r="M229" s="57"/>
      <c r="N229" s="57"/>
      <c r="O229" s="57"/>
      <c r="BS229" s="40"/>
      <c r="BT229" s="2" t="s">
        <v>1647</v>
      </c>
    </row>
    <row r="230" spans="1:72" s="3" customFormat="1" ht="15" x14ac:dyDescent="0.25">
      <c r="A230" s="201" t="s">
        <v>608</v>
      </c>
      <c r="B230" s="202"/>
      <c r="C230" s="202"/>
      <c r="D230" s="202"/>
      <c r="E230" s="202"/>
      <c r="F230" s="202"/>
      <c r="G230" s="202"/>
      <c r="H230" s="202"/>
      <c r="I230" s="202"/>
      <c r="J230" s="202"/>
      <c r="K230" s="203"/>
      <c r="L230" s="57">
        <v>4639.74</v>
      </c>
      <c r="M230" s="57"/>
      <c r="N230" s="57"/>
      <c r="O230" s="57"/>
      <c r="BS230" s="40"/>
      <c r="BT230" s="2" t="s">
        <v>608</v>
      </c>
    </row>
    <row r="231" spans="1:72" s="3" customFormat="1" ht="15" x14ac:dyDescent="0.25">
      <c r="A231" s="201" t="s">
        <v>609</v>
      </c>
      <c r="B231" s="202"/>
      <c r="C231" s="202"/>
      <c r="D231" s="202"/>
      <c r="E231" s="202"/>
      <c r="F231" s="202"/>
      <c r="G231" s="202"/>
      <c r="H231" s="202"/>
      <c r="I231" s="202"/>
      <c r="J231" s="202"/>
      <c r="K231" s="203"/>
      <c r="L231" s="57">
        <v>4639.74</v>
      </c>
      <c r="M231" s="57"/>
      <c r="N231" s="57"/>
      <c r="O231" s="57"/>
      <c r="BS231" s="40"/>
      <c r="BT231" s="2" t="s">
        <v>609</v>
      </c>
    </row>
    <row r="232" spans="1:72" s="3" customFormat="1" ht="15" x14ac:dyDescent="0.25">
      <c r="A232" s="201" t="s">
        <v>610</v>
      </c>
      <c r="B232" s="202"/>
      <c r="C232" s="202"/>
      <c r="D232" s="202"/>
      <c r="E232" s="202"/>
      <c r="F232" s="202"/>
      <c r="G232" s="202"/>
      <c r="H232" s="202"/>
      <c r="I232" s="202"/>
      <c r="J232" s="202"/>
      <c r="K232" s="203"/>
      <c r="L232" s="57"/>
      <c r="M232" s="57"/>
      <c r="N232" s="57"/>
      <c r="O232" s="57"/>
      <c r="BS232" s="40"/>
      <c r="BT232" s="2" t="s">
        <v>610</v>
      </c>
    </row>
    <row r="233" spans="1:72" s="3" customFormat="1" ht="15" x14ac:dyDescent="0.25">
      <c r="A233" s="201" t="s">
        <v>611</v>
      </c>
      <c r="B233" s="202"/>
      <c r="C233" s="202"/>
      <c r="D233" s="202"/>
      <c r="E233" s="202"/>
      <c r="F233" s="202"/>
      <c r="G233" s="202"/>
      <c r="H233" s="202"/>
      <c r="I233" s="202"/>
      <c r="J233" s="202"/>
      <c r="K233" s="203"/>
      <c r="L233" s="57"/>
      <c r="M233" s="57"/>
      <c r="N233" s="57"/>
      <c r="O233" s="57"/>
      <c r="BS233" s="40"/>
      <c r="BT233" s="2" t="s">
        <v>611</v>
      </c>
    </row>
    <row r="234" spans="1:72" s="3" customFormat="1" ht="22.5" x14ac:dyDescent="0.25">
      <c r="A234" s="201" t="s">
        <v>1648</v>
      </c>
      <c r="B234" s="202"/>
      <c r="C234" s="202"/>
      <c r="D234" s="202"/>
      <c r="E234" s="202"/>
      <c r="F234" s="202"/>
      <c r="G234" s="202"/>
      <c r="H234" s="202"/>
      <c r="I234" s="202"/>
      <c r="J234" s="202"/>
      <c r="K234" s="203"/>
      <c r="L234" s="57">
        <v>2363140.66</v>
      </c>
      <c r="M234" s="57">
        <v>1778495.09</v>
      </c>
      <c r="N234" s="57" t="s">
        <v>1649</v>
      </c>
      <c r="O234" s="57">
        <v>279738.33</v>
      </c>
      <c r="BS234" s="40"/>
      <c r="BT234" s="2" t="s">
        <v>1648</v>
      </c>
    </row>
    <row r="235" spans="1:72" s="3" customFormat="1" ht="15" x14ac:dyDescent="0.25">
      <c r="A235" s="201" t="s">
        <v>1650</v>
      </c>
      <c r="B235" s="202"/>
      <c r="C235" s="202"/>
      <c r="D235" s="202"/>
      <c r="E235" s="202"/>
      <c r="F235" s="202"/>
      <c r="G235" s="202"/>
      <c r="H235" s="202"/>
      <c r="I235" s="202"/>
      <c r="J235" s="202"/>
      <c r="K235" s="203"/>
      <c r="L235" s="57">
        <v>1773702.61</v>
      </c>
      <c r="M235" s="57"/>
      <c r="N235" s="57"/>
      <c r="O235" s="57"/>
      <c r="BS235" s="40"/>
      <c r="BT235" s="2" t="s">
        <v>1650</v>
      </c>
    </row>
    <row r="236" spans="1:72" s="3" customFormat="1" ht="15" x14ac:dyDescent="0.25">
      <c r="A236" s="201" t="s">
        <v>1651</v>
      </c>
      <c r="B236" s="202"/>
      <c r="C236" s="202"/>
      <c r="D236" s="202"/>
      <c r="E236" s="202"/>
      <c r="F236" s="202"/>
      <c r="G236" s="202"/>
      <c r="H236" s="202"/>
      <c r="I236" s="202"/>
      <c r="J236" s="202"/>
      <c r="K236" s="203"/>
      <c r="L236" s="57">
        <v>932565.29</v>
      </c>
      <c r="M236" s="57"/>
      <c r="N236" s="57"/>
      <c r="O236" s="57"/>
      <c r="BS236" s="40"/>
      <c r="BT236" s="2" t="s">
        <v>1651</v>
      </c>
    </row>
    <row r="237" spans="1:72" s="3" customFormat="1" ht="15" x14ac:dyDescent="0.25">
      <c r="A237" s="201" t="s">
        <v>608</v>
      </c>
      <c r="B237" s="202"/>
      <c r="C237" s="202"/>
      <c r="D237" s="202"/>
      <c r="E237" s="202"/>
      <c r="F237" s="202"/>
      <c r="G237" s="202"/>
      <c r="H237" s="202"/>
      <c r="I237" s="202"/>
      <c r="J237" s="202"/>
      <c r="K237" s="203"/>
      <c r="L237" s="57">
        <v>5069408.5599999996</v>
      </c>
      <c r="M237" s="57"/>
      <c r="N237" s="57"/>
      <c r="O237" s="57"/>
      <c r="BS237" s="40"/>
      <c r="BT237" s="2" t="s">
        <v>608</v>
      </c>
    </row>
    <row r="238" spans="1:72" s="3" customFormat="1" ht="15" x14ac:dyDescent="0.25">
      <c r="A238" s="201" t="s">
        <v>609</v>
      </c>
      <c r="B238" s="202"/>
      <c r="C238" s="202"/>
      <c r="D238" s="202"/>
      <c r="E238" s="202"/>
      <c r="F238" s="202"/>
      <c r="G238" s="202"/>
      <c r="H238" s="202"/>
      <c r="I238" s="202"/>
      <c r="J238" s="202"/>
      <c r="K238" s="203"/>
      <c r="L238" s="57">
        <v>5069408.5599999996</v>
      </c>
      <c r="M238" s="57"/>
      <c r="N238" s="57"/>
      <c r="O238" s="57"/>
      <c r="BS238" s="40"/>
      <c r="BT238" s="2" t="s">
        <v>609</v>
      </c>
    </row>
    <row r="239" spans="1:72" s="3" customFormat="1" ht="15" x14ac:dyDescent="0.25">
      <c r="A239" s="201" t="s">
        <v>367</v>
      </c>
      <c r="B239" s="202"/>
      <c r="C239" s="202"/>
      <c r="D239" s="202"/>
      <c r="E239" s="202"/>
      <c r="F239" s="202"/>
      <c r="G239" s="202"/>
      <c r="H239" s="202"/>
      <c r="I239" s="202"/>
      <c r="J239" s="202"/>
      <c r="K239" s="203"/>
      <c r="L239" s="57">
        <v>5074048.3</v>
      </c>
      <c r="M239" s="57"/>
      <c r="N239" s="57"/>
      <c r="O239" s="57"/>
      <c r="BS239" s="40"/>
      <c r="BT239" s="2" t="s">
        <v>367</v>
      </c>
    </row>
    <row r="240" spans="1:72" s="3" customFormat="1" ht="15" x14ac:dyDescent="0.25">
      <c r="A240" s="201" t="s">
        <v>368</v>
      </c>
      <c r="B240" s="202"/>
      <c r="C240" s="202"/>
      <c r="D240" s="202"/>
      <c r="E240" s="202"/>
      <c r="F240" s="202"/>
      <c r="G240" s="202"/>
      <c r="H240" s="202"/>
      <c r="I240" s="202"/>
      <c r="J240" s="202"/>
      <c r="K240" s="203"/>
      <c r="L240" s="57"/>
      <c r="M240" s="57"/>
      <c r="N240" s="57"/>
      <c r="O240" s="57"/>
      <c r="BS240" s="40"/>
      <c r="BT240" s="2" t="s">
        <v>368</v>
      </c>
    </row>
    <row r="241" spans="1:95" s="3" customFormat="1" ht="15" x14ac:dyDescent="0.25">
      <c r="A241" s="201" t="s">
        <v>369</v>
      </c>
      <c r="B241" s="202"/>
      <c r="C241" s="202"/>
      <c r="D241" s="202"/>
      <c r="E241" s="202"/>
      <c r="F241" s="202"/>
      <c r="G241" s="202"/>
      <c r="H241" s="202"/>
      <c r="I241" s="202"/>
      <c r="J241" s="202"/>
      <c r="K241" s="203"/>
      <c r="L241" s="57">
        <v>279817.99</v>
      </c>
      <c r="M241" s="57"/>
      <c r="N241" s="57"/>
      <c r="O241" s="57"/>
      <c r="BS241" s="40"/>
      <c r="BT241" s="2" t="s">
        <v>369</v>
      </c>
    </row>
    <row r="242" spans="1:95" s="3" customFormat="1" ht="15" x14ac:dyDescent="0.25">
      <c r="A242" s="201" t="s">
        <v>370</v>
      </c>
      <c r="B242" s="202"/>
      <c r="C242" s="202"/>
      <c r="D242" s="202"/>
      <c r="E242" s="202"/>
      <c r="F242" s="202"/>
      <c r="G242" s="202"/>
      <c r="H242" s="202"/>
      <c r="I242" s="202"/>
      <c r="J242" s="202"/>
      <c r="K242" s="203"/>
      <c r="L242" s="57">
        <v>305104.63</v>
      </c>
      <c r="M242" s="57"/>
      <c r="N242" s="57"/>
      <c r="O242" s="57"/>
      <c r="BS242" s="40"/>
      <c r="BT242" s="2" t="s">
        <v>370</v>
      </c>
    </row>
    <row r="243" spans="1:95" s="3" customFormat="1" ht="15" x14ac:dyDescent="0.25">
      <c r="A243" s="201" t="s">
        <v>371</v>
      </c>
      <c r="B243" s="202"/>
      <c r="C243" s="202"/>
      <c r="D243" s="202"/>
      <c r="E243" s="202"/>
      <c r="F243" s="202"/>
      <c r="G243" s="202"/>
      <c r="H243" s="202"/>
      <c r="I243" s="202"/>
      <c r="J243" s="202"/>
      <c r="K243" s="203"/>
      <c r="L243" s="57">
        <v>1830341.8</v>
      </c>
      <c r="M243" s="57"/>
      <c r="N243" s="57"/>
      <c r="O243" s="57"/>
      <c r="BS243" s="40"/>
      <c r="BT243" s="2" t="s">
        <v>371</v>
      </c>
    </row>
    <row r="244" spans="1:95" s="3" customFormat="1" ht="15" x14ac:dyDescent="0.25">
      <c r="A244" s="201" t="s">
        <v>372</v>
      </c>
      <c r="B244" s="202"/>
      <c r="C244" s="202"/>
      <c r="D244" s="202"/>
      <c r="E244" s="202"/>
      <c r="F244" s="202"/>
      <c r="G244" s="202"/>
      <c r="H244" s="202"/>
      <c r="I244" s="202"/>
      <c r="J244" s="202"/>
      <c r="K244" s="203"/>
      <c r="L244" s="57">
        <v>1775378.08</v>
      </c>
      <c r="M244" s="57"/>
      <c r="N244" s="57"/>
      <c r="O244" s="57"/>
      <c r="BS244" s="40"/>
      <c r="BT244" s="2" t="s">
        <v>372</v>
      </c>
    </row>
    <row r="245" spans="1:95" s="3" customFormat="1" ht="15" x14ac:dyDescent="0.25">
      <c r="A245" s="201" t="s">
        <v>373</v>
      </c>
      <c r="B245" s="202"/>
      <c r="C245" s="202"/>
      <c r="D245" s="202"/>
      <c r="E245" s="202"/>
      <c r="F245" s="202"/>
      <c r="G245" s="202"/>
      <c r="H245" s="202"/>
      <c r="I245" s="202"/>
      <c r="J245" s="202"/>
      <c r="K245" s="203"/>
      <c r="L245" s="57">
        <v>933474.32</v>
      </c>
      <c r="M245" s="57"/>
      <c r="N245" s="57"/>
      <c r="O245" s="57"/>
      <c r="BS245" s="40"/>
      <c r="BT245" s="2" t="s">
        <v>373</v>
      </c>
    </row>
    <row r="246" spans="1:95" s="3" customFormat="1" ht="15" x14ac:dyDescent="0.25">
      <c r="A246" s="201" t="s">
        <v>374</v>
      </c>
      <c r="B246" s="202"/>
      <c r="C246" s="202"/>
      <c r="D246" s="202"/>
      <c r="E246" s="202"/>
      <c r="F246" s="202"/>
      <c r="G246" s="202"/>
      <c r="H246" s="202"/>
      <c r="I246" s="202"/>
      <c r="J246" s="202"/>
      <c r="K246" s="203"/>
      <c r="L246" s="57">
        <f>L239*0.052</f>
        <v>263850.51159999997</v>
      </c>
      <c r="M246" s="57"/>
      <c r="N246" s="57"/>
      <c r="O246" s="57"/>
      <c r="BS246" s="40"/>
      <c r="BT246" s="2" t="s">
        <v>374</v>
      </c>
    </row>
    <row r="247" spans="1:95" s="3" customFormat="1" ht="15" x14ac:dyDescent="0.25">
      <c r="A247" s="204" t="s">
        <v>367</v>
      </c>
      <c r="B247" s="205"/>
      <c r="C247" s="205"/>
      <c r="D247" s="205"/>
      <c r="E247" s="205"/>
      <c r="F247" s="205"/>
      <c r="G247" s="205"/>
      <c r="H247" s="205"/>
      <c r="I247" s="205"/>
      <c r="J247" s="205"/>
      <c r="K247" s="206"/>
      <c r="L247" s="38">
        <f>L239+L246</f>
        <v>5337898.8115999997</v>
      </c>
      <c r="M247" s="38"/>
      <c r="N247" s="38"/>
      <c r="O247" s="38"/>
      <c r="BS247" s="40"/>
      <c r="BU247" s="40" t="s">
        <v>367</v>
      </c>
    </row>
    <row r="248" spans="1:95" s="3" customFormat="1" ht="15" x14ac:dyDescent="0.25">
      <c r="A248" s="201" t="s">
        <v>375</v>
      </c>
      <c r="B248" s="202"/>
      <c r="C248" s="202"/>
      <c r="D248" s="202"/>
      <c r="E248" s="202"/>
      <c r="F248" s="202"/>
      <c r="G248" s="202"/>
      <c r="H248" s="202"/>
      <c r="I248" s="202"/>
      <c r="J248" s="202"/>
      <c r="K248" s="203"/>
      <c r="L248" s="57">
        <f>L247*0.021</f>
        <v>112095.8750436</v>
      </c>
      <c r="M248" s="57"/>
      <c r="N248" s="57"/>
      <c r="O248" s="57"/>
      <c r="BS248" s="40"/>
      <c r="BT248" s="2" t="s">
        <v>375</v>
      </c>
      <c r="BU248" s="40"/>
    </row>
    <row r="249" spans="1:95" s="3" customFormat="1" ht="15" x14ac:dyDescent="0.25">
      <c r="A249" s="201" t="s">
        <v>376</v>
      </c>
      <c r="B249" s="202"/>
      <c r="C249" s="202"/>
      <c r="D249" s="202"/>
      <c r="E249" s="202"/>
      <c r="F249" s="202"/>
      <c r="G249" s="202"/>
      <c r="H249" s="202"/>
      <c r="I249" s="202"/>
      <c r="J249" s="202"/>
      <c r="K249" s="203"/>
      <c r="L249" s="57">
        <f>L247*0.035</f>
        <v>186826.45840600002</v>
      </c>
      <c r="M249" s="57"/>
      <c r="N249" s="57"/>
      <c r="O249" s="57"/>
      <c r="BS249" s="40"/>
      <c r="BT249" s="2" t="s">
        <v>376</v>
      </c>
      <c r="BU249" s="40"/>
    </row>
    <row r="250" spans="1:95" s="3" customFormat="1" ht="15" x14ac:dyDescent="0.25">
      <c r="A250" s="201" t="s">
        <v>377</v>
      </c>
      <c r="B250" s="202"/>
      <c r="C250" s="202"/>
      <c r="D250" s="202"/>
      <c r="E250" s="202"/>
      <c r="F250" s="202"/>
      <c r="G250" s="202"/>
      <c r="H250" s="202"/>
      <c r="I250" s="202"/>
      <c r="J250" s="202"/>
      <c r="K250" s="203"/>
      <c r="L250" s="57">
        <f>L247*0.025</f>
        <v>133447.47029</v>
      </c>
      <c r="M250" s="57"/>
      <c r="N250" s="57"/>
      <c r="O250" s="57"/>
      <c r="BS250" s="40"/>
      <c r="BT250" s="2" t="s">
        <v>377</v>
      </c>
      <c r="BU250" s="40"/>
    </row>
    <row r="251" spans="1:95" s="3" customFormat="1" ht="15" x14ac:dyDescent="0.25">
      <c r="A251" s="201" t="s">
        <v>378</v>
      </c>
      <c r="B251" s="202"/>
      <c r="C251" s="202"/>
      <c r="D251" s="202"/>
      <c r="E251" s="202"/>
      <c r="F251" s="202"/>
      <c r="G251" s="202"/>
      <c r="H251" s="202"/>
      <c r="I251" s="202"/>
      <c r="J251" s="202"/>
      <c r="K251" s="203"/>
      <c r="L251" s="57">
        <f>L247*0.02</f>
        <v>106757.976232</v>
      </c>
      <c r="M251" s="57"/>
      <c r="N251" s="57"/>
      <c r="O251" s="57"/>
      <c r="BS251" s="40"/>
      <c r="BT251" s="2" t="s">
        <v>378</v>
      </c>
      <c r="BU251" s="40"/>
    </row>
    <row r="252" spans="1:95" s="3" customFormat="1" ht="15" x14ac:dyDescent="0.25">
      <c r="A252" s="204" t="s">
        <v>367</v>
      </c>
      <c r="B252" s="205"/>
      <c r="C252" s="205"/>
      <c r="D252" s="205"/>
      <c r="E252" s="205"/>
      <c r="F252" s="205"/>
      <c r="G252" s="205"/>
      <c r="H252" s="205"/>
      <c r="I252" s="205"/>
      <c r="J252" s="205"/>
      <c r="K252" s="206"/>
      <c r="L252" s="38">
        <f>L247+L248+L249+L250+L251</f>
        <v>5877026.5915715992</v>
      </c>
      <c r="M252" s="38"/>
      <c r="N252" s="38"/>
      <c r="O252" s="38"/>
      <c r="BS252" s="40"/>
      <c r="BU252" s="40" t="s">
        <v>367</v>
      </c>
    </row>
    <row r="253" spans="1:95" s="3" customFormat="1" ht="15" x14ac:dyDescent="0.25">
      <c r="A253" s="201" t="s">
        <v>379</v>
      </c>
      <c r="B253" s="202"/>
      <c r="C253" s="202"/>
      <c r="D253" s="202"/>
      <c r="E253" s="202"/>
      <c r="F253" s="202"/>
      <c r="G253" s="202"/>
      <c r="H253" s="202"/>
      <c r="I253" s="202"/>
      <c r="J253" s="202"/>
      <c r="K253" s="203"/>
      <c r="L253" s="57">
        <f>L252*0.03</f>
        <v>176310.79774714797</v>
      </c>
      <c r="M253" s="57"/>
      <c r="N253" s="57"/>
      <c r="O253" s="57"/>
      <c r="BS253" s="40"/>
      <c r="BT253" s="2" t="s">
        <v>379</v>
      </c>
      <c r="BU253" s="40"/>
    </row>
    <row r="254" spans="1:95" s="3" customFormat="1" ht="15" x14ac:dyDescent="0.25">
      <c r="A254" s="204" t="s">
        <v>2240</v>
      </c>
      <c r="B254" s="205"/>
      <c r="C254" s="205"/>
      <c r="D254" s="205"/>
      <c r="E254" s="205"/>
      <c r="F254" s="205"/>
      <c r="G254" s="205"/>
      <c r="H254" s="205"/>
      <c r="I254" s="205"/>
      <c r="J254" s="205"/>
      <c r="K254" s="206"/>
      <c r="L254" s="38">
        <f>L252+L253</f>
        <v>6053337.3893187474</v>
      </c>
      <c r="M254" s="38"/>
      <c r="N254" s="38"/>
      <c r="O254" s="38"/>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c r="AN254" s="67"/>
      <c r="AO254" s="67"/>
      <c r="AP254" s="67"/>
      <c r="AQ254" s="67"/>
      <c r="AR254" s="67"/>
      <c r="AS254" s="67"/>
      <c r="AT254" s="67"/>
      <c r="AU254" s="67"/>
      <c r="AV254" s="67"/>
      <c r="AW254" s="67"/>
      <c r="AX254" s="67"/>
      <c r="AY254" s="67"/>
      <c r="AZ254" s="67"/>
      <c r="BA254" s="67"/>
      <c r="BB254" s="67"/>
      <c r="BC254" s="67"/>
      <c r="BD254" s="67"/>
      <c r="BE254" s="67"/>
      <c r="BF254" s="67"/>
      <c r="BG254" s="67"/>
      <c r="BH254" s="67"/>
      <c r="BI254" s="67"/>
      <c r="BJ254" s="67"/>
      <c r="BK254" s="67"/>
      <c r="BL254" s="67"/>
      <c r="BM254" s="67"/>
      <c r="BN254" s="67"/>
      <c r="BO254" s="67"/>
      <c r="BP254" s="67"/>
      <c r="BQ254" s="67"/>
      <c r="BR254" s="67"/>
      <c r="BS254" s="67"/>
      <c r="BT254" s="67"/>
      <c r="BU254" s="67" t="s">
        <v>380</v>
      </c>
      <c r="BV254" s="67"/>
      <c r="BW254" s="67"/>
    </row>
    <row r="255" spans="1:95" s="115" customFormat="1" ht="15" customHeight="1" x14ac:dyDescent="0.25">
      <c r="A255" s="209" t="s">
        <v>945</v>
      </c>
      <c r="B255" s="209"/>
      <c r="C255" s="209"/>
      <c r="D255" s="209"/>
      <c r="E255" s="209"/>
      <c r="F255" s="209"/>
      <c r="G255" s="209"/>
      <c r="H255" s="209"/>
      <c r="I255" s="209"/>
      <c r="J255" s="209"/>
      <c r="K255" s="209"/>
      <c r="L255" s="112">
        <f>L241*1.052*1.021*1.035*1.025*1.02*1.03</f>
        <v>334979.88271792769</v>
      </c>
      <c r="M255" s="113"/>
      <c r="N255" s="114"/>
      <c r="O255" s="114"/>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c r="AN255" s="67"/>
      <c r="AO255" s="67"/>
      <c r="AP255" s="67"/>
      <c r="AQ255" s="67"/>
      <c r="AR255" s="67"/>
      <c r="AS255" s="67"/>
      <c r="AT255" s="67"/>
      <c r="AU255" s="67"/>
      <c r="AV255" s="67"/>
      <c r="AW255" s="67"/>
      <c r="AX255" s="67"/>
      <c r="AY255" s="67"/>
      <c r="AZ255" s="67"/>
      <c r="BA255" s="67"/>
      <c r="BB255" s="67"/>
      <c r="BC255" s="67"/>
      <c r="BD255" s="67"/>
      <c r="BE255" s="67"/>
      <c r="BF255" s="67"/>
      <c r="BG255" s="67"/>
      <c r="BH255" s="67"/>
      <c r="BI255" s="67"/>
      <c r="BJ255" s="67"/>
      <c r="BK255" s="67"/>
      <c r="BL255" s="67"/>
      <c r="BM255" s="67"/>
      <c r="BN255" s="67"/>
      <c r="BO255" s="67"/>
      <c r="BP255" s="67"/>
      <c r="BQ255" s="67"/>
      <c r="BR255" s="67"/>
      <c r="BS255" s="67"/>
      <c r="BT255" s="67"/>
      <c r="BU255" s="67"/>
      <c r="BV255" s="67"/>
      <c r="BW255" s="67"/>
      <c r="CG255" s="116"/>
      <c r="CI255" s="116" t="s">
        <v>380</v>
      </c>
      <c r="CK255" s="117"/>
      <c r="CL255" s="118"/>
      <c r="CM255" s="118"/>
      <c r="CN255" s="118"/>
      <c r="CO255" s="118"/>
      <c r="CP255" s="118"/>
      <c r="CQ255" s="118"/>
    </row>
    <row r="256" spans="1:95" s="115" customFormat="1" ht="15" customHeight="1" x14ac:dyDescent="0.25">
      <c r="A256" s="209" t="s">
        <v>2237</v>
      </c>
      <c r="B256" s="209"/>
      <c r="C256" s="209"/>
      <c r="D256" s="209"/>
      <c r="E256" s="209"/>
      <c r="F256" s="209"/>
      <c r="G256" s="209"/>
      <c r="H256" s="209"/>
      <c r="I256" s="209"/>
      <c r="J256" s="209"/>
      <c r="K256" s="209"/>
      <c r="L256" s="112">
        <f>L254-L255</f>
        <v>5718357.5066008195</v>
      </c>
      <c r="M256" s="113"/>
      <c r="N256" s="114"/>
      <c r="O256" s="114"/>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c r="AP256" s="67"/>
      <c r="AQ256" s="67"/>
      <c r="AR256" s="67"/>
      <c r="AS256" s="67"/>
      <c r="AT256" s="67"/>
      <c r="AU256" s="67"/>
      <c r="AV256" s="67"/>
      <c r="AW256" s="67"/>
      <c r="AX256" s="67"/>
      <c r="AY256" s="67"/>
      <c r="AZ256" s="67"/>
      <c r="BA256" s="67"/>
      <c r="BB256" s="67"/>
      <c r="BC256" s="67"/>
      <c r="BD256" s="67"/>
      <c r="BE256" s="67"/>
      <c r="BF256" s="67"/>
      <c r="BG256" s="67"/>
      <c r="BH256" s="67"/>
      <c r="BI256" s="67"/>
      <c r="BJ256" s="67"/>
      <c r="BK256" s="67"/>
      <c r="BL256" s="67"/>
      <c r="BM256" s="67"/>
      <c r="BN256" s="67"/>
      <c r="BO256" s="67"/>
      <c r="BP256" s="67"/>
      <c r="BQ256" s="67"/>
      <c r="BR256" s="67"/>
      <c r="BS256" s="67"/>
      <c r="BT256" s="67"/>
      <c r="BU256" s="67"/>
      <c r="BV256" s="67"/>
      <c r="BW256" s="67"/>
      <c r="CG256" s="116"/>
      <c r="CI256" s="116" t="s">
        <v>380</v>
      </c>
      <c r="CK256" s="117"/>
      <c r="CL256" s="118"/>
      <c r="CM256" s="118"/>
      <c r="CN256" s="118"/>
      <c r="CO256" s="118"/>
      <c r="CP256" s="118"/>
      <c r="CQ256" s="118"/>
    </row>
    <row r="257" spans="1:91" s="67" customFormat="1" ht="15" customHeight="1" x14ac:dyDescent="0.25">
      <c r="A257" s="210" t="s">
        <v>2238</v>
      </c>
      <c r="B257" s="211"/>
      <c r="C257" s="211"/>
      <c r="D257" s="211"/>
      <c r="E257" s="211"/>
      <c r="F257" s="211"/>
      <c r="G257" s="211"/>
      <c r="H257" s="211"/>
      <c r="I257" s="211"/>
      <c r="J257" s="211"/>
      <c r="K257" s="212"/>
      <c r="L257" s="119">
        <f>'02-03-01_СМР_Каб.жур'!L272</f>
        <v>1</v>
      </c>
      <c r="M257" s="88"/>
      <c r="N257" s="120"/>
      <c r="O257" s="88"/>
      <c r="CG257" s="98"/>
      <c r="CH257" s="105" t="s">
        <v>379</v>
      </c>
      <c r="CI257" s="98"/>
      <c r="CK257" s="121"/>
    </row>
    <row r="258" spans="1:91" s="67" customFormat="1" ht="28.5" customHeight="1" x14ac:dyDescent="0.25">
      <c r="A258" s="213" t="s">
        <v>2239</v>
      </c>
      <c r="B258" s="213"/>
      <c r="C258" s="213"/>
      <c r="D258" s="213"/>
      <c r="E258" s="213"/>
      <c r="F258" s="213"/>
      <c r="G258" s="213"/>
      <c r="H258" s="213"/>
      <c r="I258" s="213"/>
      <c r="J258" s="213"/>
      <c r="K258" s="213"/>
      <c r="L258" s="122">
        <f>L255+L256*L257</f>
        <v>6053337.3893187474</v>
      </c>
      <c r="M258" s="123"/>
      <c r="N258" s="102"/>
      <c r="O258" s="102"/>
      <c r="CG258" s="98"/>
      <c r="CI258" s="98" t="s">
        <v>380</v>
      </c>
      <c r="CK258" s="124"/>
    </row>
    <row r="259" spans="1:91" s="67" customFormat="1" ht="15" customHeight="1" x14ac:dyDescent="0.25">
      <c r="A259" s="214" t="s">
        <v>381</v>
      </c>
      <c r="B259" s="214"/>
      <c r="C259" s="214"/>
      <c r="D259" s="214"/>
      <c r="E259" s="214"/>
      <c r="F259" s="214"/>
      <c r="G259" s="214"/>
      <c r="H259" s="214"/>
      <c r="I259" s="214"/>
      <c r="J259" s="214"/>
      <c r="K259" s="214"/>
      <c r="L259" s="125">
        <f>L258*0.2</f>
        <v>1210667.4778637495</v>
      </c>
      <c r="M259" s="88"/>
      <c r="N259" s="88"/>
      <c r="O259" s="88"/>
      <c r="CG259" s="98"/>
      <c r="CH259" s="105" t="s">
        <v>381</v>
      </c>
      <c r="CI259" s="98"/>
    </row>
    <row r="260" spans="1:91" s="67" customFormat="1" ht="15" customHeight="1" x14ac:dyDescent="0.25">
      <c r="A260" s="213" t="s">
        <v>382</v>
      </c>
      <c r="B260" s="213"/>
      <c r="C260" s="213"/>
      <c r="D260" s="213"/>
      <c r="E260" s="213"/>
      <c r="F260" s="213"/>
      <c r="G260" s="213"/>
      <c r="H260" s="213"/>
      <c r="I260" s="213"/>
      <c r="J260" s="213"/>
      <c r="K260" s="213"/>
      <c r="L260" s="126">
        <f>L258+L259</f>
        <v>7264004.8671824969</v>
      </c>
      <c r="M260" s="102"/>
      <c r="N260" s="102"/>
      <c r="O260" s="102"/>
      <c r="S260" s="67">
        <v>117</v>
      </c>
      <c r="CG260" s="98"/>
      <c r="CI260" s="98"/>
      <c r="CJ260" s="98" t="s">
        <v>382</v>
      </c>
      <c r="CM260" s="121"/>
    </row>
    <row r="261" spans="1:91" s="16" customFormat="1" ht="12.75" customHeight="1" x14ac:dyDescent="0.2">
      <c r="A261" s="207"/>
      <c r="B261" s="207"/>
      <c r="C261" s="207"/>
      <c r="D261" s="207"/>
      <c r="E261" s="207"/>
      <c r="F261" s="207"/>
      <c r="G261" s="207"/>
      <c r="H261" s="207"/>
      <c r="I261" s="207"/>
      <c r="J261" s="207"/>
      <c r="K261" s="207"/>
      <c r="L261" s="207"/>
      <c r="M261" s="207"/>
      <c r="N261" s="207"/>
      <c r="O261" s="207"/>
      <c r="P261" s="58"/>
      <c r="Q261" s="58"/>
      <c r="R261" s="58"/>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row>
    <row r="262" spans="1:91" s="16" customFormat="1" ht="12.75" customHeight="1" x14ac:dyDescent="0.2">
      <c r="A262" s="208"/>
      <c r="B262" s="208"/>
      <c r="C262" s="208"/>
      <c r="D262" s="208"/>
      <c r="E262" s="208"/>
      <c r="F262" s="208"/>
      <c r="G262" s="208"/>
      <c r="H262" s="208"/>
      <c r="I262" s="208"/>
      <c r="J262" s="208"/>
      <c r="K262" s="208"/>
      <c r="L262" s="208"/>
      <c r="M262" s="208"/>
      <c r="N262" s="208"/>
      <c r="O262" s="208"/>
      <c r="P262" s="59"/>
      <c r="Q262" s="59"/>
      <c r="R262" s="59"/>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row>
    <row r="263" spans="1:91" s="16" customFormat="1" ht="12.75" customHeight="1" x14ac:dyDescent="0.2">
      <c r="A263" s="207" t="s">
        <v>2241</v>
      </c>
      <c r="B263" s="207"/>
      <c r="C263" s="207"/>
      <c r="D263" s="207"/>
      <c r="E263" s="207"/>
      <c r="F263" s="207"/>
      <c r="G263" s="207"/>
      <c r="H263" s="207"/>
      <c r="I263" s="207"/>
      <c r="J263" s="207"/>
      <c r="K263" s="207"/>
      <c r="L263" s="207"/>
      <c r="M263" s="207"/>
      <c r="N263" s="207"/>
      <c r="O263" s="207"/>
      <c r="P263" s="58"/>
      <c r="Q263" s="58"/>
      <c r="R263" s="58"/>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row>
    <row r="264" spans="1:91" s="16" customFormat="1" ht="12.75" customHeight="1" x14ac:dyDescent="0.2">
      <c r="A264" s="208" t="s">
        <v>383</v>
      </c>
      <c r="B264" s="208"/>
      <c r="C264" s="208"/>
      <c r="D264" s="208"/>
      <c r="E264" s="208"/>
      <c r="F264" s="208"/>
      <c r="G264" s="208"/>
      <c r="H264" s="208"/>
      <c r="I264" s="208"/>
      <c r="J264" s="208"/>
      <c r="K264" s="208"/>
      <c r="L264" s="208"/>
      <c r="M264" s="208"/>
      <c r="N264" s="208"/>
      <c r="O264" s="208"/>
      <c r="P264" s="59"/>
      <c r="Q264" s="59"/>
      <c r="R264" s="59"/>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row>
    <row r="265" spans="1:91" s="16" customFormat="1" ht="13.5" customHeight="1" x14ac:dyDescent="0.25">
      <c r="A265" s="14"/>
      <c r="B265" s="14"/>
      <c r="C265" s="14"/>
      <c r="D265" s="14"/>
      <c r="E265" s="14"/>
      <c r="F265" s="14"/>
      <c r="G265" s="14"/>
      <c r="H265" s="60"/>
      <c r="I265" s="10"/>
      <c r="J265" s="10"/>
      <c r="K265" s="10"/>
      <c r="L265" s="10"/>
      <c r="M265" s="14"/>
      <c r="N265" s="14"/>
      <c r="O265" s="14"/>
      <c r="P265" s="3"/>
      <c r="Q265" s="3"/>
      <c r="R265" s="3"/>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row>
    <row r="266" spans="1:91" s="16" customFormat="1" ht="12.75" customHeight="1" x14ac:dyDescent="0.2">
      <c r="A266" s="207" t="s">
        <v>384</v>
      </c>
      <c r="B266" s="207"/>
      <c r="C266" s="207"/>
      <c r="D266" s="207"/>
      <c r="E266" s="207"/>
      <c r="F266" s="207"/>
      <c r="G266" s="207"/>
      <c r="H266" s="207"/>
      <c r="I266" s="207"/>
      <c r="J266" s="207"/>
      <c r="K266" s="207"/>
      <c r="L266" s="207"/>
      <c r="M266" s="207"/>
      <c r="N266" s="207"/>
      <c r="O266" s="207"/>
      <c r="P266" s="58"/>
      <c r="Q266" s="58"/>
      <c r="R266" s="58"/>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row>
    <row r="267" spans="1:91" s="16" customFormat="1" ht="12.75" customHeight="1" x14ac:dyDescent="0.2">
      <c r="A267" s="208" t="s">
        <v>383</v>
      </c>
      <c r="B267" s="208"/>
      <c r="C267" s="208"/>
      <c r="D267" s="208"/>
      <c r="E267" s="208"/>
      <c r="F267" s="208"/>
      <c r="G267" s="208"/>
      <c r="H267" s="208"/>
      <c r="I267" s="208"/>
      <c r="J267" s="208"/>
      <c r="K267" s="208"/>
      <c r="L267" s="208"/>
      <c r="M267" s="208"/>
      <c r="N267" s="208"/>
      <c r="O267" s="208"/>
      <c r="P267" s="59"/>
      <c r="Q267" s="59"/>
      <c r="R267" s="59"/>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row>
    <row r="268" spans="1:91" s="16" customFormat="1" ht="13.5" customHeight="1" x14ac:dyDescent="0.25">
      <c r="A268" s="14"/>
      <c r="B268" s="14"/>
      <c r="C268" s="14"/>
      <c r="D268" s="14"/>
      <c r="E268" s="14"/>
      <c r="F268" s="14"/>
      <c r="G268" s="14"/>
      <c r="H268" s="60"/>
      <c r="I268" s="10"/>
      <c r="J268" s="10"/>
      <c r="K268" s="10"/>
      <c r="L268" s="10"/>
      <c r="M268" s="14"/>
      <c r="N268" s="14"/>
      <c r="O268" s="14"/>
      <c r="P268" s="3"/>
      <c r="Q268" s="3"/>
      <c r="R268" s="3"/>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row>
    <row r="269" spans="1:91" s="3" customFormat="1" ht="15" x14ac:dyDescent="0.25">
      <c r="A269" s="4"/>
      <c r="B269" s="4"/>
      <c r="C269" s="4"/>
      <c r="D269" s="4"/>
      <c r="E269" s="4"/>
      <c r="F269" s="4"/>
      <c r="G269" s="4"/>
      <c r="H269" s="14"/>
      <c r="I269" s="61"/>
      <c r="J269" s="61"/>
      <c r="K269" s="61"/>
      <c r="L269" s="61"/>
      <c r="M269" s="4"/>
      <c r="N269" s="4"/>
      <c r="O269" s="4"/>
    </row>
  </sheetData>
  <mergeCells count="218">
    <mergeCell ref="A263:O263"/>
    <mergeCell ref="A264:O264"/>
    <mergeCell ref="A266:O266"/>
    <mergeCell ref="A267:O267"/>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C57:E57"/>
    <mergeCell ref="C58:E58"/>
    <mergeCell ref="C59:E59"/>
    <mergeCell ref="C46:E46"/>
    <mergeCell ref="C47:E47"/>
    <mergeCell ref="C52:E52"/>
    <mergeCell ref="C53:E53"/>
    <mergeCell ref="C54:E54"/>
    <mergeCell ref="C65:E65"/>
    <mergeCell ref="C66:E66"/>
    <mergeCell ref="C67:E67"/>
    <mergeCell ref="C68:E68"/>
    <mergeCell ref="C69:E69"/>
    <mergeCell ref="C60:E60"/>
    <mergeCell ref="C61:E61"/>
    <mergeCell ref="C62:E62"/>
    <mergeCell ref="C63:E63"/>
    <mergeCell ref="C64:E64"/>
    <mergeCell ref="C79:E79"/>
    <mergeCell ref="C80:E80"/>
    <mergeCell ref="C81:E81"/>
    <mergeCell ref="C82:E82"/>
    <mergeCell ref="C83:E83"/>
    <mergeCell ref="C70:E70"/>
    <mergeCell ref="C75:E75"/>
    <mergeCell ref="C76:E76"/>
    <mergeCell ref="C77:E77"/>
    <mergeCell ref="C78:E78"/>
    <mergeCell ref="C89:E89"/>
    <mergeCell ref="C90:E90"/>
    <mergeCell ref="C91:E91"/>
    <mergeCell ref="C92:E92"/>
    <mergeCell ref="C93:E93"/>
    <mergeCell ref="C84:E84"/>
    <mergeCell ref="C85:E85"/>
    <mergeCell ref="C86:E86"/>
    <mergeCell ref="C87:E87"/>
    <mergeCell ref="C88:E88"/>
    <mergeCell ref="C99:E99"/>
    <mergeCell ref="C100:E100"/>
    <mergeCell ref="C101:E101"/>
    <mergeCell ref="C102:E102"/>
    <mergeCell ref="C103:E103"/>
    <mergeCell ref="C94:E94"/>
    <mergeCell ref="C95:E95"/>
    <mergeCell ref="C96:E96"/>
    <mergeCell ref="C97:E97"/>
    <mergeCell ref="C98:E98"/>
    <mergeCell ref="C109:E109"/>
    <mergeCell ref="C110:E110"/>
    <mergeCell ref="C111:E111"/>
    <mergeCell ref="C112:E112"/>
    <mergeCell ref="C113:E113"/>
    <mergeCell ref="C104:E104"/>
    <mergeCell ref="C105:E105"/>
    <mergeCell ref="C106:E106"/>
    <mergeCell ref="C107:E107"/>
    <mergeCell ref="C108:E108"/>
    <mergeCell ref="C119:E119"/>
    <mergeCell ref="C120:E120"/>
    <mergeCell ref="C121:E121"/>
    <mergeCell ref="C122:E122"/>
    <mergeCell ref="C123:E123"/>
    <mergeCell ref="A114:O114"/>
    <mergeCell ref="C115:E115"/>
    <mergeCell ref="C116:E116"/>
    <mergeCell ref="C117:E117"/>
    <mergeCell ref="C118:E118"/>
    <mergeCell ref="C129:E129"/>
    <mergeCell ref="C130:E130"/>
    <mergeCell ref="C131:E131"/>
    <mergeCell ref="C132:E132"/>
    <mergeCell ref="A133:O133"/>
    <mergeCell ref="C124:E124"/>
    <mergeCell ref="C125:E125"/>
    <mergeCell ref="C126:E126"/>
    <mergeCell ref="C127:E127"/>
    <mergeCell ref="C128:E128"/>
    <mergeCell ref="C147:E147"/>
    <mergeCell ref="C148:E148"/>
    <mergeCell ref="C149:E149"/>
    <mergeCell ref="C150:E150"/>
    <mergeCell ref="C155:E155"/>
    <mergeCell ref="C134:E134"/>
    <mergeCell ref="C139:E139"/>
    <mergeCell ref="C140:E140"/>
    <mergeCell ref="A141:O141"/>
    <mergeCell ref="C142:E142"/>
    <mergeCell ref="C166:E166"/>
    <mergeCell ref="A167:O167"/>
    <mergeCell ref="C168:E168"/>
    <mergeCell ref="C173:E173"/>
    <mergeCell ref="C174:E174"/>
    <mergeCell ref="C156:E156"/>
    <mergeCell ref="C157:E157"/>
    <mergeCell ref="C159:E159"/>
    <mergeCell ref="C160:E160"/>
    <mergeCell ref="C165:E165"/>
    <mergeCell ref="C182:E182"/>
    <mergeCell ref="A183:O183"/>
    <mergeCell ref="C184:E184"/>
    <mergeCell ref="C189:E189"/>
    <mergeCell ref="C190:E190"/>
    <mergeCell ref="C175:E175"/>
    <mergeCell ref="C176:E176"/>
    <mergeCell ref="C178:E178"/>
    <mergeCell ref="C180:E180"/>
    <mergeCell ref="C181:E181"/>
    <mergeCell ref="C203:E203"/>
    <mergeCell ref="A204:O204"/>
    <mergeCell ref="C205:E205"/>
    <mergeCell ref="C209:E209"/>
    <mergeCell ref="C210:E210"/>
    <mergeCell ref="C191:E191"/>
    <mergeCell ref="C192:E192"/>
    <mergeCell ref="C197:E197"/>
    <mergeCell ref="C198:E198"/>
    <mergeCell ref="C199:E199"/>
    <mergeCell ref="A216:K216"/>
    <mergeCell ref="A217:K217"/>
    <mergeCell ref="A218:K218"/>
    <mergeCell ref="A219:K219"/>
    <mergeCell ref="A220:K220"/>
    <mergeCell ref="C211:E211"/>
    <mergeCell ref="C212:E212"/>
    <mergeCell ref="C213:E213"/>
    <mergeCell ref="C214:E214"/>
    <mergeCell ref="C215:E215"/>
    <mergeCell ref="A226:K226"/>
    <mergeCell ref="A227:K227"/>
    <mergeCell ref="A228:K228"/>
    <mergeCell ref="A229:K229"/>
    <mergeCell ref="A230:K230"/>
    <mergeCell ref="A221:K221"/>
    <mergeCell ref="A222:K222"/>
    <mergeCell ref="A223:K223"/>
    <mergeCell ref="A224:K224"/>
    <mergeCell ref="A225:K225"/>
    <mergeCell ref="A236:K236"/>
    <mergeCell ref="A237:K237"/>
    <mergeCell ref="A238:K238"/>
    <mergeCell ref="A239:K239"/>
    <mergeCell ref="A240:K240"/>
    <mergeCell ref="A231:K231"/>
    <mergeCell ref="A232:K232"/>
    <mergeCell ref="A233:K233"/>
    <mergeCell ref="A234:K234"/>
    <mergeCell ref="A235:K235"/>
    <mergeCell ref="A246:K246"/>
    <mergeCell ref="A247:K247"/>
    <mergeCell ref="A248:K248"/>
    <mergeCell ref="A249:K249"/>
    <mergeCell ref="A250:K250"/>
    <mergeCell ref="A241:K241"/>
    <mergeCell ref="A242:K242"/>
    <mergeCell ref="A243:K243"/>
    <mergeCell ref="A244:K244"/>
    <mergeCell ref="A245:K245"/>
    <mergeCell ref="A256:K256"/>
    <mergeCell ref="A261:O261"/>
    <mergeCell ref="A262:O262"/>
    <mergeCell ref="A251:K251"/>
    <mergeCell ref="A252:K252"/>
    <mergeCell ref="A253:K253"/>
    <mergeCell ref="A254:K254"/>
    <mergeCell ref="A255:K255"/>
    <mergeCell ref="A257:K257"/>
    <mergeCell ref="A258:K258"/>
    <mergeCell ref="A259:K259"/>
    <mergeCell ref="A260:K260"/>
  </mergeCells>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Q206"/>
  <sheetViews>
    <sheetView topLeftCell="A177" workbookViewId="0">
      <selection activeCell="L194" sqref="L19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1505</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1506</v>
      </c>
      <c r="B13" s="171"/>
      <c r="C13" s="171"/>
      <c r="D13" s="171"/>
      <c r="E13" s="171"/>
      <c r="F13" s="171"/>
      <c r="G13" s="171"/>
      <c r="H13" s="171"/>
      <c r="I13" s="171"/>
      <c r="J13" s="171"/>
      <c r="K13" s="171"/>
      <c r="L13" s="171"/>
      <c r="M13" s="171"/>
      <c r="N13" s="171"/>
      <c r="O13" s="171"/>
      <c r="AQ13" s="12" t="s">
        <v>1506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1507</v>
      </c>
      <c r="D15" s="178"/>
      <c r="E15" s="178"/>
      <c r="F15" s="178"/>
      <c r="G15" s="178"/>
      <c r="H15" s="15"/>
      <c r="I15" s="15"/>
      <c r="J15" s="15"/>
      <c r="K15" s="15"/>
      <c r="L15" s="15"/>
      <c r="M15" s="15"/>
      <c r="N15" s="15"/>
      <c r="O15" s="15"/>
    </row>
    <row r="16" spans="1:57" s="3" customFormat="1" ht="12.75" customHeight="1" x14ac:dyDescent="0.25">
      <c r="B16" s="16" t="s">
        <v>12</v>
      </c>
      <c r="C16" s="16"/>
      <c r="D16" s="17"/>
      <c r="E16" s="18">
        <v>1251.7339999999999</v>
      </c>
      <c r="F16" s="19" t="s">
        <v>13</v>
      </c>
      <c r="H16" s="16"/>
      <c r="I16" s="16"/>
      <c r="J16" s="16"/>
      <c r="K16" s="16"/>
      <c r="L16" s="16"/>
      <c r="M16" s="20"/>
      <c r="N16" s="20"/>
      <c r="O16" s="16"/>
    </row>
    <row r="17" spans="1:69" s="3" customFormat="1" ht="12.75" customHeight="1" x14ac:dyDescent="0.25">
      <c r="B17" s="16" t="s">
        <v>388</v>
      </c>
      <c r="D17" s="17"/>
      <c r="E17" s="18">
        <v>1.371</v>
      </c>
      <c r="F17" s="19" t="s">
        <v>13</v>
      </c>
      <c r="H17" s="16"/>
      <c r="I17" s="16"/>
      <c r="J17" s="16"/>
      <c r="K17" s="16"/>
      <c r="L17" s="16"/>
      <c r="M17" s="20"/>
      <c r="N17" s="20"/>
      <c r="O17" s="16"/>
    </row>
    <row r="18" spans="1:69" s="3" customFormat="1" ht="12.75" customHeight="1" x14ac:dyDescent="0.25">
      <c r="B18" s="16" t="s">
        <v>14</v>
      </c>
      <c r="D18" s="17"/>
      <c r="E18" s="18">
        <v>872.99</v>
      </c>
      <c r="F18" s="19" t="s">
        <v>13</v>
      </c>
      <c r="H18" s="16"/>
      <c r="I18" s="16"/>
      <c r="J18" s="16"/>
      <c r="K18" s="16"/>
      <c r="L18" s="16"/>
      <c r="M18" s="20"/>
      <c r="N18" s="20"/>
      <c r="O18" s="16"/>
    </row>
    <row r="19" spans="1:69" s="3" customFormat="1" ht="12.75" customHeight="1" x14ac:dyDescent="0.25">
      <c r="B19" s="16" t="s">
        <v>15</v>
      </c>
      <c r="C19" s="16"/>
      <c r="D19" s="17"/>
      <c r="E19" s="18">
        <v>302.87799999999999</v>
      </c>
      <c r="F19" s="19" t="s">
        <v>13</v>
      </c>
      <c r="H19" s="16"/>
      <c r="J19" s="16"/>
      <c r="K19" s="16"/>
      <c r="L19" s="16"/>
      <c r="M19" s="21"/>
      <c r="N19" s="5"/>
      <c r="O19" s="22"/>
    </row>
    <row r="20" spans="1:69" s="3" customFormat="1" ht="12.75" customHeight="1" x14ac:dyDescent="0.25">
      <c r="B20" s="16" t="s">
        <v>16</v>
      </c>
      <c r="C20" s="16"/>
      <c r="D20" s="23"/>
      <c r="E20" s="18">
        <v>732.21</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390</v>
      </c>
      <c r="C29" s="196" t="s">
        <v>391</v>
      </c>
      <c r="D29" s="196"/>
      <c r="E29" s="196"/>
      <c r="F29" s="34" t="s">
        <v>392</v>
      </c>
      <c r="G29" s="62">
        <v>1.3626799999999999</v>
      </c>
      <c r="H29" s="38" t="s">
        <v>393</v>
      </c>
      <c r="I29" s="38" t="s">
        <v>394</v>
      </c>
      <c r="J29" s="38">
        <v>637.72</v>
      </c>
      <c r="K29" s="36" t="s">
        <v>40</v>
      </c>
      <c r="L29" s="38">
        <v>37392.629999999997</v>
      </c>
      <c r="M29" s="38">
        <v>29259.79</v>
      </c>
      <c r="N29" s="39" t="s">
        <v>1508</v>
      </c>
      <c r="O29" s="38">
        <v>869.01</v>
      </c>
      <c r="BP29" s="33"/>
      <c r="BQ29" s="40" t="s">
        <v>391</v>
      </c>
    </row>
    <row r="30" spans="1:69" s="3" customFormat="1" ht="15" x14ac:dyDescent="0.25">
      <c r="A30" s="41"/>
      <c r="B30" s="42"/>
      <c r="C30" s="43" t="s">
        <v>1509</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1510</v>
      </c>
      <c r="F31" s="48"/>
      <c r="G31" s="49"/>
      <c r="H31" s="50"/>
      <c r="I31" s="17"/>
      <c r="J31" s="17"/>
      <c r="K31" s="17"/>
      <c r="L31" s="51">
        <v>29432.02</v>
      </c>
      <c r="M31" s="52"/>
      <c r="N31" s="52"/>
      <c r="O31" s="53"/>
      <c r="BP31" s="33"/>
      <c r="BQ31" s="40"/>
    </row>
    <row r="32" spans="1:69" s="3" customFormat="1" ht="15" x14ac:dyDescent="0.25">
      <c r="A32" s="46"/>
      <c r="B32" s="47"/>
      <c r="C32" s="47"/>
      <c r="D32" s="47"/>
      <c r="E32" s="48" t="s">
        <v>1511</v>
      </c>
      <c r="F32" s="48"/>
      <c r="G32" s="49"/>
      <c r="H32" s="50"/>
      <c r="I32" s="17"/>
      <c r="J32" s="17"/>
      <c r="K32" s="17"/>
      <c r="L32" s="51">
        <v>15474.57</v>
      </c>
      <c r="M32" s="52"/>
      <c r="N32" s="52"/>
      <c r="O32" s="53"/>
      <c r="BP32" s="33"/>
      <c r="BQ32" s="40"/>
    </row>
    <row r="33" spans="1:69" s="3" customFormat="1" ht="15" x14ac:dyDescent="0.25">
      <c r="A33" s="46"/>
      <c r="B33" s="47"/>
      <c r="C33" s="47"/>
      <c r="D33" s="47"/>
      <c r="E33" s="48" t="s">
        <v>45</v>
      </c>
      <c r="F33" s="48"/>
      <c r="G33" s="49"/>
      <c r="H33" s="50"/>
      <c r="I33" s="17"/>
      <c r="J33" s="17"/>
      <c r="K33" s="17"/>
      <c r="L33" s="51">
        <v>82299.22</v>
      </c>
      <c r="M33" s="52"/>
      <c r="N33" s="52"/>
      <c r="O33" s="53"/>
      <c r="BP33" s="33"/>
      <c r="BQ33" s="40"/>
    </row>
    <row r="34" spans="1:69" s="3" customFormat="1" ht="67.5" x14ac:dyDescent="0.25">
      <c r="A34" s="34" t="s">
        <v>46</v>
      </c>
      <c r="B34" s="35" t="s">
        <v>399</v>
      </c>
      <c r="C34" s="196" t="s">
        <v>400</v>
      </c>
      <c r="D34" s="196"/>
      <c r="E34" s="196"/>
      <c r="F34" s="34" t="s">
        <v>401</v>
      </c>
      <c r="G34" s="62">
        <v>-2.42557</v>
      </c>
      <c r="H34" s="38">
        <v>133.79</v>
      </c>
      <c r="I34" s="38"/>
      <c r="J34" s="38">
        <v>133.79</v>
      </c>
      <c r="K34" s="36" t="s">
        <v>40</v>
      </c>
      <c r="L34" s="38">
        <v>-324.52</v>
      </c>
      <c r="M34" s="38"/>
      <c r="N34" s="39"/>
      <c r="O34" s="38">
        <v>-324.52</v>
      </c>
      <c r="BP34" s="33"/>
      <c r="BQ34" s="40" t="s">
        <v>400</v>
      </c>
    </row>
    <row r="35" spans="1:69" s="3" customFormat="1" ht="67.5" x14ac:dyDescent="0.25">
      <c r="A35" s="34" t="s">
        <v>402</v>
      </c>
      <c r="B35" s="35"/>
      <c r="C35" s="196" t="s">
        <v>403</v>
      </c>
      <c r="D35" s="196"/>
      <c r="E35" s="196"/>
      <c r="F35" s="34" t="s">
        <v>404</v>
      </c>
      <c r="G35" s="55">
        <v>29</v>
      </c>
      <c r="H35" s="38"/>
      <c r="I35" s="38"/>
      <c r="J35" s="38"/>
      <c r="K35" s="36" t="s">
        <v>40</v>
      </c>
      <c r="L35" s="38"/>
      <c r="M35" s="38"/>
      <c r="N35" s="39"/>
      <c r="O35" s="38"/>
      <c r="BP35" s="33"/>
      <c r="BQ35" s="40" t="s">
        <v>403</v>
      </c>
    </row>
    <row r="36" spans="1:69" s="3" customFormat="1" ht="67.5" x14ac:dyDescent="0.25">
      <c r="A36" s="34" t="s">
        <v>405</v>
      </c>
      <c r="B36" s="35"/>
      <c r="C36" s="196" t="s">
        <v>408</v>
      </c>
      <c r="D36" s="196"/>
      <c r="E36" s="196"/>
      <c r="F36" s="34" t="s">
        <v>404</v>
      </c>
      <c r="G36" s="55">
        <v>7</v>
      </c>
      <c r="H36" s="38"/>
      <c r="I36" s="38"/>
      <c r="J36" s="38"/>
      <c r="K36" s="36" t="s">
        <v>40</v>
      </c>
      <c r="L36" s="38"/>
      <c r="M36" s="38"/>
      <c r="N36" s="39"/>
      <c r="O36" s="38"/>
      <c r="BP36" s="33"/>
      <c r="BQ36" s="40" t="s">
        <v>408</v>
      </c>
    </row>
    <row r="37" spans="1:69" s="3" customFormat="1" ht="67.5" x14ac:dyDescent="0.25">
      <c r="A37" s="34" t="s">
        <v>407</v>
      </c>
      <c r="B37" s="35"/>
      <c r="C37" s="196" t="s">
        <v>410</v>
      </c>
      <c r="D37" s="196"/>
      <c r="E37" s="196"/>
      <c r="F37" s="34" t="s">
        <v>404</v>
      </c>
      <c r="G37" s="55">
        <v>3</v>
      </c>
      <c r="H37" s="38"/>
      <c r="I37" s="38"/>
      <c r="J37" s="38"/>
      <c r="K37" s="36" t="s">
        <v>40</v>
      </c>
      <c r="L37" s="38"/>
      <c r="M37" s="38"/>
      <c r="N37" s="39"/>
      <c r="O37" s="38"/>
      <c r="BP37" s="33"/>
      <c r="BQ37" s="40" t="s">
        <v>410</v>
      </c>
    </row>
    <row r="38" spans="1:69" s="3" customFormat="1" ht="67.5" x14ac:dyDescent="0.25">
      <c r="A38" s="34" t="s">
        <v>409</v>
      </c>
      <c r="B38" s="35"/>
      <c r="C38" s="196" t="s">
        <v>412</v>
      </c>
      <c r="D38" s="196"/>
      <c r="E38" s="196"/>
      <c r="F38" s="34" t="s">
        <v>404</v>
      </c>
      <c r="G38" s="55">
        <v>3</v>
      </c>
      <c r="H38" s="38"/>
      <c r="I38" s="38"/>
      <c r="J38" s="38"/>
      <c r="K38" s="36" t="s">
        <v>40</v>
      </c>
      <c r="L38" s="38"/>
      <c r="M38" s="38"/>
      <c r="N38" s="39"/>
      <c r="O38" s="38"/>
      <c r="BP38" s="33"/>
      <c r="BQ38" s="40" t="s">
        <v>412</v>
      </c>
    </row>
    <row r="39" spans="1:69" s="3" customFormat="1" ht="67.5" x14ac:dyDescent="0.25">
      <c r="A39" s="34" t="s">
        <v>411</v>
      </c>
      <c r="B39" s="35"/>
      <c r="C39" s="196" t="s">
        <v>416</v>
      </c>
      <c r="D39" s="196"/>
      <c r="E39" s="196"/>
      <c r="F39" s="34" t="s">
        <v>404</v>
      </c>
      <c r="G39" s="55">
        <v>8</v>
      </c>
      <c r="H39" s="38"/>
      <c r="I39" s="38"/>
      <c r="J39" s="38"/>
      <c r="K39" s="36" t="s">
        <v>40</v>
      </c>
      <c r="L39" s="38"/>
      <c r="M39" s="38"/>
      <c r="N39" s="39"/>
      <c r="O39" s="38"/>
      <c r="BP39" s="33"/>
      <c r="BQ39" s="40" t="s">
        <v>416</v>
      </c>
    </row>
    <row r="40" spans="1:69" s="3" customFormat="1" ht="67.5" x14ac:dyDescent="0.25">
      <c r="A40" s="34" t="s">
        <v>413</v>
      </c>
      <c r="B40" s="35"/>
      <c r="C40" s="196" t="s">
        <v>644</v>
      </c>
      <c r="D40" s="196"/>
      <c r="E40" s="196"/>
      <c r="F40" s="34" t="s">
        <v>404</v>
      </c>
      <c r="G40" s="55">
        <v>22</v>
      </c>
      <c r="H40" s="38"/>
      <c r="I40" s="38"/>
      <c r="J40" s="38"/>
      <c r="K40" s="36" t="s">
        <v>40</v>
      </c>
      <c r="L40" s="38"/>
      <c r="M40" s="38"/>
      <c r="N40" s="39"/>
      <c r="O40" s="38"/>
      <c r="BP40" s="33"/>
      <c r="BQ40" s="40" t="s">
        <v>644</v>
      </c>
    </row>
    <row r="41" spans="1:69" s="3" customFormat="1" ht="67.5" x14ac:dyDescent="0.25">
      <c r="A41" s="34" t="s">
        <v>415</v>
      </c>
      <c r="B41" s="35"/>
      <c r="C41" s="196" t="s">
        <v>645</v>
      </c>
      <c r="D41" s="196"/>
      <c r="E41" s="196"/>
      <c r="F41" s="34" t="s">
        <v>404</v>
      </c>
      <c r="G41" s="55">
        <v>2</v>
      </c>
      <c r="H41" s="38"/>
      <c r="I41" s="38"/>
      <c r="J41" s="38"/>
      <c r="K41" s="36" t="s">
        <v>40</v>
      </c>
      <c r="L41" s="38"/>
      <c r="M41" s="38"/>
      <c r="N41" s="39"/>
      <c r="O41" s="38"/>
      <c r="BP41" s="33"/>
      <c r="BQ41" s="40" t="s">
        <v>645</v>
      </c>
    </row>
    <row r="42" spans="1:69" s="3" customFormat="1" ht="67.5" x14ac:dyDescent="0.25">
      <c r="A42" s="34" t="s">
        <v>417</v>
      </c>
      <c r="B42" s="35"/>
      <c r="C42" s="196" t="s">
        <v>646</v>
      </c>
      <c r="D42" s="196"/>
      <c r="E42" s="196"/>
      <c r="F42" s="34" t="s">
        <v>404</v>
      </c>
      <c r="G42" s="55">
        <v>2</v>
      </c>
      <c r="H42" s="38"/>
      <c r="I42" s="38"/>
      <c r="J42" s="38"/>
      <c r="K42" s="36" t="s">
        <v>40</v>
      </c>
      <c r="L42" s="38"/>
      <c r="M42" s="38"/>
      <c r="N42" s="39"/>
      <c r="O42" s="38"/>
      <c r="BP42" s="33"/>
      <c r="BQ42" s="40" t="s">
        <v>646</v>
      </c>
    </row>
    <row r="43" spans="1:69" s="3" customFormat="1" ht="67.5" x14ac:dyDescent="0.25">
      <c r="A43" s="34" t="s">
        <v>419</v>
      </c>
      <c r="B43" s="35"/>
      <c r="C43" s="196" t="s">
        <v>648</v>
      </c>
      <c r="D43" s="196"/>
      <c r="E43" s="196"/>
      <c r="F43" s="34" t="s">
        <v>404</v>
      </c>
      <c r="G43" s="55">
        <v>2</v>
      </c>
      <c r="H43" s="38"/>
      <c r="I43" s="38"/>
      <c r="J43" s="38"/>
      <c r="K43" s="36" t="s">
        <v>40</v>
      </c>
      <c r="L43" s="38"/>
      <c r="M43" s="38"/>
      <c r="N43" s="39"/>
      <c r="O43" s="38"/>
      <c r="BP43" s="33"/>
      <c r="BQ43" s="40" t="s">
        <v>648</v>
      </c>
    </row>
    <row r="44" spans="1:69" s="3" customFormat="1" ht="67.5" x14ac:dyDescent="0.25">
      <c r="A44" s="34" t="s">
        <v>421</v>
      </c>
      <c r="B44" s="35"/>
      <c r="C44" s="196" t="s">
        <v>653</v>
      </c>
      <c r="D44" s="196"/>
      <c r="E44" s="196"/>
      <c r="F44" s="34" t="s">
        <v>404</v>
      </c>
      <c r="G44" s="55">
        <v>7</v>
      </c>
      <c r="H44" s="38"/>
      <c r="I44" s="38"/>
      <c r="J44" s="38"/>
      <c r="K44" s="36" t="s">
        <v>40</v>
      </c>
      <c r="L44" s="38"/>
      <c r="M44" s="38"/>
      <c r="N44" s="39"/>
      <c r="O44" s="38"/>
      <c r="BP44" s="33"/>
      <c r="BQ44" s="40" t="s">
        <v>653</v>
      </c>
    </row>
    <row r="45" spans="1:69" s="3" customFormat="1" ht="67.5" x14ac:dyDescent="0.25">
      <c r="A45" s="34" t="s">
        <v>143</v>
      </c>
      <c r="B45" s="35"/>
      <c r="C45" s="196" t="s">
        <v>425</v>
      </c>
      <c r="D45" s="196"/>
      <c r="E45" s="196"/>
      <c r="F45" s="34" t="s">
        <v>404</v>
      </c>
      <c r="G45" s="55">
        <v>3</v>
      </c>
      <c r="H45" s="38"/>
      <c r="I45" s="38"/>
      <c r="J45" s="38"/>
      <c r="K45" s="36" t="s">
        <v>40</v>
      </c>
      <c r="L45" s="38"/>
      <c r="M45" s="38"/>
      <c r="N45" s="39"/>
      <c r="O45" s="38"/>
      <c r="BP45" s="33"/>
      <c r="BQ45" s="40" t="s">
        <v>425</v>
      </c>
    </row>
    <row r="46" spans="1:69" s="3" customFormat="1" ht="67.5" x14ac:dyDescent="0.25">
      <c r="A46" s="34" t="s">
        <v>147</v>
      </c>
      <c r="B46" s="35"/>
      <c r="C46" s="196" t="s">
        <v>1512</v>
      </c>
      <c r="D46" s="196"/>
      <c r="E46" s="196"/>
      <c r="F46" s="34" t="s">
        <v>404</v>
      </c>
      <c r="G46" s="55">
        <v>3</v>
      </c>
      <c r="H46" s="38"/>
      <c r="I46" s="38"/>
      <c r="J46" s="38"/>
      <c r="K46" s="36" t="s">
        <v>40</v>
      </c>
      <c r="L46" s="38"/>
      <c r="M46" s="38"/>
      <c r="N46" s="39"/>
      <c r="O46" s="38"/>
      <c r="BP46" s="33"/>
      <c r="BQ46" s="40" t="s">
        <v>1512</v>
      </c>
    </row>
    <row r="47" spans="1:69" s="3" customFormat="1" ht="67.5" x14ac:dyDescent="0.25">
      <c r="A47" s="34" t="s">
        <v>150</v>
      </c>
      <c r="B47" s="35"/>
      <c r="C47" s="196" t="s">
        <v>422</v>
      </c>
      <c r="D47" s="196"/>
      <c r="E47" s="196"/>
      <c r="F47" s="34" t="s">
        <v>404</v>
      </c>
      <c r="G47" s="55">
        <v>10</v>
      </c>
      <c r="H47" s="38"/>
      <c r="I47" s="38"/>
      <c r="J47" s="38"/>
      <c r="K47" s="36" t="s">
        <v>40</v>
      </c>
      <c r="L47" s="38"/>
      <c r="M47" s="38"/>
      <c r="N47" s="39"/>
      <c r="O47" s="38"/>
      <c r="BP47" s="33"/>
      <c r="BQ47" s="40" t="s">
        <v>422</v>
      </c>
    </row>
    <row r="48" spans="1:69" s="3" customFormat="1" ht="67.5" x14ac:dyDescent="0.25">
      <c r="A48" s="34" t="s">
        <v>153</v>
      </c>
      <c r="B48" s="35"/>
      <c r="C48" s="196" t="s">
        <v>423</v>
      </c>
      <c r="D48" s="196"/>
      <c r="E48" s="196"/>
      <c r="F48" s="34" t="s">
        <v>145</v>
      </c>
      <c r="G48" s="55">
        <v>10</v>
      </c>
      <c r="H48" s="38"/>
      <c r="I48" s="38"/>
      <c r="J48" s="38"/>
      <c r="K48" s="36" t="s">
        <v>40</v>
      </c>
      <c r="L48" s="38"/>
      <c r="M48" s="38"/>
      <c r="N48" s="39"/>
      <c r="O48" s="38"/>
      <c r="BP48" s="33"/>
      <c r="BQ48" s="40" t="s">
        <v>423</v>
      </c>
    </row>
    <row r="49" spans="1:69" s="3" customFormat="1" ht="67.5" x14ac:dyDescent="0.25">
      <c r="A49" s="34" t="s">
        <v>156</v>
      </c>
      <c r="B49" s="35"/>
      <c r="C49" s="196" t="s">
        <v>424</v>
      </c>
      <c r="D49" s="196"/>
      <c r="E49" s="196"/>
      <c r="F49" s="34" t="s">
        <v>404</v>
      </c>
      <c r="G49" s="55">
        <v>93</v>
      </c>
      <c r="H49" s="38"/>
      <c r="I49" s="38"/>
      <c r="J49" s="38"/>
      <c r="K49" s="36" t="s">
        <v>40</v>
      </c>
      <c r="L49" s="38"/>
      <c r="M49" s="38"/>
      <c r="N49" s="39"/>
      <c r="O49" s="38"/>
      <c r="BP49" s="33"/>
      <c r="BQ49" s="40" t="s">
        <v>424</v>
      </c>
    </row>
    <row r="50" spans="1:69" s="3" customFormat="1" ht="67.5" x14ac:dyDescent="0.25">
      <c r="A50" s="34" t="s">
        <v>159</v>
      </c>
      <c r="B50" s="35"/>
      <c r="C50" s="196" t="s">
        <v>426</v>
      </c>
      <c r="D50" s="196"/>
      <c r="E50" s="196"/>
      <c r="F50" s="34" t="s">
        <v>404</v>
      </c>
      <c r="G50" s="55">
        <v>308</v>
      </c>
      <c r="H50" s="38"/>
      <c r="I50" s="38"/>
      <c r="J50" s="38"/>
      <c r="K50" s="36" t="s">
        <v>40</v>
      </c>
      <c r="L50" s="38"/>
      <c r="M50" s="38"/>
      <c r="N50" s="39"/>
      <c r="O50" s="38"/>
      <c r="BP50" s="33"/>
      <c r="BQ50" s="40" t="s">
        <v>426</v>
      </c>
    </row>
    <row r="51" spans="1:69" s="3" customFormat="1" ht="67.5" x14ac:dyDescent="0.25">
      <c r="A51" s="34" t="s">
        <v>162</v>
      </c>
      <c r="B51" s="35"/>
      <c r="C51" s="196" t="s">
        <v>427</v>
      </c>
      <c r="D51" s="196"/>
      <c r="E51" s="196"/>
      <c r="F51" s="34" t="s">
        <v>404</v>
      </c>
      <c r="G51" s="55">
        <v>25</v>
      </c>
      <c r="H51" s="38"/>
      <c r="I51" s="38"/>
      <c r="J51" s="38"/>
      <c r="K51" s="36" t="s">
        <v>40</v>
      </c>
      <c r="L51" s="38"/>
      <c r="M51" s="38"/>
      <c r="N51" s="39"/>
      <c r="O51" s="38"/>
      <c r="BP51" s="33"/>
      <c r="BQ51" s="40" t="s">
        <v>427</v>
      </c>
    </row>
    <row r="52" spans="1:69" s="3" customFormat="1" ht="67.5" x14ac:dyDescent="0.25">
      <c r="A52" s="34" t="s">
        <v>165</v>
      </c>
      <c r="B52" s="35"/>
      <c r="C52" s="196" t="s">
        <v>428</v>
      </c>
      <c r="D52" s="196"/>
      <c r="E52" s="196"/>
      <c r="F52" s="34" t="s">
        <v>404</v>
      </c>
      <c r="G52" s="55">
        <v>172</v>
      </c>
      <c r="H52" s="38"/>
      <c r="I52" s="38"/>
      <c r="J52" s="38"/>
      <c r="K52" s="36" t="s">
        <v>40</v>
      </c>
      <c r="L52" s="38"/>
      <c r="M52" s="38"/>
      <c r="N52" s="39"/>
      <c r="O52" s="38"/>
      <c r="BP52" s="33"/>
      <c r="BQ52" s="40" t="s">
        <v>428</v>
      </c>
    </row>
    <row r="53" spans="1:69" s="3" customFormat="1" ht="67.5" x14ac:dyDescent="0.25">
      <c r="A53" s="34" t="s">
        <v>1234</v>
      </c>
      <c r="B53" s="35" t="s">
        <v>430</v>
      </c>
      <c r="C53" s="196" t="s">
        <v>431</v>
      </c>
      <c r="D53" s="196"/>
      <c r="E53" s="196"/>
      <c r="F53" s="34" t="s">
        <v>37</v>
      </c>
      <c r="G53" s="64">
        <v>3.7570999999999999</v>
      </c>
      <c r="H53" s="38" t="s">
        <v>432</v>
      </c>
      <c r="I53" s="38" t="s">
        <v>433</v>
      </c>
      <c r="J53" s="38">
        <v>3210.17</v>
      </c>
      <c r="K53" s="36" t="s">
        <v>40</v>
      </c>
      <c r="L53" s="38">
        <v>33504.31</v>
      </c>
      <c r="M53" s="38">
        <v>14856.74</v>
      </c>
      <c r="N53" s="39" t="s">
        <v>1513</v>
      </c>
      <c r="O53" s="38">
        <v>12060.92</v>
      </c>
      <c r="BP53" s="33"/>
      <c r="BQ53" s="40" t="s">
        <v>431</v>
      </c>
    </row>
    <row r="54" spans="1:69" s="3" customFormat="1" ht="15" x14ac:dyDescent="0.25">
      <c r="A54" s="41"/>
      <c r="B54" s="42"/>
      <c r="C54" s="43" t="s">
        <v>1514</v>
      </c>
      <c r="D54" s="44"/>
      <c r="E54" s="44"/>
      <c r="F54" s="44"/>
      <c r="G54" s="44"/>
      <c r="H54" s="44"/>
      <c r="I54" s="44"/>
      <c r="J54" s="44"/>
      <c r="K54" s="44"/>
      <c r="L54" s="44"/>
      <c r="M54" s="44"/>
      <c r="N54" s="44"/>
      <c r="O54" s="45"/>
      <c r="BP54" s="33"/>
      <c r="BQ54" s="40"/>
    </row>
    <row r="55" spans="1:69" s="3" customFormat="1" ht="15" x14ac:dyDescent="0.25">
      <c r="A55" s="46"/>
      <c r="B55" s="47"/>
      <c r="C55" s="47"/>
      <c r="D55" s="47"/>
      <c r="E55" s="48" t="s">
        <v>1515</v>
      </c>
      <c r="F55" s="48"/>
      <c r="G55" s="49"/>
      <c r="H55" s="50"/>
      <c r="I55" s="17"/>
      <c r="J55" s="17"/>
      <c r="K55" s="17"/>
      <c r="L55" s="51">
        <v>18211.62</v>
      </c>
      <c r="M55" s="52"/>
      <c r="N55" s="52"/>
      <c r="O55" s="53"/>
      <c r="BP55" s="33"/>
      <c r="BQ55" s="40"/>
    </row>
    <row r="56" spans="1:69" s="3" customFormat="1" ht="15" x14ac:dyDescent="0.25">
      <c r="A56" s="46"/>
      <c r="B56" s="47"/>
      <c r="C56" s="47"/>
      <c r="D56" s="47"/>
      <c r="E56" s="48" t="s">
        <v>1516</v>
      </c>
      <c r="F56" s="48"/>
      <c r="G56" s="49"/>
      <c r="H56" s="50"/>
      <c r="I56" s="17"/>
      <c r="J56" s="17"/>
      <c r="K56" s="17"/>
      <c r="L56" s="51">
        <v>9575.18</v>
      </c>
      <c r="M56" s="52"/>
      <c r="N56" s="52"/>
      <c r="O56" s="53"/>
      <c r="BP56" s="33"/>
      <c r="BQ56" s="40"/>
    </row>
    <row r="57" spans="1:69" s="3" customFormat="1" ht="15" x14ac:dyDescent="0.25">
      <c r="A57" s="46"/>
      <c r="B57" s="47"/>
      <c r="C57" s="47"/>
      <c r="D57" s="47"/>
      <c r="E57" s="48" t="s">
        <v>45</v>
      </c>
      <c r="F57" s="48"/>
      <c r="G57" s="49"/>
      <c r="H57" s="50"/>
      <c r="I57" s="17"/>
      <c r="J57" s="17"/>
      <c r="K57" s="17"/>
      <c r="L57" s="51">
        <v>61291.11</v>
      </c>
      <c r="M57" s="52"/>
      <c r="N57" s="52"/>
      <c r="O57" s="53"/>
      <c r="BP57" s="33"/>
      <c r="BQ57" s="40"/>
    </row>
    <row r="58" spans="1:69" s="3" customFormat="1" ht="67.5" x14ac:dyDescent="0.25">
      <c r="A58" s="34" t="s">
        <v>1517</v>
      </c>
      <c r="B58" s="35" t="s">
        <v>399</v>
      </c>
      <c r="C58" s="196" t="s">
        <v>400</v>
      </c>
      <c r="D58" s="196"/>
      <c r="E58" s="196"/>
      <c r="F58" s="34" t="s">
        <v>401</v>
      </c>
      <c r="G58" s="66">
        <v>-4.6963749999999997</v>
      </c>
      <c r="H58" s="38">
        <v>133.79</v>
      </c>
      <c r="I58" s="38"/>
      <c r="J58" s="38">
        <v>133.79</v>
      </c>
      <c r="K58" s="36" t="s">
        <v>40</v>
      </c>
      <c r="L58" s="38">
        <v>-628.33000000000004</v>
      </c>
      <c r="M58" s="38"/>
      <c r="N58" s="39"/>
      <c r="O58" s="38">
        <v>-628.33000000000004</v>
      </c>
      <c r="BP58" s="33"/>
      <c r="BQ58" s="40" t="s">
        <v>400</v>
      </c>
    </row>
    <row r="59" spans="1:69" s="3" customFormat="1" ht="79.5" x14ac:dyDescent="0.25">
      <c r="A59" s="34" t="s">
        <v>174</v>
      </c>
      <c r="B59" s="35"/>
      <c r="C59" s="196" t="s">
        <v>1518</v>
      </c>
      <c r="D59" s="196"/>
      <c r="E59" s="196"/>
      <c r="F59" s="34" t="s">
        <v>404</v>
      </c>
      <c r="G59" s="55">
        <v>61</v>
      </c>
      <c r="H59" s="38"/>
      <c r="I59" s="38"/>
      <c r="J59" s="38"/>
      <c r="K59" s="36" t="s">
        <v>40</v>
      </c>
      <c r="L59" s="38"/>
      <c r="M59" s="38"/>
      <c r="N59" s="39"/>
      <c r="O59" s="38"/>
      <c r="BP59" s="33"/>
      <c r="BQ59" s="40" t="s">
        <v>1518</v>
      </c>
    </row>
    <row r="60" spans="1:69" s="3" customFormat="1" ht="67.5" x14ac:dyDescent="0.25">
      <c r="A60" s="34" t="s">
        <v>177</v>
      </c>
      <c r="B60" s="35"/>
      <c r="C60" s="196" t="s">
        <v>439</v>
      </c>
      <c r="D60" s="196"/>
      <c r="E60" s="196"/>
      <c r="F60" s="34" t="s">
        <v>404</v>
      </c>
      <c r="G60" s="55">
        <v>9</v>
      </c>
      <c r="H60" s="38"/>
      <c r="I60" s="38"/>
      <c r="J60" s="38"/>
      <c r="K60" s="36" t="s">
        <v>40</v>
      </c>
      <c r="L60" s="38"/>
      <c r="M60" s="38"/>
      <c r="N60" s="39"/>
      <c r="O60" s="38"/>
      <c r="BP60" s="33"/>
      <c r="BQ60" s="40" t="s">
        <v>439</v>
      </c>
    </row>
    <row r="61" spans="1:69" s="3" customFormat="1" ht="67.5" x14ac:dyDescent="0.25">
      <c r="A61" s="34" t="s">
        <v>180</v>
      </c>
      <c r="B61" s="35"/>
      <c r="C61" s="196" t="s">
        <v>1186</v>
      </c>
      <c r="D61" s="196"/>
      <c r="E61" s="196"/>
      <c r="F61" s="34" t="s">
        <v>404</v>
      </c>
      <c r="G61" s="55">
        <v>9</v>
      </c>
      <c r="H61" s="38"/>
      <c r="I61" s="38"/>
      <c r="J61" s="38"/>
      <c r="K61" s="36" t="s">
        <v>40</v>
      </c>
      <c r="L61" s="38"/>
      <c r="M61" s="38"/>
      <c r="N61" s="39"/>
      <c r="O61" s="38"/>
      <c r="BP61" s="33"/>
      <c r="BQ61" s="40" t="s">
        <v>1186</v>
      </c>
    </row>
    <row r="62" spans="1:69" s="3" customFormat="1" ht="67.5" x14ac:dyDescent="0.25">
      <c r="A62" s="34" t="s">
        <v>183</v>
      </c>
      <c r="B62" s="35"/>
      <c r="C62" s="196" t="s">
        <v>1283</v>
      </c>
      <c r="D62" s="196"/>
      <c r="E62" s="196"/>
      <c r="F62" s="34" t="s">
        <v>404</v>
      </c>
      <c r="G62" s="55">
        <v>61</v>
      </c>
      <c r="H62" s="38"/>
      <c r="I62" s="38"/>
      <c r="J62" s="38"/>
      <c r="K62" s="36" t="s">
        <v>40</v>
      </c>
      <c r="L62" s="38"/>
      <c r="M62" s="38"/>
      <c r="N62" s="39"/>
      <c r="O62" s="38"/>
      <c r="BP62" s="33"/>
      <c r="BQ62" s="40" t="s">
        <v>1283</v>
      </c>
    </row>
    <row r="63" spans="1:69" s="3" customFormat="1" ht="67.5" x14ac:dyDescent="0.25">
      <c r="A63" s="34" t="s">
        <v>186</v>
      </c>
      <c r="B63" s="35"/>
      <c r="C63" s="196" t="s">
        <v>1136</v>
      </c>
      <c r="D63" s="196"/>
      <c r="E63" s="196"/>
      <c r="F63" s="34" t="s">
        <v>404</v>
      </c>
      <c r="G63" s="55">
        <v>44</v>
      </c>
      <c r="H63" s="38"/>
      <c r="I63" s="38"/>
      <c r="J63" s="38"/>
      <c r="K63" s="36" t="s">
        <v>40</v>
      </c>
      <c r="L63" s="38"/>
      <c r="M63" s="38"/>
      <c r="N63" s="39"/>
      <c r="O63" s="38"/>
      <c r="BP63" s="33"/>
      <c r="BQ63" s="40" t="s">
        <v>1136</v>
      </c>
    </row>
    <row r="64" spans="1:69" s="3" customFormat="1" ht="67.5" x14ac:dyDescent="0.25">
      <c r="A64" s="34" t="s">
        <v>189</v>
      </c>
      <c r="B64" s="35"/>
      <c r="C64" s="196" t="s">
        <v>449</v>
      </c>
      <c r="D64" s="196"/>
      <c r="E64" s="196"/>
      <c r="F64" s="34" t="s">
        <v>404</v>
      </c>
      <c r="G64" s="55">
        <v>44</v>
      </c>
      <c r="H64" s="38"/>
      <c r="I64" s="38"/>
      <c r="J64" s="38"/>
      <c r="K64" s="36" t="s">
        <v>40</v>
      </c>
      <c r="L64" s="38"/>
      <c r="M64" s="38"/>
      <c r="N64" s="39"/>
      <c r="O64" s="38"/>
      <c r="BP64" s="33"/>
      <c r="BQ64" s="40" t="s">
        <v>449</v>
      </c>
    </row>
    <row r="65" spans="1:70" s="3" customFormat="1" ht="67.5" x14ac:dyDescent="0.25">
      <c r="A65" s="34" t="s">
        <v>192</v>
      </c>
      <c r="B65" s="35"/>
      <c r="C65" s="196" t="s">
        <v>451</v>
      </c>
      <c r="D65" s="196"/>
      <c r="E65" s="196"/>
      <c r="F65" s="34" t="s">
        <v>404</v>
      </c>
      <c r="G65" s="55">
        <v>36</v>
      </c>
      <c r="H65" s="38"/>
      <c r="I65" s="38"/>
      <c r="J65" s="38"/>
      <c r="K65" s="36" t="s">
        <v>40</v>
      </c>
      <c r="L65" s="38"/>
      <c r="M65" s="38"/>
      <c r="N65" s="39"/>
      <c r="O65" s="38"/>
      <c r="BP65" s="33"/>
      <c r="BQ65" s="40" t="s">
        <v>451</v>
      </c>
    </row>
    <row r="66" spans="1:70" s="3" customFormat="1" ht="67.5" x14ac:dyDescent="0.25">
      <c r="A66" s="34" t="s">
        <v>195</v>
      </c>
      <c r="B66" s="35"/>
      <c r="C66" s="196" t="s">
        <v>452</v>
      </c>
      <c r="D66" s="196"/>
      <c r="E66" s="196"/>
      <c r="F66" s="34" t="s">
        <v>404</v>
      </c>
      <c r="G66" s="55">
        <v>192</v>
      </c>
      <c r="H66" s="38"/>
      <c r="I66" s="38"/>
      <c r="J66" s="38"/>
      <c r="K66" s="36" t="s">
        <v>40</v>
      </c>
      <c r="L66" s="38"/>
      <c r="M66" s="38"/>
      <c r="N66" s="39"/>
      <c r="O66" s="38"/>
      <c r="BP66" s="33"/>
      <c r="BQ66" s="40" t="s">
        <v>452</v>
      </c>
    </row>
    <row r="67" spans="1:70" s="3" customFormat="1" ht="67.5" x14ac:dyDescent="0.25">
      <c r="A67" s="34" t="s">
        <v>198</v>
      </c>
      <c r="B67" s="35"/>
      <c r="C67" s="196" t="s">
        <v>1519</v>
      </c>
      <c r="D67" s="196"/>
      <c r="E67" s="196"/>
      <c r="F67" s="34" t="s">
        <v>404</v>
      </c>
      <c r="G67" s="55">
        <v>36</v>
      </c>
      <c r="H67" s="38"/>
      <c r="I67" s="38"/>
      <c r="J67" s="38"/>
      <c r="K67" s="36" t="s">
        <v>40</v>
      </c>
      <c r="L67" s="38"/>
      <c r="M67" s="38"/>
      <c r="N67" s="39"/>
      <c r="O67" s="38"/>
      <c r="BP67" s="33"/>
      <c r="BQ67" s="40" t="s">
        <v>1519</v>
      </c>
    </row>
    <row r="68" spans="1:70" s="3" customFormat="1" ht="67.5" x14ac:dyDescent="0.25">
      <c r="A68" s="34" t="s">
        <v>201</v>
      </c>
      <c r="B68" s="35"/>
      <c r="C68" s="196" t="s">
        <v>454</v>
      </c>
      <c r="D68" s="196"/>
      <c r="E68" s="196"/>
      <c r="F68" s="34" t="s">
        <v>404</v>
      </c>
      <c r="G68" s="55">
        <v>22</v>
      </c>
      <c r="H68" s="38"/>
      <c r="I68" s="38"/>
      <c r="J68" s="38"/>
      <c r="K68" s="36" t="s">
        <v>40</v>
      </c>
      <c r="L68" s="38"/>
      <c r="M68" s="38"/>
      <c r="N68" s="39"/>
      <c r="O68" s="38"/>
      <c r="BP68" s="33"/>
      <c r="BQ68" s="40" t="s">
        <v>454</v>
      </c>
    </row>
    <row r="69" spans="1:70" s="3" customFormat="1" ht="67.5" x14ac:dyDescent="0.25">
      <c r="A69" s="34" t="s">
        <v>204</v>
      </c>
      <c r="B69" s="35"/>
      <c r="C69" s="196" t="s">
        <v>456</v>
      </c>
      <c r="D69" s="196"/>
      <c r="E69" s="196"/>
      <c r="F69" s="34" t="s">
        <v>404</v>
      </c>
      <c r="G69" s="55">
        <v>110</v>
      </c>
      <c r="H69" s="38"/>
      <c r="I69" s="38"/>
      <c r="J69" s="38"/>
      <c r="K69" s="36" t="s">
        <v>40</v>
      </c>
      <c r="L69" s="38"/>
      <c r="M69" s="38"/>
      <c r="N69" s="39"/>
      <c r="O69" s="38"/>
      <c r="BP69" s="33"/>
      <c r="BQ69" s="40" t="s">
        <v>456</v>
      </c>
    </row>
    <row r="70" spans="1:70" s="3" customFormat="1" ht="67.5" x14ac:dyDescent="0.25">
      <c r="A70" s="34" t="s">
        <v>207</v>
      </c>
      <c r="B70" s="35"/>
      <c r="C70" s="196" t="s">
        <v>1187</v>
      </c>
      <c r="D70" s="196"/>
      <c r="E70" s="196"/>
      <c r="F70" s="34" t="s">
        <v>404</v>
      </c>
      <c r="G70" s="55">
        <v>18</v>
      </c>
      <c r="H70" s="38"/>
      <c r="I70" s="38"/>
      <c r="J70" s="38"/>
      <c r="K70" s="36" t="s">
        <v>40</v>
      </c>
      <c r="L70" s="38"/>
      <c r="M70" s="38"/>
      <c r="N70" s="39"/>
      <c r="O70" s="38"/>
      <c r="BP70" s="33"/>
      <c r="BQ70" s="40" t="s">
        <v>1187</v>
      </c>
    </row>
    <row r="71" spans="1:70" s="3" customFormat="1" ht="15" x14ac:dyDescent="0.25">
      <c r="A71" s="197" t="s">
        <v>457</v>
      </c>
      <c r="B71" s="198"/>
      <c r="C71" s="198"/>
      <c r="D71" s="198"/>
      <c r="E71" s="198"/>
      <c r="F71" s="198"/>
      <c r="G71" s="198"/>
      <c r="H71" s="198"/>
      <c r="I71" s="198"/>
      <c r="J71" s="198"/>
      <c r="K71" s="198"/>
      <c r="L71" s="198"/>
      <c r="M71" s="198"/>
      <c r="N71" s="198"/>
      <c r="O71" s="199"/>
      <c r="BP71" s="33"/>
      <c r="BQ71" s="40"/>
      <c r="BR71" s="56" t="s">
        <v>457</v>
      </c>
    </row>
    <row r="72" spans="1:70" s="3" customFormat="1" ht="67.5" x14ac:dyDescent="0.25">
      <c r="A72" s="34" t="s">
        <v>210</v>
      </c>
      <c r="B72" s="35"/>
      <c r="C72" s="196" t="s">
        <v>458</v>
      </c>
      <c r="D72" s="196"/>
      <c r="E72" s="196"/>
      <c r="F72" s="34" t="s">
        <v>404</v>
      </c>
      <c r="G72" s="55">
        <v>88</v>
      </c>
      <c r="H72" s="38"/>
      <c r="I72" s="38"/>
      <c r="J72" s="38"/>
      <c r="K72" s="36" t="s">
        <v>40</v>
      </c>
      <c r="L72" s="38"/>
      <c r="M72" s="38"/>
      <c r="N72" s="39"/>
      <c r="O72" s="38"/>
      <c r="BP72" s="33"/>
      <c r="BQ72" s="40" t="s">
        <v>458</v>
      </c>
      <c r="BR72" s="56"/>
    </row>
    <row r="73" spans="1:70" s="3" customFormat="1" ht="67.5" x14ac:dyDescent="0.25">
      <c r="A73" s="34" t="s">
        <v>213</v>
      </c>
      <c r="B73" s="35"/>
      <c r="C73" s="196" t="s">
        <v>460</v>
      </c>
      <c r="D73" s="196"/>
      <c r="E73" s="196"/>
      <c r="F73" s="34" t="s">
        <v>404</v>
      </c>
      <c r="G73" s="55">
        <v>184</v>
      </c>
      <c r="H73" s="38"/>
      <c r="I73" s="38"/>
      <c r="J73" s="38"/>
      <c r="K73" s="36" t="s">
        <v>40</v>
      </c>
      <c r="L73" s="38"/>
      <c r="M73" s="38"/>
      <c r="N73" s="39"/>
      <c r="O73" s="38"/>
      <c r="BP73" s="33"/>
      <c r="BQ73" s="40" t="s">
        <v>460</v>
      </c>
      <c r="BR73" s="56"/>
    </row>
    <row r="74" spans="1:70" s="3" customFormat="1" ht="67.5" x14ac:dyDescent="0.25">
      <c r="A74" s="34" t="s">
        <v>216</v>
      </c>
      <c r="B74" s="35"/>
      <c r="C74" s="196" t="s">
        <v>461</v>
      </c>
      <c r="D74" s="196"/>
      <c r="E74" s="196"/>
      <c r="F74" s="34" t="s">
        <v>404</v>
      </c>
      <c r="G74" s="55">
        <v>96</v>
      </c>
      <c r="H74" s="38"/>
      <c r="I74" s="38"/>
      <c r="J74" s="38"/>
      <c r="K74" s="36" t="s">
        <v>40</v>
      </c>
      <c r="L74" s="38"/>
      <c r="M74" s="38"/>
      <c r="N74" s="39"/>
      <c r="O74" s="38"/>
      <c r="BP74" s="33"/>
      <c r="BQ74" s="40" t="s">
        <v>461</v>
      </c>
      <c r="BR74" s="56"/>
    </row>
    <row r="75" spans="1:70" s="3" customFormat="1" ht="67.5" x14ac:dyDescent="0.25">
      <c r="A75" s="34" t="s">
        <v>219</v>
      </c>
      <c r="B75" s="35"/>
      <c r="C75" s="196" t="s">
        <v>462</v>
      </c>
      <c r="D75" s="196"/>
      <c r="E75" s="196"/>
      <c r="F75" s="34" t="s">
        <v>463</v>
      </c>
      <c r="G75" s="55">
        <v>50</v>
      </c>
      <c r="H75" s="38"/>
      <c r="I75" s="38"/>
      <c r="J75" s="38"/>
      <c r="K75" s="36" t="s">
        <v>40</v>
      </c>
      <c r="L75" s="38"/>
      <c r="M75" s="38"/>
      <c r="N75" s="39"/>
      <c r="O75" s="38"/>
      <c r="BP75" s="33"/>
      <c r="BQ75" s="40" t="s">
        <v>462</v>
      </c>
      <c r="BR75" s="56"/>
    </row>
    <row r="76" spans="1:70" s="3" customFormat="1" ht="67.5" x14ac:dyDescent="0.25">
      <c r="A76" s="34" t="s">
        <v>222</v>
      </c>
      <c r="B76" s="35"/>
      <c r="C76" s="196" t="s">
        <v>464</v>
      </c>
      <c r="D76" s="196"/>
      <c r="E76" s="196"/>
      <c r="F76" s="34" t="s">
        <v>404</v>
      </c>
      <c r="G76" s="55">
        <v>172</v>
      </c>
      <c r="H76" s="38"/>
      <c r="I76" s="38"/>
      <c r="J76" s="38"/>
      <c r="K76" s="36" t="s">
        <v>40</v>
      </c>
      <c r="L76" s="38"/>
      <c r="M76" s="38"/>
      <c r="N76" s="39"/>
      <c r="O76" s="38"/>
      <c r="BP76" s="33"/>
      <c r="BQ76" s="40" t="s">
        <v>464</v>
      </c>
      <c r="BR76" s="56"/>
    </row>
    <row r="77" spans="1:70" s="3" customFormat="1" ht="67.5" x14ac:dyDescent="0.25">
      <c r="A77" s="34" t="s">
        <v>225</v>
      </c>
      <c r="B77" s="35"/>
      <c r="C77" s="196" t="s">
        <v>465</v>
      </c>
      <c r="D77" s="196"/>
      <c r="E77" s="196"/>
      <c r="F77" s="34" t="s">
        <v>404</v>
      </c>
      <c r="G77" s="55">
        <v>817</v>
      </c>
      <c r="H77" s="38"/>
      <c r="I77" s="38"/>
      <c r="J77" s="38"/>
      <c r="K77" s="36" t="s">
        <v>40</v>
      </c>
      <c r="L77" s="38"/>
      <c r="M77" s="38"/>
      <c r="N77" s="39"/>
      <c r="O77" s="38"/>
      <c r="BP77" s="33"/>
      <c r="BQ77" s="40" t="s">
        <v>465</v>
      </c>
      <c r="BR77" s="56"/>
    </row>
    <row r="78" spans="1:70" s="3" customFormat="1" ht="67.5" x14ac:dyDescent="0.25">
      <c r="A78" s="34" t="s">
        <v>228</v>
      </c>
      <c r="B78" s="35"/>
      <c r="C78" s="196" t="s">
        <v>466</v>
      </c>
      <c r="D78" s="196"/>
      <c r="E78" s="196"/>
      <c r="F78" s="34" t="s">
        <v>404</v>
      </c>
      <c r="G78" s="55">
        <v>344</v>
      </c>
      <c r="H78" s="38"/>
      <c r="I78" s="38"/>
      <c r="J78" s="38"/>
      <c r="K78" s="36" t="s">
        <v>40</v>
      </c>
      <c r="L78" s="38"/>
      <c r="M78" s="38"/>
      <c r="N78" s="39"/>
      <c r="O78" s="38"/>
      <c r="BP78" s="33"/>
      <c r="BQ78" s="40" t="s">
        <v>466</v>
      </c>
      <c r="BR78" s="56"/>
    </row>
    <row r="79" spans="1:70" s="3" customFormat="1" ht="67.5" x14ac:dyDescent="0.25">
      <c r="A79" s="34" t="s">
        <v>231</v>
      </c>
      <c r="B79" s="35"/>
      <c r="C79" s="196" t="s">
        <v>467</v>
      </c>
      <c r="D79" s="196"/>
      <c r="E79" s="196"/>
      <c r="F79" s="34" t="s">
        <v>404</v>
      </c>
      <c r="G79" s="55">
        <v>493</v>
      </c>
      <c r="H79" s="38"/>
      <c r="I79" s="38"/>
      <c r="J79" s="38"/>
      <c r="K79" s="36" t="s">
        <v>40</v>
      </c>
      <c r="L79" s="38"/>
      <c r="M79" s="38"/>
      <c r="N79" s="39"/>
      <c r="O79" s="38"/>
      <c r="BP79" s="33"/>
      <c r="BQ79" s="40" t="s">
        <v>467</v>
      </c>
      <c r="BR79" s="56"/>
    </row>
    <row r="80" spans="1:70" s="3" customFormat="1" ht="67.5" x14ac:dyDescent="0.25">
      <c r="A80" s="34" t="s">
        <v>234</v>
      </c>
      <c r="B80" s="35"/>
      <c r="C80" s="196" t="s">
        <v>468</v>
      </c>
      <c r="D80" s="196"/>
      <c r="E80" s="196"/>
      <c r="F80" s="34" t="s">
        <v>404</v>
      </c>
      <c r="G80" s="55">
        <v>121</v>
      </c>
      <c r="H80" s="38"/>
      <c r="I80" s="38"/>
      <c r="J80" s="38"/>
      <c r="K80" s="36" t="s">
        <v>40</v>
      </c>
      <c r="L80" s="38"/>
      <c r="M80" s="38"/>
      <c r="N80" s="39"/>
      <c r="O80" s="38"/>
      <c r="BP80" s="33"/>
      <c r="BQ80" s="40" t="s">
        <v>468</v>
      </c>
      <c r="BR80" s="56"/>
    </row>
    <row r="81" spans="1:70" s="3" customFormat="1" ht="67.5" x14ac:dyDescent="0.25">
      <c r="A81" s="34" t="s">
        <v>237</v>
      </c>
      <c r="B81" s="35"/>
      <c r="C81" s="196" t="s">
        <v>469</v>
      </c>
      <c r="D81" s="196"/>
      <c r="E81" s="196"/>
      <c r="F81" s="34" t="s">
        <v>470</v>
      </c>
      <c r="G81" s="55">
        <v>2</v>
      </c>
      <c r="H81" s="38"/>
      <c r="I81" s="38"/>
      <c r="J81" s="38"/>
      <c r="K81" s="36" t="s">
        <v>40</v>
      </c>
      <c r="L81" s="38"/>
      <c r="M81" s="38"/>
      <c r="N81" s="39"/>
      <c r="O81" s="38"/>
      <c r="BP81" s="33"/>
      <c r="BQ81" s="40" t="s">
        <v>469</v>
      </c>
      <c r="BR81" s="56"/>
    </row>
    <row r="82" spans="1:70" s="3" customFormat="1" ht="67.5" x14ac:dyDescent="0.25">
      <c r="A82" s="34" t="s">
        <v>240</v>
      </c>
      <c r="B82" s="35"/>
      <c r="C82" s="196" t="s">
        <v>472</v>
      </c>
      <c r="D82" s="196"/>
      <c r="E82" s="196"/>
      <c r="F82" s="34" t="s">
        <v>470</v>
      </c>
      <c r="G82" s="55">
        <v>2</v>
      </c>
      <c r="H82" s="38"/>
      <c r="I82" s="38"/>
      <c r="J82" s="38"/>
      <c r="K82" s="36" t="s">
        <v>40</v>
      </c>
      <c r="L82" s="38"/>
      <c r="M82" s="38"/>
      <c r="N82" s="39"/>
      <c r="O82" s="38"/>
      <c r="BP82" s="33"/>
      <c r="BQ82" s="40" t="s">
        <v>472</v>
      </c>
      <c r="BR82" s="56"/>
    </row>
    <row r="83" spans="1:70" s="3" customFormat="1" ht="15" x14ac:dyDescent="0.25">
      <c r="A83" s="197" t="s">
        <v>505</v>
      </c>
      <c r="B83" s="198"/>
      <c r="C83" s="198"/>
      <c r="D83" s="198"/>
      <c r="E83" s="198"/>
      <c r="F83" s="198"/>
      <c r="G83" s="198"/>
      <c r="H83" s="198"/>
      <c r="I83" s="198"/>
      <c r="J83" s="198"/>
      <c r="K83" s="198"/>
      <c r="L83" s="198"/>
      <c r="M83" s="198"/>
      <c r="N83" s="198"/>
      <c r="O83" s="199"/>
      <c r="BP83" s="33"/>
      <c r="BQ83" s="40"/>
      <c r="BR83" s="56" t="s">
        <v>505</v>
      </c>
    </row>
    <row r="84" spans="1:70" s="3" customFormat="1" ht="67.5" x14ac:dyDescent="0.25">
      <c r="A84" s="34" t="s">
        <v>1237</v>
      </c>
      <c r="B84" s="35" t="s">
        <v>507</v>
      </c>
      <c r="C84" s="196" t="s">
        <v>508</v>
      </c>
      <c r="D84" s="196"/>
      <c r="E84" s="196"/>
      <c r="F84" s="34" t="s">
        <v>509</v>
      </c>
      <c r="G84" s="66">
        <v>0.26666699999999999</v>
      </c>
      <c r="H84" s="38" t="s">
        <v>510</v>
      </c>
      <c r="I84" s="38" t="s">
        <v>511</v>
      </c>
      <c r="J84" s="38">
        <v>10834.99</v>
      </c>
      <c r="K84" s="36" t="s">
        <v>40</v>
      </c>
      <c r="L84" s="38">
        <v>3471.88</v>
      </c>
      <c r="M84" s="38">
        <v>524.34</v>
      </c>
      <c r="N84" s="39" t="s">
        <v>1057</v>
      </c>
      <c r="O84" s="38">
        <v>2889.33</v>
      </c>
      <c r="BP84" s="33"/>
      <c r="BQ84" s="40" t="s">
        <v>508</v>
      </c>
      <c r="BR84" s="56"/>
    </row>
    <row r="85" spans="1:70" s="3" customFormat="1" ht="15" x14ac:dyDescent="0.25">
      <c r="A85" s="41"/>
      <c r="B85" s="42"/>
      <c r="C85" s="43" t="s">
        <v>1058</v>
      </c>
      <c r="D85" s="44"/>
      <c r="E85" s="44"/>
      <c r="F85" s="44"/>
      <c r="G85" s="44"/>
      <c r="H85" s="44"/>
      <c r="I85" s="44"/>
      <c r="J85" s="44"/>
      <c r="K85" s="44"/>
      <c r="L85" s="44"/>
      <c r="M85" s="44"/>
      <c r="N85" s="44"/>
      <c r="O85" s="45"/>
      <c r="BP85" s="33"/>
      <c r="BQ85" s="40"/>
      <c r="BR85" s="56"/>
    </row>
    <row r="86" spans="1:70" s="3" customFormat="1" ht="15" x14ac:dyDescent="0.25">
      <c r="A86" s="46"/>
      <c r="B86" s="47"/>
      <c r="C86" s="47"/>
      <c r="D86" s="47"/>
      <c r="E86" s="48" t="s">
        <v>1059</v>
      </c>
      <c r="F86" s="48"/>
      <c r="G86" s="49"/>
      <c r="H86" s="50"/>
      <c r="I86" s="17"/>
      <c r="J86" s="17"/>
      <c r="K86" s="17"/>
      <c r="L86" s="51">
        <v>494.05</v>
      </c>
      <c r="M86" s="52"/>
      <c r="N86" s="52"/>
      <c r="O86" s="53"/>
      <c r="BP86" s="33"/>
      <c r="BQ86" s="40"/>
      <c r="BR86" s="56"/>
    </row>
    <row r="87" spans="1:70" s="3" customFormat="1" ht="15" x14ac:dyDescent="0.25">
      <c r="A87" s="46"/>
      <c r="B87" s="47"/>
      <c r="C87" s="47"/>
      <c r="D87" s="47"/>
      <c r="E87" s="48" t="s">
        <v>1060</v>
      </c>
      <c r="F87" s="48"/>
      <c r="G87" s="49"/>
      <c r="H87" s="50"/>
      <c r="I87" s="17"/>
      <c r="J87" s="17"/>
      <c r="K87" s="17"/>
      <c r="L87" s="51">
        <v>268.05</v>
      </c>
      <c r="M87" s="52"/>
      <c r="N87" s="52"/>
      <c r="O87" s="53"/>
      <c r="BP87" s="33"/>
      <c r="BQ87" s="40"/>
      <c r="BR87" s="56"/>
    </row>
    <row r="88" spans="1:70" s="3" customFormat="1" ht="15" x14ac:dyDescent="0.25">
      <c r="A88" s="46"/>
      <c r="B88" s="47"/>
      <c r="C88" s="47"/>
      <c r="D88" s="47"/>
      <c r="E88" s="48" t="s">
        <v>45</v>
      </c>
      <c r="F88" s="48"/>
      <c r="G88" s="49"/>
      <c r="H88" s="50"/>
      <c r="I88" s="17"/>
      <c r="J88" s="17"/>
      <c r="K88" s="17"/>
      <c r="L88" s="51">
        <v>4233.9799999999996</v>
      </c>
      <c r="M88" s="52"/>
      <c r="N88" s="52"/>
      <c r="O88" s="53"/>
      <c r="BP88" s="33"/>
      <c r="BQ88" s="40"/>
      <c r="BR88" s="56"/>
    </row>
    <row r="89" spans="1:70" s="3" customFormat="1" ht="67.5" x14ac:dyDescent="0.25">
      <c r="A89" s="34" t="s">
        <v>931</v>
      </c>
      <c r="B89" s="35" t="s">
        <v>516</v>
      </c>
      <c r="C89" s="196" t="s">
        <v>517</v>
      </c>
      <c r="D89" s="196"/>
      <c r="E89" s="196"/>
      <c r="F89" s="34" t="s">
        <v>487</v>
      </c>
      <c r="G89" s="65">
        <v>-4.0000000000000001E-3</v>
      </c>
      <c r="H89" s="38">
        <v>715695.09</v>
      </c>
      <c r="I89" s="38"/>
      <c r="J89" s="38">
        <v>715695.09</v>
      </c>
      <c r="K89" s="36" t="s">
        <v>40</v>
      </c>
      <c r="L89" s="38">
        <v>-2862.78</v>
      </c>
      <c r="M89" s="38"/>
      <c r="N89" s="39"/>
      <c r="O89" s="38">
        <v>-2862.78</v>
      </c>
      <c r="BP89" s="33"/>
      <c r="BQ89" s="40" t="s">
        <v>517</v>
      </c>
      <c r="BR89" s="56"/>
    </row>
    <row r="90" spans="1:70" s="3" customFormat="1" ht="67.5" x14ac:dyDescent="0.25">
      <c r="A90" s="34" t="s">
        <v>249</v>
      </c>
      <c r="B90" s="35" t="s">
        <v>518</v>
      </c>
      <c r="C90" s="196" t="s">
        <v>519</v>
      </c>
      <c r="D90" s="196"/>
      <c r="E90" s="196"/>
      <c r="F90" s="34" t="s">
        <v>404</v>
      </c>
      <c r="G90" s="55">
        <v>10</v>
      </c>
      <c r="H90" s="38"/>
      <c r="I90" s="38"/>
      <c r="J90" s="38"/>
      <c r="K90" s="36" t="s">
        <v>40</v>
      </c>
      <c r="L90" s="38"/>
      <c r="M90" s="38"/>
      <c r="N90" s="39"/>
      <c r="O90" s="38"/>
      <c r="BP90" s="33"/>
      <c r="BQ90" s="40" t="s">
        <v>519</v>
      </c>
      <c r="BR90" s="56"/>
    </row>
    <row r="91" spans="1:70" s="3" customFormat="1" ht="15" x14ac:dyDescent="0.25">
      <c r="A91" s="197" t="s">
        <v>473</v>
      </c>
      <c r="B91" s="198"/>
      <c r="C91" s="198"/>
      <c r="D91" s="198"/>
      <c r="E91" s="198"/>
      <c r="F91" s="198"/>
      <c r="G91" s="198"/>
      <c r="H91" s="198"/>
      <c r="I91" s="198"/>
      <c r="J91" s="198"/>
      <c r="K91" s="198"/>
      <c r="L91" s="198"/>
      <c r="M91" s="198"/>
      <c r="N91" s="198"/>
      <c r="O91" s="199"/>
      <c r="BP91" s="33"/>
      <c r="BQ91" s="40"/>
      <c r="BR91" s="56" t="s">
        <v>473</v>
      </c>
    </row>
    <row r="92" spans="1:70" s="3" customFormat="1" ht="67.5" x14ac:dyDescent="0.25">
      <c r="A92" s="34" t="s">
        <v>1242</v>
      </c>
      <c r="B92" s="35" t="s">
        <v>475</v>
      </c>
      <c r="C92" s="196" t="s">
        <v>476</v>
      </c>
      <c r="D92" s="196"/>
      <c r="E92" s="196"/>
      <c r="F92" s="34" t="s">
        <v>477</v>
      </c>
      <c r="G92" s="54">
        <v>7.5</v>
      </c>
      <c r="H92" s="38" t="s">
        <v>478</v>
      </c>
      <c r="I92" s="38" t="s">
        <v>479</v>
      </c>
      <c r="J92" s="38">
        <v>58.12</v>
      </c>
      <c r="K92" s="36" t="s">
        <v>40</v>
      </c>
      <c r="L92" s="38">
        <v>13597.43</v>
      </c>
      <c r="M92" s="38">
        <v>12438.53</v>
      </c>
      <c r="N92" s="39" t="s">
        <v>1520</v>
      </c>
      <c r="O92" s="38">
        <v>435.9</v>
      </c>
      <c r="BP92" s="33"/>
      <c r="BQ92" s="40" t="s">
        <v>476</v>
      </c>
      <c r="BR92" s="56"/>
    </row>
    <row r="93" spans="1:70" s="3" customFormat="1" ht="15" x14ac:dyDescent="0.25">
      <c r="A93" s="41"/>
      <c r="B93" s="42"/>
      <c r="C93" s="43" t="s">
        <v>1521</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1522</v>
      </c>
      <c r="F94" s="48"/>
      <c r="G94" s="49"/>
      <c r="H94" s="50"/>
      <c r="I94" s="17"/>
      <c r="J94" s="17"/>
      <c r="K94" s="17"/>
      <c r="L94" s="51">
        <v>12112.52</v>
      </c>
      <c r="M94" s="52"/>
      <c r="N94" s="52"/>
      <c r="O94" s="53"/>
      <c r="BP94" s="33"/>
      <c r="BQ94" s="40"/>
      <c r="BR94" s="56"/>
    </row>
    <row r="95" spans="1:70" s="3" customFormat="1" ht="15" x14ac:dyDescent="0.25">
      <c r="A95" s="46"/>
      <c r="B95" s="47"/>
      <c r="C95" s="47"/>
      <c r="D95" s="47"/>
      <c r="E95" s="48" t="s">
        <v>1523</v>
      </c>
      <c r="F95" s="48"/>
      <c r="G95" s="49"/>
      <c r="H95" s="50"/>
      <c r="I95" s="17"/>
      <c r="J95" s="17"/>
      <c r="K95" s="17"/>
      <c r="L95" s="51">
        <v>6368.44</v>
      </c>
      <c r="M95" s="52"/>
      <c r="N95" s="52"/>
      <c r="O95" s="53"/>
      <c r="BP95" s="33"/>
      <c r="BQ95" s="40"/>
      <c r="BR95" s="56"/>
    </row>
    <row r="96" spans="1:70" s="3" customFormat="1" ht="15" x14ac:dyDescent="0.25">
      <c r="A96" s="46"/>
      <c r="B96" s="47"/>
      <c r="C96" s="47"/>
      <c r="D96" s="47"/>
      <c r="E96" s="48" t="s">
        <v>45</v>
      </c>
      <c r="F96" s="48"/>
      <c r="G96" s="49"/>
      <c r="H96" s="50"/>
      <c r="I96" s="17"/>
      <c r="J96" s="17"/>
      <c r="K96" s="17"/>
      <c r="L96" s="51">
        <v>32078.39</v>
      </c>
      <c r="M96" s="52"/>
      <c r="N96" s="52"/>
      <c r="O96" s="53"/>
      <c r="BP96" s="33"/>
      <c r="BQ96" s="40"/>
      <c r="BR96" s="56"/>
    </row>
    <row r="97" spans="1:70" s="3" customFormat="1" ht="67.5" x14ac:dyDescent="0.25">
      <c r="A97" s="34" t="s">
        <v>1189</v>
      </c>
      <c r="B97" s="35" t="s">
        <v>485</v>
      </c>
      <c r="C97" s="196" t="s">
        <v>486</v>
      </c>
      <c r="D97" s="196"/>
      <c r="E97" s="196"/>
      <c r="F97" s="34" t="s">
        <v>487</v>
      </c>
      <c r="G97" s="64">
        <v>-7.4999999999999997E-3</v>
      </c>
      <c r="H97" s="38">
        <v>47206.35</v>
      </c>
      <c r="I97" s="38"/>
      <c r="J97" s="38">
        <v>47206.35</v>
      </c>
      <c r="K97" s="36" t="s">
        <v>40</v>
      </c>
      <c r="L97" s="38">
        <v>-354.05</v>
      </c>
      <c r="M97" s="38"/>
      <c r="N97" s="39"/>
      <c r="O97" s="38">
        <v>-354.05</v>
      </c>
      <c r="BP97" s="33"/>
      <c r="BQ97" s="40" t="s">
        <v>486</v>
      </c>
      <c r="BR97" s="56"/>
    </row>
    <row r="98" spans="1:70" s="3" customFormat="1" ht="67.5" x14ac:dyDescent="0.25">
      <c r="A98" s="34" t="s">
        <v>258</v>
      </c>
      <c r="B98" s="35"/>
      <c r="C98" s="196" t="s">
        <v>488</v>
      </c>
      <c r="D98" s="196"/>
      <c r="E98" s="196"/>
      <c r="F98" s="34" t="s">
        <v>404</v>
      </c>
      <c r="G98" s="55">
        <v>75</v>
      </c>
      <c r="H98" s="38"/>
      <c r="I98" s="38"/>
      <c r="J98" s="38"/>
      <c r="K98" s="36" t="s">
        <v>40</v>
      </c>
      <c r="L98" s="38"/>
      <c r="M98" s="38"/>
      <c r="N98" s="39"/>
      <c r="O98" s="38"/>
      <c r="BP98" s="33"/>
      <c r="BQ98" s="40" t="s">
        <v>488</v>
      </c>
      <c r="BR98" s="56"/>
    </row>
    <row r="99" spans="1:70" s="3" customFormat="1" ht="67.5" x14ac:dyDescent="0.25">
      <c r="A99" s="34" t="s">
        <v>1524</v>
      </c>
      <c r="B99" s="35" t="s">
        <v>301</v>
      </c>
      <c r="C99" s="196" t="s">
        <v>302</v>
      </c>
      <c r="D99" s="196"/>
      <c r="E99" s="196"/>
      <c r="F99" s="34" t="s">
        <v>37</v>
      </c>
      <c r="G99" s="54">
        <v>0.5</v>
      </c>
      <c r="H99" s="38" t="s">
        <v>303</v>
      </c>
      <c r="I99" s="38" t="s">
        <v>304</v>
      </c>
      <c r="J99" s="38">
        <v>1471.29</v>
      </c>
      <c r="K99" s="36" t="s">
        <v>40</v>
      </c>
      <c r="L99" s="38">
        <v>8382.5</v>
      </c>
      <c r="M99" s="38">
        <v>7428.39</v>
      </c>
      <c r="N99" s="39" t="s">
        <v>705</v>
      </c>
      <c r="O99" s="38">
        <v>735.64</v>
      </c>
      <c r="BP99" s="33"/>
      <c r="BQ99" s="40" t="s">
        <v>302</v>
      </c>
      <c r="BR99" s="56"/>
    </row>
    <row r="100" spans="1:70" s="3" customFormat="1" ht="15" x14ac:dyDescent="0.25">
      <c r="A100" s="41"/>
      <c r="B100" s="42"/>
      <c r="C100" s="43" t="s">
        <v>319</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706</v>
      </c>
      <c r="F101" s="48"/>
      <c r="G101" s="49"/>
      <c r="H101" s="50"/>
      <c r="I101" s="17"/>
      <c r="J101" s="17"/>
      <c r="K101" s="17"/>
      <c r="L101" s="51">
        <v>7214.84</v>
      </c>
      <c r="M101" s="52"/>
      <c r="N101" s="52"/>
      <c r="O101" s="53"/>
      <c r="BP101" s="33"/>
      <c r="BQ101" s="40"/>
      <c r="BR101" s="56"/>
    </row>
    <row r="102" spans="1:70" s="3" customFormat="1" ht="15" x14ac:dyDescent="0.25">
      <c r="A102" s="46"/>
      <c r="B102" s="47"/>
      <c r="C102" s="47"/>
      <c r="D102" s="47"/>
      <c r="E102" s="48" t="s">
        <v>707</v>
      </c>
      <c r="F102" s="48"/>
      <c r="G102" s="49"/>
      <c r="H102" s="50"/>
      <c r="I102" s="17"/>
      <c r="J102" s="17"/>
      <c r="K102" s="17"/>
      <c r="L102" s="51">
        <v>3793.37</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19390.71</v>
      </c>
      <c r="M103" s="52"/>
      <c r="N103" s="52"/>
      <c r="O103" s="53"/>
      <c r="BP103" s="33"/>
      <c r="BQ103" s="40"/>
      <c r="BR103" s="56"/>
    </row>
    <row r="104" spans="1:70" s="3" customFormat="1" ht="67.5" x14ac:dyDescent="0.25">
      <c r="A104" s="34" t="s">
        <v>474</v>
      </c>
      <c r="B104" s="35" t="s">
        <v>495</v>
      </c>
      <c r="C104" s="196" t="s">
        <v>496</v>
      </c>
      <c r="D104" s="196"/>
      <c r="E104" s="196"/>
      <c r="F104" s="34" t="s">
        <v>497</v>
      </c>
      <c r="G104" s="37">
        <v>-1.02</v>
      </c>
      <c r="H104" s="38">
        <v>655.95</v>
      </c>
      <c r="I104" s="38"/>
      <c r="J104" s="38">
        <v>655.95</v>
      </c>
      <c r="K104" s="36" t="s">
        <v>40</v>
      </c>
      <c r="L104" s="38">
        <v>-669.07</v>
      </c>
      <c r="M104" s="38"/>
      <c r="N104" s="39"/>
      <c r="O104" s="38">
        <v>-669.07</v>
      </c>
      <c r="BP104" s="33"/>
      <c r="BQ104" s="40" t="s">
        <v>496</v>
      </c>
      <c r="BR104" s="56"/>
    </row>
    <row r="105" spans="1:70" s="3" customFormat="1" ht="67.5" x14ac:dyDescent="0.25">
      <c r="A105" s="34" t="s">
        <v>484</v>
      </c>
      <c r="B105" s="35" t="s">
        <v>499</v>
      </c>
      <c r="C105" s="196" t="s">
        <v>500</v>
      </c>
      <c r="D105" s="196"/>
      <c r="E105" s="196"/>
      <c r="F105" s="34" t="s">
        <v>497</v>
      </c>
      <c r="G105" s="37">
        <v>-1.02</v>
      </c>
      <c r="H105" s="38">
        <v>17.12</v>
      </c>
      <c r="I105" s="38"/>
      <c r="J105" s="38">
        <v>17.12</v>
      </c>
      <c r="K105" s="36" t="s">
        <v>40</v>
      </c>
      <c r="L105" s="38">
        <v>-17.46</v>
      </c>
      <c r="M105" s="38"/>
      <c r="N105" s="39"/>
      <c r="O105" s="38">
        <v>-17.46</v>
      </c>
      <c r="BP105" s="33"/>
      <c r="BQ105" s="40" t="s">
        <v>500</v>
      </c>
      <c r="BR105" s="56"/>
    </row>
    <row r="106" spans="1:70" s="3" customFormat="1" ht="67.5" x14ac:dyDescent="0.25">
      <c r="A106" s="34" t="s">
        <v>268</v>
      </c>
      <c r="B106" s="35"/>
      <c r="C106" s="196" t="s">
        <v>501</v>
      </c>
      <c r="D106" s="196"/>
      <c r="E106" s="196"/>
      <c r="F106" s="34" t="s">
        <v>145</v>
      </c>
      <c r="G106" s="55">
        <v>51</v>
      </c>
      <c r="H106" s="38"/>
      <c r="I106" s="38"/>
      <c r="J106" s="38"/>
      <c r="K106" s="36" t="s">
        <v>40</v>
      </c>
      <c r="L106" s="38"/>
      <c r="M106" s="38"/>
      <c r="N106" s="39"/>
      <c r="O106" s="38"/>
      <c r="BP106" s="33"/>
      <c r="BQ106" s="40" t="s">
        <v>501</v>
      </c>
      <c r="BR106" s="56"/>
    </row>
    <row r="107" spans="1:70" s="3" customFormat="1" ht="15" x14ac:dyDescent="0.25">
      <c r="A107" s="41"/>
      <c r="B107" s="42"/>
      <c r="C107" s="43" t="s">
        <v>711</v>
      </c>
      <c r="D107" s="44"/>
      <c r="E107" s="44"/>
      <c r="F107" s="44"/>
      <c r="G107" s="44"/>
      <c r="H107" s="44"/>
      <c r="I107" s="44"/>
      <c r="J107" s="44"/>
      <c r="K107" s="44"/>
      <c r="L107" s="44"/>
      <c r="M107" s="44"/>
      <c r="N107" s="44"/>
      <c r="O107" s="45"/>
      <c r="BP107" s="33"/>
      <c r="BQ107" s="40"/>
      <c r="BR107" s="56"/>
    </row>
    <row r="108" spans="1:70" s="3" customFormat="1" ht="67.5" x14ac:dyDescent="0.25">
      <c r="A108" s="34" t="s">
        <v>271</v>
      </c>
      <c r="B108" s="35"/>
      <c r="C108" s="196" t="s">
        <v>503</v>
      </c>
      <c r="D108" s="196"/>
      <c r="E108" s="196"/>
      <c r="F108" s="34" t="s">
        <v>504</v>
      </c>
      <c r="G108" s="55">
        <v>1</v>
      </c>
      <c r="H108" s="38"/>
      <c r="I108" s="38"/>
      <c r="J108" s="38"/>
      <c r="K108" s="36" t="s">
        <v>40</v>
      </c>
      <c r="L108" s="38"/>
      <c r="M108" s="38"/>
      <c r="N108" s="39"/>
      <c r="O108" s="38"/>
      <c r="BP108" s="33"/>
      <c r="BQ108" s="40" t="s">
        <v>503</v>
      </c>
      <c r="BR108" s="56"/>
    </row>
    <row r="109" spans="1:70" s="3" customFormat="1" ht="15" x14ac:dyDescent="0.25">
      <c r="A109" s="197" t="s">
        <v>520</v>
      </c>
      <c r="B109" s="198"/>
      <c r="C109" s="198"/>
      <c r="D109" s="198"/>
      <c r="E109" s="198"/>
      <c r="F109" s="198"/>
      <c r="G109" s="198"/>
      <c r="H109" s="198"/>
      <c r="I109" s="198"/>
      <c r="J109" s="198"/>
      <c r="K109" s="198"/>
      <c r="L109" s="198"/>
      <c r="M109" s="198"/>
      <c r="N109" s="198"/>
      <c r="O109" s="199"/>
      <c r="BP109" s="33"/>
      <c r="BQ109" s="40"/>
      <c r="BR109" s="56" t="s">
        <v>520</v>
      </c>
    </row>
    <row r="110" spans="1:70" s="3" customFormat="1" ht="67.5" x14ac:dyDescent="0.25">
      <c r="A110" s="34" t="s">
        <v>494</v>
      </c>
      <c r="B110" s="35" t="s">
        <v>522</v>
      </c>
      <c r="C110" s="196" t="s">
        <v>523</v>
      </c>
      <c r="D110" s="196"/>
      <c r="E110" s="196"/>
      <c r="F110" s="34" t="s">
        <v>37</v>
      </c>
      <c r="G110" s="37">
        <v>13.55</v>
      </c>
      <c r="H110" s="38" t="s">
        <v>524</v>
      </c>
      <c r="I110" s="38" t="s">
        <v>525</v>
      </c>
      <c r="J110" s="38">
        <v>5162.1000000000004</v>
      </c>
      <c r="K110" s="36" t="s">
        <v>40</v>
      </c>
      <c r="L110" s="38">
        <v>274805.78999999998</v>
      </c>
      <c r="M110" s="38">
        <v>173767.5</v>
      </c>
      <c r="N110" s="39" t="s">
        <v>1525</v>
      </c>
      <c r="O110" s="38">
        <v>69946.460000000006</v>
      </c>
      <c r="BP110" s="33"/>
      <c r="BQ110" s="40" t="s">
        <v>523</v>
      </c>
      <c r="BR110" s="56"/>
    </row>
    <row r="111" spans="1:70" s="3" customFormat="1" ht="15" x14ac:dyDescent="0.25">
      <c r="A111" s="41"/>
      <c r="B111" s="42"/>
      <c r="C111" s="43" t="s">
        <v>1526</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1527</v>
      </c>
      <c r="F112" s="48"/>
      <c r="G112" s="49"/>
      <c r="H112" s="50"/>
      <c r="I112" s="17"/>
      <c r="J112" s="17"/>
      <c r="K112" s="17"/>
      <c r="L112" s="51">
        <v>170059.67</v>
      </c>
      <c r="M112" s="52"/>
      <c r="N112" s="52"/>
      <c r="O112" s="53"/>
      <c r="BP112" s="33"/>
      <c r="BQ112" s="40"/>
      <c r="BR112" s="56"/>
    </row>
    <row r="113" spans="1:70" s="3" customFormat="1" ht="15" x14ac:dyDescent="0.25">
      <c r="A113" s="46"/>
      <c r="B113" s="47"/>
      <c r="C113" s="47"/>
      <c r="D113" s="47"/>
      <c r="E113" s="48" t="s">
        <v>1528</v>
      </c>
      <c r="F113" s="48"/>
      <c r="G113" s="49"/>
      <c r="H113" s="50"/>
      <c r="I113" s="17"/>
      <c r="J113" s="17"/>
      <c r="K113" s="17"/>
      <c r="L113" s="51">
        <v>89412.82</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534278.28</v>
      </c>
      <c r="M114" s="52"/>
      <c r="N114" s="52"/>
      <c r="O114" s="53"/>
      <c r="BP114" s="33"/>
      <c r="BQ114" s="40"/>
      <c r="BR114" s="56"/>
    </row>
    <row r="115" spans="1:70" s="3" customFormat="1" ht="67.5" x14ac:dyDescent="0.25">
      <c r="A115" s="34" t="s">
        <v>498</v>
      </c>
      <c r="B115" s="35" t="s">
        <v>531</v>
      </c>
      <c r="C115" s="196" t="s">
        <v>532</v>
      </c>
      <c r="D115" s="196"/>
      <c r="E115" s="196"/>
      <c r="F115" s="34" t="s">
        <v>487</v>
      </c>
      <c r="G115" s="66">
        <v>-2.9538999999999999E-2</v>
      </c>
      <c r="H115" s="38">
        <v>154011.51999999999</v>
      </c>
      <c r="I115" s="38"/>
      <c r="J115" s="38">
        <v>154011.51999999999</v>
      </c>
      <c r="K115" s="36" t="s">
        <v>40</v>
      </c>
      <c r="L115" s="38">
        <v>-4549.3500000000004</v>
      </c>
      <c r="M115" s="38"/>
      <c r="N115" s="39"/>
      <c r="O115" s="38">
        <v>-4549.3500000000004</v>
      </c>
      <c r="BP115" s="33"/>
      <c r="BQ115" s="40" t="s">
        <v>532</v>
      </c>
      <c r="BR115" s="56"/>
    </row>
    <row r="116" spans="1:70" s="3" customFormat="1" ht="67.5" x14ac:dyDescent="0.25">
      <c r="A116" s="34" t="s">
        <v>1343</v>
      </c>
      <c r="B116" s="35" t="s">
        <v>533</v>
      </c>
      <c r="C116" s="196" t="s">
        <v>534</v>
      </c>
      <c r="D116" s="196"/>
      <c r="E116" s="196"/>
      <c r="F116" s="34" t="s">
        <v>477</v>
      </c>
      <c r="G116" s="65">
        <v>-6.7750000000000004</v>
      </c>
      <c r="H116" s="38">
        <v>297.02999999999997</v>
      </c>
      <c r="I116" s="38"/>
      <c r="J116" s="38">
        <v>297.02999999999997</v>
      </c>
      <c r="K116" s="36" t="s">
        <v>40</v>
      </c>
      <c r="L116" s="38">
        <v>-2012.38</v>
      </c>
      <c r="M116" s="38"/>
      <c r="N116" s="39"/>
      <c r="O116" s="38">
        <v>-2012.38</v>
      </c>
      <c r="BP116" s="33"/>
      <c r="BQ116" s="40" t="s">
        <v>534</v>
      </c>
      <c r="BR116" s="56"/>
    </row>
    <row r="117" spans="1:70" s="3" customFormat="1" ht="67.5" x14ac:dyDescent="0.25">
      <c r="A117" s="34" t="s">
        <v>1056</v>
      </c>
      <c r="B117" s="35" t="s">
        <v>536</v>
      </c>
      <c r="C117" s="196" t="s">
        <v>537</v>
      </c>
      <c r="D117" s="196"/>
      <c r="E117" s="196"/>
      <c r="F117" s="34" t="s">
        <v>538</v>
      </c>
      <c r="G117" s="54">
        <v>-135.5</v>
      </c>
      <c r="H117" s="38">
        <v>5.39</v>
      </c>
      <c r="I117" s="38"/>
      <c r="J117" s="38">
        <v>5.39</v>
      </c>
      <c r="K117" s="36" t="s">
        <v>40</v>
      </c>
      <c r="L117" s="38">
        <v>-730.35</v>
      </c>
      <c r="M117" s="38"/>
      <c r="N117" s="39"/>
      <c r="O117" s="38">
        <v>-730.35</v>
      </c>
      <c r="BP117" s="33"/>
      <c r="BQ117" s="40" t="s">
        <v>537</v>
      </c>
      <c r="BR117" s="56"/>
    </row>
    <row r="118" spans="1:70" s="3" customFormat="1" ht="67.5" x14ac:dyDescent="0.25">
      <c r="A118" s="34" t="s">
        <v>286</v>
      </c>
      <c r="B118" s="35"/>
      <c r="C118" s="196" t="s">
        <v>540</v>
      </c>
      <c r="D118" s="196"/>
      <c r="E118" s="196"/>
      <c r="F118" s="34" t="s">
        <v>145</v>
      </c>
      <c r="G118" s="37">
        <v>1292.6500000000001</v>
      </c>
      <c r="H118" s="38"/>
      <c r="I118" s="38"/>
      <c r="J118" s="38"/>
      <c r="K118" s="36" t="s">
        <v>40</v>
      </c>
      <c r="L118" s="38"/>
      <c r="M118" s="38"/>
      <c r="N118" s="39"/>
      <c r="O118" s="38"/>
      <c r="BP118" s="33"/>
      <c r="BQ118" s="40" t="s">
        <v>540</v>
      </c>
      <c r="BR118" s="56"/>
    </row>
    <row r="119" spans="1:70" s="3" customFormat="1" ht="15" x14ac:dyDescent="0.25">
      <c r="A119" s="41"/>
      <c r="B119" s="42"/>
      <c r="C119" s="43" t="s">
        <v>1529</v>
      </c>
      <c r="D119" s="44"/>
      <c r="E119" s="44"/>
      <c r="F119" s="44"/>
      <c r="G119" s="44"/>
      <c r="H119" s="44"/>
      <c r="I119" s="44"/>
      <c r="J119" s="44"/>
      <c r="K119" s="44"/>
      <c r="L119" s="44"/>
      <c r="M119" s="44"/>
      <c r="N119" s="44"/>
      <c r="O119" s="45"/>
      <c r="BP119" s="33"/>
      <c r="BQ119" s="40"/>
      <c r="BR119" s="56"/>
    </row>
    <row r="120" spans="1:70" s="3" customFormat="1" ht="67.5" x14ac:dyDescent="0.25">
      <c r="A120" s="34" t="s">
        <v>675</v>
      </c>
      <c r="B120" s="35"/>
      <c r="C120" s="196" t="s">
        <v>543</v>
      </c>
      <c r="D120" s="196"/>
      <c r="E120" s="196"/>
      <c r="F120" s="34" t="s">
        <v>145</v>
      </c>
      <c r="G120" s="55">
        <v>103</v>
      </c>
      <c r="H120" s="38"/>
      <c r="I120" s="38"/>
      <c r="J120" s="38"/>
      <c r="K120" s="36" t="s">
        <v>40</v>
      </c>
      <c r="L120" s="38"/>
      <c r="M120" s="38"/>
      <c r="N120" s="39"/>
      <c r="O120" s="38"/>
      <c r="BP120" s="33"/>
      <c r="BQ120" s="40" t="s">
        <v>543</v>
      </c>
      <c r="BR120" s="56"/>
    </row>
    <row r="121" spans="1:70" s="3" customFormat="1" ht="15" x14ac:dyDescent="0.25">
      <c r="A121" s="41"/>
      <c r="B121" s="42"/>
      <c r="C121" s="43" t="s">
        <v>731</v>
      </c>
      <c r="D121" s="44"/>
      <c r="E121" s="44"/>
      <c r="F121" s="44"/>
      <c r="G121" s="44"/>
      <c r="H121" s="44"/>
      <c r="I121" s="44"/>
      <c r="J121" s="44"/>
      <c r="K121" s="44"/>
      <c r="L121" s="44"/>
      <c r="M121" s="44"/>
      <c r="N121" s="44"/>
      <c r="O121" s="45"/>
      <c r="BP121" s="33"/>
      <c r="BQ121" s="40"/>
      <c r="BR121" s="56"/>
    </row>
    <row r="122" spans="1:70" s="3" customFormat="1" ht="67.5" x14ac:dyDescent="0.25">
      <c r="A122" s="34" t="s">
        <v>297</v>
      </c>
      <c r="B122" s="35"/>
      <c r="C122" s="196" t="s">
        <v>546</v>
      </c>
      <c r="D122" s="196"/>
      <c r="E122" s="196"/>
      <c r="F122" s="34" t="s">
        <v>404</v>
      </c>
      <c r="G122" s="55">
        <v>2510</v>
      </c>
      <c r="H122" s="38"/>
      <c r="I122" s="38"/>
      <c r="J122" s="38"/>
      <c r="K122" s="36" t="s">
        <v>40</v>
      </c>
      <c r="L122" s="38"/>
      <c r="M122" s="38"/>
      <c r="N122" s="39"/>
      <c r="O122" s="38"/>
      <c r="BP122" s="33"/>
      <c r="BQ122" s="40" t="s">
        <v>546</v>
      </c>
      <c r="BR122" s="56"/>
    </row>
    <row r="123" spans="1:70" s="3" customFormat="1" ht="67.5" x14ac:dyDescent="0.25">
      <c r="A123" s="34" t="s">
        <v>677</v>
      </c>
      <c r="B123" s="35"/>
      <c r="C123" s="196" t="s">
        <v>547</v>
      </c>
      <c r="D123" s="196"/>
      <c r="E123" s="196"/>
      <c r="F123" s="34" t="s">
        <v>404</v>
      </c>
      <c r="G123" s="55">
        <v>200</v>
      </c>
      <c r="H123" s="38"/>
      <c r="I123" s="38"/>
      <c r="J123" s="38"/>
      <c r="K123" s="36" t="s">
        <v>40</v>
      </c>
      <c r="L123" s="38"/>
      <c r="M123" s="38"/>
      <c r="N123" s="39"/>
      <c r="O123" s="38"/>
      <c r="BP123" s="33"/>
      <c r="BQ123" s="40" t="s">
        <v>547</v>
      </c>
      <c r="BR123" s="56"/>
    </row>
    <row r="124" spans="1:70" s="3" customFormat="1" ht="67.5" x14ac:dyDescent="0.25">
      <c r="A124" s="34" t="s">
        <v>678</v>
      </c>
      <c r="B124" s="35"/>
      <c r="C124" s="196" t="s">
        <v>549</v>
      </c>
      <c r="D124" s="196"/>
      <c r="E124" s="196"/>
      <c r="F124" s="34" t="s">
        <v>404</v>
      </c>
      <c r="G124" s="55">
        <v>2710</v>
      </c>
      <c r="H124" s="38"/>
      <c r="I124" s="38"/>
      <c r="J124" s="38"/>
      <c r="K124" s="36" t="s">
        <v>40</v>
      </c>
      <c r="L124" s="38"/>
      <c r="M124" s="38"/>
      <c r="N124" s="39"/>
      <c r="O124" s="38"/>
      <c r="BP124" s="33"/>
      <c r="BQ124" s="40" t="s">
        <v>549</v>
      </c>
      <c r="BR124" s="56"/>
    </row>
    <row r="125" spans="1:70" s="3" customFormat="1" ht="15" x14ac:dyDescent="0.25">
      <c r="A125" s="197" t="s">
        <v>550</v>
      </c>
      <c r="B125" s="198"/>
      <c r="C125" s="198"/>
      <c r="D125" s="198"/>
      <c r="E125" s="198"/>
      <c r="F125" s="198"/>
      <c r="G125" s="198"/>
      <c r="H125" s="198"/>
      <c r="I125" s="198"/>
      <c r="J125" s="198"/>
      <c r="K125" s="198"/>
      <c r="L125" s="198"/>
      <c r="M125" s="198"/>
      <c r="N125" s="198"/>
      <c r="O125" s="199"/>
      <c r="BP125" s="33"/>
      <c r="BQ125" s="40"/>
      <c r="BR125" s="56" t="s">
        <v>550</v>
      </c>
    </row>
    <row r="126" spans="1:70" s="3" customFormat="1" ht="67.5" x14ac:dyDescent="0.25">
      <c r="A126" s="34" t="s">
        <v>300</v>
      </c>
      <c r="B126" s="35" t="s">
        <v>551</v>
      </c>
      <c r="C126" s="196" t="s">
        <v>552</v>
      </c>
      <c r="D126" s="196"/>
      <c r="E126" s="196"/>
      <c r="F126" s="34" t="s">
        <v>553</v>
      </c>
      <c r="G126" s="55">
        <v>125</v>
      </c>
      <c r="H126" s="38" t="s">
        <v>554</v>
      </c>
      <c r="I126" s="38" t="s">
        <v>39</v>
      </c>
      <c r="J126" s="38">
        <v>42.46</v>
      </c>
      <c r="K126" s="36" t="s">
        <v>40</v>
      </c>
      <c r="L126" s="38">
        <v>64052.5</v>
      </c>
      <c r="M126" s="38">
        <v>54345</v>
      </c>
      <c r="N126" s="39" t="s">
        <v>1204</v>
      </c>
      <c r="O126" s="38">
        <v>5307.5</v>
      </c>
      <c r="BP126" s="33"/>
      <c r="BQ126" s="40" t="s">
        <v>552</v>
      </c>
      <c r="BR126" s="56"/>
    </row>
    <row r="127" spans="1:70" s="3" customFormat="1" ht="15" x14ac:dyDescent="0.25">
      <c r="A127" s="41"/>
      <c r="B127" s="42"/>
      <c r="C127" s="43" t="s">
        <v>1205</v>
      </c>
      <c r="D127" s="44"/>
      <c r="E127" s="44"/>
      <c r="F127" s="44"/>
      <c r="G127" s="44"/>
      <c r="H127" s="44"/>
      <c r="I127" s="44"/>
      <c r="J127" s="44"/>
      <c r="K127" s="44"/>
      <c r="L127" s="44"/>
      <c r="M127" s="44"/>
      <c r="N127" s="44"/>
      <c r="O127" s="45"/>
      <c r="BP127" s="33"/>
      <c r="BQ127" s="40"/>
      <c r="BR127" s="56"/>
    </row>
    <row r="128" spans="1:70" s="3" customFormat="1" ht="15" x14ac:dyDescent="0.25">
      <c r="A128" s="46"/>
      <c r="B128" s="47"/>
      <c r="C128" s="47"/>
      <c r="D128" s="47"/>
      <c r="E128" s="48" t="s">
        <v>1206</v>
      </c>
      <c r="F128" s="48"/>
      <c r="G128" s="49"/>
      <c r="H128" s="50"/>
      <c r="I128" s="17"/>
      <c r="J128" s="17"/>
      <c r="K128" s="17"/>
      <c r="L128" s="51">
        <v>53500.35</v>
      </c>
      <c r="M128" s="52"/>
      <c r="N128" s="52"/>
      <c r="O128" s="53"/>
      <c r="BP128" s="33"/>
      <c r="BQ128" s="40"/>
      <c r="BR128" s="56"/>
    </row>
    <row r="129" spans="1:70" s="3" customFormat="1" ht="15" x14ac:dyDescent="0.25">
      <c r="A129" s="46"/>
      <c r="B129" s="47"/>
      <c r="C129" s="47"/>
      <c r="D129" s="47"/>
      <c r="E129" s="48" t="s">
        <v>1207</v>
      </c>
      <c r="F129" s="48"/>
      <c r="G129" s="49"/>
      <c r="H129" s="50"/>
      <c r="I129" s="17"/>
      <c r="J129" s="17"/>
      <c r="K129" s="17"/>
      <c r="L129" s="51">
        <v>28129.05</v>
      </c>
      <c r="M129" s="52"/>
      <c r="N129" s="52"/>
      <c r="O129" s="53"/>
      <c r="BP129" s="33"/>
      <c r="BQ129" s="40"/>
      <c r="BR129" s="56"/>
    </row>
    <row r="130" spans="1:70" s="3" customFormat="1" ht="15" x14ac:dyDescent="0.25">
      <c r="A130" s="46"/>
      <c r="B130" s="47"/>
      <c r="C130" s="47"/>
      <c r="D130" s="47"/>
      <c r="E130" s="48" t="s">
        <v>45</v>
      </c>
      <c r="F130" s="48"/>
      <c r="G130" s="49"/>
      <c r="H130" s="50"/>
      <c r="I130" s="17"/>
      <c r="J130" s="17"/>
      <c r="K130" s="17"/>
      <c r="L130" s="51">
        <v>145681.9</v>
      </c>
      <c r="M130" s="52"/>
      <c r="N130" s="52"/>
      <c r="O130" s="53"/>
      <c r="BP130" s="33"/>
      <c r="BQ130" s="40"/>
      <c r="BR130" s="56"/>
    </row>
    <row r="131" spans="1:70" s="3" customFormat="1" ht="67.5" x14ac:dyDescent="0.25">
      <c r="A131" s="34" t="s">
        <v>309</v>
      </c>
      <c r="B131" s="35"/>
      <c r="C131" s="196" t="s">
        <v>559</v>
      </c>
      <c r="D131" s="196"/>
      <c r="E131" s="196"/>
      <c r="F131" s="34" t="s">
        <v>560</v>
      </c>
      <c r="G131" s="55">
        <v>1</v>
      </c>
      <c r="H131" s="38"/>
      <c r="I131" s="38"/>
      <c r="J131" s="38"/>
      <c r="K131" s="36" t="s">
        <v>40</v>
      </c>
      <c r="L131" s="38"/>
      <c r="M131" s="38"/>
      <c r="N131" s="39"/>
      <c r="O131" s="38"/>
      <c r="BP131" s="33"/>
      <c r="BQ131" s="40" t="s">
        <v>559</v>
      </c>
      <c r="BR131" s="56"/>
    </row>
    <row r="132" spans="1:70" s="3" customFormat="1" ht="67.5" x14ac:dyDescent="0.25">
      <c r="A132" s="34" t="s">
        <v>539</v>
      </c>
      <c r="B132" s="35"/>
      <c r="C132" s="196" t="s">
        <v>562</v>
      </c>
      <c r="D132" s="196"/>
      <c r="E132" s="196"/>
      <c r="F132" s="34" t="s">
        <v>560</v>
      </c>
      <c r="G132" s="55">
        <v>1</v>
      </c>
      <c r="H132" s="38"/>
      <c r="I132" s="38"/>
      <c r="J132" s="38"/>
      <c r="K132" s="36" t="s">
        <v>40</v>
      </c>
      <c r="L132" s="38"/>
      <c r="M132" s="38"/>
      <c r="N132" s="39"/>
      <c r="O132" s="38"/>
      <c r="BP132" s="33"/>
      <c r="BQ132" s="40" t="s">
        <v>562</v>
      </c>
      <c r="BR132" s="56"/>
    </row>
    <row r="133" spans="1:70" s="3" customFormat="1" ht="67.5" x14ac:dyDescent="0.25">
      <c r="A133" s="34" t="s">
        <v>542</v>
      </c>
      <c r="B133" s="35"/>
      <c r="C133" s="196" t="s">
        <v>563</v>
      </c>
      <c r="D133" s="196"/>
      <c r="E133" s="196"/>
      <c r="F133" s="34" t="s">
        <v>560</v>
      </c>
      <c r="G133" s="55">
        <v>1</v>
      </c>
      <c r="H133" s="38"/>
      <c r="I133" s="38"/>
      <c r="J133" s="38"/>
      <c r="K133" s="36" t="s">
        <v>40</v>
      </c>
      <c r="L133" s="38"/>
      <c r="M133" s="38"/>
      <c r="N133" s="39"/>
      <c r="O133" s="38"/>
      <c r="BP133" s="33"/>
      <c r="BQ133" s="40" t="s">
        <v>563</v>
      </c>
      <c r="BR133" s="56"/>
    </row>
    <row r="134" spans="1:70" s="3" customFormat="1" ht="67.5" x14ac:dyDescent="0.25">
      <c r="A134" s="34" t="s">
        <v>311</v>
      </c>
      <c r="B134" s="35" t="s">
        <v>565</v>
      </c>
      <c r="C134" s="196" t="s">
        <v>566</v>
      </c>
      <c r="D134" s="196"/>
      <c r="E134" s="196"/>
      <c r="F134" s="34" t="s">
        <v>553</v>
      </c>
      <c r="G134" s="55">
        <v>3</v>
      </c>
      <c r="H134" s="38" t="s">
        <v>567</v>
      </c>
      <c r="I134" s="38" t="s">
        <v>39</v>
      </c>
      <c r="J134" s="38">
        <v>42.97</v>
      </c>
      <c r="K134" s="36" t="s">
        <v>40</v>
      </c>
      <c r="L134" s="38">
        <v>1793.73</v>
      </c>
      <c r="M134" s="38">
        <v>1559.22</v>
      </c>
      <c r="N134" s="39" t="s">
        <v>1530</v>
      </c>
      <c r="O134" s="38">
        <v>128.91</v>
      </c>
      <c r="BP134" s="33"/>
      <c r="BQ134" s="40" t="s">
        <v>566</v>
      </c>
      <c r="BR134" s="56"/>
    </row>
    <row r="135" spans="1:70" s="3" customFormat="1" ht="15" x14ac:dyDescent="0.25">
      <c r="A135" s="41"/>
      <c r="B135" s="42"/>
      <c r="C135" s="43" t="s">
        <v>1531</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1532</v>
      </c>
      <c r="F136" s="48"/>
      <c r="G136" s="49"/>
      <c r="H136" s="50"/>
      <c r="I136" s="17"/>
      <c r="J136" s="17"/>
      <c r="K136" s="17"/>
      <c r="L136" s="51">
        <v>1531.3</v>
      </c>
      <c r="M136" s="52"/>
      <c r="N136" s="52"/>
      <c r="O136" s="53"/>
      <c r="BP136" s="33"/>
      <c r="BQ136" s="40"/>
      <c r="BR136" s="56"/>
    </row>
    <row r="137" spans="1:70" s="3" customFormat="1" ht="15" x14ac:dyDescent="0.25">
      <c r="A137" s="46"/>
      <c r="B137" s="47"/>
      <c r="C137" s="47"/>
      <c r="D137" s="47"/>
      <c r="E137" s="48" t="s">
        <v>1533</v>
      </c>
      <c r="F137" s="48"/>
      <c r="G137" s="49"/>
      <c r="H137" s="50"/>
      <c r="I137" s="17"/>
      <c r="J137" s="17"/>
      <c r="K137" s="17"/>
      <c r="L137" s="51">
        <v>805.12</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4130.1499999999996</v>
      </c>
      <c r="M138" s="52"/>
      <c r="N138" s="52"/>
      <c r="O138" s="53"/>
      <c r="BP138" s="33"/>
      <c r="BQ138" s="40"/>
      <c r="BR138" s="56"/>
    </row>
    <row r="139" spans="1:70" s="3" customFormat="1" ht="67.5" x14ac:dyDescent="0.25">
      <c r="A139" s="34" t="s">
        <v>315</v>
      </c>
      <c r="B139" s="35"/>
      <c r="C139" s="196" t="s">
        <v>1251</v>
      </c>
      <c r="D139" s="196"/>
      <c r="E139" s="196"/>
      <c r="F139" s="34" t="s">
        <v>404</v>
      </c>
      <c r="G139" s="55">
        <v>2</v>
      </c>
      <c r="H139" s="38"/>
      <c r="I139" s="38"/>
      <c r="J139" s="38"/>
      <c r="K139" s="36" t="s">
        <v>40</v>
      </c>
      <c r="L139" s="38"/>
      <c r="M139" s="38"/>
      <c r="N139" s="39"/>
      <c r="O139" s="38"/>
      <c r="BP139" s="33"/>
      <c r="BQ139" s="40" t="s">
        <v>1251</v>
      </c>
      <c r="BR139" s="56"/>
    </row>
    <row r="140" spans="1:70" s="3" customFormat="1" ht="67.5" x14ac:dyDescent="0.25">
      <c r="A140" s="34" t="s">
        <v>548</v>
      </c>
      <c r="B140" s="35"/>
      <c r="C140" s="196" t="s">
        <v>1534</v>
      </c>
      <c r="D140" s="196"/>
      <c r="E140" s="196"/>
      <c r="F140" s="34" t="s">
        <v>404</v>
      </c>
      <c r="G140" s="55">
        <v>1</v>
      </c>
      <c r="H140" s="38"/>
      <c r="I140" s="38"/>
      <c r="J140" s="38"/>
      <c r="K140" s="36" t="s">
        <v>40</v>
      </c>
      <c r="L140" s="38"/>
      <c r="M140" s="38"/>
      <c r="N140" s="39"/>
      <c r="O140" s="38"/>
      <c r="BP140" s="33"/>
      <c r="BQ140" s="40" t="s">
        <v>1534</v>
      </c>
      <c r="BR140" s="56"/>
    </row>
    <row r="141" spans="1:70" s="3" customFormat="1" ht="15" x14ac:dyDescent="0.25">
      <c r="A141" s="197" t="s">
        <v>574</v>
      </c>
      <c r="B141" s="198"/>
      <c r="C141" s="198"/>
      <c r="D141" s="198"/>
      <c r="E141" s="198"/>
      <c r="F141" s="198"/>
      <c r="G141" s="198"/>
      <c r="H141" s="198"/>
      <c r="I141" s="198"/>
      <c r="J141" s="198"/>
      <c r="K141" s="198"/>
      <c r="L141" s="198"/>
      <c r="M141" s="198"/>
      <c r="N141" s="198"/>
      <c r="O141" s="199"/>
      <c r="BP141" s="33"/>
      <c r="BQ141" s="40"/>
      <c r="BR141" s="56" t="s">
        <v>574</v>
      </c>
    </row>
    <row r="142" spans="1:70" s="3" customFormat="1" ht="67.5" x14ac:dyDescent="0.25">
      <c r="A142" s="34" t="s">
        <v>318</v>
      </c>
      <c r="B142" s="35" t="s">
        <v>576</v>
      </c>
      <c r="C142" s="196" t="s">
        <v>577</v>
      </c>
      <c r="D142" s="196"/>
      <c r="E142" s="196"/>
      <c r="F142" s="34" t="s">
        <v>578</v>
      </c>
      <c r="G142" s="55">
        <v>7</v>
      </c>
      <c r="H142" s="38" t="s">
        <v>579</v>
      </c>
      <c r="I142" s="38"/>
      <c r="J142" s="38">
        <v>116.59</v>
      </c>
      <c r="K142" s="36" t="s">
        <v>40</v>
      </c>
      <c r="L142" s="38">
        <v>2072.98</v>
      </c>
      <c r="M142" s="38">
        <v>1256.8499999999999</v>
      </c>
      <c r="N142" s="39"/>
      <c r="O142" s="38">
        <v>816.13</v>
      </c>
      <c r="BP142" s="33"/>
      <c r="BQ142" s="40" t="s">
        <v>577</v>
      </c>
      <c r="BR142" s="56"/>
    </row>
    <row r="143" spans="1:70" s="3" customFormat="1" ht="15" x14ac:dyDescent="0.25">
      <c r="A143" s="46"/>
      <c r="B143" s="47"/>
      <c r="C143" s="47"/>
      <c r="D143" s="47"/>
      <c r="E143" s="48" t="s">
        <v>1535</v>
      </c>
      <c r="F143" s="48"/>
      <c r="G143" s="49"/>
      <c r="H143" s="50"/>
      <c r="I143" s="17"/>
      <c r="J143" s="17"/>
      <c r="K143" s="17"/>
      <c r="L143" s="51">
        <v>1219.1400000000001</v>
      </c>
      <c r="M143" s="52"/>
      <c r="N143" s="52"/>
      <c r="O143" s="53"/>
      <c r="BP143" s="33"/>
      <c r="BQ143" s="40"/>
      <c r="BR143" s="56"/>
    </row>
    <row r="144" spans="1:70" s="3" customFormat="1" ht="15" x14ac:dyDescent="0.25">
      <c r="A144" s="46"/>
      <c r="B144" s="47"/>
      <c r="C144" s="47"/>
      <c r="D144" s="47"/>
      <c r="E144" s="48" t="s">
        <v>1536</v>
      </c>
      <c r="F144" s="48"/>
      <c r="G144" s="49"/>
      <c r="H144" s="50"/>
      <c r="I144" s="17"/>
      <c r="J144" s="17"/>
      <c r="K144" s="17"/>
      <c r="L144" s="51">
        <v>640.99</v>
      </c>
      <c r="M144" s="52"/>
      <c r="N144" s="52"/>
      <c r="O144" s="53"/>
      <c r="BP144" s="33"/>
      <c r="BQ144" s="40"/>
      <c r="BR144" s="56"/>
    </row>
    <row r="145" spans="1:72" s="3" customFormat="1" ht="15" x14ac:dyDescent="0.25">
      <c r="A145" s="46"/>
      <c r="B145" s="47"/>
      <c r="C145" s="47"/>
      <c r="D145" s="47"/>
      <c r="E145" s="48" t="s">
        <v>45</v>
      </c>
      <c r="F145" s="48"/>
      <c r="G145" s="49"/>
      <c r="H145" s="50"/>
      <c r="I145" s="17"/>
      <c r="J145" s="17"/>
      <c r="K145" s="17"/>
      <c r="L145" s="51">
        <v>3933.11</v>
      </c>
      <c r="M145" s="52"/>
      <c r="N145" s="52"/>
      <c r="O145" s="53"/>
      <c r="BP145" s="33"/>
      <c r="BQ145" s="40"/>
      <c r="BR145" s="56"/>
    </row>
    <row r="146" spans="1:72" s="3" customFormat="1" ht="67.5" x14ac:dyDescent="0.25">
      <c r="A146" s="34" t="s">
        <v>1208</v>
      </c>
      <c r="B146" s="35" t="s">
        <v>583</v>
      </c>
      <c r="C146" s="196" t="s">
        <v>584</v>
      </c>
      <c r="D146" s="196"/>
      <c r="E146" s="196"/>
      <c r="F146" s="34" t="s">
        <v>401</v>
      </c>
      <c r="G146" s="37">
        <v>-1.05</v>
      </c>
      <c r="H146" s="38">
        <v>80.81</v>
      </c>
      <c r="I146" s="38"/>
      <c r="J146" s="38">
        <v>80.81</v>
      </c>
      <c r="K146" s="36" t="s">
        <v>40</v>
      </c>
      <c r="L146" s="38">
        <v>-84.85</v>
      </c>
      <c r="M146" s="38"/>
      <c r="N146" s="39"/>
      <c r="O146" s="38">
        <v>-84.85</v>
      </c>
      <c r="BP146" s="33"/>
      <c r="BQ146" s="40" t="s">
        <v>584</v>
      </c>
      <c r="BR146" s="56"/>
    </row>
    <row r="147" spans="1:72" s="3" customFormat="1" ht="67.5" x14ac:dyDescent="0.25">
      <c r="A147" s="34" t="s">
        <v>324</v>
      </c>
      <c r="B147" s="35" t="s">
        <v>586</v>
      </c>
      <c r="C147" s="196" t="s">
        <v>587</v>
      </c>
      <c r="D147" s="196"/>
      <c r="E147" s="196"/>
      <c r="F147" s="34" t="s">
        <v>401</v>
      </c>
      <c r="G147" s="37">
        <v>-5.04</v>
      </c>
      <c r="H147" s="38">
        <v>127.29</v>
      </c>
      <c r="I147" s="38"/>
      <c r="J147" s="38">
        <v>127.29</v>
      </c>
      <c r="K147" s="36" t="s">
        <v>40</v>
      </c>
      <c r="L147" s="38">
        <v>-641.54</v>
      </c>
      <c r="M147" s="38"/>
      <c r="N147" s="39"/>
      <c r="O147" s="38">
        <v>-641.54</v>
      </c>
      <c r="BP147" s="33"/>
      <c r="BQ147" s="40" t="s">
        <v>587</v>
      </c>
      <c r="BR147" s="56"/>
    </row>
    <row r="148" spans="1:72" s="3" customFormat="1" ht="67.5" x14ac:dyDescent="0.25">
      <c r="A148" s="34" t="s">
        <v>1084</v>
      </c>
      <c r="B148" s="35" t="s">
        <v>589</v>
      </c>
      <c r="C148" s="196" t="s">
        <v>590</v>
      </c>
      <c r="D148" s="196"/>
      <c r="E148" s="196"/>
      <c r="F148" s="34" t="s">
        <v>487</v>
      </c>
      <c r="G148" s="62">
        <v>-4.2000000000000002E-4</v>
      </c>
      <c r="H148" s="38">
        <v>193833.84</v>
      </c>
      <c r="I148" s="38"/>
      <c r="J148" s="38">
        <v>193833.84</v>
      </c>
      <c r="K148" s="36" t="s">
        <v>40</v>
      </c>
      <c r="L148" s="38">
        <v>-81.41</v>
      </c>
      <c r="M148" s="38"/>
      <c r="N148" s="39"/>
      <c r="O148" s="38">
        <v>-81.41</v>
      </c>
      <c r="BP148" s="33"/>
      <c r="BQ148" s="40" t="s">
        <v>590</v>
      </c>
      <c r="BR148" s="56"/>
    </row>
    <row r="149" spans="1:72" s="3" customFormat="1" ht="67.5" x14ac:dyDescent="0.25">
      <c r="A149" s="34" t="s">
        <v>332</v>
      </c>
      <c r="B149" s="35"/>
      <c r="C149" s="196" t="s">
        <v>592</v>
      </c>
      <c r="D149" s="196"/>
      <c r="E149" s="196"/>
      <c r="F149" s="34" t="s">
        <v>404</v>
      </c>
      <c r="G149" s="55">
        <v>25</v>
      </c>
      <c r="H149" s="38"/>
      <c r="I149" s="38"/>
      <c r="J149" s="38"/>
      <c r="K149" s="36" t="s">
        <v>40</v>
      </c>
      <c r="L149" s="38"/>
      <c r="M149" s="38"/>
      <c r="N149" s="39"/>
      <c r="O149" s="38"/>
      <c r="BP149" s="33"/>
      <c r="BQ149" s="40" t="s">
        <v>592</v>
      </c>
      <c r="BR149" s="56"/>
    </row>
    <row r="150" spans="1:72" s="3" customFormat="1" ht="67.5" x14ac:dyDescent="0.25">
      <c r="A150" s="34" t="s">
        <v>571</v>
      </c>
      <c r="B150" s="35"/>
      <c r="C150" s="196" t="s">
        <v>594</v>
      </c>
      <c r="D150" s="196"/>
      <c r="E150" s="196"/>
      <c r="F150" s="34" t="s">
        <v>404</v>
      </c>
      <c r="G150" s="55">
        <v>2</v>
      </c>
      <c r="H150" s="38"/>
      <c r="I150" s="38"/>
      <c r="J150" s="38"/>
      <c r="K150" s="36" t="s">
        <v>40</v>
      </c>
      <c r="L150" s="38"/>
      <c r="M150" s="38"/>
      <c r="N150" s="39"/>
      <c r="O150" s="38"/>
      <c r="BP150" s="33"/>
      <c r="BQ150" s="40" t="s">
        <v>594</v>
      </c>
      <c r="BR150" s="56"/>
    </row>
    <row r="151" spans="1:72" s="3" customFormat="1" ht="67.5" x14ac:dyDescent="0.25">
      <c r="A151" s="34" t="s">
        <v>339</v>
      </c>
      <c r="B151" s="35"/>
      <c r="C151" s="196" t="s">
        <v>596</v>
      </c>
      <c r="D151" s="196"/>
      <c r="E151" s="196"/>
      <c r="F151" s="34" t="s">
        <v>404</v>
      </c>
      <c r="G151" s="55">
        <v>10</v>
      </c>
      <c r="H151" s="38"/>
      <c r="I151" s="38"/>
      <c r="J151" s="38"/>
      <c r="K151" s="36" t="s">
        <v>40</v>
      </c>
      <c r="L151" s="38"/>
      <c r="M151" s="38"/>
      <c r="N151" s="39"/>
      <c r="O151" s="38"/>
      <c r="BP151" s="33"/>
      <c r="BQ151" s="40" t="s">
        <v>596</v>
      </c>
      <c r="BR151" s="56"/>
    </row>
    <row r="152" spans="1:72" s="3" customFormat="1" ht="67.5" x14ac:dyDescent="0.25">
      <c r="A152" s="34" t="s">
        <v>342</v>
      </c>
      <c r="B152" s="35"/>
      <c r="C152" s="196" t="s">
        <v>598</v>
      </c>
      <c r="D152" s="196"/>
      <c r="E152" s="196"/>
      <c r="F152" s="34" t="s">
        <v>404</v>
      </c>
      <c r="G152" s="55">
        <v>30</v>
      </c>
      <c r="H152" s="38"/>
      <c r="I152" s="38"/>
      <c r="J152" s="38"/>
      <c r="K152" s="36" t="s">
        <v>40</v>
      </c>
      <c r="L152" s="38"/>
      <c r="M152" s="38"/>
      <c r="N152" s="39"/>
      <c r="O152" s="38"/>
      <c r="BP152" s="33"/>
      <c r="BQ152" s="40" t="s">
        <v>598</v>
      </c>
      <c r="BR152" s="56"/>
    </row>
    <row r="153" spans="1:72" s="3" customFormat="1" ht="22.5" x14ac:dyDescent="0.25">
      <c r="A153" s="204" t="s">
        <v>348</v>
      </c>
      <c r="B153" s="205"/>
      <c r="C153" s="205"/>
      <c r="D153" s="205"/>
      <c r="E153" s="205"/>
      <c r="F153" s="205"/>
      <c r="G153" s="205"/>
      <c r="H153" s="205"/>
      <c r="I153" s="205"/>
      <c r="J153" s="205"/>
      <c r="K153" s="206"/>
      <c r="L153" s="38">
        <v>426117.66</v>
      </c>
      <c r="M153" s="38">
        <v>295436.36</v>
      </c>
      <c r="N153" s="38" t="s">
        <v>1537</v>
      </c>
      <c r="O153" s="38">
        <v>80233.710000000006</v>
      </c>
      <c r="BS153" s="40" t="s">
        <v>348</v>
      </c>
    </row>
    <row r="154" spans="1:72" s="3" customFormat="1" ht="15" x14ac:dyDescent="0.25">
      <c r="A154" s="204" t="s">
        <v>350</v>
      </c>
      <c r="B154" s="205"/>
      <c r="C154" s="205"/>
      <c r="D154" s="205"/>
      <c r="E154" s="205"/>
      <c r="F154" s="205"/>
      <c r="G154" s="205"/>
      <c r="H154" s="205"/>
      <c r="I154" s="205"/>
      <c r="J154" s="205"/>
      <c r="K154" s="206"/>
      <c r="L154" s="38">
        <v>293775.52</v>
      </c>
      <c r="M154" s="38"/>
      <c r="N154" s="38"/>
      <c r="O154" s="38"/>
      <c r="BS154" s="40" t="s">
        <v>350</v>
      </c>
    </row>
    <row r="155" spans="1:72" s="3" customFormat="1" ht="15" x14ac:dyDescent="0.25">
      <c r="A155" s="201" t="s">
        <v>351</v>
      </c>
      <c r="B155" s="202"/>
      <c r="C155" s="202"/>
      <c r="D155" s="202"/>
      <c r="E155" s="202"/>
      <c r="F155" s="202"/>
      <c r="G155" s="202"/>
      <c r="H155" s="202"/>
      <c r="I155" s="202"/>
      <c r="J155" s="202"/>
      <c r="K155" s="203"/>
      <c r="L155" s="57"/>
      <c r="M155" s="57"/>
      <c r="N155" s="57"/>
      <c r="O155" s="57"/>
      <c r="BS155" s="40"/>
      <c r="BT155" s="2" t="s">
        <v>351</v>
      </c>
    </row>
    <row r="156" spans="1:72" s="3" customFormat="1" ht="15" x14ac:dyDescent="0.25">
      <c r="A156" s="201" t="s">
        <v>1538</v>
      </c>
      <c r="B156" s="202"/>
      <c r="C156" s="202"/>
      <c r="D156" s="202"/>
      <c r="E156" s="202"/>
      <c r="F156" s="202"/>
      <c r="G156" s="202"/>
      <c r="H156" s="202"/>
      <c r="I156" s="202"/>
      <c r="J156" s="202"/>
      <c r="K156" s="203"/>
      <c r="L156" s="57">
        <v>494.05</v>
      </c>
      <c r="M156" s="57"/>
      <c r="N156" s="57"/>
      <c r="O156" s="57"/>
      <c r="BS156" s="40"/>
      <c r="BT156" s="2" t="s">
        <v>1538</v>
      </c>
    </row>
    <row r="157" spans="1:72" s="3" customFormat="1" ht="15" x14ac:dyDescent="0.25">
      <c r="A157" s="201" t="s">
        <v>1539</v>
      </c>
      <c r="B157" s="202"/>
      <c r="C157" s="202"/>
      <c r="D157" s="202"/>
      <c r="E157" s="202"/>
      <c r="F157" s="202"/>
      <c r="G157" s="202"/>
      <c r="H157" s="202"/>
      <c r="I157" s="202"/>
      <c r="J157" s="202"/>
      <c r="K157" s="203"/>
      <c r="L157" s="57">
        <v>293281.46999999997</v>
      </c>
      <c r="M157" s="57"/>
      <c r="N157" s="57"/>
      <c r="O157" s="57"/>
      <c r="BS157" s="40"/>
      <c r="BT157" s="2" t="s">
        <v>1539</v>
      </c>
    </row>
    <row r="158" spans="1:72" s="3" customFormat="1" ht="15" x14ac:dyDescent="0.25">
      <c r="A158" s="204" t="s">
        <v>354</v>
      </c>
      <c r="B158" s="205"/>
      <c r="C158" s="205"/>
      <c r="D158" s="205"/>
      <c r="E158" s="205"/>
      <c r="F158" s="205"/>
      <c r="G158" s="205"/>
      <c r="H158" s="205"/>
      <c r="I158" s="205"/>
      <c r="J158" s="205"/>
      <c r="K158" s="206"/>
      <c r="L158" s="38">
        <v>154467.59</v>
      </c>
      <c r="M158" s="38"/>
      <c r="N158" s="38"/>
      <c r="O158" s="38"/>
      <c r="BS158" s="40" t="s">
        <v>354</v>
      </c>
    </row>
    <row r="159" spans="1:72" s="3" customFormat="1" ht="15" x14ac:dyDescent="0.25">
      <c r="A159" s="201" t="s">
        <v>351</v>
      </c>
      <c r="B159" s="202"/>
      <c r="C159" s="202"/>
      <c r="D159" s="202"/>
      <c r="E159" s="202"/>
      <c r="F159" s="202"/>
      <c r="G159" s="202"/>
      <c r="H159" s="202"/>
      <c r="I159" s="202"/>
      <c r="J159" s="202"/>
      <c r="K159" s="203"/>
      <c r="L159" s="57"/>
      <c r="M159" s="57"/>
      <c r="N159" s="57"/>
      <c r="O159" s="57"/>
      <c r="BS159" s="40"/>
      <c r="BT159" s="2" t="s">
        <v>351</v>
      </c>
    </row>
    <row r="160" spans="1:72" s="3" customFormat="1" ht="15" x14ac:dyDescent="0.25">
      <c r="A160" s="201" t="s">
        <v>1540</v>
      </c>
      <c r="B160" s="202"/>
      <c r="C160" s="202"/>
      <c r="D160" s="202"/>
      <c r="E160" s="202"/>
      <c r="F160" s="202"/>
      <c r="G160" s="202"/>
      <c r="H160" s="202"/>
      <c r="I160" s="202"/>
      <c r="J160" s="202"/>
      <c r="K160" s="203"/>
      <c r="L160" s="57">
        <v>154467.59</v>
      </c>
      <c r="M160" s="57"/>
      <c r="N160" s="57"/>
      <c r="O160" s="57"/>
      <c r="BS160" s="40"/>
      <c r="BT160" s="2" t="s">
        <v>1540</v>
      </c>
    </row>
    <row r="161" spans="1:72" s="3" customFormat="1" ht="15" x14ac:dyDescent="0.25">
      <c r="A161" s="204" t="s">
        <v>357</v>
      </c>
      <c r="B161" s="205"/>
      <c r="C161" s="205"/>
      <c r="D161" s="205"/>
      <c r="E161" s="205"/>
      <c r="F161" s="205"/>
      <c r="G161" s="205"/>
      <c r="H161" s="205"/>
      <c r="I161" s="205"/>
      <c r="J161" s="205"/>
      <c r="K161" s="206"/>
      <c r="L161" s="38"/>
      <c r="M161" s="38"/>
      <c r="N161" s="38"/>
      <c r="O161" s="38"/>
      <c r="BS161" s="40" t="s">
        <v>357</v>
      </c>
    </row>
    <row r="162" spans="1:72" s="3" customFormat="1" ht="15" x14ac:dyDescent="0.25">
      <c r="A162" s="201" t="s">
        <v>603</v>
      </c>
      <c r="B162" s="202"/>
      <c r="C162" s="202"/>
      <c r="D162" s="202"/>
      <c r="E162" s="202"/>
      <c r="F162" s="202"/>
      <c r="G162" s="202"/>
      <c r="H162" s="202"/>
      <c r="I162" s="202"/>
      <c r="J162" s="202"/>
      <c r="K162" s="203"/>
      <c r="L162" s="57"/>
      <c r="M162" s="57"/>
      <c r="N162" s="57"/>
      <c r="O162" s="57"/>
      <c r="BS162" s="40"/>
      <c r="BT162" s="2" t="s">
        <v>603</v>
      </c>
    </row>
    <row r="163" spans="1:72" s="3" customFormat="1" ht="15" x14ac:dyDescent="0.25">
      <c r="A163" s="201" t="s">
        <v>604</v>
      </c>
      <c r="B163" s="202"/>
      <c r="C163" s="202"/>
      <c r="D163" s="202"/>
      <c r="E163" s="202"/>
      <c r="F163" s="202"/>
      <c r="G163" s="202"/>
      <c r="H163" s="202"/>
      <c r="I163" s="202"/>
      <c r="J163" s="202"/>
      <c r="K163" s="203"/>
      <c r="L163" s="57"/>
      <c r="M163" s="57"/>
      <c r="N163" s="57"/>
      <c r="O163" s="57"/>
      <c r="BS163" s="40"/>
      <c r="BT163" s="2" t="s">
        <v>604</v>
      </c>
    </row>
    <row r="164" spans="1:72" s="3" customFormat="1" ht="22.5" x14ac:dyDescent="0.25">
      <c r="A164" s="201" t="s">
        <v>1541</v>
      </c>
      <c r="B164" s="202"/>
      <c r="C164" s="202"/>
      <c r="D164" s="202"/>
      <c r="E164" s="202"/>
      <c r="F164" s="202"/>
      <c r="G164" s="202"/>
      <c r="H164" s="202"/>
      <c r="I164" s="202"/>
      <c r="J164" s="202"/>
      <c r="K164" s="203"/>
      <c r="L164" s="57">
        <v>609.1</v>
      </c>
      <c r="M164" s="57">
        <v>524.34</v>
      </c>
      <c r="N164" s="57" t="s">
        <v>1057</v>
      </c>
      <c r="O164" s="57">
        <v>26.55</v>
      </c>
      <c r="BS164" s="40"/>
      <c r="BT164" s="2" t="s">
        <v>1541</v>
      </c>
    </row>
    <row r="165" spans="1:72" s="3" customFormat="1" ht="15" x14ac:dyDescent="0.25">
      <c r="A165" s="201" t="s">
        <v>1105</v>
      </c>
      <c r="B165" s="202"/>
      <c r="C165" s="202"/>
      <c r="D165" s="202"/>
      <c r="E165" s="202"/>
      <c r="F165" s="202"/>
      <c r="G165" s="202"/>
      <c r="H165" s="202"/>
      <c r="I165" s="202"/>
      <c r="J165" s="202"/>
      <c r="K165" s="203"/>
      <c r="L165" s="57">
        <v>494.05</v>
      </c>
      <c r="M165" s="57"/>
      <c r="N165" s="57"/>
      <c r="O165" s="57"/>
      <c r="BS165" s="40"/>
      <c r="BT165" s="2" t="s">
        <v>1105</v>
      </c>
    </row>
    <row r="166" spans="1:72" s="3" customFormat="1" ht="15" x14ac:dyDescent="0.25">
      <c r="A166" s="201" t="s">
        <v>1106</v>
      </c>
      <c r="B166" s="202"/>
      <c r="C166" s="202"/>
      <c r="D166" s="202"/>
      <c r="E166" s="202"/>
      <c r="F166" s="202"/>
      <c r="G166" s="202"/>
      <c r="H166" s="202"/>
      <c r="I166" s="202"/>
      <c r="J166" s="202"/>
      <c r="K166" s="203"/>
      <c r="L166" s="57">
        <v>268.05</v>
      </c>
      <c r="M166" s="57"/>
      <c r="N166" s="57"/>
      <c r="O166" s="57"/>
      <c r="BS166" s="40"/>
      <c r="BT166" s="2" t="s">
        <v>1106</v>
      </c>
    </row>
    <row r="167" spans="1:72" s="3" customFormat="1" ht="15" x14ac:dyDescent="0.25">
      <c r="A167" s="201" t="s">
        <v>608</v>
      </c>
      <c r="B167" s="202"/>
      <c r="C167" s="202"/>
      <c r="D167" s="202"/>
      <c r="E167" s="202"/>
      <c r="F167" s="202"/>
      <c r="G167" s="202"/>
      <c r="H167" s="202"/>
      <c r="I167" s="202"/>
      <c r="J167" s="202"/>
      <c r="K167" s="203"/>
      <c r="L167" s="57">
        <v>1371.2</v>
      </c>
      <c r="M167" s="57"/>
      <c r="N167" s="57"/>
      <c r="O167" s="57"/>
      <c r="BS167" s="40"/>
      <c r="BT167" s="2" t="s">
        <v>608</v>
      </c>
    </row>
    <row r="168" spans="1:72" s="3" customFormat="1" ht="15" x14ac:dyDescent="0.25">
      <c r="A168" s="201" t="s">
        <v>609</v>
      </c>
      <c r="B168" s="202"/>
      <c r="C168" s="202"/>
      <c r="D168" s="202"/>
      <c r="E168" s="202"/>
      <c r="F168" s="202"/>
      <c r="G168" s="202"/>
      <c r="H168" s="202"/>
      <c r="I168" s="202"/>
      <c r="J168" s="202"/>
      <c r="K168" s="203"/>
      <c r="L168" s="57">
        <v>1371.2</v>
      </c>
      <c r="M168" s="57"/>
      <c r="N168" s="57"/>
      <c r="O168" s="57"/>
      <c r="BS168" s="40"/>
      <c r="BT168" s="2" t="s">
        <v>609</v>
      </c>
    </row>
    <row r="169" spans="1:72" s="3" customFormat="1" ht="15" x14ac:dyDescent="0.25">
      <c r="A169" s="201" t="s">
        <v>610</v>
      </c>
      <c r="B169" s="202"/>
      <c r="C169" s="202"/>
      <c r="D169" s="202"/>
      <c r="E169" s="202"/>
      <c r="F169" s="202"/>
      <c r="G169" s="202"/>
      <c r="H169" s="202"/>
      <c r="I169" s="202"/>
      <c r="J169" s="202"/>
      <c r="K169" s="203"/>
      <c r="L169" s="57"/>
      <c r="M169" s="57"/>
      <c r="N169" s="57"/>
      <c r="O169" s="57"/>
      <c r="BS169" s="40"/>
      <c r="BT169" s="2" t="s">
        <v>610</v>
      </c>
    </row>
    <row r="170" spans="1:72" s="3" customFormat="1" ht="15" x14ac:dyDescent="0.25">
      <c r="A170" s="201" t="s">
        <v>611</v>
      </c>
      <c r="B170" s="202"/>
      <c r="C170" s="202"/>
      <c r="D170" s="202"/>
      <c r="E170" s="202"/>
      <c r="F170" s="202"/>
      <c r="G170" s="202"/>
      <c r="H170" s="202"/>
      <c r="I170" s="202"/>
      <c r="J170" s="202"/>
      <c r="K170" s="203"/>
      <c r="L170" s="57"/>
      <c r="M170" s="57"/>
      <c r="N170" s="57"/>
      <c r="O170" s="57"/>
      <c r="BS170" s="40"/>
      <c r="BT170" s="2" t="s">
        <v>611</v>
      </c>
    </row>
    <row r="171" spans="1:72" s="3" customFormat="1" ht="22.5" x14ac:dyDescent="0.25">
      <c r="A171" s="201" t="s">
        <v>1542</v>
      </c>
      <c r="B171" s="202"/>
      <c r="C171" s="202"/>
      <c r="D171" s="202"/>
      <c r="E171" s="202"/>
      <c r="F171" s="202"/>
      <c r="G171" s="202"/>
      <c r="H171" s="202"/>
      <c r="I171" s="202"/>
      <c r="J171" s="202"/>
      <c r="K171" s="203"/>
      <c r="L171" s="57">
        <v>425508.56</v>
      </c>
      <c r="M171" s="57">
        <v>294912.02</v>
      </c>
      <c r="N171" s="57" t="s">
        <v>1543</v>
      </c>
      <c r="O171" s="57">
        <v>80207.16</v>
      </c>
      <c r="BS171" s="40"/>
      <c r="BT171" s="2" t="s">
        <v>1542</v>
      </c>
    </row>
    <row r="172" spans="1:72" s="3" customFormat="1" ht="15" x14ac:dyDescent="0.25">
      <c r="A172" s="201" t="s">
        <v>1544</v>
      </c>
      <c r="B172" s="202"/>
      <c r="C172" s="202"/>
      <c r="D172" s="202"/>
      <c r="E172" s="202"/>
      <c r="F172" s="202"/>
      <c r="G172" s="202"/>
      <c r="H172" s="202"/>
      <c r="I172" s="202"/>
      <c r="J172" s="202"/>
      <c r="K172" s="203"/>
      <c r="L172" s="57">
        <v>293281.46999999997</v>
      </c>
      <c r="M172" s="57"/>
      <c r="N172" s="57"/>
      <c r="O172" s="57"/>
      <c r="BS172" s="40"/>
      <c r="BT172" s="2" t="s">
        <v>1544</v>
      </c>
    </row>
    <row r="173" spans="1:72" s="3" customFormat="1" ht="15" x14ac:dyDescent="0.25">
      <c r="A173" s="201" t="s">
        <v>1545</v>
      </c>
      <c r="B173" s="202"/>
      <c r="C173" s="202"/>
      <c r="D173" s="202"/>
      <c r="E173" s="202"/>
      <c r="F173" s="202"/>
      <c r="G173" s="202"/>
      <c r="H173" s="202"/>
      <c r="I173" s="202"/>
      <c r="J173" s="202"/>
      <c r="K173" s="203"/>
      <c r="L173" s="57">
        <v>154199.54</v>
      </c>
      <c r="M173" s="57"/>
      <c r="N173" s="57"/>
      <c r="O173" s="57"/>
      <c r="BS173" s="40"/>
      <c r="BT173" s="2" t="s">
        <v>1545</v>
      </c>
    </row>
    <row r="174" spans="1:72" s="3" customFormat="1" ht="15" x14ac:dyDescent="0.25">
      <c r="A174" s="201" t="s">
        <v>608</v>
      </c>
      <c r="B174" s="202"/>
      <c r="C174" s="202"/>
      <c r="D174" s="202"/>
      <c r="E174" s="202"/>
      <c r="F174" s="202"/>
      <c r="G174" s="202"/>
      <c r="H174" s="202"/>
      <c r="I174" s="202"/>
      <c r="J174" s="202"/>
      <c r="K174" s="203"/>
      <c r="L174" s="57">
        <v>872989.57</v>
      </c>
      <c r="M174" s="57"/>
      <c r="N174" s="57"/>
      <c r="O174" s="57"/>
      <c r="BS174" s="40"/>
      <c r="BT174" s="2" t="s">
        <v>608</v>
      </c>
    </row>
    <row r="175" spans="1:72" s="3" customFormat="1" ht="15" x14ac:dyDescent="0.25">
      <c r="A175" s="201" t="s">
        <v>609</v>
      </c>
      <c r="B175" s="202"/>
      <c r="C175" s="202"/>
      <c r="D175" s="202"/>
      <c r="E175" s="202"/>
      <c r="F175" s="202"/>
      <c r="G175" s="202"/>
      <c r="H175" s="202"/>
      <c r="I175" s="202"/>
      <c r="J175" s="202"/>
      <c r="K175" s="203"/>
      <c r="L175" s="57">
        <v>872989.57</v>
      </c>
      <c r="M175" s="57"/>
      <c r="N175" s="57"/>
      <c r="O175" s="57"/>
      <c r="BS175" s="40"/>
      <c r="BT175" s="2" t="s">
        <v>609</v>
      </c>
    </row>
    <row r="176" spans="1:72" s="3" customFormat="1" ht="15" x14ac:dyDescent="0.25">
      <c r="A176" s="201" t="s">
        <v>367</v>
      </c>
      <c r="B176" s="202"/>
      <c r="C176" s="202"/>
      <c r="D176" s="202"/>
      <c r="E176" s="202"/>
      <c r="F176" s="202"/>
      <c r="G176" s="202"/>
      <c r="H176" s="202"/>
      <c r="I176" s="202"/>
      <c r="J176" s="202"/>
      <c r="K176" s="203"/>
      <c r="L176" s="57">
        <v>874360.77</v>
      </c>
      <c r="M176" s="57"/>
      <c r="N176" s="57"/>
      <c r="O176" s="57"/>
      <c r="BS176" s="40"/>
      <c r="BT176" s="2" t="s">
        <v>367</v>
      </c>
    </row>
    <row r="177" spans="1:95" s="3" customFormat="1" ht="15" x14ac:dyDescent="0.25">
      <c r="A177" s="201" t="s">
        <v>368</v>
      </c>
      <c r="B177" s="202"/>
      <c r="C177" s="202"/>
      <c r="D177" s="202"/>
      <c r="E177" s="202"/>
      <c r="F177" s="202"/>
      <c r="G177" s="202"/>
      <c r="H177" s="202"/>
      <c r="I177" s="202"/>
      <c r="J177" s="202"/>
      <c r="K177" s="203"/>
      <c r="L177" s="57"/>
      <c r="M177" s="57"/>
      <c r="N177" s="57"/>
      <c r="O177" s="57"/>
      <c r="BS177" s="40"/>
      <c r="BT177" s="2" t="s">
        <v>368</v>
      </c>
    </row>
    <row r="178" spans="1:95" s="3" customFormat="1" ht="15" x14ac:dyDescent="0.25">
      <c r="A178" s="201" t="s">
        <v>369</v>
      </c>
      <c r="B178" s="202"/>
      <c r="C178" s="202"/>
      <c r="D178" s="202"/>
      <c r="E178" s="202"/>
      <c r="F178" s="202"/>
      <c r="G178" s="202"/>
      <c r="H178" s="202"/>
      <c r="I178" s="202"/>
      <c r="J178" s="202"/>
      <c r="K178" s="203"/>
      <c r="L178" s="57">
        <v>80233.710000000006</v>
      </c>
      <c r="M178" s="57"/>
      <c r="N178" s="57"/>
      <c r="O178" s="57"/>
      <c r="BS178" s="40"/>
      <c r="BT178" s="2" t="s">
        <v>369</v>
      </c>
    </row>
    <row r="179" spans="1:95" s="3" customFormat="1" ht="15" x14ac:dyDescent="0.25">
      <c r="A179" s="201" t="s">
        <v>370</v>
      </c>
      <c r="B179" s="202"/>
      <c r="C179" s="202"/>
      <c r="D179" s="202"/>
      <c r="E179" s="202"/>
      <c r="F179" s="202"/>
      <c r="G179" s="202"/>
      <c r="H179" s="202"/>
      <c r="I179" s="202"/>
      <c r="J179" s="202"/>
      <c r="K179" s="203"/>
      <c r="L179" s="57">
        <v>50447.59</v>
      </c>
      <c r="M179" s="57"/>
      <c r="N179" s="57"/>
      <c r="O179" s="57"/>
      <c r="BS179" s="40"/>
      <c r="BT179" s="2" t="s">
        <v>370</v>
      </c>
    </row>
    <row r="180" spans="1:95" s="3" customFormat="1" ht="15" x14ac:dyDescent="0.25">
      <c r="A180" s="201" t="s">
        <v>371</v>
      </c>
      <c r="B180" s="202"/>
      <c r="C180" s="202"/>
      <c r="D180" s="202"/>
      <c r="E180" s="202"/>
      <c r="F180" s="202"/>
      <c r="G180" s="202"/>
      <c r="H180" s="202"/>
      <c r="I180" s="202"/>
      <c r="J180" s="202"/>
      <c r="K180" s="203"/>
      <c r="L180" s="57">
        <v>302877.61</v>
      </c>
      <c r="M180" s="57"/>
      <c r="N180" s="57"/>
      <c r="O180" s="57"/>
      <c r="BS180" s="40"/>
      <c r="BT180" s="2" t="s">
        <v>371</v>
      </c>
    </row>
    <row r="181" spans="1:95" s="3" customFormat="1" ht="15" x14ac:dyDescent="0.25">
      <c r="A181" s="201" t="s">
        <v>372</v>
      </c>
      <c r="B181" s="202"/>
      <c r="C181" s="202"/>
      <c r="D181" s="202"/>
      <c r="E181" s="202"/>
      <c r="F181" s="202"/>
      <c r="G181" s="202"/>
      <c r="H181" s="202"/>
      <c r="I181" s="202"/>
      <c r="J181" s="202"/>
      <c r="K181" s="203"/>
      <c r="L181" s="57">
        <v>293775.52</v>
      </c>
      <c r="M181" s="57"/>
      <c r="N181" s="57"/>
      <c r="O181" s="57"/>
      <c r="BS181" s="40"/>
      <c r="BT181" s="2" t="s">
        <v>372</v>
      </c>
    </row>
    <row r="182" spans="1:95" s="3" customFormat="1" ht="15" x14ac:dyDescent="0.25">
      <c r="A182" s="201" t="s">
        <v>373</v>
      </c>
      <c r="B182" s="202"/>
      <c r="C182" s="202"/>
      <c r="D182" s="202"/>
      <c r="E182" s="202"/>
      <c r="F182" s="202"/>
      <c r="G182" s="202"/>
      <c r="H182" s="202"/>
      <c r="I182" s="202"/>
      <c r="J182" s="202"/>
      <c r="K182" s="203"/>
      <c r="L182" s="57">
        <v>154467.59</v>
      </c>
      <c r="M182" s="57"/>
      <c r="N182" s="57"/>
      <c r="O182" s="57"/>
      <c r="BS182" s="40"/>
      <c r="BT182" s="2" t="s">
        <v>373</v>
      </c>
    </row>
    <row r="183" spans="1:95" s="3" customFormat="1" ht="15" x14ac:dyDescent="0.25">
      <c r="A183" s="201" t="s">
        <v>374</v>
      </c>
      <c r="B183" s="202"/>
      <c r="C183" s="202"/>
      <c r="D183" s="202"/>
      <c r="E183" s="202"/>
      <c r="F183" s="202"/>
      <c r="G183" s="202"/>
      <c r="H183" s="202"/>
      <c r="I183" s="202"/>
      <c r="J183" s="202"/>
      <c r="K183" s="203"/>
      <c r="L183" s="57">
        <f>L176*0.052</f>
        <v>45466.760040000001</v>
      </c>
      <c r="M183" s="57"/>
      <c r="N183" s="57"/>
      <c r="O183" s="57"/>
      <c r="BS183" s="40"/>
      <c r="BT183" s="2" t="s">
        <v>374</v>
      </c>
    </row>
    <row r="184" spans="1:95" s="3" customFormat="1" ht="15" x14ac:dyDescent="0.25">
      <c r="A184" s="204" t="s">
        <v>367</v>
      </c>
      <c r="B184" s="205"/>
      <c r="C184" s="205"/>
      <c r="D184" s="205"/>
      <c r="E184" s="205"/>
      <c r="F184" s="205"/>
      <c r="G184" s="205"/>
      <c r="H184" s="205"/>
      <c r="I184" s="205"/>
      <c r="J184" s="205"/>
      <c r="K184" s="206"/>
      <c r="L184" s="38">
        <f>L176+L183</f>
        <v>919827.53003999998</v>
      </c>
      <c r="M184" s="38"/>
      <c r="N184" s="38"/>
      <c r="O184" s="38"/>
      <c r="BS184" s="40"/>
      <c r="BU184" s="40" t="s">
        <v>367</v>
      </c>
    </row>
    <row r="185" spans="1:95" s="3" customFormat="1" ht="15" x14ac:dyDescent="0.25">
      <c r="A185" s="201" t="s">
        <v>375</v>
      </c>
      <c r="B185" s="202"/>
      <c r="C185" s="202"/>
      <c r="D185" s="202"/>
      <c r="E185" s="202"/>
      <c r="F185" s="202"/>
      <c r="G185" s="202"/>
      <c r="H185" s="202"/>
      <c r="I185" s="202"/>
      <c r="J185" s="202"/>
      <c r="K185" s="203"/>
      <c r="L185" s="57">
        <f>L184*0.021</f>
        <v>19316.378130839999</v>
      </c>
      <c r="M185" s="57"/>
      <c r="N185" s="57"/>
      <c r="O185" s="57"/>
      <c r="BS185" s="40"/>
      <c r="BT185" s="2" t="s">
        <v>375</v>
      </c>
      <c r="BU185" s="40"/>
    </row>
    <row r="186" spans="1:95" s="3" customFormat="1" ht="15" x14ac:dyDescent="0.25">
      <c r="A186" s="201" t="s">
        <v>376</v>
      </c>
      <c r="B186" s="202"/>
      <c r="C186" s="202"/>
      <c r="D186" s="202"/>
      <c r="E186" s="202"/>
      <c r="F186" s="202"/>
      <c r="G186" s="202"/>
      <c r="H186" s="202"/>
      <c r="I186" s="202"/>
      <c r="J186" s="202"/>
      <c r="K186" s="203"/>
      <c r="L186" s="57">
        <f>L184*0.035</f>
        <v>32193.963551400004</v>
      </c>
      <c r="M186" s="57"/>
      <c r="N186" s="57"/>
      <c r="O186" s="57"/>
      <c r="BS186" s="40"/>
      <c r="BT186" s="2" t="s">
        <v>376</v>
      </c>
      <c r="BU186" s="40"/>
    </row>
    <row r="187" spans="1:95" s="3" customFormat="1" ht="15" x14ac:dyDescent="0.25">
      <c r="A187" s="201" t="s">
        <v>377</v>
      </c>
      <c r="B187" s="202"/>
      <c r="C187" s="202"/>
      <c r="D187" s="202"/>
      <c r="E187" s="202"/>
      <c r="F187" s="202"/>
      <c r="G187" s="202"/>
      <c r="H187" s="202"/>
      <c r="I187" s="202"/>
      <c r="J187" s="202"/>
      <c r="K187" s="203"/>
      <c r="L187" s="57">
        <f>L184*0.025</f>
        <v>22995.688251</v>
      </c>
      <c r="M187" s="57"/>
      <c r="N187" s="57"/>
      <c r="O187" s="57"/>
      <c r="BS187" s="40"/>
      <c r="BT187" s="2" t="s">
        <v>377</v>
      </c>
      <c r="BU187" s="40"/>
    </row>
    <row r="188" spans="1:95" s="3" customFormat="1" ht="15" x14ac:dyDescent="0.25">
      <c r="A188" s="201" t="s">
        <v>378</v>
      </c>
      <c r="B188" s="202"/>
      <c r="C188" s="202"/>
      <c r="D188" s="202"/>
      <c r="E188" s="202"/>
      <c r="F188" s="202"/>
      <c r="G188" s="202"/>
      <c r="H188" s="202"/>
      <c r="I188" s="202"/>
      <c r="J188" s="202"/>
      <c r="K188" s="203"/>
      <c r="L188" s="57">
        <f>L184*0.02</f>
        <v>18396.550600800001</v>
      </c>
      <c r="M188" s="57"/>
      <c r="N188" s="57"/>
      <c r="O188" s="57"/>
      <c r="BS188" s="40"/>
      <c r="BT188" s="2" t="s">
        <v>378</v>
      </c>
      <c r="BU188" s="40"/>
    </row>
    <row r="189" spans="1:95" s="3" customFormat="1" ht="15" x14ac:dyDescent="0.25">
      <c r="A189" s="204" t="s">
        <v>367</v>
      </c>
      <c r="B189" s="205"/>
      <c r="C189" s="205"/>
      <c r="D189" s="205"/>
      <c r="E189" s="205"/>
      <c r="F189" s="205"/>
      <c r="G189" s="205"/>
      <c r="H189" s="205"/>
      <c r="I189" s="205"/>
      <c r="J189" s="205"/>
      <c r="K189" s="206"/>
      <c r="L189" s="38">
        <f>L184+L185+L186+L187+L188</f>
        <v>1012730.11057404</v>
      </c>
      <c r="M189" s="38"/>
      <c r="N189" s="38"/>
      <c r="O189" s="38"/>
      <c r="BS189" s="40"/>
      <c r="BU189" s="40" t="s">
        <v>367</v>
      </c>
    </row>
    <row r="190" spans="1:95" s="3" customFormat="1" ht="15" x14ac:dyDescent="0.25">
      <c r="A190" s="201" t="s">
        <v>379</v>
      </c>
      <c r="B190" s="202"/>
      <c r="C190" s="202"/>
      <c r="D190" s="202"/>
      <c r="E190" s="202"/>
      <c r="F190" s="202"/>
      <c r="G190" s="202"/>
      <c r="H190" s="202"/>
      <c r="I190" s="202"/>
      <c r="J190" s="202"/>
      <c r="K190" s="203"/>
      <c r="L190" s="57">
        <f>L189*0.03</f>
        <v>30381.903317221197</v>
      </c>
      <c r="M190" s="57"/>
      <c r="N190" s="57"/>
      <c r="O190" s="57"/>
      <c r="BS190" s="40"/>
      <c r="BT190" s="2" t="s">
        <v>379</v>
      </c>
      <c r="BU190" s="40"/>
    </row>
    <row r="191" spans="1:95" s="3" customFormat="1" ht="15" x14ac:dyDescent="0.25">
      <c r="A191" s="204" t="s">
        <v>2240</v>
      </c>
      <c r="B191" s="205"/>
      <c r="C191" s="205"/>
      <c r="D191" s="205"/>
      <c r="E191" s="205"/>
      <c r="F191" s="205"/>
      <c r="G191" s="205"/>
      <c r="H191" s="205"/>
      <c r="I191" s="205"/>
      <c r="J191" s="205"/>
      <c r="K191" s="206"/>
      <c r="L191" s="38">
        <f>L189+L190</f>
        <v>1043112.0138912612</v>
      </c>
      <c r="M191" s="38"/>
      <c r="N191" s="38"/>
      <c r="O191" s="38"/>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c r="AN191" s="67"/>
      <c r="AO191" s="67"/>
      <c r="AP191" s="67"/>
      <c r="AQ191" s="67"/>
      <c r="AR191" s="67"/>
      <c r="AS191" s="67"/>
      <c r="AT191" s="67"/>
      <c r="AU191" s="67"/>
      <c r="AV191" s="67"/>
      <c r="AW191" s="67"/>
      <c r="AX191" s="67"/>
      <c r="AY191" s="67"/>
      <c r="AZ191" s="67"/>
      <c r="BA191" s="67"/>
      <c r="BB191" s="67"/>
      <c r="BC191" s="67"/>
      <c r="BD191" s="67"/>
      <c r="BE191" s="67"/>
      <c r="BF191" s="67"/>
      <c r="BG191" s="67"/>
      <c r="BH191" s="67"/>
      <c r="BI191" s="67"/>
      <c r="BJ191" s="67"/>
      <c r="BK191" s="67"/>
      <c r="BL191" s="67"/>
      <c r="BM191" s="67"/>
      <c r="BN191" s="67"/>
      <c r="BO191" s="67"/>
      <c r="BP191" s="67"/>
      <c r="BQ191" s="67"/>
      <c r="BR191" s="67"/>
      <c r="BS191" s="67"/>
      <c r="BT191" s="67"/>
      <c r="BU191" s="67" t="s">
        <v>380</v>
      </c>
      <c r="BV191" s="67"/>
      <c r="BW191" s="67"/>
    </row>
    <row r="192" spans="1:95" s="115" customFormat="1" ht="15" customHeight="1" x14ac:dyDescent="0.25">
      <c r="A192" s="209" t="s">
        <v>945</v>
      </c>
      <c r="B192" s="209"/>
      <c r="C192" s="209"/>
      <c r="D192" s="209"/>
      <c r="E192" s="209"/>
      <c r="F192" s="209"/>
      <c r="G192" s="209"/>
      <c r="H192" s="209"/>
      <c r="I192" s="209"/>
      <c r="J192" s="209"/>
      <c r="K192" s="209"/>
      <c r="L192" s="112">
        <f>L178*1.052*1.021*1.035*1.025*1.02*1.03</f>
        <v>96050.574753339577</v>
      </c>
      <c r="M192" s="113"/>
      <c r="N192" s="114"/>
      <c r="O192" s="114"/>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c r="AP192" s="67"/>
      <c r="AQ192" s="67"/>
      <c r="AR192" s="67"/>
      <c r="AS192" s="67"/>
      <c r="AT192" s="67"/>
      <c r="AU192" s="67"/>
      <c r="AV192" s="67"/>
      <c r="AW192" s="67"/>
      <c r="AX192" s="67"/>
      <c r="AY192" s="67"/>
      <c r="AZ192" s="67"/>
      <c r="BA192" s="67"/>
      <c r="BB192" s="67"/>
      <c r="BC192" s="67"/>
      <c r="BD192" s="67"/>
      <c r="BE192" s="67"/>
      <c r="BF192" s="67"/>
      <c r="BG192" s="67"/>
      <c r="BH192" s="67"/>
      <c r="BI192" s="67"/>
      <c r="BJ192" s="67"/>
      <c r="BK192" s="67"/>
      <c r="BL192" s="67"/>
      <c r="BM192" s="67"/>
      <c r="BN192" s="67"/>
      <c r="BO192" s="67"/>
      <c r="BP192" s="67"/>
      <c r="BQ192" s="67"/>
      <c r="BR192" s="67"/>
      <c r="BS192" s="67"/>
      <c r="BT192" s="67"/>
      <c r="BU192" s="67"/>
      <c r="BV192" s="67"/>
      <c r="BW192" s="67"/>
      <c r="CG192" s="116"/>
      <c r="CI192" s="116" t="s">
        <v>380</v>
      </c>
      <c r="CK192" s="117"/>
      <c r="CL192" s="118"/>
      <c r="CM192" s="118"/>
      <c r="CN192" s="118"/>
      <c r="CO192" s="118"/>
      <c r="CP192" s="118"/>
      <c r="CQ192" s="118"/>
    </row>
    <row r="193" spans="1:95" s="115" customFormat="1" ht="15" customHeight="1" x14ac:dyDescent="0.25">
      <c r="A193" s="209" t="s">
        <v>2237</v>
      </c>
      <c r="B193" s="209"/>
      <c r="C193" s="209"/>
      <c r="D193" s="209"/>
      <c r="E193" s="209"/>
      <c r="F193" s="209"/>
      <c r="G193" s="209"/>
      <c r="H193" s="209"/>
      <c r="I193" s="209"/>
      <c r="J193" s="209"/>
      <c r="K193" s="209"/>
      <c r="L193" s="112">
        <f>L191-L192</f>
        <v>947061.43913792167</v>
      </c>
      <c r="M193" s="113"/>
      <c r="N193" s="114"/>
      <c r="O193" s="114"/>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7"/>
      <c r="CG193" s="116"/>
      <c r="CI193" s="116" t="s">
        <v>380</v>
      </c>
      <c r="CK193" s="117"/>
      <c r="CL193" s="118"/>
      <c r="CM193" s="118"/>
      <c r="CN193" s="118"/>
      <c r="CO193" s="118"/>
      <c r="CP193" s="118"/>
      <c r="CQ193" s="118"/>
    </row>
    <row r="194" spans="1:95" s="67" customFormat="1" ht="15" customHeight="1" x14ac:dyDescent="0.25">
      <c r="A194" s="210" t="s">
        <v>2238</v>
      </c>
      <c r="B194" s="211"/>
      <c r="C194" s="211"/>
      <c r="D194" s="211"/>
      <c r="E194" s="211"/>
      <c r="F194" s="211"/>
      <c r="G194" s="211"/>
      <c r="H194" s="211"/>
      <c r="I194" s="211"/>
      <c r="J194" s="211"/>
      <c r="K194" s="212"/>
      <c r="L194" s="119">
        <f>'02-03-01_СМР_Каб.жур'!L272</f>
        <v>1</v>
      </c>
      <c r="M194" s="88"/>
      <c r="N194" s="120"/>
      <c r="O194" s="88"/>
      <c r="CG194" s="98"/>
      <c r="CH194" s="105" t="s">
        <v>379</v>
      </c>
      <c r="CI194" s="98"/>
      <c r="CK194" s="121"/>
    </row>
    <row r="195" spans="1:95" s="67" customFormat="1" ht="28.5" customHeight="1" x14ac:dyDescent="0.25">
      <c r="A195" s="213" t="s">
        <v>2239</v>
      </c>
      <c r="B195" s="213"/>
      <c r="C195" s="213"/>
      <c r="D195" s="213"/>
      <c r="E195" s="213"/>
      <c r="F195" s="213"/>
      <c r="G195" s="213"/>
      <c r="H195" s="213"/>
      <c r="I195" s="213"/>
      <c r="J195" s="213"/>
      <c r="K195" s="213"/>
      <c r="L195" s="122">
        <f>L192+L193*L194</f>
        <v>1043112.0138912613</v>
      </c>
      <c r="M195" s="123"/>
      <c r="N195" s="102"/>
      <c r="O195" s="102"/>
      <c r="CG195" s="98"/>
      <c r="CI195" s="98" t="s">
        <v>380</v>
      </c>
      <c r="CK195" s="124"/>
    </row>
    <row r="196" spans="1:95" s="67" customFormat="1" ht="15" customHeight="1" x14ac:dyDescent="0.25">
      <c r="A196" s="214" t="s">
        <v>381</v>
      </c>
      <c r="B196" s="214"/>
      <c r="C196" s="214"/>
      <c r="D196" s="214"/>
      <c r="E196" s="214"/>
      <c r="F196" s="214"/>
      <c r="G196" s="214"/>
      <c r="H196" s="214"/>
      <c r="I196" s="214"/>
      <c r="J196" s="214"/>
      <c r="K196" s="214"/>
      <c r="L196" s="125">
        <f>L195*0.2</f>
        <v>208622.40277825226</v>
      </c>
      <c r="M196" s="88"/>
      <c r="N196" s="88"/>
      <c r="O196" s="88"/>
      <c r="CG196" s="98"/>
      <c r="CH196" s="105" t="s">
        <v>381</v>
      </c>
      <c r="CI196" s="98"/>
    </row>
    <row r="197" spans="1:95" s="67" customFormat="1" ht="15" customHeight="1" x14ac:dyDescent="0.25">
      <c r="A197" s="213" t="s">
        <v>382</v>
      </c>
      <c r="B197" s="213"/>
      <c r="C197" s="213"/>
      <c r="D197" s="213"/>
      <c r="E197" s="213"/>
      <c r="F197" s="213"/>
      <c r="G197" s="213"/>
      <c r="H197" s="213"/>
      <c r="I197" s="213"/>
      <c r="J197" s="213"/>
      <c r="K197" s="213"/>
      <c r="L197" s="126">
        <f>L195+L196</f>
        <v>1251734.4166695136</v>
      </c>
      <c r="M197" s="102"/>
      <c r="N197" s="102"/>
      <c r="O197" s="102"/>
      <c r="S197" s="67">
        <v>117</v>
      </c>
      <c r="CG197" s="98"/>
      <c r="CI197" s="98"/>
      <c r="CJ197" s="98" t="s">
        <v>382</v>
      </c>
      <c r="CM197" s="121"/>
    </row>
    <row r="198" spans="1:95" s="16" customFormat="1" ht="12.75" customHeight="1" x14ac:dyDescent="0.2">
      <c r="A198" s="207"/>
      <c r="B198" s="207"/>
      <c r="C198" s="207"/>
      <c r="D198" s="207"/>
      <c r="E198" s="207"/>
      <c r="F198" s="207"/>
      <c r="G198" s="207"/>
      <c r="H198" s="207"/>
      <c r="I198" s="207"/>
      <c r="J198" s="207"/>
      <c r="K198" s="207"/>
      <c r="L198" s="207"/>
      <c r="M198" s="207"/>
      <c r="N198" s="207"/>
      <c r="O198" s="207"/>
      <c r="P198" s="58"/>
      <c r="Q198" s="58"/>
      <c r="R198" s="58"/>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95" s="16" customFormat="1" ht="12.75" customHeight="1" x14ac:dyDescent="0.2">
      <c r="A199" s="208"/>
      <c r="B199" s="208"/>
      <c r="C199" s="208"/>
      <c r="D199" s="208"/>
      <c r="E199" s="208"/>
      <c r="F199" s="208"/>
      <c r="G199" s="208"/>
      <c r="H199" s="208"/>
      <c r="I199" s="208"/>
      <c r="J199" s="208"/>
      <c r="K199" s="208"/>
      <c r="L199" s="208"/>
      <c r="M199" s="208"/>
      <c r="N199" s="208"/>
      <c r="O199" s="208"/>
      <c r="P199" s="59"/>
      <c r="Q199" s="59"/>
      <c r="R199" s="59"/>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95" s="16" customFormat="1" ht="12.75" customHeight="1" x14ac:dyDescent="0.2">
      <c r="A200" s="207" t="s">
        <v>2241</v>
      </c>
      <c r="B200" s="207"/>
      <c r="C200" s="207"/>
      <c r="D200" s="207"/>
      <c r="E200" s="207"/>
      <c r="F200" s="207"/>
      <c r="G200" s="207"/>
      <c r="H200" s="207"/>
      <c r="I200" s="207"/>
      <c r="J200" s="207"/>
      <c r="K200" s="207"/>
      <c r="L200" s="207"/>
      <c r="M200" s="207"/>
      <c r="N200" s="207"/>
      <c r="O200" s="207"/>
      <c r="P200" s="58"/>
      <c r="Q200" s="58"/>
      <c r="R200" s="58"/>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95" s="16" customFormat="1" ht="12.75" customHeight="1" x14ac:dyDescent="0.2">
      <c r="A201" s="208" t="s">
        <v>383</v>
      </c>
      <c r="B201" s="208"/>
      <c r="C201" s="208"/>
      <c r="D201" s="208"/>
      <c r="E201" s="208"/>
      <c r="F201" s="208"/>
      <c r="G201" s="208"/>
      <c r="H201" s="208"/>
      <c r="I201" s="208"/>
      <c r="J201" s="208"/>
      <c r="K201" s="208"/>
      <c r="L201" s="208"/>
      <c r="M201" s="208"/>
      <c r="N201" s="208"/>
      <c r="O201" s="208"/>
      <c r="P201" s="59"/>
      <c r="Q201" s="59"/>
      <c r="R201" s="59"/>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row>
    <row r="202" spans="1:95" s="16" customFormat="1" ht="13.5" customHeight="1" x14ac:dyDescent="0.25">
      <c r="A202" s="14"/>
      <c r="B202" s="14"/>
      <c r="C202" s="14"/>
      <c r="D202" s="14"/>
      <c r="E202" s="14"/>
      <c r="F202" s="14"/>
      <c r="G202" s="14"/>
      <c r="H202" s="60"/>
      <c r="I202" s="10"/>
      <c r="J202" s="10"/>
      <c r="K202" s="10"/>
      <c r="L202" s="10"/>
      <c r="M202" s="14"/>
      <c r="N202" s="14"/>
      <c r="O202" s="14"/>
      <c r="P202" s="3"/>
      <c r="Q202" s="3"/>
      <c r="R202" s="3"/>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row>
    <row r="203" spans="1:95" s="16" customFormat="1" ht="12.75" customHeight="1" x14ac:dyDescent="0.2">
      <c r="A203" s="207" t="s">
        <v>384</v>
      </c>
      <c r="B203" s="207"/>
      <c r="C203" s="207"/>
      <c r="D203" s="207"/>
      <c r="E203" s="207"/>
      <c r="F203" s="207"/>
      <c r="G203" s="207"/>
      <c r="H203" s="207"/>
      <c r="I203" s="207"/>
      <c r="J203" s="207"/>
      <c r="K203" s="207"/>
      <c r="L203" s="207"/>
      <c r="M203" s="207"/>
      <c r="N203" s="207"/>
      <c r="O203" s="207"/>
      <c r="P203" s="58"/>
      <c r="Q203" s="58"/>
      <c r="R203" s="58"/>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95" s="16" customFormat="1" ht="12.75" customHeight="1" x14ac:dyDescent="0.2">
      <c r="A204" s="208" t="s">
        <v>383</v>
      </c>
      <c r="B204" s="208"/>
      <c r="C204" s="208"/>
      <c r="D204" s="208"/>
      <c r="E204" s="208"/>
      <c r="F204" s="208"/>
      <c r="G204" s="208"/>
      <c r="H204" s="208"/>
      <c r="I204" s="208"/>
      <c r="J204" s="208"/>
      <c r="K204" s="208"/>
      <c r="L204" s="208"/>
      <c r="M204" s="208"/>
      <c r="N204" s="208"/>
      <c r="O204" s="208"/>
      <c r="P204" s="59"/>
      <c r="Q204" s="59"/>
      <c r="R204" s="59"/>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95" s="16" customFormat="1" ht="13.5" customHeight="1" x14ac:dyDescent="0.25">
      <c r="A205" s="14"/>
      <c r="B205" s="14"/>
      <c r="C205" s="14"/>
      <c r="D205" s="14"/>
      <c r="E205" s="14"/>
      <c r="F205" s="14"/>
      <c r="G205" s="14"/>
      <c r="H205" s="60"/>
      <c r="I205" s="10"/>
      <c r="J205" s="10"/>
      <c r="K205" s="10"/>
      <c r="L205" s="10"/>
      <c r="M205" s="14"/>
      <c r="N205" s="14"/>
      <c r="O205" s="14"/>
      <c r="P205" s="3"/>
      <c r="Q205" s="3"/>
      <c r="R205" s="3"/>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95" s="3" customFormat="1" ht="15" x14ac:dyDescent="0.25">
      <c r="A206" s="4"/>
      <c r="B206" s="4"/>
      <c r="C206" s="4"/>
      <c r="D206" s="4"/>
      <c r="E206" s="4"/>
      <c r="F206" s="4"/>
      <c r="G206" s="4"/>
      <c r="H206" s="14"/>
      <c r="I206" s="61"/>
      <c r="J206" s="61"/>
      <c r="K206" s="61"/>
      <c r="L206" s="61"/>
      <c r="M206" s="4"/>
      <c r="N206" s="4"/>
      <c r="O206" s="4"/>
    </row>
  </sheetData>
  <mergeCells count="166">
    <mergeCell ref="A200:O200"/>
    <mergeCell ref="A201:O201"/>
    <mergeCell ref="A203:O203"/>
    <mergeCell ref="A204:O204"/>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1:E51"/>
    <mergeCell ref="C52:E52"/>
    <mergeCell ref="C53:E53"/>
    <mergeCell ref="C58:E58"/>
    <mergeCell ref="C59:E59"/>
    <mergeCell ref="C70:E70"/>
    <mergeCell ref="A71:O71"/>
    <mergeCell ref="C72:E72"/>
    <mergeCell ref="C73:E73"/>
    <mergeCell ref="C74:E74"/>
    <mergeCell ref="C65:E65"/>
    <mergeCell ref="C66:E66"/>
    <mergeCell ref="C67:E67"/>
    <mergeCell ref="C68:E68"/>
    <mergeCell ref="C69:E69"/>
    <mergeCell ref="C80:E80"/>
    <mergeCell ref="C81:E81"/>
    <mergeCell ref="C82:E82"/>
    <mergeCell ref="A83:O83"/>
    <mergeCell ref="C84:E84"/>
    <mergeCell ref="C75:E75"/>
    <mergeCell ref="C76:E76"/>
    <mergeCell ref="C77:E77"/>
    <mergeCell ref="C78:E78"/>
    <mergeCell ref="C79:E79"/>
    <mergeCell ref="C98:E98"/>
    <mergeCell ref="C99:E99"/>
    <mergeCell ref="C104:E104"/>
    <mergeCell ref="C105:E105"/>
    <mergeCell ref="C106:E106"/>
    <mergeCell ref="C89:E89"/>
    <mergeCell ref="C90:E90"/>
    <mergeCell ref="A91:O91"/>
    <mergeCell ref="C92:E92"/>
    <mergeCell ref="C97:E97"/>
    <mergeCell ref="C117:E117"/>
    <mergeCell ref="C118:E118"/>
    <mergeCell ref="C120:E120"/>
    <mergeCell ref="C122:E122"/>
    <mergeCell ref="C123:E123"/>
    <mergeCell ref="C108:E108"/>
    <mergeCell ref="A109:O109"/>
    <mergeCell ref="C110:E110"/>
    <mergeCell ref="C115:E115"/>
    <mergeCell ref="C116:E116"/>
    <mergeCell ref="C133:E133"/>
    <mergeCell ref="C134:E134"/>
    <mergeCell ref="C139:E139"/>
    <mergeCell ref="C140:E140"/>
    <mergeCell ref="A141:O141"/>
    <mergeCell ref="C124:E124"/>
    <mergeCell ref="A125:O125"/>
    <mergeCell ref="C126:E126"/>
    <mergeCell ref="C131:E131"/>
    <mergeCell ref="C132:E132"/>
    <mergeCell ref="C150:E150"/>
    <mergeCell ref="C151:E151"/>
    <mergeCell ref="C152:E152"/>
    <mergeCell ref="A153:K153"/>
    <mergeCell ref="A154:K154"/>
    <mergeCell ref="C142:E142"/>
    <mergeCell ref="C146:E146"/>
    <mergeCell ref="C147:E147"/>
    <mergeCell ref="C148:E148"/>
    <mergeCell ref="C149:E149"/>
    <mergeCell ref="A160:K160"/>
    <mergeCell ref="A161:K161"/>
    <mergeCell ref="A162:K162"/>
    <mergeCell ref="A163:K163"/>
    <mergeCell ref="A164:K164"/>
    <mergeCell ref="A155:K155"/>
    <mergeCell ref="A156:K156"/>
    <mergeCell ref="A157:K157"/>
    <mergeCell ref="A158:K158"/>
    <mergeCell ref="A159:K159"/>
    <mergeCell ref="A170:K170"/>
    <mergeCell ref="A171:K171"/>
    <mergeCell ref="A172:K172"/>
    <mergeCell ref="A173:K173"/>
    <mergeCell ref="A174:K174"/>
    <mergeCell ref="A165:K165"/>
    <mergeCell ref="A166:K166"/>
    <mergeCell ref="A167:K167"/>
    <mergeCell ref="A168:K168"/>
    <mergeCell ref="A169:K169"/>
    <mergeCell ref="A180:K180"/>
    <mergeCell ref="A181:K181"/>
    <mergeCell ref="A182:K182"/>
    <mergeCell ref="A183:K183"/>
    <mergeCell ref="A184:K184"/>
    <mergeCell ref="A175:K175"/>
    <mergeCell ref="A176:K176"/>
    <mergeCell ref="A177:K177"/>
    <mergeCell ref="A178:K178"/>
    <mergeCell ref="A179:K179"/>
    <mergeCell ref="A198:O198"/>
    <mergeCell ref="A199:O199"/>
    <mergeCell ref="A190:K190"/>
    <mergeCell ref="A191:K191"/>
    <mergeCell ref="A192:K192"/>
    <mergeCell ref="A193:K193"/>
    <mergeCell ref="A185:K185"/>
    <mergeCell ref="A186:K186"/>
    <mergeCell ref="A187:K187"/>
    <mergeCell ref="A188:K188"/>
    <mergeCell ref="A189:K189"/>
    <mergeCell ref="A194:K194"/>
    <mergeCell ref="A195:K195"/>
    <mergeCell ref="A196:K196"/>
    <mergeCell ref="A197:K19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Q280"/>
  <sheetViews>
    <sheetView topLeftCell="A248" workbookViewId="0">
      <selection activeCell="L268" sqref="L26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1413</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1414</v>
      </c>
      <c r="B13" s="171"/>
      <c r="C13" s="171"/>
      <c r="D13" s="171"/>
      <c r="E13" s="171"/>
      <c r="F13" s="171"/>
      <c r="G13" s="171"/>
      <c r="H13" s="171"/>
      <c r="I13" s="171"/>
      <c r="J13" s="171"/>
      <c r="K13" s="171"/>
      <c r="L13" s="171"/>
      <c r="M13" s="171"/>
      <c r="N13" s="171"/>
      <c r="O13" s="171"/>
      <c r="AQ13" s="12" t="s">
        <v>1414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1415</v>
      </c>
      <c r="D15" s="178"/>
      <c r="E15" s="178"/>
      <c r="F15" s="178"/>
      <c r="G15" s="178"/>
      <c r="H15" s="15"/>
      <c r="I15" s="15"/>
      <c r="J15" s="15"/>
      <c r="K15" s="15"/>
      <c r="L15" s="15"/>
      <c r="M15" s="15"/>
      <c r="N15" s="15"/>
      <c r="O15" s="15"/>
    </row>
    <row r="16" spans="1:57" s="3" customFormat="1" ht="12.75" customHeight="1" x14ac:dyDescent="0.25">
      <c r="B16" s="16" t="s">
        <v>12</v>
      </c>
      <c r="C16" s="16"/>
      <c r="D16" s="17"/>
      <c r="E16" s="18">
        <v>8211.2139999999999</v>
      </c>
      <c r="F16" s="19" t="s">
        <v>13</v>
      </c>
      <c r="H16" s="16"/>
      <c r="I16" s="16"/>
      <c r="J16" s="16"/>
      <c r="K16" s="16"/>
      <c r="L16" s="16"/>
      <c r="M16" s="20"/>
      <c r="N16" s="20"/>
      <c r="O16" s="16"/>
    </row>
    <row r="17" spans="1:69" s="3" customFormat="1" ht="12.75" customHeight="1" x14ac:dyDescent="0.25">
      <c r="B17" s="16" t="s">
        <v>388</v>
      </c>
      <c r="D17" s="17"/>
      <c r="E17" s="18">
        <v>4.1139999999999999</v>
      </c>
      <c r="F17" s="19" t="s">
        <v>13</v>
      </c>
      <c r="H17" s="16"/>
      <c r="I17" s="16"/>
      <c r="J17" s="16"/>
      <c r="K17" s="16"/>
      <c r="L17" s="16"/>
      <c r="M17" s="20"/>
      <c r="N17" s="20"/>
      <c r="O17" s="16"/>
    </row>
    <row r="18" spans="1:69" s="3" customFormat="1" ht="12.75" customHeight="1" x14ac:dyDescent="0.25">
      <c r="B18" s="16" t="s">
        <v>14</v>
      </c>
      <c r="D18" s="17"/>
      <c r="E18" s="18">
        <v>5731.5780000000004</v>
      </c>
      <c r="F18" s="19" t="s">
        <v>13</v>
      </c>
      <c r="H18" s="16"/>
      <c r="I18" s="16"/>
      <c r="J18" s="16"/>
      <c r="K18" s="16"/>
      <c r="L18" s="16"/>
      <c r="M18" s="20"/>
      <c r="N18" s="20"/>
      <c r="O18" s="16"/>
    </row>
    <row r="19" spans="1:69" s="3" customFormat="1" ht="12.75" customHeight="1" x14ac:dyDescent="0.25">
      <c r="B19" s="16" t="s">
        <v>15</v>
      </c>
      <c r="C19" s="16"/>
      <c r="D19" s="17"/>
      <c r="E19" s="18">
        <v>2044.2829999999999</v>
      </c>
      <c r="F19" s="19" t="s">
        <v>13</v>
      </c>
      <c r="H19" s="16"/>
      <c r="J19" s="16"/>
      <c r="K19" s="16"/>
      <c r="L19" s="16"/>
      <c r="M19" s="21"/>
      <c r="N19" s="5"/>
      <c r="O19" s="22"/>
    </row>
    <row r="20" spans="1:69" s="3" customFormat="1" ht="12.75" customHeight="1" x14ac:dyDescent="0.25">
      <c r="B20" s="16" t="s">
        <v>16</v>
      </c>
      <c r="C20" s="16"/>
      <c r="D20" s="23"/>
      <c r="E20" s="18">
        <v>4925.08</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619</v>
      </c>
      <c r="C29" s="196" t="s">
        <v>620</v>
      </c>
      <c r="D29" s="196"/>
      <c r="E29" s="196"/>
      <c r="F29" s="34" t="s">
        <v>392</v>
      </c>
      <c r="G29" s="62">
        <v>6.2513199999999998</v>
      </c>
      <c r="H29" s="38" t="s">
        <v>621</v>
      </c>
      <c r="I29" s="38" t="s">
        <v>622</v>
      </c>
      <c r="J29" s="38">
        <v>830.33</v>
      </c>
      <c r="K29" s="36" t="s">
        <v>40</v>
      </c>
      <c r="L29" s="38">
        <v>195824.66</v>
      </c>
      <c r="M29" s="38">
        <v>155946.54999999999</v>
      </c>
      <c r="N29" s="39" t="s">
        <v>1416</v>
      </c>
      <c r="O29" s="38">
        <v>5190.66</v>
      </c>
      <c r="BP29" s="33"/>
      <c r="BQ29" s="40" t="s">
        <v>620</v>
      </c>
    </row>
    <row r="30" spans="1:69" s="3" customFormat="1" ht="15" x14ac:dyDescent="0.25">
      <c r="A30" s="41"/>
      <c r="B30" s="42"/>
      <c r="C30" s="43" t="s">
        <v>1417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1418</v>
      </c>
      <c r="F31" s="48"/>
      <c r="G31" s="49"/>
      <c r="H31" s="50"/>
      <c r="I31" s="17"/>
      <c r="J31" s="17"/>
      <c r="K31" s="17"/>
      <c r="L31" s="51">
        <v>156085.16</v>
      </c>
      <c r="M31" s="52"/>
      <c r="N31" s="52"/>
      <c r="O31" s="53"/>
      <c r="BP31" s="33"/>
      <c r="BQ31" s="40"/>
    </row>
    <row r="32" spans="1:69" s="3" customFormat="1" ht="15" x14ac:dyDescent="0.25">
      <c r="A32" s="46"/>
      <c r="B32" s="47"/>
      <c r="C32" s="47"/>
      <c r="D32" s="47"/>
      <c r="E32" s="48" t="s">
        <v>1419</v>
      </c>
      <c r="F32" s="48"/>
      <c r="G32" s="49"/>
      <c r="H32" s="50"/>
      <c r="I32" s="17"/>
      <c r="J32" s="17"/>
      <c r="K32" s="17"/>
      <c r="L32" s="51">
        <v>82065.399999999994</v>
      </c>
      <c r="M32" s="52"/>
      <c r="N32" s="52"/>
      <c r="O32" s="53"/>
      <c r="BP32" s="33"/>
      <c r="BQ32" s="40"/>
    </row>
    <row r="33" spans="1:69" s="3" customFormat="1" ht="15" x14ac:dyDescent="0.25">
      <c r="A33" s="46"/>
      <c r="B33" s="47"/>
      <c r="C33" s="47"/>
      <c r="D33" s="47"/>
      <c r="E33" s="48" t="s">
        <v>45</v>
      </c>
      <c r="F33" s="48"/>
      <c r="G33" s="49"/>
      <c r="H33" s="50"/>
      <c r="I33" s="17"/>
      <c r="J33" s="17"/>
      <c r="K33" s="17"/>
      <c r="L33" s="51">
        <v>433975.22</v>
      </c>
      <c r="M33" s="52"/>
      <c r="N33" s="52"/>
      <c r="O33" s="53"/>
      <c r="BP33" s="33"/>
      <c r="BQ33" s="40"/>
    </row>
    <row r="34" spans="1:69" s="3" customFormat="1" ht="67.5" x14ac:dyDescent="0.25">
      <c r="A34" s="34" t="s">
        <v>46</v>
      </c>
      <c r="B34" s="35" t="s">
        <v>399</v>
      </c>
      <c r="C34" s="196" t="s">
        <v>400</v>
      </c>
      <c r="D34" s="196"/>
      <c r="E34" s="196"/>
      <c r="F34" s="34" t="s">
        <v>401</v>
      </c>
      <c r="G34" s="66">
        <v>-15.878353000000001</v>
      </c>
      <c r="H34" s="38">
        <v>133.79</v>
      </c>
      <c r="I34" s="38"/>
      <c r="J34" s="38">
        <v>133.79</v>
      </c>
      <c r="K34" s="36" t="s">
        <v>40</v>
      </c>
      <c r="L34" s="38">
        <v>-2124.36</v>
      </c>
      <c r="M34" s="38"/>
      <c r="N34" s="39"/>
      <c r="O34" s="38">
        <v>-2124.36</v>
      </c>
      <c r="BP34" s="33"/>
      <c r="BQ34" s="40" t="s">
        <v>400</v>
      </c>
    </row>
    <row r="35" spans="1:69" s="3" customFormat="1" ht="67.5" x14ac:dyDescent="0.25">
      <c r="A35" s="34" t="s">
        <v>402</v>
      </c>
      <c r="B35" s="35"/>
      <c r="C35" s="196" t="s">
        <v>627</v>
      </c>
      <c r="D35" s="196"/>
      <c r="E35" s="196"/>
      <c r="F35" s="34" t="s">
        <v>404</v>
      </c>
      <c r="G35" s="55">
        <v>158</v>
      </c>
      <c r="H35" s="38"/>
      <c r="I35" s="38"/>
      <c r="J35" s="38"/>
      <c r="K35" s="36" t="s">
        <v>40</v>
      </c>
      <c r="L35" s="38"/>
      <c r="M35" s="38"/>
      <c r="N35" s="39"/>
      <c r="O35" s="38"/>
      <c r="BP35" s="33"/>
      <c r="BQ35" s="40" t="s">
        <v>627</v>
      </c>
    </row>
    <row r="36" spans="1:69" s="3" customFormat="1" ht="67.5" x14ac:dyDescent="0.25">
      <c r="A36" s="34" t="s">
        <v>405</v>
      </c>
      <c r="B36" s="35"/>
      <c r="C36" s="196" t="s">
        <v>628</v>
      </c>
      <c r="D36" s="196"/>
      <c r="E36" s="196"/>
      <c r="F36" s="34" t="s">
        <v>404</v>
      </c>
      <c r="G36" s="55">
        <v>22</v>
      </c>
      <c r="H36" s="38"/>
      <c r="I36" s="38"/>
      <c r="J36" s="38"/>
      <c r="K36" s="36" t="s">
        <v>40</v>
      </c>
      <c r="L36" s="38"/>
      <c r="M36" s="38"/>
      <c r="N36" s="39"/>
      <c r="O36" s="38"/>
      <c r="BP36" s="33"/>
      <c r="BQ36" s="40" t="s">
        <v>628</v>
      </c>
    </row>
    <row r="37" spans="1:69" s="3" customFormat="1" ht="67.5" x14ac:dyDescent="0.25">
      <c r="A37" s="34" t="s">
        <v>407</v>
      </c>
      <c r="B37" s="35"/>
      <c r="C37" s="196" t="s">
        <v>629</v>
      </c>
      <c r="D37" s="196"/>
      <c r="E37" s="196"/>
      <c r="F37" s="34" t="s">
        <v>404</v>
      </c>
      <c r="G37" s="55">
        <v>22</v>
      </c>
      <c r="H37" s="38"/>
      <c r="I37" s="38"/>
      <c r="J37" s="38"/>
      <c r="K37" s="36" t="s">
        <v>40</v>
      </c>
      <c r="L37" s="38"/>
      <c r="M37" s="38"/>
      <c r="N37" s="39"/>
      <c r="O37" s="38"/>
      <c r="BP37" s="33"/>
      <c r="BQ37" s="40" t="s">
        <v>629</v>
      </c>
    </row>
    <row r="38" spans="1:69" s="3" customFormat="1" ht="67.5" x14ac:dyDescent="0.25">
      <c r="A38" s="34" t="s">
        <v>409</v>
      </c>
      <c r="B38" s="35"/>
      <c r="C38" s="196" t="s">
        <v>403</v>
      </c>
      <c r="D38" s="196"/>
      <c r="E38" s="196"/>
      <c r="F38" s="34" t="s">
        <v>404</v>
      </c>
      <c r="G38" s="55">
        <v>296</v>
      </c>
      <c r="H38" s="38"/>
      <c r="I38" s="38"/>
      <c r="J38" s="38"/>
      <c r="K38" s="36" t="s">
        <v>40</v>
      </c>
      <c r="L38" s="38"/>
      <c r="M38" s="38"/>
      <c r="N38" s="39"/>
      <c r="O38" s="38"/>
      <c r="BP38" s="33"/>
      <c r="BQ38" s="40" t="s">
        <v>403</v>
      </c>
    </row>
    <row r="39" spans="1:69" s="3" customFormat="1" ht="67.5" x14ac:dyDescent="0.25">
      <c r="A39" s="34" t="s">
        <v>411</v>
      </c>
      <c r="B39" s="35"/>
      <c r="C39" s="196" t="s">
        <v>406</v>
      </c>
      <c r="D39" s="196"/>
      <c r="E39" s="196"/>
      <c r="F39" s="34" t="s">
        <v>404</v>
      </c>
      <c r="G39" s="55">
        <v>21</v>
      </c>
      <c r="H39" s="38"/>
      <c r="I39" s="38"/>
      <c r="J39" s="38"/>
      <c r="K39" s="36" t="s">
        <v>40</v>
      </c>
      <c r="L39" s="38"/>
      <c r="M39" s="38"/>
      <c r="N39" s="39"/>
      <c r="O39" s="38"/>
      <c r="BP39" s="33"/>
      <c r="BQ39" s="40" t="s">
        <v>406</v>
      </c>
    </row>
    <row r="40" spans="1:69" s="3" customFormat="1" ht="67.5" x14ac:dyDescent="0.25">
      <c r="A40" s="34" t="s">
        <v>413</v>
      </c>
      <c r="B40" s="35"/>
      <c r="C40" s="196" t="s">
        <v>630</v>
      </c>
      <c r="D40" s="196"/>
      <c r="E40" s="196"/>
      <c r="F40" s="34" t="s">
        <v>404</v>
      </c>
      <c r="G40" s="55">
        <v>30</v>
      </c>
      <c r="H40" s="38"/>
      <c r="I40" s="38"/>
      <c r="J40" s="38"/>
      <c r="K40" s="36" t="s">
        <v>40</v>
      </c>
      <c r="L40" s="38"/>
      <c r="M40" s="38"/>
      <c r="N40" s="39"/>
      <c r="O40" s="38"/>
      <c r="BP40" s="33"/>
      <c r="BQ40" s="40" t="s">
        <v>630</v>
      </c>
    </row>
    <row r="41" spans="1:69" s="3" customFormat="1" ht="67.5" x14ac:dyDescent="0.25">
      <c r="A41" s="34" t="s">
        <v>415</v>
      </c>
      <c r="B41" s="35"/>
      <c r="C41" s="196" t="s">
        <v>425</v>
      </c>
      <c r="D41" s="196"/>
      <c r="E41" s="196"/>
      <c r="F41" s="34" t="s">
        <v>404</v>
      </c>
      <c r="G41" s="55">
        <v>290</v>
      </c>
      <c r="H41" s="38"/>
      <c r="I41" s="38"/>
      <c r="J41" s="38"/>
      <c r="K41" s="36" t="s">
        <v>40</v>
      </c>
      <c r="L41" s="38"/>
      <c r="M41" s="38"/>
      <c r="N41" s="39"/>
      <c r="O41" s="38"/>
      <c r="BP41" s="33"/>
      <c r="BQ41" s="40" t="s">
        <v>425</v>
      </c>
    </row>
    <row r="42" spans="1:69" s="3" customFormat="1" ht="67.5" x14ac:dyDescent="0.25">
      <c r="A42" s="34" t="s">
        <v>417</v>
      </c>
      <c r="B42" s="35"/>
      <c r="C42" s="196" t="s">
        <v>420</v>
      </c>
      <c r="D42" s="196"/>
      <c r="E42" s="196"/>
      <c r="F42" s="34" t="s">
        <v>404</v>
      </c>
      <c r="G42" s="55">
        <v>198</v>
      </c>
      <c r="H42" s="38"/>
      <c r="I42" s="38"/>
      <c r="J42" s="38"/>
      <c r="K42" s="36" t="s">
        <v>40</v>
      </c>
      <c r="L42" s="38"/>
      <c r="M42" s="38"/>
      <c r="N42" s="39"/>
      <c r="O42" s="38"/>
      <c r="BP42" s="33"/>
      <c r="BQ42" s="40" t="s">
        <v>420</v>
      </c>
    </row>
    <row r="43" spans="1:69" s="3" customFormat="1" ht="67.5" x14ac:dyDescent="0.25">
      <c r="A43" s="34" t="s">
        <v>419</v>
      </c>
      <c r="B43" s="35"/>
      <c r="C43" s="196" t="s">
        <v>422</v>
      </c>
      <c r="D43" s="196"/>
      <c r="E43" s="196"/>
      <c r="F43" s="34" t="s">
        <v>404</v>
      </c>
      <c r="G43" s="55">
        <v>133</v>
      </c>
      <c r="H43" s="38"/>
      <c r="I43" s="38"/>
      <c r="J43" s="38"/>
      <c r="K43" s="36" t="s">
        <v>40</v>
      </c>
      <c r="L43" s="38"/>
      <c r="M43" s="38"/>
      <c r="N43" s="39"/>
      <c r="O43" s="38"/>
      <c r="BP43" s="33"/>
      <c r="BQ43" s="40" t="s">
        <v>422</v>
      </c>
    </row>
    <row r="44" spans="1:69" s="3" customFormat="1" ht="67.5" x14ac:dyDescent="0.25">
      <c r="A44" s="34" t="s">
        <v>421</v>
      </c>
      <c r="B44" s="35"/>
      <c r="C44" s="196" t="s">
        <v>1118</v>
      </c>
      <c r="D44" s="196"/>
      <c r="E44" s="196"/>
      <c r="F44" s="34" t="s">
        <v>404</v>
      </c>
      <c r="G44" s="55">
        <v>2</v>
      </c>
      <c r="H44" s="38"/>
      <c r="I44" s="38"/>
      <c r="J44" s="38"/>
      <c r="K44" s="36" t="s">
        <v>40</v>
      </c>
      <c r="L44" s="38"/>
      <c r="M44" s="38"/>
      <c r="N44" s="39"/>
      <c r="O44" s="38"/>
      <c r="BP44" s="33"/>
      <c r="BQ44" s="40" t="s">
        <v>1118</v>
      </c>
    </row>
    <row r="45" spans="1:69" s="3" customFormat="1" ht="67.5" x14ac:dyDescent="0.25">
      <c r="A45" s="34" t="s">
        <v>143</v>
      </c>
      <c r="B45" s="35"/>
      <c r="C45" s="196" t="s">
        <v>423</v>
      </c>
      <c r="D45" s="196"/>
      <c r="E45" s="196"/>
      <c r="F45" s="34" t="s">
        <v>145</v>
      </c>
      <c r="G45" s="55">
        <v>166</v>
      </c>
      <c r="H45" s="38"/>
      <c r="I45" s="38"/>
      <c r="J45" s="38"/>
      <c r="K45" s="36" t="s">
        <v>40</v>
      </c>
      <c r="L45" s="38"/>
      <c r="M45" s="38"/>
      <c r="N45" s="39"/>
      <c r="O45" s="38"/>
      <c r="BP45" s="33"/>
      <c r="BQ45" s="40" t="s">
        <v>423</v>
      </c>
    </row>
    <row r="46" spans="1:69" s="3" customFormat="1" ht="67.5" x14ac:dyDescent="0.25">
      <c r="A46" s="34" t="s">
        <v>147</v>
      </c>
      <c r="B46" s="35"/>
      <c r="C46" s="196" t="s">
        <v>427</v>
      </c>
      <c r="D46" s="196"/>
      <c r="E46" s="196"/>
      <c r="F46" s="34" t="s">
        <v>404</v>
      </c>
      <c r="G46" s="55">
        <v>642</v>
      </c>
      <c r="H46" s="38"/>
      <c r="I46" s="38"/>
      <c r="J46" s="38"/>
      <c r="K46" s="36" t="s">
        <v>40</v>
      </c>
      <c r="L46" s="38"/>
      <c r="M46" s="38"/>
      <c r="N46" s="39"/>
      <c r="O46" s="38"/>
      <c r="BP46" s="33"/>
      <c r="BQ46" s="40" t="s">
        <v>427</v>
      </c>
    </row>
    <row r="47" spans="1:69" s="3" customFormat="1" ht="67.5" x14ac:dyDescent="0.25">
      <c r="A47" s="34" t="s">
        <v>150</v>
      </c>
      <c r="B47" s="35"/>
      <c r="C47" s="196" t="s">
        <v>428</v>
      </c>
      <c r="D47" s="196"/>
      <c r="E47" s="196"/>
      <c r="F47" s="34" t="s">
        <v>404</v>
      </c>
      <c r="G47" s="55">
        <v>274</v>
      </c>
      <c r="H47" s="38"/>
      <c r="I47" s="38"/>
      <c r="J47" s="38"/>
      <c r="K47" s="36" t="s">
        <v>40</v>
      </c>
      <c r="L47" s="38"/>
      <c r="M47" s="38"/>
      <c r="N47" s="39"/>
      <c r="O47" s="38"/>
      <c r="BP47" s="33"/>
      <c r="BQ47" s="40" t="s">
        <v>428</v>
      </c>
    </row>
    <row r="48" spans="1:69" s="3" customFormat="1" ht="67.5" x14ac:dyDescent="0.25">
      <c r="A48" s="34" t="s">
        <v>153</v>
      </c>
      <c r="B48" s="35"/>
      <c r="C48" s="196" t="s">
        <v>1420</v>
      </c>
      <c r="D48" s="196"/>
      <c r="E48" s="196"/>
      <c r="F48" s="34" t="s">
        <v>404</v>
      </c>
      <c r="G48" s="55">
        <v>14</v>
      </c>
      <c r="H48" s="38"/>
      <c r="I48" s="38"/>
      <c r="J48" s="38"/>
      <c r="K48" s="36" t="s">
        <v>40</v>
      </c>
      <c r="L48" s="38"/>
      <c r="M48" s="38"/>
      <c r="N48" s="39"/>
      <c r="O48" s="38"/>
      <c r="BP48" s="33"/>
      <c r="BQ48" s="40" t="s">
        <v>1420</v>
      </c>
    </row>
    <row r="49" spans="1:69" s="3" customFormat="1" ht="67.5" x14ac:dyDescent="0.25">
      <c r="A49" s="34" t="s">
        <v>1123</v>
      </c>
      <c r="B49" s="35" t="s">
        <v>390</v>
      </c>
      <c r="C49" s="196" t="s">
        <v>391</v>
      </c>
      <c r="D49" s="196"/>
      <c r="E49" s="196"/>
      <c r="F49" s="34" t="s">
        <v>392</v>
      </c>
      <c r="G49" s="62">
        <v>13.95476</v>
      </c>
      <c r="H49" s="38" t="s">
        <v>393</v>
      </c>
      <c r="I49" s="38" t="s">
        <v>394</v>
      </c>
      <c r="J49" s="38">
        <v>637.72</v>
      </c>
      <c r="K49" s="36" t="s">
        <v>40</v>
      </c>
      <c r="L49" s="38">
        <v>382925.73</v>
      </c>
      <c r="M49" s="38">
        <v>299639.96000000002</v>
      </c>
      <c r="N49" s="39" t="s">
        <v>1421</v>
      </c>
      <c r="O49" s="38">
        <v>8899.2199999999993</v>
      </c>
      <c r="BP49" s="33"/>
      <c r="BQ49" s="40" t="s">
        <v>391</v>
      </c>
    </row>
    <row r="50" spans="1:69" s="3" customFormat="1" ht="15" x14ac:dyDescent="0.25">
      <c r="A50" s="41"/>
      <c r="B50" s="42"/>
      <c r="C50" s="43" t="s">
        <v>1422</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1423</v>
      </c>
      <c r="F51" s="48"/>
      <c r="G51" s="49"/>
      <c r="H51" s="50"/>
      <c r="I51" s="17"/>
      <c r="J51" s="17"/>
      <c r="K51" s="17"/>
      <c r="L51" s="51">
        <v>301403.71999999997</v>
      </c>
      <c r="M51" s="52"/>
      <c r="N51" s="52"/>
      <c r="O51" s="53"/>
      <c r="BP51" s="33"/>
      <c r="BQ51" s="40"/>
    </row>
    <row r="52" spans="1:69" s="3" customFormat="1" ht="15" x14ac:dyDescent="0.25">
      <c r="A52" s="46"/>
      <c r="B52" s="47"/>
      <c r="C52" s="47"/>
      <c r="D52" s="47"/>
      <c r="E52" s="48" t="s">
        <v>1424</v>
      </c>
      <c r="F52" s="48"/>
      <c r="G52" s="49"/>
      <c r="H52" s="50"/>
      <c r="I52" s="17"/>
      <c r="J52" s="17"/>
      <c r="K52" s="17"/>
      <c r="L52" s="51">
        <v>158469.99</v>
      </c>
      <c r="M52" s="52"/>
      <c r="N52" s="52"/>
      <c r="O52" s="53"/>
      <c r="BP52" s="33"/>
      <c r="BQ52" s="40"/>
    </row>
    <row r="53" spans="1:69" s="3" customFormat="1" ht="15" x14ac:dyDescent="0.25">
      <c r="A53" s="46"/>
      <c r="B53" s="47"/>
      <c r="C53" s="47"/>
      <c r="D53" s="47"/>
      <c r="E53" s="48" t="s">
        <v>45</v>
      </c>
      <c r="F53" s="48"/>
      <c r="G53" s="49"/>
      <c r="H53" s="50"/>
      <c r="I53" s="17"/>
      <c r="J53" s="17"/>
      <c r="K53" s="17"/>
      <c r="L53" s="51">
        <v>842799.44</v>
      </c>
      <c r="M53" s="52"/>
      <c r="N53" s="52"/>
      <c r="O53" s="53"/>
      <c r="BP53" s="33"/>
      <c r="BQ53" s="40"/>
    </row>
    <row r="54" spans="1:69" s="3" customFormat="1" ht="67.5" x14ac:dyDescent="0.25">
      <c r="A54" s="34" t="s">
        <v>634</v>
      </c>
      <c r="B54" s="35" t="s">
        <v>399</v>
      </c>
      <c r="C54" s="196" t="s">
        <v>400</v>
      </c>
      <c r="D54" s="196"/>
      <c r="E54" s="196"/>
      <c r="F54" s="34" t="s">
        <v>401</v>
      </c>
      <c r="G54" s="66">
        <v>-24.839473000000002</v>
      </c>
      <c r="H54" s="38">
        <v>133.79</v>
      </c>
      <c r="I54" s="38"/>
      <c r="J54" s="38">
        <v>133.79</v>
      </c>
      <c r="K54" s="36" t="s">
        <v>40</v>
      </c>
      <c r="L54" s="38">
        <v>-3323.27</v>
      </c>
      <c r="M54" s="38"/>
      <c r="N54" s="39"/>
      <c r="O54" s="38">
        <v>-3323.27</v>
      </c>
      <c r="BP54" s="33"/>
      <c r="BQ54" s="40" t="s">
        <v>400</v>
      </c>
    </row>
    <row r="55" spans="1:69" s="3" customFormat="1" ht="67.5" x14ac:dyDescent="0.25">
      <c r="A55" s="34" t="s">
        <v>162</v>
      </c>
      <c r="B55" s="35"/>
      <c r="C55" s="196" t="s">
        <v>639</v>
      </c>
      <c r="D55" s="196"/>
      <c r="E55" s="196"/>
      <c r="F55" s="34" t="s">
        <v>404</v>
      </c>
      <c r="G55" s="55">
        <v>55</v>
      </c>
      <c r="H55" s="38"/>
      <c r="I55" s="38"/>
      <c r="J55" s="38"/>
      <c r="K55" s="36" t="s">
        <v>40</v>
      </c>
      <c r="L55" s="38"/>
      <c r="M55" s="38"/>
      <c r="N55" s="39"/>
      <c r="O55" s="38"/>
      <c r="BP55" s="33"/>
      <c r="BQ55" s="40" t="s">
        <v>639</v>
      </c>
    </row>
    <row r="56" spans="1:69" s="3" customFormat="1" ht="67.5" x14ac:dyDescent="0.25">
      <c r="A56" s="34" t="s">
        <v>165</v>
      </c>
      <c r="B56" s="35"/>
      <c r="C56" s="196" t="s">
        <v>640</v>
      </c>
      <c r="D56" s="196"/>
      <c r="E56" s="196"/>
      <c r="F56" s="34" t="s">
        <v>404</v>
      </c>
      <c r="G56" s="55">
        <v>5</v>
      </c>
      <c r="H56" s="38"/>
      <c r="I56" s="38"/>
      <c r="J56" s="38"/>
      <c r="K56" s="36" t="s">
        <v>40</v>
      </c>
      <c r="L56" s="38"/>
      <c r="M56" s="38"/>
      <c r="N56" s="39"/>
      <c r="O56" s="38"/>
      <c r="BP56" s="33"/>
      <c r="BQ56" s="40" t="s">
        <v>640</v>
      </c>
    </row>
    <row r="57" spans="1:69" s="3" customFormat="1" ht="67.5" x14ac:dyDescent="0.25">
      <c r="A57" s="34" t="s">
        <v>168</v>
      </c>
      <c r="B57" s="35"/>
      <c r="C57" s="196" t="s">
        <v>641</v>
      </c>
      <c r="D57" s="196"/>
      <c r="E57" s="196"/>
      <c r="F57" s="34" t="s">
        <v>404</v>
      </c>
      <c r="G57" s="55">
        <v>5</v>
      </c>
      <c r="H57" s="38"/>
      <c r="I57" s="38"/>
      <c r="J57" s="38"/>
      <c r="K57" s="36" t="s">
        <v>40</v>
      </c>
      <c r="L57" s="38"/>
      <c r="M57" s="38"/>
      <c r="N57" s="39"/>
      <c r="O57" s="38"/>
      <c r="BP57" s="33"/>
      <c r="BQ57" s="40" t="s">
        <v>641</v>
      </c>
    </row>
    <row r="58" spans="1:69" s="3" customFormat="1" ht="67.5" x14ac:dyDescent="0.25">
      <c r="A58" s="34" t="s">
        <v>171</v>
      </c>
      <c r="B58" s="35"/>
      <c r="C58" s="196" t="s">
        <v>408</v>
      </c>
      <c r="D58" s="196"/>
      <c r="E58" s="196"/>
      <c r="F58" s="34" t="s">
        <v>404</v>
      </c>
      <c r="G58" s="55">
        <v>60</v>
      </c>
      <c r="H58" s="38"/>
      <c r="I58" s="38"/>
      <c r="J58" s="38"/>
      <c r="K58" s="36" t="s">
        <v>40</v>
      </c>
      <c r="L58" s="38"/>
      <c r="M58" s="38"/>
      <c r="N58" s="39"/>
      <c r="O58" s="38"/>
      <c r="BP58" s="33"/>
      <c r="BQ58" s="40" t="s">
        <v>408</v>
      </c>
    </row>
    <row r="59" spans="1:69" s="3" customFormat="1" ht="67.5" x14ac:dyDescent="0.25">
      <c r="A59" s="34" t="s">
        <v>174</v>
      </c>
      <c r="B59" s="35"/>
      <c r="C59" s="196" t="s">
        <v>410</v>
      </c>
      <c r="D59" s="196"/>
      <c r="E59" s="196"/>
      <c r="F59" s="34" t="s">
        <v>404</v>
      </c>
      <c r="G59" s="55">
        <v>17</v>
      </c>
      <c r="H59" s="38"/>
      <c r="I59" s="38"/>
      <c r="J59" s="38"/>
      <c r="K59" s="36" t="s">
        <v>40</v>
      </c>
      <c r="L59" s="38"/>
      <c r="M59" s="38"/>
      <c r="N59" s="39"/>
      <c r="O59" s="38"/>
      <c r="BP59" s="33"/>
      <c r="BQ59" s="40" t="s">
        <v>410</v>
      </c>
    </row>
    <row r="60" spans="1:69" s="3" customFormat="1" ht="67.5" x14ac:dyDescent="0.25">
      <c r="A60" s="34" t="s">
        <v>177</v>
      </c>
      <c r="B60" s="35"/>
      <c r="C60" s="196" t="s">
        <v>412</v>
      </c>
      <c r="D60" s="196"/>
      <c r="E60" s="196"/>
      <c r="F60" s="34" t="s">
        <v>404</v>
      </c>
      <c r="G60" s="55">
        <v>17</v>
      </c>
      <c r="H60" s="38"/>
      <c r="I60" s="38"/>
      <c r="J60" s="38"/>
      <c r="K60" s="36" t="s">
        <v>40</v>
      </c>
      <c r="L60" s="38"/>
      <c r="M60" s="38"/>
      <c r="N60" s="39"/>
      <c r="O60" s="38"/>
      <c r="BP60" s="33"/>
      <c r="BQ60" s="40" t="s">
        <v>412</v>
      </c>
    </row>
    <row r="61" spans="1:69" s="3" customFormat="1" ht="67.5" x14ac:dyDescent="0.25">
      <c r="A61" s="34" t="s">
        <v>180</v>
      </c>
      <c r="B61" s="35"/>
      <c r="C61" s="196" t="s">
        <v>414</v>
      </c>
      <c r="D61" s="196"/>
      <c r="E61" s="196"/>
      <c r="F61" s="34" t="s">
        <v>404</v>
      </c>
      <c r="G61" s="55">
        <v>126</v>
      </c>
      <c r="H61" s="38"/>
      <c r="I61" s="38"/>
      <c r="J61" s="38"/>
      <c r="K61" s="36" t="s">
        <v>40</v>
      </c>
      <c r="L61" s="38"/>
      <c r="M61" s="38"/>
      <c r="N61" s="39"/>
      <c r="O61" s="38"/>
      <c r="BP61" s="33"/>
      <c r="BQ61" s="40" t="s">
        <v>414</v>
      </c>
    </row>
    <row r="62" spans="1:69" s="3" customFormat="1" ht="67.5" x14ac:dyDescent="0.25">
      <c r="A62" s="34" t="s">
        <v>183</v>
      </c>
      <c r="B62" s="35"/>
      <c r="C62" s="196" t="s">
        <v>642</v>
      </c>
      <c r="D62" s="196"/>
      <c r="E62" s="196"/>
      <c r="F62" s="34" t="s">
        <v>404</v>
      </c>
      <c r="G62" s="55">
        <v>22</v>
      </c>
      <c r="H62" s="38"/>
      <c r="I62" s="38"/>
      <c r="J62" s="38"/>
      <c r="K62" s="36" t="s">
        <v>40</v>
      </c>
      <c r="L62" s="38"/>
      <c r="M62" s="38"/>
      <c r="N62" s="39"/>
      <c r="O62" s="38"/>
      <c r="BP62" s="33"/>
      <c r="BQ62" s="40" t="s">
        <v>642</v>
      </c>
    </row>
    <row r="63" spans="1:69" s="3" customFormat="1" ht="67.5" x14ac:dyDescent="0.25">
      <c r="A63" s="34" t="s">
        <v>186</v>
      </c>
      <c r="B63" s="35"/>
      <c r="C63" s="196" t="s">
        <v>643</v>
      </c>
      <c r="D63" s="196"/>
      <c r="E63" s="196"/>
      <c r="F63" s="34" t="s">
        <v>404</v>
      </c>
      <c r="G63" s="55">
        <v>22</v>
      </c>
      <c r="H63" s="38"/>
      <c r="I63" s="38"/>
      <c r="J63" s="38"/>
      <c r="K63" s="36" t="s">
        <v>40</v>
      </c>
      <c r="L63" s="38"/>
      <c r="M63" s="38"/>
      <c r="N63" s="39"/>
      <c r="O63" s="38"/>
      <c r="BP63" s="33"/>
      <c r="BQ63" s="40" t="s">
        <v>643</v>
      </c>
    </row>
    <row r="64" spans="1:69" s="3" customFormat="1" ht="67.5" x14ac:dyDescent="0.25">
      <c r="A64" s="34" t="s">
        <v>189</v>
      </c>
      <c r="B64" s="35"/>
      <c r="C64" s="196" t="s">
        <v>644</v>
      </c>
      <c r="D64" s="196"/>
      <c r="E64" s="196"/>
      <c r="F64" s="34" t="s">
        <v>404</v>
      </c>
      <c r="G64" s="55">
        <v>129</v>
      </c>
      <c r="H64" s="38"/>
      <c r="I64" s="38"/>
      <c r="J64" s="38"/>
      <c r="K64" s="36" t="s">
        <v>40</v>
      </c>
      <c r="L64" s="38"/>
      <c r="M64" s="38"/>
      <c r="N64" s="39"/>
      <c r="O64" s="38"/>
      <c r="BP64" s="33"/>
      <c r="BQ64" s="40" t="s">
        <v>644</v>
      </c>
    </row>
    <row r="65" spans="1:69" s="3" customFormat="1" ht="67.5" x14ac:dyDescent="0.25">
      <c r="A65" s="34" t="s">
        <v>192</v>
      </c>
      <c r="B65" s="35"/>
      <c r="C65" s="196" t="s">
        <v>646</v>
      </c>
      <c r="D65" s="196"/>
      <c r="E65" s="196"/>
      <c r="F65" s="34" t="s">
        <v>404</v>
      </c>
      <c r="G65" s="55">
        <v>22</v>
      </c>
      <c r="H65" s="38"/>
      <c r="I65" s="38"/>
      <c r="J65" s="38"/>
      <c r="K65" s="36" t="s">
        <v>40</v>
      </c>
      <c r="L65" s="38"/>
      <c r="M65" s="38"/>
      <c r="N65" s="39"/>
      <c r="O65" s="38"/>
      <c r="BP65" s="33"/>
      <c r="BQ65" s="40" t="s">
        <v>646</v>
      </c>
    </row>
    <row r="66" spans="1:69" s="3" customFormat="1" ht="67.5" x14ac:dyDescent="0.25">
      <c r="A66" s="34" t="s">
        <v>195</v>
      </c>
      <c r="B66" s="35"/>
      <c r="C66" s="196" t="s">
        <v>645</v>
      </c>
      <c r="D66" s="196"/>
      <c r="E66" s="196"/>
      <c r="F66" s="34" t="s">
        <v>404</v>
      </c>
      <c r="G66" s="55">
        <v>22</v>
      </c>
      <c r="H66" s="38"/>
      <c r="I66" s="38"/>
      <c r="J66" s="38"/>
      <c r="K66" s="36" t="s">
        <v>40</v>
      </c>
      <c r="L66" s="38"/>
      <c r="M66" s="38"/>
      <c r="N66" s="39"/>
      <c r="O66" s="38"/>
      <c r="BP66" s="33"/>
      <c r="BQ66" s="40" t="s">
        <v>645</v>
      </c>
    </row>
    <row r="67" spans="1:69" s="3" customFormat="1" ht="67.5" x14ac:dyDescent="0.25">
      <c r="A67" s="34" t="s">
        <v>198</v>
      </c>
      <c r="B67" s="35"/>
      <c r="C67" s="196" t="s">
        <v>647</v>
      </c>
      <c r="D67" s="196"/>
      <c r="E67" s="196"/>
      <c r="F67" s="34" t="s">
        <v>404</v>
      </c>
      <c r="G67" s="55">
        <v>8</v>
      </c>
      <c r="H67" s="38"/>
      <c r="I67" s="38"/>
      <c r="J67" s="38"/>
      <c r="K67" s="36" t="s">
        <v>40</v>
      </c>
      <c r="L67" s="38"/>
      <c r="M67" s="38"/>
      <c r="N67" s="39"/>
      <c r="O67" s="38"/>
      <c r="BP67" s="33"/>
      <c r="BQ67" s="40" t="s">
        <v>647</v>
      </c>
    </row>
    <row r="68" spans="1:69" s="3" customFormat="1" ht="67.5" x14ac:dyDescent="0.25">
      <c r="A68" s="34" t="s">
        <v>201</v>
      </c>
      <c r="B68" s="35"/>
      <c r="C68" s="196" t="s">
        <v>416</v>
      </c>
      <c r="D68" s="196"/>
      <c r="E68" s="196"/>
      <c r="F68" s="34" t="s">
        <v>404</v>
      </c>
      <c r="G68" s="55">
        <v>8</v>
      </c>
      <c r="H68" s="38"/>
      <c r="I68" s="38"/>
      <c r="J68" s="38"/>
      <c r="K68" s="36" t="s">
        <v>40</v>
      </c>
      <c r="L68" s="38"/>
      <c r="M68" s="38"/>
      <c r="N68" s="39"/>
      <c r="O68" s="38"/>
      <c r="BP68" s="33"/>
      <c r="BQ68" s="40" t="s">
        <v>416</v>
      </c>
    </row>
    <row r="69" spans="1:69" s="3" customFormat="1" ht="67.5" x14ac:dyDescent="0.25">
      <c r="A69" s="34" t="s">
        <v>204</v>
      </c>
      <c r="B69" s="35"/>
      <c r="C69" s="196" t="s">
        <v>418</v>
      </c>
      <c r="D69" s="196"/>
      <c r="E69" s="196"/>
      <c r="F69" s="34" t="s">
        <v>404</v>
      </c>
      <c r="G69" s="55">
        <v>21</v>
      </c>
      <c r="H69" s="38"/>
      <c r="I69" s="38"/>
      <c r="J69" s="38"/>
      <c r="K69" s="36" t="s">
        <v>40</v>
      </c>
      <c r="L69" s="38"/>
      <c r="M69" s="38"/>
      <c r="N69" s="39"/>
      <c r="O69" s="38"/>
      <c r="BP69" s="33"/>
      <c r="BQ69" s="40" t="s">
        <v>418</v>
      </c>
    </row>
    <row r="70" spans="1:69" s="3" customFormat="1" ht="67.5" x14ac:dyDescent="0.25">
      <c r="A70" s="34" t="s">
        <v>207</v>
      </c>
      <c r="B70" s="35"/>
      <c r="C70" s="196" t="s">
        <v>648</v>
      </c>
      <c r="D70" s="196"/>
      <c r="E70" s="196"/>
      <c r="F70" s="34" t="s">
        <v>404</v>
      </c>
      <c r="G70" s="55">
        <v>11</v>
      </c>
      <c r="H70" s="38"/>
      <c r="I70" s="38"/>
      <c r="J70" s="38"/>
      <c r="K70" s="36" t="s">
        <v>40</v>
      </c>
      <c r="L70" s="38"/>
      <c r="M70" s="38"/>
      <c r="N70" s="39"/>
      <c r="O70" s="38"/>
      <c r="BP70" s="33"/>
      <c r="BQ70" s="40" t="s">
        <v>648</v>
      </c>
    </row>
    <row r="71" spans="1:69" s="3" customFormat="1" ht="67.5" x14ac:dyDescent="0.25">
      <c r="A71" s="34" t="s">
        <v>210</v>
      </c>
      <c r="B71" s="35"/>
      <c r="C71" s="196" t="s">
        <v>1425</v>
      </c>
      <c r="D71" s="196"/>
      <c r="E71" s="196"/>
      <c r="F71" s="34" t="s">
        <v>404</v>
      </c>
      <c r="G71" s="55">
        <v>9</v>
      </c>
      <c r="H71" s="38"/>
      <c r="I71" s="38"/>
      <c r="J71" s="38"/>
      <c r="K71" s="36" t="s">
        <v>40</v>
      </c>
      <c r="L71" s="38"/>
      <c r="M71" s="38"/>
      <c r="N71" s="39"/>
      <c r="O71" s="38"/>
      <c r="BP71" s="33"/>
      <c r="BQ71" s="40" t="s">
        <v>1425</v>
      </c>
    </row>
    <row r="72" spans="1:69" s="3" customFormat="1" ht="67.5" x14ac:dyDescent="0.25">
      <c r="A72" s="34" t="s">
        <v>213</v>
      </c>
      <c r="B72" s="35"/>
      <c r="C72" s="196" t="s">
        <v>1426</v>
      </c>
      <c r="D72" s="196"/>
      <c r="E72" s="196"/>
      <c r="F72" s="34" t="s">
        <v>404</v>
      </c>
      <c r="G72" s="55">
        <v>7</v>
      </c>
      <c r="H72" s="38"/>
      <c r="I72" s="38"/>
      <c r="J72" s="38"/>
      <c r="K72" s="36" t="s">
        <v>40</v>
      </c>
      <c r="L72" s="38"/>
      <c r="M72" s="38"/>
      <c r="N72" s="39"/>
      <c r="O72" s="38"/>
      <c r="BP72" s="33"/>
      <c r="BQ72" s="40" t="s">
        <v>1426</v>
      </c>
    </row>
    <row r="73" spans="1:69" s="3" customFormat="1" ht="67.5" x14ac:dyDescent="0.25">
      <c r="A73" s="34" t="s">
        <v>216</v>
      </c>
      <c r="B73" s="35"/>
      <c r="C73" s="196" t="s">
        <v>649</v>
      </c>
      <c r="D73" s="196"/>
      <c r="E73" s="196"/>
      <c r="F73" s="34" t="s">
        <v>404</v>
      </c>
      <c r="G73" s="55">
        <v>18</v>
      </c>
      <c r="H73" s="38"/>
      <c r="I73" s="38"/>
      <c r="J73" s="38"/>
      <c r="K73" s="36" t="s">
        <v>40</v>
      </c>
      <c r="L73" s="38"/>
      <c r="M73" s="38"/>
      <c r="N73" s="39"/>
      <c r="O73" s="38"/>
      <c r="BP73" s="33"/>
      <c r="BQ73" s="40" t="s">
        <v>649</v>
      </c>
    </row>
    <row r="74" spans="1:69" s="3" customFormat="1" ht="67.5" x14ac:dyDescent="0.25">
      <c r="A74" s="34" t="s">
        <v>219</v>
      </c>
      <c r="B74" s="35"/>
      <c r="C74" s="196" t="s">
        <v>653</v>
      </c>
      <c r="D74" s="196"/>
      <c r="E74" s="196"/>
      <c r="F74" s="34" t="s">
        <v>404</v>
      </c>
      <c r="G74" s="55">
        <v>104</v>
      </c>
      <c r="H74" s="38"/>
      <c r="I74" s="38"/>
      <c r="J74" s="38"/>
      <c r="K74" s="36" t="s">
        <v>40</v>
      </c>
      <c r="L74" s="38"/>
      <c r="M74" s="38"/>
      <c r="N74" s="39"/>
      <c r="O74" s="38"/>
      <c r="BP74" s="33"/>
      <c r="BQ74" s="40" t="s">
        <v>653</v>
      </c>
    </row>
    <row r="75" spans="1:69" s="3" customFormat="1" ht="67.5" x14ac:dyDescent="0.25">
      <c r="A75" s="34" t="s">
        <v>222</v>
      </c>
      <c r="B75" s="35"/>
      <c r="C75" s="196" t="s">
        <v>424</v>
      </c>
      <c r="D75" s="196"/>
      <c r="E75" s="196"/>
      <c r="F75" s="34" t="s">
        <v>404</v>
      </c>
      <c r="G75" s="55">
        <v>1252</v>
      </c>
      <c r="H75" s="38"/>
      <c r="I75" s="38"/>
      <c r="J75" s="38"/>
      <c r="K75" s="36" t="s">
        <v>40</v>
      </c>
      <c r="L75" s="38"/>
      <c r="M75" s="38"/>
      <c r="N75" s="39"/>
      <c r="O75" s="38"/>
      <c r="BP75" s="33"/>
      <c r="BQ75" s="40" t="s">
        <v>424</v>
      </c>
    </row>
    <row r="76" spans="1:69" s="3" customFormat="1" ht="67.5" x14ac:dyDescent="0.25">
      <c r="A76" s="34" t="s">
        <v>225</v>
      </c>
      <c r="B76" s="35"/>
      <c r="C76" s="196" t="s">
        <v>426</v>
      </c>
      <c r="D76" s="196"/>
      <c r="E76" s="196"/>
      <c r="F76" s="34" t="s">
        <v>404</v>
      </c>
      <c r="G76" s="55">
        <v>3356</v>
      </c>
      <c r="H76" s="38"/>
      <c r="I76" s="38"/>
      <c r="J76" s="38"/>
      <c r="K76" s="36" t="s">
        <v>40</v>
      </c>
      <c r="L76" s="38"/>
      <c r="M76" s="38"/>
      <c r="N76" s="39"/>
      <c r="O76" s="38"/>
      <c r="BP76" s="33"/>
      <c r="BQ76" s="40" t="s">
        <v>426</v>
      </c>
    </row>
    <row r="77" spans="1:69" s="3" customFormat="1" ht="67.5" x14ac:dyDescent="0.25">
      <c r="A77" s="34" t="s">
        <v>228</v>
      </c>
      <c r="B77" s="35"/>
      <c r="C77" s="196" t="s">
        <v>1427</v>
      </c>
      <c r="D77" s="196"/>
      <c r="E77" s="196"/>
      <c r="F77" s="34" t="s">
        <v>404</v>
      </c>
      <c r="G77" s="55">
        <v>4</v>
      </c>
      <c r="H77" s="38"/>
      <c r="I77" s="38"/>
      <c r="J77" s="38"/>
      <c r="K77" s="36" t="s">
        <v>40</v>
      </c>
      <c r="L77" s="38"/>
      <c r="M77" s="38"/>
      <c r="N77" s="39"/>
      <c r="O77" s="38"/>
      <c r="BP77" s="33"/>
      <c r="BQ77" s="40" t="s">
        <v>1427</v>
      </c>
    </row>
    <row r="78" spans="1:69" s="3" customFormat="1" ht="67.5" x14ac:dyDescent="0.25">
      <c r="A78" s="34" t="s">
        <v>231</v>
      </c>
      <c r="B78" s="35"/>
      <c r="C78" s="196" t="s">
        <v>1428</v>
      </c>
      <c r="D78" s="196"/>
      <c r="E78" s="196"/>
      <c r="F78" s="34" t="s">
        <v>404</v>
      </c>
      <c r="G78" s="55">
        <v>12</v>
      </c>
      <c r="H78" s="38"/>
      <c r="I78" s="38"/>
      <c r="J78" s="38"/>
      <c r="K78" s="36" t="s">
        <v>40</v>
      </c>
      <c r="L78" s="38"/>
      <c r="M78" s="38"/>
      <c r="N78" s="39"/>
      <c r="O78" s="38"/>
      <c r="BP78" s="33"/>
      <c r="BQ78" s="40" t="s">
        <v>1428</v>
      </c>
    </row>
    <row r="79" spans="1:69" s="3" customFormat="1" ht="67.5" x14ac:dyDescent="0.25">
      <c r="A79" s="34" t="s">
        <v>234</v>
      </c>
      <c r="B79" s="35"/>
      <c r="C79" s="196" t="s">
        <v>1429</v>
      </c>
      <c r="D79" s="196"/>
      <c r="E79" s="196"/>
      <c r="F79" s="34" t="s">
        <v>404</v>
      </c>
      <c r="G79" s="55">
        <v>4</v>
      </c>
      <c r="H79" s="38"/>
      <c r="I79" s="38"/>
      <c r="J79" s="38"/>
      <c r="K79" s="36" t="s">
        <v>40</v>
      </c>
      <c r="L79" s="38"/>
      <c r="M79" s="38"/>
      <c r="N79" s="39"/>
      <c r="O79" s="38"/>
      <c r="BP79" s="33"/>
      <c r="BQ79" s="40" t="s">
        <v>1429</v>
      </c>
    </row>
    <row r="80" spans="1:69" s="3" customFormat="1" ht="67.5" x14ac:dyDescent="0.25">
      <c r="A80" s="34" t="s">
        <v>237</v>
      </c>
      <c r="B80" s="35"/>
      <c r="C80" s="196" t="s">
        <v>1430</v>
      </c>
      <c r="D80" s="196"/>
      <c r="E80" s="196"/>
      <c r="F80" s="34" t="s">
        <v>404</v>
      </c>
      <c r="G80" s="55">
        <v>2</v>
      </c>
      <c r="H80" s="38"/>
      <c r="I80" s="38"/>
      <c r="J80" s="38"/>
      <c r="K80" s="36" t="s">
        <v>40</v>
      </c>
      <c r="L80" s="38"/>
      <c r="M80" s="38"/>
      <c r="N80" s="39"/>
      <c r="O80" s="38"/>
      <c r="BP80" s="33"/>
      <c r="BQ80" s="40" t="s">
        <v>1430</v>
      </c>
    </row>
    <row r="81" spans="1:69" s="3" customFormat="1" ht="67.5" x14ac:dyDescent="0.25">
      <c r="A81" s="34" t="s">
        <v>1366</v>
      </c>
      <c r="B81" s="35" t="s">
        <v>430</v>
      </c>
      <c r="C81" s="196" t="s">
        <v>431</v>
      </c>
      <c r="D81" s="196"/>
      <c r="E81" s="196"/>
      <c r="F81" s="34" t="s">
        <v>37</v>
      </c>
      <c r="G81" s="62">
        <v>22.507639999999999</v>
      </c>
      <c r="H81" s="38" t="s">
        <v>432</v>
      </c>
      <c r="I81" s="38" t="s">
        <v>433</v>
      </c>
      <c r="J81" s="38">
        <v>3210.17</v>
      </c>
      <c r="K81" s="36" t="s">
        <v>40</v>
      </c>
      <c r="L81" s="38">
        <v>200714.13</v>
      </c>
      <c r="M81" s="38">
        <v>89002.19</v>
      </c>
      <c r="N81" s="39" t="s">
        <v>1431</v>
      </c>
      <c r="O81" s="38">
        <v>72253.350000000006</v>
      </c>
      <c r="BP81" s="33"/>
      <c r="BQ81" s="40" t="s">
        <v>431</v>
      </c>
    </row>
    <row r="82" spans="1:69" s="3" customFormat="1" ht="15" x14ac:dyDescent="0.25">
      <c r="A82" s="41"/>
      <c r="B82" s="42"/>
      <c r="C82" s="43" t="s">
        <v>1432</v>
      </c>
      <c r="D82" s="44"/>
      <c r="E82" s="44"/>
      <c r="F82" s="44"/>
      <c r="G82" s="44"/>
      <c r="H82" s="44"/>
      <c r="I82" s="44"/>
      <c r="J82" s="44"/>
      <c r="K82" s="44"/>
      <c r="L82" s="44"/>
      <c r="M82" s="44"/>
      <c r="N82" s="44"/>
      <c r="O82" s="45"/>
      <c r="BP82" s="33"/>
      <c r="BQ82" s="40"/>
    </row>
    <row r="83" spans="1:69" s="3" customFormat="1" ht="15" x14ac:dyDescent="0.25">
      <c r="A83" s="46"/>
      <c r="B83" s="47"/>
      <c r="C83" s="47"/>
      <c r="D83" s="47"/>
      <c r="E83" s="48" t="s">
        <v>1433</v>
      </c>
      <c r="F83" s="48"/>
      <c r="G83" s="49"/>
      <c r="H83" s="50"/>
      <c r="I83" s="17"/>
      <c r="J83" s="17"/>
      <c r="K83" s="17"/>
      <c r="L83" s="51">
        <v>109100.27</v>
      </c>
      <c r="M83" s="52"/>
      <c r="N83" s="52"/>
      <c r="O83" s="53"/>
      <c r="BP83" s="33"/>
      <c r="BQ83" s="40"/>
    </row>
    <row r="84" spans="1:69" s="3" customFormat="1" ht="15" x14ac:dyDescent="0.25">
      <c r="A84" s="46"/>
      <c r="B84" s="47"/>
      <c r="C84" s="47"/>
      <c r="D84" s="47"/>
      <c r="E84" s="48" t="s">
        <v>1434</v>
      </c>
      <c r="F84" s="48"/>
      <c r="G84" s="49"/>
      <c r="H84" s="50"/>
      <c r="I84" s="17"/>
      <c r="J84" s="17"/>
      <c r="K84" s="17"/>
      <c r="L84" s="51">
        <v>57362</v>
      </c>
      <c r="M84" s="52"/>
      <c r="N84" s="52"/>
      <c r="O84" s="53"/>
      <c r="BP84" s="33"/>
      <c r="BQ84" s="40"/>
    </row>
    <row r="85" spans="1:69" s="3" customFormat="1" ht="15" x14ac:dyDescent="0.25">
      <c r="A85" s="46"/>
      <c r="B85" s="47"/>
      <c r="C85" s="47"/>
      <c r="D85" s="47"/>
      <c r="E85" s="48" t="s">
        <v>45</v>
      </c>
      <c r="F85" s="48"/>
      <c r="G85" s="49"/>
      <c r="H85" s="50"/>
      <c r="I85" s="17"/>
      <c r="J85" s="17"/>
      <c r="K85" s="17"/>
      <c r="L85" s="51">
        <v>367176.4</v>
      </c>
      <c r="M85" s="52"/>
      <c r="N85" s="52"/>
      <c r="O85" s="53"/>
      <c r="BP85" s="33"/>
      <c r="BQ85" s="40"/>
    </row>
    <row r="86" spans="1:69" s="3" customFormat="1" ht="67.5" x14ac:dyDescent="0.25">
      <c r="A86" s="34" t="s">
        <v>1237</v>
      </c>
      <c r="B86" s="35" t="s">
        <v>399</v>
      </c>
      <c r="C86" s="196" t="s">
        <v>400</v>
      </c>
      <c r="D86" s="196"/>
      <c r="E86" s="196"/>
      <c r="F86" s="34" t="s">
        <v>401</v>
      </c>
      <c r="G86" s="62">
        <v>-28.134550000000001</v>
      </c>
      <c r="H86" s="38">
        <v>133.79</v>
      </c>
      <c r="I86" s="38"/>
      <c r="J86" s="38">
        <v>133.79</v>
      </c>
      <c r="K86" s="36" t="s">
        <v>40</v>
      </c>
      <c r="L86" s="38">
        <v>-3764.12</v>
      </c>
      <c r="M86" s="38"/>
      <c r="N86" s="39"/>
      <c r="O86" s="38">
        <v>-3764.12</v>
      </c>
      <c r="BP86" s="33"/>
      <c r="BQ86" s="40" t="s">
        <v>400</v>
      </c>
    </row>
    <row r="87" spans="1:69" s="3" customFormat="1" ht="67.5" x14ac:dyDescent="0.25">
      <c r="A87" s="34" t="s">
        <v>246</v>
      </c>
      <c r="B87" s="35"/>
      <c r="C87" s="196" t="s">
        <v>1129</v>
      </c>
      <c r="D87" s="196"/>
      <c r="E87" s="196"/>
      <c r="F87" s="34" t="s">
        <v>404</v>
      </c>
      <c r="G87" s="55">
        <v>95</v>
      </c>
      <c r="H87" s="38"/>
      <c r="I87" s="38"/>
      <c r="J87" s="38"/>
      <c r="K87" s="36" t="s">
        <v>40</v>
      </c>
      <c r="L87" s="38"/>
      <c r="M87" s="38"/>
      <c r="N87" s="39"/>
      <c r="O87" s="38"/>
      <c r="BP87" s="33"/>
      <c r="BQ87" s="40" t="s">
        <v>1129</v>
      </c>
    </row>
    <row r="88" spans="1:69" s="3" customFormat="1" ht="67.5" x14ac:dyDescent="0.25">
      <c r="A88" s="34" t="s">
        <v>249</v>
      </c>
      <c r="B88" s="35"/>
      <c r="C88" s="196" t="s">
        <v>661</v>
      </c>
      <c r="D88" s="196"/>
      <c r="E88" s="196"/>
      <c r="F88" s="34" t="s">
        <v>404</v>
      </c>
      <c r="G88" s="55">
        <v>42</v>
      </c>
      <c r="H88" s="38"/>
      <c r="I88" s="38"/>
      <c r="J88" s="38"/>
      <c r="K88" s="36" t="s">
        <v>40</v>
      </c>
      <c r="L88" s="38"/>
      <c r="M88" s="38"/>
      <c r="N88" s="39"/>
      <c r="O88" s="38"/>
      <c r="BP88" s="33"/>
      <c r="BQ88" s="40" t="s">
        <v>661</v>
      </c>
    </row>
    <row r="89" spans="1:69" s="3" customFormat="1" ht="67.5" x14ac:dyDescent="0.25">
      <c r="A89" s="34" t="s">
        <v>252</v>
      </c>
      <c r="B89" s="35"/>
      <c r="C89" s="196" t="s">
        <v>439</v>
      </c>
      <c r="D89" s="196"/>
      <c r="E89" s="196"/>
      <c r="F89" s="34" t="s">
        <v>404</v>
      </c>
      <c r="G89" s="55">
        <v>91</v>
      </c>
      <c r="H89" s="38"/>
      <c r="I89" s="38"/>
      <c r="J89" s="38"/>
      <c r="K89" s="36" t="s">
        <v>40</v>
      </c>
      <c r="L89" s="38"/>
      <c r="M89" s="38"/>
      <c r="N89" s="39"/>
      <c r="O89" s="38"/>
      <c r="BP89" s="33"/>
      <c r="BQ89" s="40" t="s">
        <v>439</v>
      </c>
    </row>
    <row r="90" spans="1:69" s="3" customFormat="1" ht="67.5" x14ac:dyDescent="0.25">
      <c r="A90" s="34" t="s">
        <v>255</v>
      </c>
      <c r="B90" s="35"/>
      <c r="C90" s="196" t="s">
        <v>440</v>
      </c>
      <c r="D90" s="196"/>
      <c r="E90" s="196"/>
      <c r="F90" s="34" t="s">
        <v>404</v>
      </c>
      <c r="G90" s="55">
        <v>81</v>
      </c>
      <c r="H90" s="38"/>
      <c r="I90" s="38"/>
      <c r="J90" s="38"/>
      <c r="K90" s="36" t="s">
        <v>40</v>
      </c>
      <c r="L90" s="38"/>
      <c r="M90" s="38"/>
      <c r="N90" s="39"/>
      <c r="O90" s="38"/>
      <c r="BP90" s="33"/>
      <c r="BQ90" s="40" t="s">
        <v>440</v>
      </c>
    </row>
    <row r="91" spans="1:69" s="3" customFormat="1" ht="67.5" x14ac:dyDescent="0.25">
      <c r="A91" s="34" t="s">
        <v>258</v>
      </c>
      <c r="B91" s="35"/>
      <c r="C91" s="196" t="s">
        <v>1282</v>
      </c>
      <c r="D91" s="196"/>
      <c r="E91" s="196"/>
      <c r="F91" s="34" t="s">
        <v>404</v>
      </c>
      <c r="G91" s="55">
        <v>53</v>
      </c>
      <c r="H91" s="38"/>
      <c r="I91" s="38"/>
      <c r="J91" s="38"/>
      <c r="K91" s="36" t="s">
        <v>40</v>
      </c>
      <c r="L91" s="38"/>
      <c r="M91" s="38"/>
      <c r="N91" s="39"/>
      <c r="O91" s="38"/>
      <c r="BP91" s="33"/>
      <c r="BQ91" s="40" t="s">
        <v>1282</v>
      </c>
    </row>
    <row r="92" spans="1:69" s="3" customFormat="1" ht="67.5" x14ac:dyDescent="0.25">
      <c r="A92" s="34" t="s">
        <v>260</v>
      </c>
      <c r="B92" s="35"/>
      <c r="C92" s="196" t="s">
        <v>1435</v>
      </c>
      <c r="D92" s="196"/>
      <c r="E92" s="196"/>
      <c r="F92" s="34" t="s">
        <v>404</v>
      </c>
      <c r="G92" s="55">
        <v>7</v>
      </c>
      <c r="H92" s="38"/>
      <c r="I92" s="38"/>
      <c r="J92" s="38"/>
      <c r="K92" s="36" t="s">
        <v>40</v>
      </c>
      <c r="L92" s="38"/>
      <c r="M92" s="38"/>
      <c r="N92" s="39"/>
      <c r="O92" s="38"/>
      <c r="BP92" s="33"/>
      <c r="BQ92" s="40" t="s">
        <v>1435</v>
      </c>
    </row>
    <row r="93" spans="1:69" s="3" customFormat="1" ht="67.5" x14ac:dyDescent="0.25">
      <c r="A93" s="34" t="s">
        <v>263</v>
      </c>
      <c r="B93" s="35"/>
      <c r="C93" s="196" t="s">
        <v>1130</v>
      </c>
      <c r="D93" s="196"/>
      <c r="E93" s="196"/>
      <c r="F93" s="34" t="s">
        <v>404</v>
      </c>
      <c r="G93" s="55">
        <v>26</v>
      </c>
      <c r="H93" s="38"/>
      <c r="I93" s="38"/>
      <c r="J93" s="38"/>
      <c r="K93" s="36" t="s">
        <v>40</v>
      </c>
      <c r="L93" s="38"/>
      <c r="M93" s="38"/>
      <c r="N93" s="39"/>
      <c r="O93" s="38"/>
      <c r="BP93" s="33"/>
      <c r="BQ93" s="40" t="s">
        <v>1130</v>
      </c>
    </row>
    <row r="94" spans="1:69" s="3" customFormat="1" ht="67.5" x14ac:dyDescent="0.25">
      <c r="A94" s="34" t="s">
        <v>266</v>
      </c>
      <c r="B94" s="35"/>
      <c r="C94" s="196" t="s">
        <v>1132</v>
      </c>
      <c r="D94" s="196"/>
      <c r="E94" s="196"/>
      <c r="F94" s="34" t="s">
        <v>404</v>
      </c>
      <c r="G94" s="55">
        <v>18</v>
      </c>
      <c r="H94" s="38"/>
      <c r="I94" s="38"/>
      <c r="J94" s="38"/>
      <c r="K94" s="36" t="s">
        <v>40</v>
      </c>
      <c r="L94" s="38"/>
      <c r="M94" s="38"/>
      <c r="N94" s="39"/>
      <c r="O94" s="38"/>
      <c r="BP94" s="33"/>
      <c r="BQ94" s="40" t="s">
        <v>1132</v>
      </c>
    </row>
    <row r="95" spans="1:69" s="3" customFormat="1" ht="67.5" x14ac:dyDescent="0.25">
      <c r="A95" s="34" t="s">
        <v>268</v>
      </c>
      <c r="B95" s="35"/>
      <c r="C95" s="196" t="s">
        <v>1436</v>
      </c>
      <c r="D95" s="196"/>
      <c r="E95" s="196"/>
      <c r="F95" s="34" t="s">
        <v>404</v>
      </c>
      <c r="G95" s="55">
        <v>20</v>
      </c>
      <c r="H95" s="38"/>
      <c r="I95" s="38"/>
      <c r="J95" s="38"/>
      <c r="K95" s="36" t="s">
        <v>40</v>
      </c>
      <c r="L95" s="38"/>
      <c r="M95" s="38"/>
      <c r="N95" s="39"/>
      <c r="O95" s="38"/>
      <c r="BP95" s="33"/>
      <c r="BQ95" s="40" t="s">
        <v>1436</v>
      </c>
    </row>
    <row r="96" spans="1:69" s="3" customFormat="1" ht="67.5" x14ac:dyDescent="0.25">
      <c r="A96" s="34" t="s">
        <v>271</v>
      </c>
      <c r="B96" s="35"/>
      <c r="C96" s="196" t="s">
        <v>1437</v>
      </c>
      <c r="D96" s="196"/>
      <c r="E96" s="196"/>
      <c r="F96" s="34" t="s">
        <v>404</v>
      </c>
      <c r="G96" s="55">
        <v>4</v>
      </c>
      <c r="H96" s="38"/>
      <c r="I96" s="38"/>
      <c r="J96" s="38"/>
      <c r="K96" s="36" t="s">
        <v>40</v>
      </c>
      <c r="L96" s="38"/>
      <c r="M96" s="38"/>
      <c r="N96" s="39"/>
      <c r="O96" s="38"/>
      <c r="BP96" s="33"/>
      <c r="BQ96" s="40" t="s">
        <v>1437</v>
      </c>
    </row>
    <row r="97" spans="1:69" s="3" customFormat="1" ht="67.5" x14ac:dyDescent="0.25">
      <c r="A97" s="34" t="s">
        <v>274</v>
      </c>
      <c r="B97" s="35"/>
      <c r="C97" s="196" t="s">
        <v>1438</v>
      </c>
      <c r="D97" s="196"/>
      <c r="E97" s="196"/>
      <c r="F97" s="34" t="s">
        <v>404</v>
      </c>
      <c r="G97" s="55">
        <v>90</v>
      </c>
      <c r="H97" s="38"/>
      <c r="I97" s="38"/>
      <c r="J97" s="38"/>
      <c r="K97" s="36" t="s">
        <v>40</v>
      </c>
      <c r="L97" s="38"/>
      <c r="M97" s="38"/>
      <c r="N97" s="39"/>
      <c r="O97" s="38"/>
      <c r="BP97" s="33"/>
      <c r="BQ97" s="40" t="s">
        <v>1438</v>
      </c>
    </row>
    <row r="98" spans="1:69" s="3" customFormat="1" ht="67.5" x14ac:dyDescent="0.25">
      <c r="A98" s="34" t="s">
        <v>277</v>
      </c>
      <c r="B98" s="35"/>
      <c r="C98" s="196" t="s">
        <v>1439</v>
      </c>
      <c r="D98" s="196"/>
      <c r="E98" s="196"/>
      <c r="F98" s="34" t="s">
        <v>404</v>
      </c>
      <c r="G98" s="55">
        <v>12</v>
      </c>
      <c r="H98" s="38"/>
      <c r="I98" s="38"/>
      <c r="J98" s="38"/>
      <c r="K98" s="36" t="s">
        <v>40</v>
      </c>
      <c r="L98" s="38"/>
      <c r="M98" s="38"/>
      <c r="N98" s="39"/>
      <c r="O98" s="38"/>
      <c r="BP98" s="33"/>
      <c r="BQ98" s="40" t="s">
        <v>1439</v>
      </c>
    </row>
    <row r="99" spans="1:69" s="3" customFormat="1" ht="67.5" x14ac:dyDescent="0.25">
      <c r="A99" s="34" t="s">
        <v>280</v>
      </c>
      <c r="B99" s="35"/>
      <c r="C99" s="196" t="s">
        <v>443</v>
      </c>
      <c r="D99" s="196"/>
      <c r="E99" s="196"/>
      <c r="F99" s="34" t="s">
        <v>404</v>
      </c>
      <c r="G99" s="55">
        <v>4</v>
      </c>
      <c r="H99" s="38"/>
      <c r="I99" s="38"/>
      <c r="J99" s="38"/>
      <c r="K99" s="36" t="s">
        <v>40</v>
      </c>
      <c r="L99" s="38"/>
      <c r="M99" s="38"/>
      <c r="N99" s="39"/>
      <c r="O99" s="38"/>
      <c r="BP99" s="33"/>
      <c r="BQ99" s="40" t="s">
        <v>443</v>
      </c>
    </row>
    <row r="100" spans="1:69" s="3" customFormat="1" ht="67.5" x14ac:dyDescent="0.25">
      <c r="A100" s="34" t="s">
        <v>283</v>
      </c>
      <c r="B100" s="35"/>
      <c r="C100" s="196" t="s">
        <v>1284</v>
      </c>
      <c r="D100" s="196"/>
      <c r="E100" s="196"/>
      <c r="F100" s="34" t="s">
        <v>404</v>
      </c>
      <c r="G100" s="55">
        <v>4</v>
      </c>
      <c r="H100" s="38"/>
      <c r="I100" s="38"/>
      <c r="J100" s="38"/>
      <c r="K100" s="36" t="s">
        <v>40</v>
      </c>
      <c r="L100" s="38"/>
      <c r="M100" s="38"/>
      <c r="N100" s="39"/>
      <c r="O100" s="38"/>
      <c r="BP100" s="33"/>
      <c r="BQ100" s="40" t="s">
        <v>1284</v>
      </c>
    </row>
    <row r="101" spans="1:69" s="3" customFormat="1" ht="67.5" x14ac:dyDescent="0.25">
      <c r="A101" s="34" t="s">
        <v>286</v>
      </c>
      <c r="B101" s="35"/>
      <c r="C101" s="196" t="s">
        <v>1440</v>
      </c>
      <c r="D101" s="196"/>
      <c r="E101" s="196"/>
      <c r="F101" s="34" t="s">
        <v>404</v>
      </c>
      <c r="G101" s="55">
        <v>7</v>
      </c>
      <c r="H101" s="38"/>
      <c r="I101" s="38"/>
      <c r="J101" s="38"/>
      <c r="K101" s="36" t="s">
        <v>40</v>
      </c>
      <c r="L101" s="38"/>
      <c r="M101" s="38"/>
      <c r="N101" s="39"/>
      <c r="O101" s="38"/>
      <c r="BP101" s="33"/>
      <c r="BQ101" s="40" t="s">
        <v>1440</v>
      </c>
    </row>
    <row r="102" spans="1:69" s="3" customFormat="1" ht="67.5" x14ac:dyDescent="0.25">
      <c r="A102" s="34" t="s">
        <v>675</v>
      </c>
      <c r="B102" s="35"/>
      <c r="C102" s="196" t="s">
        <v>1441</v>
      </c>
      <c r="D102" s="196"/>
      <c r="E102" s="196"/>
      <c r="F102" s="34" t="s">
        <v>404</v>
      </c>
      <c r="G102" s="55">
        <v>7</v>
      </c>
      <c r="H102" s="38"/>
      <c r="I102" s="38"/>
      <c r="J102" s="38"/>
      <c r="K102" s="36" t="s">
        <v>40</v>
      </c>
      <c r="L102" s="38"/>
      <c r="M102" s="38"/>
      <c r="N102" s="39"/>
      <c r="O102" s="38"/>
      <c r="BP102" s="33"/>
      <c r="BQ102" s="40" t="s">
        <v>1441</v>
      </c>
    </row>
    <row r="103" spans="1:69" s="3" customFormat="1" ht="67.5" x14ac:dyDescent="0.25">
      <c r="A103" s="34" t="s">
        <v>297</v>
      </c>
      <c r="B103" s="35"/>
      <c r="C103" s="196" t="s">
        <v>1442</v>
      </c>
      <c r="D103" s="196"/>
      <c r="E103" s="196"/>
      <c r="F103" s="34" t="s">
        <v>404</v>
      </c>
      <c r="G103" s="55">
        <v>30</v>
      </c>
      <c r="H103" s="38"/>
      <c r="I103" s="38"/>
      <c r="J103" s="38"/>
      <c r="K103" s="36" t="s">
        <v>40</v>
      </c>
      <c r="L103" s="38"/>
      <c r="M103" s="38"/>
      <c r="N103" s="39"/>
      <c r="O103" s="38"/>
      <c r="BP103" s="33"/>
      <c r="BQ103" s="40" t="s">
        <v>1442</v>
      </c>
    </row>
    <row r="104" spans="1:69" s="3" customFormat="1" ht="67.5" x14ac:dyDescent="0.25">
      <c r="A104" s="34" t="s">
        <v>677</v>
      </c>
      <c r="B104" s="35"/>
      <c r="C104" s="196" t="s">
        <v>667</v>
      </c>
      <c r="D104" s="196"/>
      <c r="E104" s="196"/>
      <c r="F104" s="34" t="s">
        <v>404</v>
      </c>
      <c r="G104" s="55">
        <v>363</v>
      </c>
      <c r="H104" s="38"/>
      <c r="I104" s="38"/>
      <c r="J104" s="38"/>
      <c r="K104" s="36" t="s">
        <v>40</v>
      </c>
      <c r="L104" s="38"/>
      <c r="M104" s="38"/>
      <c r="N104" s="39"/>
      <c r="O104" s="38"/>
      <c r="BP104" s="33"/>
      <c r="BQ104" s="40" t="s">
        <v>667</v>
      </c>
    </row>
    <row r="105" spans="1:69" s="3" customFormat="1" ht="67.5" x14ac:dyDescent="0.25">
      <c r="A105" s="34" t="s">
        <v>678</v>
      </c>
      <c r="B105" s="35"/>
      <c r="C105" s="196" t="s">
        <v>668</v>
      </c>
      <c r="D105" s="196"/>
      <c r="E105" s="196"/>
      <c r="F105" s="34" t="s">
        <v>404</v>
      </c>
      <c r="G105" s="55">
        <v>84</v>
      </c>
      <c r="H105" s="38"/>
      <c r="I105" s="38"/>
      <c r="J105" s="38"/>
      <c r="K105" s="36" t="s">
        <v>40</v>
      </c>
      <c r="L105" s="38"/>
      <c r="M105" s="38"/>
      <c r="N105" s="39"/>
      <c r="O105" s="38"/>
      <c r="BP105" s="33"/>
      <c r="BQ105" s="40" t="s">
        <v>668</v>
      </c>
    </row>
    <row r="106" spans="1:69" s="3" customFormat="1" ht="67.5" x14ac:dyDescent="0.25">
      <c r="A106" s="34" t="s">
        <v>680</v>
      </c>
      <c r="B106" s="35"/>
      <c r="C106" s="196" t="s">
        <v>1052</v>
      </c>
      <c r="D106" s="196"/>
      <c r="E106" s="196"/>
      <c r="F106" s="34" t="s">
        <v>404</v>
      </c>
      <c r="G106" s="55">
        <v>246</v>
      </c>
      <c r="H106" s="38"/>
      <c r="I106" s="38"/>
      <c r="J106" s="38"/>
      <c r="K106" s="36" t="s">
        <v>40</v>
      </c>
      <c r="L106" s="38"/>
      <c r="M106" s="38"/>
      <c r="N106" s="39"/>
      <c r="O106" s="38"/>
      <c r="BP106" s="33"/>
      <c r="BQ106" s="40" t="s">
        <v>1052</v>
      </c>
    </row>
    <row r="107" spans="1:69" s="3" customFormat="1" ht="67.5" x14ac:dyDescent="0.25">
      <c r="A107" s="34" t="s">
        <v>309</v>
      </c>
      <c r="B107" s="35"/>
      <c r="C107" s="196" t="s">
        <v>669</v>
      </c>
      <c r="D107" s="196"/>
      <c r="E107" s="196"/>
      <c r="F107" s="34" t="s">
        <v>404</v>
      </c>
      <c r="G107" s="55">
        <v>51</v>
      </c>
      <c r="H107" s="38"/>
      <c r="I107" s="38"/>
      <c r="J107" s="38"/>
      <c r="K107" s="36" t="s">
        <v>40</v>
      </c>
      <c r="L107" s="38"/>
      <c r="M107" s="38"/>
      <c r="N107" s="39"/>
      <c r="O107" s="38"/>
      <c r="BP107" s="33"/>
      <c r="BQ107" s="40" t="s">
        <v>669</v>
      </c>
    </row>
    <row r="108" spans="1:69" s="3" customFormat="1" ht="67.5" x14ac:dyDescent="0.25">
      <c r="A108" s="34" t="s">
        <v>539</v>
      </c>
      <c r="B108" s="35"/>
      <c r="C108" s="196" t="s">
        <v>446</v>
      </c>
      <c r="D108" s="196"/>
      <c r="E108" s="196"/>
      <c r="F108" s="34" t="s">
        <v>404</v>
      </c>
      <c r="G108" s="55">
        <v>28</v>
      </c>
      <c r="H108" s="38"/>
      <c r="I108" s="38"/>
      <c r="J108" s="38"/>
      <c r="K108" s="36" t="s">
        <v>40</v>
      </c>
      <c r="L108" s="38"/>
      <c r="M108" s="38"/>
      <c r="N108" s="39"/>
      <c r="O108" s="38"/>
      <c r="BP108" s="33"/>
      <c r="BQ108" s="40" t="s">
        <v>446</v>
      </c>
    </row>
    <row r="109" spans="1:69" s="3" customFormat="1" ht="67.5" x14ac:dyDescent="0.25">
      <c r="A109" s="34" t="s">
        <v>542</v>
      </c>
      <c r="B109" s="35"/>
      <c r="C109" s="196" t="s">
        <v>1136</v>
      </c>
      <c r="D109" s="196"/>
      <c r="E109" s="196"/>
      <c r="F109" s="34" t="s">
        <v>404</v>
      </c>
      <c r="G109" s="55">
        <v>191</v>
      </c>
      <c r="H109" s="38"/>
      <c r="I109" s="38"/>
      <c r="J109" s="38"/>
      <c r="K109" s="36" t="s">
        <v>40</v>
      </c>
      <c r="L109" s="38"/>
      <c r="M109" s="38"/>
      <c r="N109" s="39"/>
      <c r="O109" s="38"/>
      <c r="BP109" s="33"/>
      <c r="BQ109" s="40" t="s">
        <v>1136</v>
      </c>
    </row>
    <row r="110" spans="1:69" s="3" customFormat="1" ht="67.5" x14ac:dyDescent="0.25">
      <c r="A110" s="34" t="s">
        <v>545</v>
      </c>
      <c r="B110" s="35"/>
      <c r="C110" s="196" t="s">
        <v>447</v>
      </c>
      <c r="D110" s="196"/>
      <c r="E110" s="196"/>
      <c r="F110" s="34" t="s">
        <v>404</v>
      </c>
      <c r="G110" s="55">
        <v>86</v>
      </c>
      <c r="H110" s="38"/>
      <c r="I110" s="38"/>
      <c r="J110" s="38"/>
      <c r="K110" s="36" t="s">
        <v>40</v>
      </c>
      <c r="L110" s="38"/>
      <c r="M110" s="38"/>
      <c r="N110" s="39"/>
      <c r="O110" s="38"/>
      <c r="BP110" s="33"/>
      <c r="BQ110" s="40" t="s">
        <v>447</v>
      </c>
    </row>
    <row r="111" spans="1:69" s="3" customFormat="1" ht="67.5" x14ac:dyDescent="0.25">
      <c r="A111" s="34" t="s">
        <v>315</v>
      </c>
      <c r="B111" s="35"/>
      <c r="C111" s="196" t="s">
        <v>1443</v>
      </c>
      <c r="D111" s="196"/>
      <c r="E111" s="196"/>
      <c r="F111" s="34" t="s">
        <v>404</v>
      </c>
      <c r="G111" s="55">
        <v>12</v>
      </c>
      <c r="H111" s="38"/>
      <c r="I111" s="38"/>
      <c r="J111" s="38"/>
      <c r="K111" s="36" t="s">
        <v>40</v>
      </c>
      <c r="L111" s="38"/>
      <c r="M111" s="38"/>
      <c r="N111" s="39"/>
      <c r="O111" s="38"/>
      <c r="BP111" s="33"/>
      <c r="BQ111" s="40" t="s">
        <v>1443</v>
      </c>
    </row>
    <row r="112" spans="1:69" s="3" customFormat="1" ht="67.5" x14ac:dyDescent="0.25">
      <c r="A112" s="34" t="s">
        <v>548</v>
      </c>
      <c r="B112" s="35"/>
      <c r="C112" s="196" t="s">
        <v>1188</v>
      </c>
      <c r="D112" s="196"/>
      <c r="E112" s="196"/>
      <c r="F112" s="34" t="s">
        <v>404</v>
      </c>
      <c r="G112" s="55">
        <v>119</v>
      </c>
      <c r="H112" s="38"/>
      <c r="I112" s="38"/>
      <c r="J112" s="38"/>
      <c r="K112" s="36" t="s">
        <v>40</v>
      </c>
      <c r="L112" s="38"/>
      <c r="M112" s="38"/>
      <c r="N112" s="39"/>
      <c r="O112" s="38"/>
      <c r="BP112" s="33"/>
      <c r="BQ112" s="40" t="s">
        <v>1188</v>
      </c>
    </row>
    <row r="113" spans="1:70" s="3" customFormat="1" ht="67.5" x14ac:dyDescent="0.25">
      <c r="A113" s="34" t="s">
        <v>686</v>
      </c>
      <c r="B113" s="35"/>
      <c r="C113" s="196" t="s">
        <v>1444</v>
      </c>
      <c r="D113" s="196"/>
      <c r="E113" s="196"/>
      <c r="F113" s="34" t="s">
        <v>404</v>
      </c>
      <c r="G113" s="55">
        <v>36</v>
      </c>
      <c r="H113" s="38"/>
      <c r="I113" s="38"/>
      <c r="J113" s="38"/>
      <c r="K113" s="36" t="s">
        <v>40</v>
      </c>
      <c r="L113" s="38"/>
      <c r="M113" s="38"/>
      <c r="N113" s="39"/>
      <c r="O113" s="38"/>
      <c r="BP113" s="33"/>
      <c r="BQ113" s="40" t="s">
        <v>1444</v>
      </c>
    </row>
    <row r="114" spans="1:70" s="3" customFormat="1" ht="67.5" x14ac:dyDescent="0.25">
      <c r="A114" s="34" t="s">
        <v>322</v>
      </c>
      <c r="B114" s="35"/>
      <c r="C114" s="196" t="s">
        <v>445</v>
      </c>
      <c r="D114" s="196"/>
      <c r="E114" s="196"/>
      <c r="F114" s="34" t="s">
        <v>404</v>
      </c>
      <c r="G114" s="55">
        <v>11</v>
      </c>
      <c r="H114" s="38"/>
      <c r="I114" s="38"/>
      <c r="J114" s="38"/>
      <c r="K114" s="36" t="s">
        <v>40</v>
      </c>
      <c r="L114" s="38"/>
      <c r="M114" s="38"/>
      <c r="N114" s="39"/>
      <c r="O114" s="38"/>
      <c r="BP114" s="33"/>
      <c r="BQ114" s="40" t="s">
        <v>445</v>
      </c>
    </row>
    <row r="115" spans="1:70" s="3" customFormat="1" ht="67.5" x14ac:dyDescent="0.25">
      <c r="A115" s="34" t="s">
        <v>561</v>
      </c>
      <c r="B115" s="35"/>
      <c r="C115" s="196" t="s">
        <v>1286</v>
      </c>
      <c r="D115" s="196"/>
      <c r="E115" s="196"/>
      <c r="F115" s="34" t="s">
        <v>404</v>
      </c>
      <c r="G115" s="55">
        <v>11</v>
      </c>
      <c r="H115" s="38"/>
      <c r="I115" s="38"/>
      <c r="J115" s="38"/>
      <c r="K115" s="36" t="s">
        <v>40</v>
      </c>
      <c r="L115" s="38"/>
      <c r="M115" s="38"/>
      <c r="N115" s="39"/>
      <c r="O115" s="38"/>
      <c r="BP115" s="33"/>
      <c r="BQ115" s="40" t="s">
        <v>1286</v>
      </c>
    </row>
    <row r="116" spans="1:70" s="3" customFormat="1" ht="67.5" x14ac:dyDescent="0.25">
      <c r="A116" s="34" t="s">
        <v>329</v>
      </c>
      <c r="B116" s="35"/>
      <c r="C116" s="196" t="s">
        <v>449</v>
      </c>
      <c r="D116" s="196"/>
      <c r="E116" s="196"/>
      <c r="F116" s="34" t="s">
        <v>404</v>
      </c>
      <c r="G116" s="55">
        <v>90</v>
      </c>
      <c r="H116" s="38"/>
      <c r="I116" s="38"/>
      <c r="J116" s="38"/>
      <c r="K116" s="36" t="s">
        <v>40</v>
      </c>
      <c r="L116" s="38"/>
      <c r="M116" s="38"/>
      <c r="N116" s="39"/>
      <c r="O116" s="38"/>
      <c r="BP116" s="33"/>
      <c r="BQ116" s="40" t="s">
        <v>449</v>
      </c>
    </row>
    <row r="117" spans="1:70" s="3" customFormat="1" ht="67.5" x14ac:dyDescent="0.25">
      <c r="A117" s="34" t="s">
        <v>332</v>
      </c>
      <c r="B117" s="35"/>
      <c r="C117" s="196" t="s">
        <v>1053</v>
      </c>
      <c r="D117" s="196"/>
      <c r="E117" s="196"/>
      <c r="F117" s="34" t="s">
        <v>404</v>
      </c>
      <c r="G117" s="55">
        <v>24</v>
      </c>
      <c r="H117" s="38"/>
      <c r="I117" s="38"/>
      <c r="J117" s="38"/>
      <c r="K117" s="36" t="s">
        <v>40</v>
      </c>
      <c r="L117" s="38"/>
      <c r="M117" s="38"/>
      <c r="N117" s="39"/>
      <c r="O117" s="38"/>
      <c r="BP117" s="33"/>
      <c r="BQ117" s="40" t="s">
        <v>1053</v>
      </c>
    </row>
    <row r="118" spans="1:70" s="3" customFormat="1" ht="67.5" x14ac:dyDescent="0.25">
      <c r="A118" s="34" t="s">
        <v>571</v>
      </c>
      <c r="B118" s="35"/>
      <c r="C118" s="196" t="s">
        <v>671</v>
      </c>
      <c r="D118" s="196"/>
      <c r="E118" s="196"/>
      <c r="F118" s="34" t="s">
        <v>404</v>
      </c>
      <c r="G118" s="55">
        <v>61</v>
      </c>
      <c r="H118" s="38"/>
      <c r="I118" s="38"/>
      <c r="J118" s="38"/>
      <c r="K118" s="36" t="s">
        <v>40</v>
      </c>
      <c r="L118" s="38"/>
      <c r="M118" s="38"/>
      <c r="N118" s="39"/>
      <c r="O118" s="38"/>
      <c r="BP118" s="33"/>
      <c r="BQ118" s="40" t="s">
        <v>671</v>
      </c>
    </row>
    <row r="119" spans="1:70" s="3" customFormat="1" ht="67.5" x14ac:dyDescent="0.25">
      <c r="A119" s="34" t="s">
        <v>339</v>
      </c>
      <c r="B119" s="35"/>
      <c r="C119" s="196" t="s">
        <v>451</v>
      </c>
      <c r="D119" s="196"/>
      <c r="E119" s="196"/>
      <c r="F119" s="34" t="s">
        <v>404</v>
      </c>
      <c r="G119" s="55">
        <v>2424</v>
      </c>
      <c r="H119" s="38"/>
      <c r="I119" s="38"/>
      <c r="J119" s="38"/>
      <c r="K119" s="36" t="s">
        <v>40</v>
      </c>
      <c r="L119" s="38"/>
      <c r="M119" s="38"/>
      <c r="N119" s="39"/>
      <c r="O119" s="38"/>
      <c r="BP119" s="33"/>
      <c r="BQ119" s="40" t="s">
        <v>451</v>
      </c>
    </row>
    <row r="120" spans="1:70" s="3" customFormat="1" ht="67.5" x14ac:dyDescent="0.25">
      <c r="A120" s="34" t="s">
        <v>342</v>
      </c>
      <c r="B120" s="35"/>
      <c r="C120" s="196" t="s">
        <v>452</v>
      </c>
      <c r="D120" s="196"/>
      <c r="E120" s="196"/>
      <c r="F120" s="34" t="s">
        <v>404</v>
      </c>
      <c r="G120" s="55">
        <v>363</v>
      </c>
      <c r="H120" s="38"/>
      <c r="I120" s="38"/>
      <c r="J120" s="38"/>
      <c r="K120" s="36" t="s">
        <v>40</v>
      </c>
      <c r="L120" s="38"/>
      <c r="M120" s="38"/>
      <c r="N120" s="39"/>
      <c r="O120" s="38"/>
      <c r="BP120" s="33"/>
      <c r="BQ120" s="40" t="s">
        <v>452</v>
      </c>
    </row>
    <row r="121" spans="1:70" s="3" customFormat="1" ht="67.5" x14ac:dyDescent="0.25">
      <c r="A121" s="34" t="s">
        <v>345</v>
      </c>
      <c r="B121" s="35"/>
      <c r="C121" s="196" t="s">
        <v>673</v>
      </c>
      <c r="D121" s="196"/>
      <c r="E121" s="196"/>
      <c r="F121" s="34" t="s">
        <v>404</v>
      </c>
      <c r="G121" s="55">
        <v>395</v>
      </c>
      <c r="H121" s="38"/>
      <c r="I121" s="38"/>
      <c r="J121" s="38"/>
      <c r="K121" s="36" t="s">
        <v>40</v>
      </c>
      <c r="L121" s="38"/>
      <c r="M121" s="38"/>
      <c r="N121" s="39"/>
      <c r="O121" s="38"/>
      <c r="BP121" s="33"/>
      <c r="BQ121" s="40" t="s">
        <v>673</v>
      </c>
    </row>
    <row r="122" spans="1:70" s="3" customFormat="1" ht="67.5" x14ac:dyDescent="0.25">
      <c r="A122" s="34" t="s">
        <v>690</v>
      </c>
      <c r="B122" s="35"/>
      <c r="C122" s="196" t="s">
        <v>674</v>
      </c>
      <c r="D122" s="196"/>
      <c r="E122" s="196"/>
      <c r="F122" s="34" t="s">
        <v>404</v>
      </c>
      <c r="G122" s="55">
        <v>81</v>
      </c>
      <c r="H122" s="38"/>
      <c r="I122" s="38"/>
      <c r="J122" s="38"/>
      <c r="K122" s="36" t="s">
        <v>40</v>
      </c>
      <c r="L122" s="38"/>
      <c r="M122" s="38"/>
      <c r="N122" s="39"/>
      <c r="O122" s="38"/>
      <c r="BP122" s="33"/>
      <c r="BQ122" s="40" t="s">
        <v>674</v>
      </c>
    </row>
    <row r="123" spans="1:70" s="3" customFormat="1" ht="67.5" x14ac:dyDescent="0.25">
      <c r="A123" s="34" t="s">
        <v>591</v>
      </c>
      <c r="B123" s="35"/>
      <c r="C123" s="196" t="s">
        <v>676</v>
      </c>
      <c r="D123" s="196"/>
      <c r="E123" s="196"/>
      <c r="F123" s="34" t="s">
        <v>404</v>
      </c>
      <c r="G123" s="55">
        <v>190</v>
      </c>
      <c r="H123" s="38"/>
      <c r="I123" s="38"/>
      <c r="J123" s="38"/>
      <c r="K123" s="36" t="s">
        <v>40</v>
      </c>
      <c r="L123" s="38"/>
      <c r="M123" s="38"/>
      <c r="N123" s="39"/>
      <c r="O123" s="38"/>
      <c r="BP123" s="33"/>
      <c r="BQ123" s="40" t="s">
        <v>676</v>
      </c>
    </row>
    <row r="124" spans="1:70" s="3" customFormat="1" ht="67.5" x14ac:dyDescent="0.25">
      <c r="A124" s="34" t="s">
        <v>593</v>
      </c>
      <c r="B124" s="35"/>
      <c r="C124" s="196" t="s">
        <v>455</v>
      </c>
      <c r="D124" s="196"/>
      <c r="E124" s="196"/>
      <c r="F124" s="34" t="s">
        <v>404</v>
      </c>
      <c r="G124" s="55">
        <v>473</v>
      </c>
      <c r="H124" s="38"/>
      <c r="I124" s="38"/>
      <c r="J124" s="38"/>
      <c r="K124" s="36" t="s">
        <v>40</v>
      </c>
      <c r="L124" s="38"/>
      <c r="M124" s="38"/>
      <c r="N124" s="39"/>
      <c r="O124" s="38"/>
      <c r="BP124" s="33"/>
      <c r="BQ124" s="40" t="s">
        <v>455</v>
      </c>
    </row>
    <row r="125" spans="1:70" s="3" customFormat="1" ht="67.5" x14ac:dyDescent="0.25">
      <c r="A125" s="34" t="s">
        <v>595</v>
      </c>
      <c r="B125" s="35"/>
      <c r="C125" s="196" t="s">
        <v>456</v>
      </c>
      <c r="D125" s="196"/>
      <c r="E125" s="196"/>
      <c r="F125" s="34" t="s">
        <v>404</v>
      </c>
      <c r="G125" s="55">
        <v>480</v>
      </c>
      <c r="H125" s="38"/>
      <c r="I125" s="38"/>
      <c r="J125" s="38"/>
      <c r="K125" s="36" t="s">
        <v>40</v>
      </c>
      <c r="L125" s="38"/>
      <c r="M125" s="38"/>
      <c r="N125" s="39"/>
      <c r="O125" s="38"/>
      <c r="BP125" s="33"/>
      <c r="BQ125" s="40" t="s">
        <v>456</v>
      </c>
    </row>
    <row r="126" spans="1:70" s="3" customFormat="1" ht="15" x14ac:dyDescent="0.25">
      <c r="A126" s="197" t="s">
        <v>457</v>
      </c>
      <c r="B126" s="198"/>
      <c r="C126" s="198"/>
      <c r="D126" s="198"/>
      <c r="E126" s="198"/>
      <c r="F126" s="198"/>
      <c r="G126" s="198"/>
      <c r="H126" s="198"/>
      <c r="I126" s="198"/>
      <c r="J126" s="198"/>
      <c r="K126" s="198"/>
      <c r="L126" s="198"/>
      <c r="M126" s="198"/>
      <c r="N126" s="198"/>
      <c r="O126" s="199"/>
      <c r="BP126" s="33"/>
      <c r="BQ126" s="40"/>
      <c r="BR126" s="56" t="s">
        <v>457</v>
      </c>
    </row>
    <row r="127" spans="1:70" s="3" customFormat="1" ht="67.5" x14ac:dyDescent="0.25">
      <c r="A127" s="34" t="s">
        <v>597</v>
      </c>
      <c r="B127" s="35"/>
      <c r="C127" s="196" t="s">
        <v>458</v>
      </c>
      <c r="D127" s="196"/>
      <c r="E127" s="196"/>
      <c r="F127" s="34" t="s">
        <v>404</v>
      </c>
      <c r="G127" s="55">
        <v>1026</v>
      </c>
      <c r="H127" s="38"/>
      <c r="I127" s="38"/>
      <c r="J127" s="38"/>
      <c r="K127" s="36" t="s">
        <v>40</v>
      </c>
      <c r="L127" s="38"/>
      <c r="M127" s="38"/>
      <c r="N127" s="39"/>
      <c r="O127" s="38"/>
      <c r="BP127" s="33"/>
      <c r="BQ127" s="40" t="s">
        <v>458</v>
      </c>
      <c r="BR127" s="56"/>
    </row>
    <row r="128" spans="1:70" s="3" customFormat="1" ht="67.5" x14ac:dyDescent="0.25">
      <c r="A128" s="34" t="s">
        <v>981</v>
      </c>
      <c r="B128" s="35"/>
      <c r="C128" s="196" t="s">
        <v>459</v>
      </c>
      <c r="D128" s="196"/>
      <c r="E128" s="196"/>
      <c r="F128" s="34" t="s">
        <v>404</v>
      </c>
      <c r="G128" s="55">
        <v>185</v>
      </c>
      <c r="H128" s="38"/>
      <c r="I128" s="38"/>
      <c r="J128" s="38"/>
      <c r="K128" s="36" t="s">
        <v>40</v>
      </c>
      <c r="L128" s="38"/>
      <c r="M128" s="38"/>
      <c r="N128" s="39"/>
      <c r="O128" s="38"/>
      <c r="BP128" s="33"/>
      <c r="BQ128" s="40" t="s">
        <v>459</v>
      </c>
      <c r="BR128" s="56"/>
    </row>
    <row r="129" spans="1:70" s="3" customFormat="1" ht="67.5" x14ac:dyDescent="0.25">
      <c r="A129" s="34" t="s">
        <v>983</v>
      </c>
      <c r="B129" s="35"/>
      <c r="C129" s="196" t="s">
        <v>460</v>
      </c>
      <c r="D129" s="196"/>
      <c r="E129" s="196"/>
      <c r="F129" s="34" t="s">
        <v>404</v>
      </c>
      <c r="G129" s="55">
        <v>500</v>
      </c>
      <c r="H129" s="38"/>
      <c r="I129" s="38"/>
      <c r="J129" s="38"/>
      <c r="K129" s="36" t="s">
        <v>40</v>
      </c>
      <c r="L129" s="38"/>
      <c r="M129" s="38"/>
      <c r="N129" s="39"/>
      <c r="O129" s="38"/>
      <c r="BP129" s="33"/>
      <c r="BQ129" s="40" t="s">
        <v>460</v>
      </c>
      <c r="BR129" s="56"/>
    </row>
    <row r="130" spans="1:70" s="3" customFormat="1" ht="67.5" x14ac:dyDescent="0.25">
      <c r="A130" s="34" t="s">
        <v>701</v>
      </c>
      <c r="B130" s="35"/>
      <c r="C130" s="196" t="s">
        <v>685</v>
      </c>
      <c r="D130" s="196"/>
      <c r="E130" s="196"/>
      <c r="F130" s="34" t="s">
        <v>404</v>
      </c>
      <c r="G130" s="55">
        <v>55</v>
      </c>
      <c r="H130" s="38"/>
      <c r="I130" s="38"/>
      <c r="J130" s="38"/>
      <c r="K130" s="36" t="s">
        <v>40</v>
      </c>
      <c r="L130" s="38"/>
      <c r="M130" s="38"/>
      <c r="N130" s="39"/>
      <c r="O130" s="38"/>
      <c r="BP130" s="33"/>
      <c r="BQ130" s="40" t="s">
        <v>685</v>
      </c>
      <c r="BR130" s="56"/>
    </row>
    <row r="131" spans="1:70" s="3" customFormat="1" ht="67.5" x14ac:dyDescent="0.25">
      <c r="A131" s="34" t="s">
        <v>702</v>
      </c>
      <c r="B131" s="35"/>
      <c r="C131" s="196" t="s">
        <v>461</v>
      </c>
      <c r="D131" s="196"/>
      <c r="E131" s="196"/>
      <c r="F131" s="34" t="s">
        <v>404</v>
      </c>
      <c r="G131" s="55">
        <v>824</v>
      </c>
      <c r="H131" s="38"/>
      <c r="I131" s="38"/>
      <c r="J131" s="38"/>
      <c r="K131" s="36" t="s">
        <v>40</v>
      </c>
      <c r="L131" s="38"/>
      <c r="M131" s="38"/>
      <c r="N131" s="39"/>
      <c r="O131" s="38"/>
      <c r="BP131" s="33"/>
      <c r="BQ131" s="40" t="s">
        <v>461</v>
      </c>
      <c r="BR131" s="56"/>
    </row>
    <row r="132" spans="1:70" s="3" customFormat="1" ht="67.5" x14ac:dyDescent="0.25">
      <c r="A132" s="34" t="s">
        <v>987</v>
      </c>
      <c r="B132" s="35"/>
      <c r="C132" s="196" t="s">
        <v>462</v>
      </c>
      <c r="D132" s="196"/>
      <c r="E132" s="196"/>
      <c r="F132" s="34" t="s">
        <v>463</v>
      </c>
      <c r="G132" s="55">
        <v>250</v>
      </c>
      <c r="H132" s="38"/>
      <c r="I132" s="38"/>
      <c r="J132" s="38"/>
      <c r="K132" s="36" t="s">
        <v>40</v>
      </c>
      <c r="L132" s="38"/>
      <c r="M132" s="38"/>
      <c r="N132" s="39"/>
      <c r="O132" s="38"/>
      <c r="BP132" s="33"/>
      <c r="BQ132" s="40" t="s">
        <v>462</v>
      </c>
      <c r="BR132" s="56"/>
    </row>
    <row r="133" spans="1:70" s="3" customFormat="1" ht="67.5" x14ac:dyDescent="0.25">
      <c r="A133" s="34" t="s">
        <v>989</v>
      </c>
      <c r="B133" s="35"/>
      <c r="C133" s="196" t="s">
        <v>464</v>
      </c>
      <c r="D133" s="196"/>
      <c r="E133" s="196"/>
      <c r="F133" s="34" t="s">
        <v>404</v>
      </c>
      <c r="G133" s="55">
        <v>6225</v>
      </c>
      <c r="H133" s="38"/>
      <c r="I133" s="38"/>
      <c r="J133" s="38"/>
      <c r="K133" s="36" t="s">
        <v>40</v>
      </c>
      <c r="L133" s="38"/>
      <c r="M133" s="38"/>
      <c r="N133" s="39"/>
      <c r="O133" s="38"/>
      <c r="BP133" s="33"/>
      <c r="BQ133" s="40" t="s">
        <v>464</v>
      </c>
      <c r="BR133" s="56"/>
    </row>
    <row r="134" spans="1:70" s="3" customFormat="1" ht="67.5" x14ac:dyDescent="0.25">
      <c r="A134" s="34" t="s">
        <v>991</v>
      </c>
      <c r="B134" s="35"/>
      <c r="C134" s="196" t="s">
        <v>687</v>
      </c>
      <c r="D134" s="196"/>
      <c r="E134" s="196"/>
      <c r="F134" s="34" t="s">
        <v>404</v>
      </c>
      <c r="G134" s="55">
        <v>100</v>
      </c>
      <c r="H134" s="38"/>
      <c r="I134" s="38"/>
      <c r="J134" s="38"/>
      <c r="K134" s="36" t="s">
        <v>40</v>
      </c>
      <c r="L134" s="38"/>
      <c r="M134" s="38"/>
      <c r="N134" s="39"/>
      <c r="O134" s="38"/>
      <c r="BP134" s="33"/>
      <c r="BQ134" s="40" t="s">
        <v>687</v>
      </c>
      <c r="BR134" s="56"/>
    </row>
    <row r="135" spans="1:70" s="3" customFormat="1" ht="67.5" x14ac:dyDescent="0.25">
      <c r="A135" s="34" t="s">
        <v>710</v>
      </c>
      <c r="B135" s="35"/>
      <c r="C135" s="196" t="s">
        <v>688</v>
      </c>
      <c r="D135" s="196"/>
      <c r="E135" s="196"/>
      <c r="F135" s="34" t="s">
        <v>404</v>
      </c>
      <c r="G135" s="55">
        <v>900</v>
      </c>
      <c r="H135" s="38"/>
      <c r="I135" s="38"/>
      <c r="J135" s="38"/>
      <c r="K135" s="36" t="s">
        <v>40</v>
      </c>
      <c r="L135" s="38"/>
      <c r="M135" s="38"/>
      <c r="N135" s="39"/>
      <c r="O135" s="38"/>
      <c r="BP135" s="33"/>
      <c r="BQ135" s="40" t="s">
        <v>688</v>
      </c>
      <c r="BR135" s="56"/>
    </row>
    <row r="136" spans="1:70" s="3" customFormat="1" ht="67.5" x14ac:dyDescent="0.25">
      <c r="A136" s="34" t="s">
        <v>712</v>
      </c>
      <c r="B136" s="35"/>
      <c r="C136" s="196" t="s">
        <v>465</v>
      </c>
      <c r="D136" s="196"/>
      <c r="E136" s="196"/>
      <c r="F136" s="34" t="s">
        <v>404</v>
      </c>
      <c r="G136" s="55">
        <v>19600</v>
      </c>
      <c r="H136" s="38"/>
      <c r="I136" s="38"/>
      <c r="J136" s="38"/>
      <c r="K136" s="36" t="s">
        <v>40</v>
      </c>
      <c r="L136" s="38"/>
      <c r="M136" s="38"/>
      <c r="N136" s="39"/>
      <c r="O136" s="38"/>
      <c r="BP136" s="33"/>
      <c r="BQ136" s="40" t="s">
        <v>465</v>
      </c>
      <c r="BR136" s="56"/>
    </row>
    <row r="137" spans="1:70" s="3" customFormat="1" ht="67.5" x14ac:dyDescent="0.25">
      <c r="A137" s="34" t="s">
        <v>994</v>
      </c>
      <c r="B137" s="35"/>
      <c r="C137" s="196" t="s">
        <v>689</v>
      </c>
      <c r="D137" s="196"/>
      <c r="E137" s="196"/>
      <c r="F137" s="34" t="s">
        <v>404</v>
      </c>
      <c r="G137" s="55">
        <v>3500</v>
      </c>
      <c r="H137" s="38"/>
      <c r="I137" s="38"/>
      <c r="J137" s="38"/>
      <c r="K137" s="36" t="s">
        <v>40</v>
      </c>
      <c r="L137" s="38"/>
      <c r="M137" s="38"/>
      <c r="N137" s="39"/>
      <c r="O137" s="38"/>
      <c r="BP137" s="33"/>
      <c r="BQ137" s="40" t="s">
        <v>689</v>
      </c>
      <c r="BR137" s="56"/>
    </row>
    <row r="138" spans="1:70" s="3" customFormat="1" ht="67.5" x14ac:dyDescent="0.25">
      <c r="A138" s="34" t="s">
        <v>996</v>
      </c>
      <c r="B138" s="35"/>
      <c r="C138" s="196" t="s">
        <v>466</v>
      </c>
      <c r="D138" s="196"/>
      <c r="E138" s="196"/>
      <c r="F138" s="34" t="s">
        <v>404</v>
      </c>
      <c r="G138" s="55">
        <v>1200</v>
      </c>
      <c r="H138" s="38"/>
      <c r="I138" s="38"/>
      <c r="J138" s="38"/>
      <c r="K138" s="36" t="s">
        <v>40</v>
      </c>
      <c r="L138" s="38"/>
      <c r="M138" s="38"/>
      <c r="N138" s="39"/>
      <c r="O138" s="38"/>
      <c r="BP138" s="33"/>
      <c r="BQ138" s="40" t="s">
        <v>466</v>
      </c>
      <c r="BR138" s="56"/>
    </row>
    <row r="139" spans="1:70" s="3" customFormat="1" ht="67.5" x14ac:dyDescent="0.25">
      <c r="A139" s="34" t="s">
        <v>719</v>
      </c>
      <c r="B139" s="35"/>
      <c r="C139" s="196" t="s">
        <v>467</v>
      </c>
      <c r="D139" s="196"/>
      <c r="E139" s="196"/>
      <c r="F139" s="34" t="s">
        <v>404</v>
      </c>
      <c r="G139" s="55">
        <v>6600</v>
      </c>
      <c r="H139" s="38"/>
      <c r="I139" s="38"/>
      <c r="J139" s="38"/>
      <c r="K139" s="36" t="s">
        <v>40</v>
      </c>
      <c r="L139" s="38"/>
      <c r="M139" s="38"/>
      <c r="N139" s="39"/>
      <c r="O139" s="38"/>
      <c r="BP139" s="33"/>
      <c r="BQ139" s="40" t="s">
        <v>467</v>
      </c>
      <c r="BR139" s="56"/>
    </row>
    <row r="140" spans="1:70" s="3" customFormat="1" ht="67.5" x14ac:dyDescent="0.25">
      <c r="A140" s="34" t="s">
        <v>999</v>
      </c>
      <c r="B140" s="35"/>
      <c r="C140" s="196" t="s">
        <v>468</v>
      </c>
      <c r="D140" s="196"/>
      <c r="E140" s="196"/>
      <c r="F140" s="34" t="s">
        <v>404</v>
      </c>
      <c r="G140" s="55">
        <v>800</v>
      </c>
      <c r="H140" s="38"/>
      <c r="I140" s="38"/>
      <c r="J140" s="38"/>
      <c r="K140" s="36" t="s">
        <v>40</v>
      </c>
      <c r="L140" s="38"/>
      <c r="M140" s="38"/>
      <c r="N140" s="39"/>
      <c r="O140" s="38"/>
      <c r="BP140" s="33"/>
      <c r="BQ140" s="40" t="s">
        <v>468</v>
      </c>
      <c r="BR140" s="56"/>
    </row>
    <row r="141" spans="1:70" s="3" customFormat="1" ht="67.5" x14ac:dyDescent="0.25">
      <c r="A141" s="34" t="s">
        <v>1153</v>
      </c>
      <c r="B141" s="35"/>
      <c r="C141" s="196" t="s">
        <v>469</v>
      </c>
      <c r="D141" s="196"/>
      <c r="E141" s="196"/>
      <c r="F141" s="34" t="s">
        <v>470</v>
      </c>
      <c r="G141" s="55">
        <v>15</v>
      </c>
      <c r="H141" s="38"/>
      <c r="I141" s="38"/>
      <c r="J141" s="38"/>
      <c r="K141" s="36" t="s">
        <v>40</v>
      </c>
      <c r="L141" s="38"/>
      <c r="M141" s="38"/>
      <c r="N141" s="39"/>
      <c r="O141" s="38"/>
      <c r="BP141" s="33"/>
      <c r="BQ141" s="40" t="s">
        <v>469</v>
      </c>
      <c r="BR141" s="56"/>
    </row>
    <row r="142" spans="1:70" s="3" customFormat="1" ht="67.5" x14ac:dyDescent="0.25">
      <c r="A142" s="34" t="s">
        <v>1005</v>
      </c>
      <c r="B142" s="35"/>
      <c r="C142" s="196" t="s">
        <v>1288</v>
      </c>
      <c r="D142" s="196"/>
      <c r="E142" s="196"/>
      <c r="F142" s="34" t="s">
        <v>470</v>
      </c>
      <c r="G142" s="55">
        <v>10</v>
      </c>
      <c r="H142" s="38"/>
      <c r="I142" s="38"/>
      <c r="J142" s="38"/>
      <c r="K142" s="36" t="s">
        <v>40</v>
      </c>
      <c r="L142" s="38"/>
      <c r="M142" s="38"/>
      <c r="N142" s="39"/>
      <c r="O142" s="38"/>
      <c r="BP142" s="33"/>
      <c r="BQ142" s="40" t="s">
        <v>1288</v>
      </c>
      <c r="BR142" s="56"/>
    </row>
    <row r="143" spans="1:70" s="3" customFormat="1" ht="67.5" x14ac:dyDescent="0.25">
      <c r="A143" s="34" t="s">
        <v>1007</v>
      </c>
      <c r="B143" s="35"/>
      <c r="C143" s="196" t="s">
        <v>1445</v>
      </c>
      <c r="D143" s="196"/>
      <c r="E143" s="196"/>
      <c r="F143" s="34" t="s">
        <v>470</v>
      </c>
      <c r="G143" s="55">
        <v>5</v>
      </c>
      <c r="H143" s="38"/>
      <c r="I143" s="38"/>
      <c r="J143" s="38"/>
      <c r="K143" s="36" t="s">
        <v>40</v>
      </c>
      <c r="L143" s="38"/>
      <c r="M143" s="38"/>
      <c r="N143" s="39"/>
      <c r="O143" s="38"/>
      <c r="BP143" s="33"/>
      <c r="BQ143" s="40" t="s">
        <v>1445</v>
      </c>
      <c r="BR143" s="56"/>
    </row>
    <row r="144" spans="1:70" s="3" customFormat="1" ht="67.5" x14ac:dyDescent="0.25">
      <c r="A144" s="34" t="s">
        <v>728</v>
      </c>
      <c r="B144" s="35"/>
      <c r="C144" s="196" t="s">
        <v>1446</v>
      </c>
      <c r="D144" s="196"/>
      <c r="E144" s="196"/>
      <c r="F144" s="34" t="s">
        <v>470</v>
      </c>
      <c r="G144" s="55">
        <v>21</v>
      </c>
      <c r="H144" s="38"/>
      <c r="I144" s="38"/>
      <c r="J144" s="38"/>
      <c r="K144" s="36" t="s">
        <v>40</v>
      </c>
      <c r="L144" s="38"/>
      <c r="M144" s="38"/>
      <c r="N144" s="39"/>
      <c r="O144" s="38"/>
      <c r="BP144" s="33"/>
      <c r="BQ144" s="40" t="s">
        <v>1446</v>
      </c>
      <c r="BR144" s="56"/>
    </row>
    <row r="145" spans="1:70" s="3" customFormat="1" ht="67.5" x14ac:dyDescent="0.25">
      <c r="A145" s="34" t="s">
        <v>730</v>
      </c>
      <c r="B145" s="35"/>
      <c r="C145" s="196" t="s">
        <v>1447</v>
      </c>
      <c r="D145" s="196"/>
      <c r="E145" s="196"/>
      <c r="F145" s="34" t="s">
        <v>470</v>
      </c>
      <c r="G145" s="55">
        <v>1</v>
      </c>
      <c r="H145" s="38"/>
      <c r="I145" s="38"/>
      <c r="J145" s="38"/>
      <c r="K145" s="36" t="s">
        <v>40</v>
      </c>
      <c r="L145" s="38"/>
      <c r="M145" s="38"/>
      <c r="N145" s="39"/>
      <c r="O145" s="38"/>
      <c r="BP145" s="33"/>
      <c r="BQ145" s="40" t="s">
        <v>1447</v>
      </c>
      <c r="BR145" s="56"/>
    </row>
    <row r="146" spans="1:70" s="3" customFormat="1" ht="67.5" x14ac:dyDescent="0.25">
      <c r="A146" s="34" t="s">
        <v>732</v>
      </c>
      <c r="B146" s="35"/>
      <c r="C146" s="196" t="s">
        <v>684</v>
      </c>
      <c r="D146" s="196"/>
      <c r="E146" s="196"/>
      <c r="F146" s="34" t="s">
        <v>404</v>
      </c>
      <c r="G146" s="55">
        <v>58</v>
      </c>
      <c r="H146" s="38"/>
      <c r="I146" s="38"/>
      <c r="J146" s="38"/>
      <c r="K146" s="36" t="s">
        <v>40</v>
      </c>
      <c r="L146" s="38"/>
      <c r="M146" s="38"/>
      <c r="N146" s="39"/>
      <c r="O146" s="38"/>
      <c r="BP146" s="33"/>
      <c r="BQ146" s="40" t="s">
        <v>684</v>
      </c>
      <c r="BR146" s="56"/>
    </row>
    <row r="147" spans="1:70" s="3" customFormat="1" ht="67.5" x14ac:dyDescent="0.25">
      <c r="A147" s="34" t="s">
        <v>733</v>
      </c>
      <c r="B147" s="35"/>
      <c r="C147" s="196" t="s">
        <v>693</v>
      </c>
      <c r="D147" s="196"/>
      <c r="E147" s="196"/>
      <c r="F147" s="34" t="s">
        <v>470</v>
      </c>
      <c r="G147" s="55">
        <v>1</v>
      </c>
      <c r="H147" s="38"/>
      <c r="I147" s="38"/>
      <c r="J147" s="38"/>
      <c r="K147" s="36" t="s">
        <v>40</v>
      </c>
      <c r="L147" s="38"/>
      <c r="M147" s="38"/>
      <c r="N147" s="39"/>
      <c r="O147" s="38"/>
      <c r="BP147" s="33"/>
      <c r="BQ147" s="40" t="s">
        <v>693</v>
      </c>
      <c r="BR147" s="56"/>
    </row>
    <row r="148" spans="1:70" s="3" customFormat="1" ht="67.5" x14ac:dyDescent="0.25">
      <c r="A148" s="34" t="s">
        <v>734</v>
      </c>
      <c r="B148" s="35"/>
      <c r="C148" s="196" t="s">
        <v>694</v>
      </c>
      <c r="D148" s="196"/>
      <c r="E148" s="196"/>
      <c r="F148" s="34" t="s">
        <v>470</v>
      </c>
      <c r="G148" s="55">
        <v>27</v>
      </c>
      <c r="H148" s="38"/>
      <c r="I148" s="38"/>
      <c r="J148" s="38"/>
      <c r="K148" s="36" t="s">
        <v>40</v>
      </c>
      <c r="L148" s="38"/>
      <c r="M148" s="38"/>
      <c r="N148" s="39"/>
      <c r="O148" s="38"/>
      <c r="BP148" s="33"/>
      <c r="BQ148" s="40" t="s">
        <v>694</v>
      </c>
      <c r="BR148" s="56"/>
    </row>
    <row r="149" spans="1:70" s="3" customFormat="1" ht="67.5" x14ac:dyDescent="0.25">
      <c r="A149" s="34" t="s">
        <v>1162</v>
      </c>
      <c r="B149" s="35"/>
      <c r="C149" s="196" t="s">
        <v>1448</v>
      </c>
      <c r="D149" s="196"/>
      <c r="E149" s="196"/>
      <c r="F149" s="34" t="s">
        <v>470</v>
      </c>
      <c r="G149" s="55">
        <v>1</v>
      </c>
      <c r="H149" s="38"/>
      <c r="I149" s="38"/>
      <c r="J149" s="38"/>
      <c r="K149" s="36" t="s">
        <v>40</v>
      </c>
      <c r="L149" s="38"/>
      <c r="M149" s="38"/>
      <c r="N149" s="39"/>
      <c r="O149" s="38"/>
      <c r="BP149" s="33"/>
      <c r="BQ149" s="40" t="s">
        <v>1448</v>
      </c>
      <c r="BR149" s="56"/>
    </row>
    <row r="150" spans="1:70" s="3" customFormat="1" ht="67.5" x14ac:dyDescent="0.25">
      <c r="A150" s="34" t="s">
        <v>740</v>
      </c>
      <c r="B150" s="35"/>
      <c r="C150" s="196" t="s">
        <v>1449</v>
      </c>
      <c r="D150" s="196"/>
      <c r="E150" s="196"/>
      <c r="F150" s="34" t="s">
        <v>404</v>
      </c>
      <c r="G150" s="55">
        <v>650</v>
      </c>
      <c r="H150" s="38"/>
      <c r="I150" s="38"/>
      <c r="J150" s="38"/>
      <c r="K150" s="36" t="s">
        <v>40</v>
      </c>
      <c r="L150" s="38"/>
      <c r="M150" s="38"/>
      <c r="N150" s="39"/>
      <c r="O150" s="38"/>
      <c r="BP150" s="33"/>
      <c r="BQ150" s="40" t="s">
        <v>1449</v>
      </c>
      <c r="BR150" s="56"/>
    </row>
    <row r="151" spans="1:70" s="3" customFormat="1" ht="15" x14ac:dyDescent="0.25">
      <c r="A151" s="41"/>
      <c r="B151" s="42"/>
      <c r="C151" s="43" t="s">
        <v>1450</v>
      </c>
      <c r="D151" s="44"/>
      <c r="E151" s="44"/>
      <c r="F151" s="44"/>
      <c r="G151" s="44"/>
      <c r="H151" s="44"/>
      <c r="I151" s="44"/>
      <c r="J151" s="44"/>
      <c r="K151" s="44"/>
      <c r="L151" s="44"/>
      <c r="M151" s="44"/>
      <c r="N151" s="44"/>
      <c r="O151" s="45"/>
      <c r="BP151" s="33"/>
      <c r="BQ151" s="40"/>
      <c r="BR151" s="56"/>
    </row>
    <row r="152" spans="1:70" s="3" customFormat="1" ht="67.5" x14ac:dyDescent="0.25">
      <c r="A152" s="34" t="s">
        <v>741</v>
      </c>
      <c r="B152" s="35"/>
      <c r="C152" s="196" t="s">
        <v>1451</v>
      </c>
      <c r="D152" s="196"/>
      <c r="E152" s="196"/>
      <c r="F152" s="34" t="s">
        <v>404</v>
      </c>
      <c r="G152" s="55">
        <v>50</v>
      </c>
      <c r="H152" s="38"/>
      <c r="I152" s="38"/>
      <c r="J152" s="38"/>
      <c r="K152" s="36" t="s">
        <v>40</v>
      </c>
      <c r="L152" s="38"/>
      <c r="M152" s="38"/>
      <c r="N152" s="39"/>
      <c r="O152" s="38"/>
      <c r="BP152" s="33"/>
      <c r="BQ152" s="40" t="s">
        <v>1451</v>
      </c>
      <c r="BR152" s="56"/>
    </row>
    <row r="153" spans="1:70" s="3" customFormat="1" ht="15" x14ac:dyDescent="0.25">
      <c r="A153" s="197" t="s">
        <v>505</v>
      </c>
      <c r="B153" s="198"/>
      <c r="C153" s="198"/>
      <c r="D153" s="198"/>
      <c r="E153" s="198"/>
      <c r="F153" s="198"/>
      <c r="G153" s="198"/>
      <c r="H153" s="198"/>
      <c r="I153" s="198"/>
      <c r="J153" s="198"/>
      <c r="K153" s="198"/>
      <c r="L153" s="198"/>
      <c r="M153" s="198"/>
      <c r="N153" s="198"/>
      <c r="O153" s="199"/>
      <c r="BP153" s="33"/>
      <c r="BQ153" s="40"/>
      <c r="BR153" s="56" t="s">
        <v>505</v>
      </c>
    </row>
    <row r="154" spans="1:70" s="3" customFormat="1" ht="67.5" x14ac:dyDescent="0.25">
      <c r="A154" s="34" t="s">
        <v>1452</v>
      </c>
      <c r="B154" s="35" t="s">
        <v>507</v>
      </c>
      <c r="C154" s="196" t="s">
        <v>508</v>
      </c>
      <c r="D154" s="196"/>
      <c r="E154" s="196"/>
      <c r="F154" s="34" t="s">
        <v>509</v>
      </c>
      <c r="G154" s="54">
        <v>0.8</v>
      </c>
      <c r="H154" s="38" t="s">
        <v>510</v>
      </c>
      <c r="I154" s="38" t="s">
        <v>511</v>
      </c>
      <c r="J154" s="38">
        <v>10834.99</v>
      </c>
      <c r="K154" s="36" t="s">
        <v>40</v>
      </c>
      <c r="L154" s="38">
        <v>10415.620000000001</v>
      </c>
      <c r="M154" s="38">
        <v>1573.02</v>
      </c>
      <c r="N154" s="39" t="s">
        <v>1453</v>
      </c>
      <c r="O154" s="38">
        <v>8667.98</v>
      </c>
      <c r="BP154" s="33"/>
      <c r="BQ154" s="40" t="s">
        <v>508</v>
      </c>
      <c r="BR154" s="56"/>
    </row>
    <row r="155" spans="1:70" s="3" customFormat="1" ht="15" x14ac:dyDescent="0.25">
      <c r="A155" s="41"/>
      <c r="B155" s="42"/>
      <c r="C155" s="43" t="s">
        <v>1454</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1455</v>
      </c>
      <c r="F156" s="48"/>
      <c r="G156" s="49"/>
      <c r="H156" s="50"/>
      <c r="I156" s="17"/>
      <c r="J156" s="17"/>
      <c r="K156" s="17"/>
      <c r="L156" s="51">
        <v>1482.15</v>
      </c>
      <c r="M156" s="52"/>
      <c r="N156" s="52"/>
      <c r="O156" s="53"/>
      <c r="BP156" s="33"/>
      <c r="BQ156" s="40"/>
      <c r="BR156" s="56"/>
    </row>
    <row r="157" spans="1:70" s="3" customFormat="1" ht="15" x14ac:dyDescent="0.25">
      <c r="A157" s="46"/>
      <c r="B157" s="47"/>
      <c r="C157" s="47"/>
      <c r="D157" s="47"/>
      <c r="E157" s="48" t="s">
        <v>1456</v>
      </c>
      <c r="F157" s="48"/>
      <c r="G157" s="49"/>
      <c r="H157" s="50"/>
      <c r="I157" s="17"/>
      <c r="J157" s="17"/>
      <c r="K157" s="17"/>
      <c r="L157" s="51">
        <v>804.14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12701.91</v>
      </c>
      <c r="M158" s="52"/>
      <c r="N158" s="52"/>
      <c r="O158" s="53"/>
      <c r="BP158" s="33"/>
      <c r="BQ158" s="40"/>
      <c r="BR158" s="56"/>
    </row>
    <row r="159" spans="1:70" s="3" customFormat="1" ht="67.5" x14ac:dyDescent="0.25">
      <c r="A159" s="34" t="s">
        <v>743</v>
      </c>
      <c r="B159" s="35" t="s">
        <v>516</v>
      </c>
      <c r="C159" s="196" t="s">
        <v>517</v>
      </c>
      <c r="D159" s="196"/>
      <c r="E159" s="196"/>
      <c r="F159" s="34" t="s">
        <v>487</v>
      </c>
      <c r="G159" s="65">
        <v>-1.2E-2</v>
      </c>
      <c r="H159" s="38">
        <v>715695.09</v>
      </c>
      <c r="I159" s="38"/>
      <c r="J159" s="38">
        <v>715695.09</v>
      </c>
      <c r="K159" s="36" t="s">
        <v>40</v>
      </c>
      <c r="L159" s="38">
        <v>-8588.34</v>
      </c>
      <c r="M159" s="38"/>
      <c r="N159" s="39"/>
      <c r="O159" s="38">
        <v>-8588.34</v>
      </c>
      <c r="BP159" s="33"/>
      <c r="BQ159" s="40" t="s">
        <v>517</v>
      </c>
      <c r="BR159" s="56"/>
    </row>
    <row r="160" spans="1:70" s="3" customFormat="1" ht="67.5" x14ac:dyDescent="0.25">
      <c r="A160" s="34" t="s">
        <v>1457</v>
      </c>
      <c r="B160" s="35" t="s">
        <v>518</v>
      </c>
      <c r="C160" s="196" t="s">
        <v>519</v>
      </c>
      <c r="D160" s="196"/>
      <c r="E160" s="196"/>
      <c r="F160" s="34" t="s">
        <v>404</v>
      </c>
      <c r="G160" s="55">
        <v>30</v>
      </c>
      <c r="H160" s="38"/>
      <c r="I160" s="38"/>
      <c r="J160" s="38"/>
      <c r="K160" s="36" t="s">
        <v>40</v>
      </c>
      <c r="L160" s="38"/>
      <c r="M160" s="38"/>
      <c r="N160" s="39"/>
      <c r="O160" s="38"/>
      <c r="BP160" s="33"/>
      <c r="BQ160" s="40" t="s">
        <v>519</v>
      </c>
      <c r="BR160" s="56"/>
    </row>
    <row r="161" spans="1:70" s="3" customFormat="1" ht="15" x14ac:dyDescent="0.25">
      <c r="A161" s="197" t="s">
        <v>473</v>
      </c>
      <c r="B161" s="198"/>
      <c r="C161" s="198"/>
      <c r="D161" s="198"/>
      <c r="E161" s="198"/>
      <c r="F161" s="198"/>
      <c r="G161" s="198"/>
      <c r="H161" s="198"/>
      <c r="I161" s="198"/>
      <c r="J161" s="198"/>
      <c r="K161" s="198"/>
      <c r="L161" s="198"/>
      <c r="M161" s="198"/>
      <c r="N161" s="198"/>
      <c r="O161" s="199"/>
      <c r="BP161" s="33"/>
      <c r="BQ161" s="40"/>
      <c r="BR161" s="56" t="s">
        <v>473</v>
      </c>
    </row>
    <row r="162" spans="1:70" s="3" customFormat="1" ht="67.5" x14ac:dyDescent="0.25">
      <c r="A162" s="34" t="s">
        <v>747</v>
      </c>
      <c r="B162" s="35" t="s">
        <v>475</v>
      </c>
      <c r="C162" s="196" t="s">
        <v>476</v>
      </c>
      <c r="D162" s="196"/>
      <c r="E162" s="196"/>
      <c r="F162" s="34" t="s">
        <v>477</v>
      </c>
      <c r="G162" s="54">
        <v>95.7</v>
      </c>
      <c r="H162" s="38" t="s">
        <v>478</v>
      </c>
      <c r="I162" s="38" t="s">
        <v>479</v>
      </c>
      <c r="J162" s="38">
        <v>58.12</v>
      </c>
      <c r="K162" s="36" t="s">
        <v>40</v>
      </c>
      <c r="L162" s="38">
        <v>173503.14</v>
      </c>
      <c r="M162" s="38">
        <v>158715.57999999999</v>
      </c>
      <c r="N162" s="39" t="s">
        <v>1458</v>
      </c>
      <c r="O162" s="38">
        <v>5562.08</v>
      </c>
      <c r="BP162" s="33"/>
      <c r="BQ162" s="40" t="s">
        <v>476</v>
      </c>
      <c r="BR162" s="56"/>
    </row>
    <row r="163" spans="1:70" s="3" customFormat="1" ht="15" x14ac:dyDescent="0.25">
      <c r="A163" s="41"/>
      <c r="B163" s="42"/>
      <c r="C163" s="43" t="s">
        <v>1459</v>
      </c>
      <c r="D163" s="44"/>
      <c r="E163" s="44"/>
      <c r="F163" s="44"/>
      <c r="G163" s="44"/>
      <c r="H163" s="44"/>
      <c r="I163" s="44"/>
      <c r="J163" s="44"/>
      <c r="K163" s="44"/>
      <c r="L163" s="44"/>
      <c r="M163" s="44"/>
      <c r="N163" s="44"/>
      <c r="O163" s="45"/>
      <c r="BP163" s="33"/>
      <c r="BQ163" s="40"/>
      <c r="BR163" s="56"/>
    </row>
    <row r="164" spans="1:70" s="3" customFormat="1" ht="15" x14ac:dyDescent="0.25">
      <c r="A164" s="46"/>
      <c r="B164" s="47"/>
      <c r="C164" s="47"/>
      <c r="D164" s="47"/>
      <c r="E164" s="48" t="s">
        <v>1460</v>
      </c>
      <c r="F164" s="48"/>
      <c r="G164" s="49"/>
      <c r="H164" s="50"/>
      <c r="I164" s="17"/>
      <c r="J164" s="17"/>
      <c r="K164" s="17"/>
      <c r="L164" s="51">
        <v>154555.65</v>
      </c>
      <c r="M164" s="52"/>
      <c r="N164" s="52"/>
      <c r="O164" s="53"/>
      <c r="BP164" s="33"/>
      <c r="BQ164" s="40"/>
      <c r="BR164" s="56"/>
    </row>
    <row r="165" spans="1:70" s="3" customFormat="1" ht="15" x14ac:dyDescent="0.25">
      <c r="A165" s="46"/>
      <c r="B165" s="47"/>
      <c r="C165" s="47"/>
      <c r="D165" s="47"/>
      <c r="E165" s="48" t="s">
        <v>1461</v>
      </c>
      <c r="F165" s="48"/>
      <c r="G165" s="49"/>
      <c r="H165" s="50"/>
      <c r="I165" s="17"/>
      <c r="J165" s="17"/>
      <c r="K165" s="17"/>
      <c r="L165" s="51">
        <v>81261.22</v>
      </c>
      <c r="M165" s="52"/>
      <c r="N165" s="52"/>
      <c r="O165" s="53"/>
      <c r="BP165" s="33"/>
      <c r="BQ165" s="40"/>
      <c r="BR165" s="56"/>
    </row>
    <row r="166" spans="1:70" s="3" customFormat="1" ht="15" x14ac:dyDescent="0.25">
      <c r="A166" s="46"/>
      <c r="B166" s="47"/>
      <c r="C166" s="47"/>
      <c r="D166" s="47"/>
      <c r="E166" s="48" t="s">
        <v>45</v>
      </c>
      <c r="F166" s="48"/>
      <c r="G166" s="49"/>
      <c r="H166" s="50"/>
      <c r="I166" s="17"/>
      <c r="J166" s="17"/>
      <c r="K166" s="17"/>
      <c r="L166" s="51">
        <v>409320.01</v>
      </c>
      <c r="M166" s="52"/>
      <c r="N166" s="52"/>
      <c r="O166" s="53"/>
      <c r="BP166" s="33"/>
      <c r="BQ166" s="40"/>
      <c r="BR166" s="56"/>
    </row>
    <row r="167" spans="1:70" s="3" customFormat="1" ht="67.5" x14ac:dyDescent="0.25">
      <c r="A167" s="34" t="s">
        <v>748</v>
      </c>
      <c r="B167" s="35" t="s">
        <v>485</v>
      </c>
      <c r="C167" s="196" t="s">
        <v>486</v>
      </c>
      <c r="D167" s="196"/>
      <c r="E167" s="196"/>
      <c r="F167" s="34" t="s">
        <v>487</v>
      </c>
      <c r="G167" s="64">
        <v>-9.5699999999999993E-2</v>
      </c>
      <c r="H167" s="38">
        <v>47206.35</v>
      </c>
      <c r="I167" s="38"/>
      <c r="J167" s="38">
        <v>47206.35</v>
      </c>
      <c r="K167" s="36" t="s">
        <v>40</v>
      </c>
      <c r="L167" s="38">
        <v>-4517.6499999999996</v>
      </c>
      <c r="M167" s="38"/>
      <c r="N167" s="39"/>
      <c r="O167" s="38">
        <v>-4517.6499999999996</v>
      </c>
      <c r="BP167" s="33"/>
      <c r="BQ167" s="40" t="s">
        <v>486</v>
      </c>
      <c r="BR167" s="56"/>
    </row>
    <row r="168" spans="1:70" s="3" customFormat="1" ht="67.5" x14ac:dyDescent="0.25">
      <c r="A168" s="34" t="s">
        <v>749</v>
      </c>
      <c r="B168" s="35"/>
      <c r="C168" s="196" t="s">
        <v>488</v>
      </c>
      <c r="D168" s="196"/>
      <c r="E168" s="196"/>
      <c r="F168" s="34" t="s">
        <v>404</v>
      </c>
      <c r="G168" s="55">
        <v>919</v>
      </c>
      <c r="H168" s="38"/>
      <c r="I168" s="38"/>
      <c r="J168" s="38"/>
      <c r="K168" s="36" t="s">
        <v>40</v>
      </c>
      <c r="L168" s="38"/>
      <c r="M168" s="38"/>
      <c r="N168" s="39"/>
      <c r="O168" s="38"/>
      <c r="BP168" s="33"/>
      <c r="BQ168" s="40" t="s">
        <v>488</v>
      </c>
      <c r="BR168" s="56"/>
    </row>
    <row r="169" spans="1:70" s="3" customFormat="1" ht="67.5" x14ac:dyDescent="0.25">
      <c r="A169" s="34" t="s">
        <v>751</v>
      </c>
      <c r="B169" s="35"/>
      <c r="C169" s="196" t="s">
        <v>703</v>
      </c>
      <c r="D169" s="196"/>
      <c r="E169" s="196"/>
      <c r="F169" s="34" t="s">
        <v>404</v>
      </c>
      <c r="G169" s="55">
        <v>38</v>
      </c>
      <c r="H169" s="38"/>
      <c r="I169" s="38"/>
      <c r="J169" s="38"/>
      <c r="K169" s="36" t="s">
        <v>40</v>
      </c>
      <c r="L169" s="38"/>
      <c r="M169" s="38"/>
      <c r="N169" s="39"/>
      <c r="O169" s="38"/>
      <c r="BP169" s="33"/>
      <c r="BQ169" s="40" t="s">
        <v>703</v>
      </c>
      <c r="BR169" s="56"/>
    </row>
    <row r="170" spans="1:70" s="3" customFormat="1" ht="67.5" x14ac:dyDescent="0.25">
      <c r="A170" s="34" t="s">
        <v>1462</v>
      </c>
      <c r="B170" s="35" t="s">
        <v>301</v>
      </c>
      <c r="C170" s="196" t="s">
        <v>302</v>
      </c>
      <c r="D170" s="196"/>
      <c r="E170" s="196"/>
      <c r="F170" s="34" t="s">
        <v>37</v>
      </c>
      <c r="G170" s="54">
        <v>2.5</v>
      </c>
      <c r="H170" s="38" t="s">
        <v>303</v>
      </c>
      <c r="I170" s="38" t="s">
        <v>304</v>
      </c>
      <c r="J170" s="38">
        <v>1471.29</v>
      </c>
      <c r="K170" s="36" t="s">
        <v>40</v>
      </c>
      <c r="L170" s="38">
        <v>41912.480000000003</v>
      </c>
      <c r="M170" s="38">
        <v>37141.93</v>
      </c>
      <c r="N170" s="39" t="s">
        <v>1066</v>
      </c>
      <c r="O170" s="38">
        <v>3678.22</v>
      </c>
      <c r="BP170" s="33"/>
      <c r="BQ170" s="40" t="s">
        <v>302</v>
      </c>
      <c r="BR170" s="56"/>
    </row>
    <row r="171" spans="1:70" s="3" customFormat="1" ht="15" x14ac:dyDescent="0.25">
      <c r="A171" s="41"/>
      <c r="B171" s="42"/>
      <c r="C171" s="43" t="s">
        <v>1067</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1068</v>
      </c>
      <c r="F172" s="48"/>
      <c r="G172" s="49"/>
      <c r="H172" s="50"/>
      <c r="I172" s="17"/>
      <c r="J172" s="17"/>
      <c r="K172" s="17"/>
      <c r="L172" s="51">
        <v>36074.160000000003</v>
      </c>
      <c r="M172" s="52"/>
      <c r="N172" s="52"/>
      <c r="O172" s="53"/>
      <c r="BP172" s="33"/>
      <c r="BQ172" s="40"/>
      <c r="BR172" s="56"/>
    </row>
    <row r="173" spans="1:70" s="3" customFormat="1" ht="15" x14ac:dyDescent="0.25">
      <c r="A173" s="46"/>
      <c r="B173" s="47"/>
      <c r="C173" s="47"/>
      <c r="D173" s="47"/>
      <c r="E173" s="48" t="s">
        <v>1069</v>
      </c>
      <c r="F173" s="48"/>
      <c r="G173" s="49"/>
      <c r="H173" s="50"/>
      <c r="I173" s="17"/>
      <c r="J173" s="17"/>
      <c r="K173" s="17"/>
      <c r="L173" s="51">
        <v>18966.830000000002</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96953.47</v>
      </c>
      <c r="M174" s="52"/>
      <c r="N174" s="52"/>
      <c r="O174" s="53"/>
      <c r="BP174" s="33"/>
      <c r="BQ174" s="40"/>
      <c r="BR174" s="56"/>
    </row>
    <row r="175" spans="1:70" s="3" customFormat="1" ht="67.5" x14ac:dyDescent="0.25">
      <c r="A175" s="34" t="s">
        <v>756</v>
      </c>
      <c r="B175" s="35" t="s">
        <v>495</v>
      </c>
      <c r="C175" s="196" t="s">
        <v>496</v>
      </c>
      <c r="D175" s="196"/>
      <c r="E175" s="196"/>
      <c r="F175" s="34" t="s">
        <v>497</v>
      </c>
      <c r="G175" s="54">
        <v>-5.0999999999999996</v>
      </c>
      <c r="H175" s="38">
        <v>655.95</v>
      </c>
      <c r="I175" s="38"/>
      <c r="J175" s="38">
        <v>655.95</v>
      </c>
      <c r="K175" s="36" t="s">
        <v>40</v>
      </c>
      <c r="L175" s="38">
        <v>-3345.35</v>
      </c>
      <c r="M175" s="38"/>
      <c r="N175" s="39"/>
      <c r="O175" s="38">
        <v>-3345.35</v>
      </c>
      <c r="BP175" s="33"/>
      <c r="BQ175" s="40" t="s">
        <v>496</v>
      </c>
      <c r="BR175" s="56"/>
    </row>
    <row r="176" spans="1:70" s="3" customFormat="1" ht="67.5" x14ac:dyDescent="0.25">
      <c r="A176" s="34" t="s">
        <v>766</v>
      </c>
      <c r="B176" s="35" t="s">
        <v>499</v>
      </c>
      <c r="C176" s="196" t="s">
        <v>500</v>
      </c>
      <c r="D176" s="196"/>
      <c r="E176" s="196"/>
      <c r="F176" s="34" t="s">
        <v>497</v>
      </c>
      <c r="G176" s="54">
        <v>-5.0999999999999996</v>
      </c>
      <c r="H176" s="38">
        <v>17.12</v>
      </c>
      <c r="I176" s="38"/>
      <c r="J176" s="38">
        <v>17.12</v>
      </c>
      <c r="K176" s="36" t="s">
        <v>40</v>
      </c>
      <c r="L176" s="38">
        <v>-87.31</v>
      </c>
      <c r="M176" s="38"/>
      <c r="N176" s="39"/>
      <c r="O176" s="38">
        <v>-87.31</v>
      </c>
      <c r="BP176" s="33"/>
      <c r="BQ176" s="40" t="s">
        <v>500</v>
      </c>
      <c r="BR176" s="56"/>
    </row>
    <row r="177" spans="1:70" s="3" customFormat="1" ht="67.5" x14ac:dyDescent="0.25">
      <c r="A177" s="34" t="s">
        <v>769</v>
      </c>
      <c r="B177" s="35"/>
      <c r="C177" s="196" t="s">
        <v>501</v>
      </c>
      <c r="D177" s="196"/>
      <c r="E177" s="196"/>
      <c r="F177" s="34" t="s">
        <v>145</v>
      </c>
      <c r="G177" s="55">
        <v>255</v>
      </c>
      <c r="H177" s="38"/>
      <c r="I177" s="38"/>
      <c r="J177" s="38"/>
      <c r="K177" s="36" t="s">
        <v>40</v>
      </c>
      <c r="L177" s="38"/>
      <c r="M177" s="38"/>
      <c r="N177" s="39"/>
      <c r="O177" s="38"/>
      <c r="BP177" s="33"/>
      <c r="BQ177" s="40" t="s">
        <v>501</v>
      </c>
      <c r="BR177" s="56"/>
    </row>
    <row r="178" spans="1:70" s="3" customFormat="1" ht="15" x14ac:dyDescent="0.25">
      <c r="A178" s="41"/>
      <c r="B178" s="42"/>
      <c r="C178" s="43" t="s">
        <v>185</v>
      </c>
      <c r="D178" s="44"/>
      <c r="E178" s="44"/>
      <c r="F178" s="44"/>
      <c r="G178" s="44"/>
      <c r="H178" s="44"/>
      <c r="I178" s="44"/>
      <c r="J178" s="44"/>
      <c r="K178" s="44"/>
      <c r="L178" s="44"/>
      <c r="M178" s="44"/>
      <c r="N178" s="44"/>
      <c r="O178" s="45"/>
      <c r="BP178" s="33"/>
      <c r="BQ178" s="40"/>
      <c r="BR178" s="56"/>
    </row>
    <row r="179" spans="1:70" s="3" customFormat="1" ht="67.5" x14ac:dyDescent="0.25">
      <c r="A179" s="34" t="s">
        <v>1463</v>
      </c>
      <c r="B179" s="35"/>
      <c r="C179" s="196" t="s">
        <v>503</v>
      </c>
      <c r="D179" s="196"/>
      <c r="E179" s="196"/>
      <c r="F179" s="34" t="s">
        <v>504</v>
      </c>
      <c r="G179" s="55">
        <v>1</v>
      </c>
      <c r="H179" s="38"/>
      <c r="I179" s="38"/>
      <c r="J179" s="38"/>
      <c r="K179" s="36" t="s">
        <v>40</v>
      </c>
      <c r="L179" s="38"/>
      <c r="M179" s="38"/>
      <c r="N179" s="39"/>
      <c r="O179" s="38"/>
      <c r="BP179" s="33"/>
      <c r="BQ179" s="40" t="s">
        <v>503</v>
      </c>
      <c r="BR179" s="56"/>
    </row>
    <row r="180" spans="1:70" s="3" customFormat="1" ht="15" x14ac:dyDescent="0.25">
      <c r="A180" s="197" t="s">
        <v>520</v>
      </c>
      <c r="B180" s="198"/>
      <c r="C180" s="198"/>
      <c r="D180" s="198"/>
      <c r="E180" s="198"/>
      <c r="F180" s="198"/>
      <c r="G180" s="198"/>
      <c r="H180" s="198"/>
      <c r="I180" s="198"/>
      <c r="J180" s="198"/>
      <c r="K180" s="198"/>
      <c r="L180" s="198"/>
      <c r="M180" s="198"/>
      <c r="N180" s="198"/>
      <c r="O180" s="199"/>
      <c r="BP180" s="33"/>
      <c r="BQ180" s="40"/>
      <c r="BR180" s="56" t="s">
        <v>520</v>
      </c>
    </row>
    <row r="181" spans="1:70" s="3" customFormat="1" ht="67.5" x14ac:dyDescent="0.25">
      <c r="A181" s="34" t="s">
        <v>1464</v>
      </c>
      <c r="B181" s="35" t="s">
        <v>522</v>
      </c>
      <c r="C181" s="196" t="s">
        <v>523</v>
      </c>
      <c r="D181" s="196"/>
      <c r="E181" s="196"/>
      <c r="F181" s="34" t="s">
        <v>37</v>
      </c>
      <c r="G181" s="37">
        <v>56.85</v>
      </c>
      <c r="H181" s="38" t="s">
        <v>524</v>
      </c>
      <c r="I181" s="38" t="s">
        <v>525</v>
      </c>
      <c r="J181" s="38">
        <v>5162.1000000000004</v>
      </c>
      <c r="K181" s="36" t="s">
        <v>40</v>
      </c>
      <c r="L181" s="38">
        <v>1152967.46</v>
      </c>
      <c r="M181" s="38">
        <v>729054.06</v>
      </c>
      <c r="N181" s="39" t="s">
        <v>1465</v>
      </c>
      <c r="O181" s="38">
        <v>293465.39</v>
      </c>
      <c r="BP181" s="33"/>
      <c r="BQ181" s="40" t="s">
        <v>523</v>
      </c>
      <c r="BR181" s="56"/>
    </row>
    <row r="182" spans="1:70" s="3" customFormat="1" ht="15" x14ac:dyDescent="0.25">
      <c r="A182" s="41"/>
      <c r="B182" s="42"/>
      <c r="C182" s="43" t="s">
        <v>1466</v>
      </c>
      <c r="D182" s="44"/>
      <c r="E182" s="44"/>
      <c r="F182" s="44"/>
      <c r="G182" s="44"/>
      <c r="H182" s="44"/>
      <c r="I182" s="44"/>
      <c r="J182" s="44"/>
      <c r="K182" s="44"/>
      <c r="L182" s="44"/>
      <c r="M182" s="44"/>
      <c r="N182" s="44"/>
      <c r="O182" s="45"/>
      <c r="BP182" s="33"/>
      <c r="BQ182" s="40"/>
      <c r="BR182" s="56"/>
    </row>
    <row r="183" spans="1:70" s="3" customFormat="1" ht="15" x14ac:dyDescent="0.25">
      <c r="A183" s="46"/>
      <c r="B183" s="47"/>
      <c r="C183" s="47"/>
      <c r="D183" s="47"/>
      <c r="E183" s="48" t="s">
        <v>1467</v>
      </c>
      <c r="F183" s="48"/>
      <c r="G183" s="49"/>
      <c r="H183" s="50"/>
      <c r="I183" s="17"/>
      <c r="J183" s="17"/>
      <c r="K183" s="17"/>
      <c r="L183" s="51">
        <v>713497.58</v>
      </c>
      <c r="M183" s="52"/>
      <c r="N183" s="52"/>
      <c r="O183" s="53"/>
      <c r="BP183" s="33"/>
      <c r="BQ183" s="40"/>
      <c r="BR183" s="56"/>
    </row>
    <row r="184" spans="1:70" s="3" customFormat="1" ht="15" x14ac:dyDescent="0.25">
      <c r="A184" s="46"/>
      <c r="B184" s="47"/>
      <c r="C184" s="47"/>
      <c r="D184" s="47"/>
      <c r="E184" s="48" t="s">
        <v>1468</v>
      </c>
      <c r="F184" s="48"/>
      <c r="G184" s="49"/>
      <c r="H184" s="50"/>
      <c r="I184" s="17"/>
      <c r="J184" s="17"/>
      <c r="K184" s="17"/>
      <c r="L184" s="51">
        <v>375137.91</v>
      </c>
      <c r="M184" s="52"/>
      <c r="N184" s="52"/>
      <c r="O184" s="53"/>
      <c r="BP184" s="33"/>
      <c r="BQ184" s="40"/>
      <c r="BR184" s="56"/>
    </row>
    <row r="185" spans="1:70" s="3" customFormat="1" ht="15" x14ac:dyDescent="0.25">
      <c r="A185" s="46"/>
      <c r="B185" s="47"/>
      <c r="C185" s="47"/>
      <c r="D185" s="47"/>
      <c r="E185" s="48" t="s">
        <v>45</v>
      </c>
      <c r="F185" s="48"/>
      <c r="G185" s="49"/>
      <c r="H185" s="50"/>
      <c r="I185" s="17"/>
      <c r="J185" s="17"/>
      <c r="K185" s="17"/>
      <c r="L185" s="51">
        <v>2241602.9500000002</v>
      </c>
      <c r="M185" s="52"/>
      <c r="N185" s="52"/>
      <c r="O185" s="53"/>
      <c r="BP185" s="33"/>
      <c r="BQ185" s="40"/>
      <c r="BR185" s="56"/>
    </row>
    <row r="186" spans="1:70" s="3" customFormat="1" ht="67.5" x14ac:dyDescent="0.25">
      <c r="A186" s="34" t="s">
        <v>1469</v>
      </c>
      <c r="B186" s="35" t="s">
        <v>531</v>
      </c>
      <c r="C186" s="196" t="s">
        <v>532</v>
      </c>
      <c r="D186" s="196"/>
      <c r="E186" s="196"/>
      <c r="F186" s="34" t="s">
        <v>487</v>
      </c>
      <c r="G186" s="66">
        <v>-0.123933</v>
      </c>
      <c r="H186" s="38">
        <v>154011.51999999999</v>
      </c>
      <c r="I186" s="38"/>
      <c r="J186" s="38">
        <v>154011.51999999999</v>
      </c>
      <c r="K186" s="36" t="s">
        <v>40</v>
      </c>
      <c r="L186" s="38">
        <v>-19087.11</v>
      </c>
      <c r="M186" s="38"/>
      <c r="N186" s="39"/>
      <c r="O186" s="38">
        <v>-19087.11</v>
      </c>
      <c r="BP186" s="33"/>
      <c r="BQ186" s="40" t="s">
        <v>532</v>
      </c>
      <c r="BR186" s="56"/>
    </row>
    <row r="187" spans="1:70" s="3" customFormat="1" ht="67.5" x14ac:dyDescent="0.25">
      <c r="A187" s="34" t="s">
        <v>1470</v>
      </c>
      <c r="B187" s="35" t="s">
        <v>533</v>
      </c>
      <c r="C187" s="196" t="s">
        <v>534</v>
      </c>
      <c r="D187" s="196"/>
      <c r="E187" s="196"/>
      <c r="F187" s="34" t="s">
        <v>477</v>
      </c>
      <c r="G187" s="65">
        <v>-28.425000000000001</v>
      </c>
      <c r="H187" s="38">
        <v>297.02999999999997</v>
      </c>
      <c r="I187" s="38"/>
      <c r="J187" s="38">
        <v>297.02999999999997</v>
      </c>
      <c r="K187" s="36" t="s">
        <v>40</v>
      </c>
      <c r="L187" s="38">
        <v>-8443.08</v>
      </c>
      <c r="M187" s="38"/>
      <c r="N187" s="39"/>
      <c r="O187" s="38">
        <v>-8443.08</v>
      </c>
      <c r="BP187" s="33"/>
      <c r="BQ187" s="40" t="s">
        <v>534</v>
      </c>
      <c r="BR187" s="56"/>
    </row>
    <row r="188" spans="1:70" s="3" customFormat="1" ht="67.5" x14ac:dyDescent="0.25">
      <c r="A188" s="34" t="s">
        <v>1471</v>
      </c>
      <c r="B188" s="35" t="s">
        <v>536</v>
      </c>
      <c r="C188" s="196" t="s">
        <v>537</v>
      </c>
      <c r="D188" s="196"/>
      <c r="E188" s="196"/>
      <c r="F188" s="34" t="s">
        <v>538</v>
      </c>
      <c r="G188" s="54">
        <v>-568.5</v>
      </c>
      <c r="H188" s="38">
        <v>5.39</v>
      </c>
      <c r="I188" s="38"/>
      <c r="J188" s="38">
        <v>5.39</v>
      </c>
      <c r="K188" s="36" t="s">
        <v>40</v>
      </c>
      <c r="L188" s="38">
        <v>-3064.22</v>
      </c>
      <c r="M188" s="38"/>
      <c r="N188" s="39"/>
      <c r="O188" s="38">
        <v>-3064.22</v>
      </c>
      <c r="BP188" s="33"/>
      <c r="BQ188" s="40" t="s">
        <v>537</v>
      </c>
      <c r="BR188" s="56"/>
    </row>
    <row r="189" spans="1:70" s="3" customFormat="1" ht="67.5" x14ac:dyDescent="0.25">
      <c r="A189" s="34" t="s">
        <v>781</v>
      </c>
      <c r="B189" s="35"/>
      <c r="C189" s="196" t="s">
        <v>540</v>
      </c>
      <c r="D189" s="196"/>
      <c r="E189" s="196"/>
      <c r="F189" s="34" t="s">
        <v>145</v>
      </c>
      <c r="G189" s="54">
        <v>5448.7</v>
      </c>
      <c r="H189" s="38"/>
      <c r="I189" s="38"/>
      <c r="J189" s="38"/>
      <c r="K189" s="36" t="s">
        <v>40</v>
      </c>
      <c r="L189" s="38"/>
      <c r="M189" s="38"/>
      <c r="N189" s="39"/>
      <c r="O189" s="38"/>
      <c r="BP189" s="33"/>
      <c r="BQ189" s="40" t="s">
        <v>540</v>
      </c>
      <c r="BR189" s="56"/>
    </row>
    <row r="190" spans="1:70" s="3" customFormat="1" ht="15" x14ac:dyDescent="0.25">
      <c r="A190" s="41"/>
      <c r="B190" s="42"/>
      <c r="C190" s="43" t="s">
        <v>1472</v>
      </c>
      <c r="D190" s="44"/>
      <c r="E190" s="44"/>
      <c r="F190" s="44"/>
      <c r="G190" s="44"/>
      <c r="H190" s="44"/>
      <c r="I190" s="44"/>
      <c r="J190" s="44"/>
      <c r="K190" s="44"/>
      <c r="L190" s="44"/>
      <c r="M190" s="44"/>
      <c r="N190" s="44"/>
      <c r="O190" s="45"/>
      <c r="BP190" s="33"/>
      <c r="BQ190" s="40"/>
      <c r="BR190" s="56"/>
    </row>
    <row r="191" spans="1:70" s="3" customFormat="1" ht="67.5" x14ac:dyDescent="0.25">
      <c r="A191" s="34" t="s">
        <v>782</v>
      </c>
      <c r="B191" s="35"/>
      <c r="C191" s="196" t="s">
        <v>543</v>
      </c>
      <c r="D191" s="196"/>
      <c r="E191" s="196"/>
      <c r="F191" s="34" t="s">
        <v>145</v>
      </c>
      <c r="G191" s="37">
        <v>406.85</v>
      </c>
      <c r="H191" s="38"/>
      <c r="I191" s="38"/>
      <c r="J191" s="38"/>
      <c r="K191" s="36" t="s">
        <v>40</v>
      </c>
      <c r="L191" s="38"/>
      <c r="M191" s="38"/>
      <c r="N191" s="39"/>
      <c r="O191" s="38"/>
      <c r="BP191" s="33"/>
      <c r="BQ191" s="40" t="s">
        <v>543</v>
      </c>
      <c r="BR191" s="56"/>
    </row>
    <row r="192" spans="1:70" s="3" customFormat="1" ht="15" x14ac:dyDescent="0.25">
      <c r="A192" s="41"/>
      <c r="B192" s="42"/>
      <c r="C192" s="43" t="s">
        <v>1473</v>
      </c>
      <c r="D192" s="44"/>
      <c r="E192" s="44"/>
      <c r="F192" s="44"/>
      <c r="G192" s="44"/>
      <c r="H192" s="44"/>
      <c r="I192" s="44"/>
      <c r="J192" s="44"/>
      <c r="K192" s="44"/>
      <c r="L192" s="44"/>
      <c r="M192" s="44"/>
      <c r="N192" s="44"/>
      <c r="O192" s="45"/>
      <c r="BP192" s="33"/>
      <c r="BQ192" s="40"/>
      <c r="BR192" s="56"/>
    </row>
    <row r="193" spans="1:70" s="3" customFormat="1" ht="67.5" x14ac:dyDescent="0.25">
      <c r="A193" s="34" t="s">
        <v>783</v>
      </c>
      <c r="B193" s="35"/>
      <c r="C193" s="196" t="s">
        <v>546</v>
      </c>
      <c r="D193" s="196"/>
      <c r="E193" s="196"/>
      <c r="F193" s="34" t="s">
        <v>404</v>
      </c>
      <c r="G193" s="55">
        <v>10580</v>
      </c>
      <c r="H193" s="38"/>
      <c r="I193" s="38"/>
      <c r="J193" s="38"/>
      <c r="K193" s="36" t="s">
        <v>40</v>
      </c>
      <c r="L193" s="38"/>
      <c r="M193" s="38"/>
      <c r="N193" s="39"/>
      <c r="O193" s="38"/>
      <c r="BP193" s="33"/>
      <c r="BQ193" s="40" t="s">
        <v>546</v>
      </c>
      <c r="BR193" s="56"/>
    </row>
    <row r="194" spans="1:70" s="3" customFormat="1" ht="67.5" x14ac:dyDescent="0.25">
      <c r="A194" s="34" t="s">
        <v>784</v>
      </c>
      <c r="B194" s="35"/>
      <c r="C194" s="196" t="s">
        <v>1342</v>
      </c>
      <c r="D194" s="196"/>
      <c r="E194" s="196"/>
      <c r="F194" s="34" t="s">
        <v>404</v>
      </c>
      <c r="G194" s="55">
        <v>790</v>
      </c>
      <c r="H194" s="38"/>
      <c r="I194" s="38"/>
      <c r="J194" s="38"/>
      <c r="K194" s="36" t="s">
        <v>40</v>
      </c>
      <c r="L194" s="38"/>
      <c r="M194" s="38"/>
      <c r="N194" s="39"/>
      <c r="O194" s="38"/>
      <c r="BP194" s="33"/>
      <c r="BQ194" s="40" t="s">
        <v>1342</v>
      </c>
      <c r="BR194" s="56"/>
    </row>
    <row r="195" spans="1:70" s="3" customFormat="1" ht="67.5" x14ac:dyDescent="0.25">
      <c r="A195" s="34" t="s">
        <v>785</v>
      </c>
      <c r="B195" s="35"/>
      <c r="C195" s="196" t="s">
        <v>549</v>
      </c>
      <c r="D195" s="196"/>
      <c r="E195" s="196"/>
      <c r="F195" s="34" t="s">
        <v>404</v>
      </c>
      <c r="G195" s="55">
        <v>11370</v>
      </c>
      <c r="H195" s="38"/>
      <c r="I195" s="38"/>
      <c r="J195" s="38"/>
      <c r="K195" s="36" t="s">
        <v>40</v>
      </c>
      <c r="L195" s="38"/>
      <c r="M195" s="38"/>
      <c r="N195" s="39"/>
      <c r="O195" s="38"/>
      <c r="BP195" s="33"/>
      <c r="BQ195" s="40" t="s">
        <v>549</v>
      </c>
      <c r="BR195" s="56"/>
    </row>
    <row r="196" spans="1:70" s="3" customFormat="1" ht="15" x14ac:dyDescent="0.25">
      <c r="A196" s="197" t="s">
        <v>550</v>
      </c>
      <c r="B196" s="198"/>
      <c r="C196" s="198"/>
      <c r="D196" s="198"/>
      <c r="E196" s="198"/>
      <c r="F196" s="198"/>
      <c r="G196" s="198"/>
      <c r="H196" s="198"/>
      <c r="I196" s="198"/>
      <c r="J196" s="198"/>
      <c r="K196" s="198"/>
      <c r="L196" s="198"/>
      <c r="M196" s="198"/>
      <c r="N196" s="198"/>
      <c r="O196" s="199"/>
      <c r="BP196" s="33"/>
      <c r="BQ196" s="40"/>
      <c r="BR196" s="56" t="s">
        <v>550</v>
      </c>
    </row>
    <row r="197" spans="1:70" s="3" customFormat="1" ht="67.5" x14ac:dyDescent="0.25">
      <c r="A197" s="34" t="s">
        <v>1474</v>
      </c>
      <c r="B197" s="35" t="s">
        <v>551</v>
      </c>
      <c r="C197" s="196" t="s">
        <v>552</v>
      </c>
      <c r="D197" s="196"/>
      <c r="E197" s="196"/>
      <c r="F197" s="34" t="s">
        <v>553</v>
      </c>
      <c r="G197" s="55">
        <v>1125</v>
      </c>
      <c r="H197" s="38" t="s">
        <v>554</v>
      </c>
      <c r="I197" s="38" t="s">
        <v>39</v>
      </c>
      <c r="J197" s="38">
        <v>42.46</v>
      </c>
      <c r="K197" s="36" t="s">
        <v>40</v>
      </c>
      <c r="L197" s="38">
        <v>576472.5</v>
      </c>
      <c r="M197" s="38">
        <v>489105</v>
      </c>
      <c r="N197" s="39" t="s">
        <v>1475</v>
      </c>
      <c r="O197" s="38">
        <v>47767.5</v>
      </c>
      <c r="BP197" s="33"/>
      <c r="BQ197" s="40" t="s">
        <v>552</v>
      </c>
      <c r="BR197" s="56"/>
    </row>
    <row r="198" spans="1:70" s="3" customFormat="1" ht="15" x14ac:dyDescent="0.25">
      <c r="A198" s="41"/>
      <c r="B198" s="42"/>
      <c r="C198" s="43" t="s">
        <v>1476</v>
      </c>
      <c r="D198" s="44"/>
      <c r="E198" s="44"/>
      <c r="F198" s="44"/>
      <c r="G198" s="44"/>
      <c r="H198" s="44"/>
      <c r="I198" s="44"/>
      <c r="J198" s="44"/>
      <c r="K198" s="44"/>
      <c r="L198" s="44"/>
      <c r="M198" s="44"/>
      <c r="N198" s="44"/>
      <c r="O198" s="45"/>
      <c r="BP198" s="33"/>
      <c r="BQ198" s="40"/>
      <c r="BR198" s="56"/>
    </row>
    <row r="199" spans="1:70" s="3" customFormat="1" ht="15" x14ac:dyDescent="0.25">
      <c r="A199" s="46"/>
      <c r="B199" s="47"/>
      <c r="C199" s="47"/>
      <c r="D199" s="47"/>
      <c r="E199" s="48" t="s">
        <v>1477</v>
      </c>
      <c r="F199" s="48"/>
      <c r="G199" s="49"/>
      <c r="H199" s="50"/>
      <c r="I199" s="17"/>
      <c r="J199" s="17"/>
      <c r="K199" s="17"/>
      <c r="L199" s="51">
        <v>481503.15</v>
      </c>
      <c r="M199" s="52"/>
      <c r="N199" s="52"/>
      <c r="O199" s="53"/>
      <c r="BP199" s="33"/>
      <c r="BQ199" s="40"/>
      <c r="BR199" s="56"/>
    </row>
    <row r="200" spans="1:70" s="3" customFormat="1" ht="15" x14ac:dyDescent="0.25">
      <c r="A200" s="46"/>
      <c r="B200" s="47"/>
      <c r="C200" s="47"/>
      <c r="D200" s="47"/>
      <c r="E200" s="48" t="s">
        <v>1478</v>
      </c>
      <c r="F200" s="48"/>
      <c r="G200" s="49"/>
      <c r="H200" s="50"/>
      <c r="I200" s="17"/>
      <c r="J200" s="17"/>
      <c r="K200" s="17"/>
      <c r="L200" s="51">
        <v>253161.45</v>
      </c>
      <c r="M200" s="52"/>
      <c r="N200" s="52"/>
      <c r="O200" s="53"/>
      <c r="BP200" s="33"/>
      <c r="BQ200" s="40"/>
      <c r="BR200" s="56"/>
    </row>
    <row r="201" spans="1:70" s="3" customFormat="1" ht="15" x14ac:dyDescent="0.25">
      <c r="A201" s="46"/>
      <c r="B201" s="47"/>
      <c r="C201" s="47"/>
      <c r="D201" s="47"/>
      <c r="E201" s="48" t="s">
        <v>45</v>
      </c>
      <c r="F201" s="48"/>
      <c r="G201" s="49"/>
      <c r="H201" s="50"/>
      <c r="I201" s="17"/>
      <c r="J201" s="17"/>
      <c r="K201" s="17"/>
      <c r="L201" s="51">
        <v>1311137.1000000001</v>
      </c>
      <c r="M201" s="52"/>
      <c r="N201" s="52"/>
      <c r="O201" s="53"/>
      <c r="BP201" s="33"/>
      <c r="BQ201" s="40"/>
      <c r="BR201" s="56"/>
    </row>
    <row r="202" spans="1:70" s="3" customFormat="1" ht="67.5" x14ac:dyDescent="0.25">
      <c r="A202" s="34" t="s">
        <v>787</v>
      </c>
      <c r="B202" s="35"/>
      <c r="C202" s="196" t="s">
        <v>559</v>
      </c>
      <c r="D202" s="196"/>
      <c r="E202" s="196"/>
      <c r="F202" s="34" t="s">
        <v>560</v>
      </c>
      <c r="G202" s="55">
        <v>5</v>
      </c>
      <c r="H202" s="38"/>
      <c r="I202" s="38"/>
      <c r="J202" s="38"/>
      <c r="K202" s="36" t="s">
        <v>40</v>
      </c>
      <c r="L202" s="38"/>
      <c r="M202" s="38"/>
      <c r="N202" s="39"/>
      <c r="O202" s="38"/>
      <c r="BP202" s="33"/>
      <c r="BQ202" s="40" t="s">
        <v>559</v>
      </c>
      <c r="BR202" s="56"/>
    </row>
    <row r="203" spans="1:70" s="3" customFormat="1" ht="67.5" x14ac:dyDescent="0.25">
      <c r="A203" s="34" t="s">
        <v>1479</v>
      </c>
      <c r="B203" s="35"/>
      <c r="C203" s="196" t="s">
        <v>562</v>
      </c>
      <c r="D203" s="196"/>
      <c r="E203" s="196"/>
      <c r="F203" s="34" t="s">
        <v>560</v>
      </c>
      <c r="G203" s="55">
        <v>15</v>
      </c>
      <c r="H203" s="38"/>
      <c r="I203" s="38"/>
      <c r="J203" s="38"/>
      <c r="K203" s="36" t="s">
        <v>40</v>
      </c>
      <c r="L203" s="38"/>
      <c r="M203" s="38"/>
      <c r="N203" s="39"/>
      <c r="O203" s="38"/>
      <c r="BP203" s="33"/>
      <c r="BQ203" s="40" t="s">
        <v>562</v>
      </c>
      <c r="BR203" s="56"/>
    </row>
    <row r="204" spans="1:70" s="3" customFormat="1" ht="67.5" x14ac:dyDescent="0.25">
      <c r="A204" s="34" t="s">
        <v>793</v>
      </c>
      <c r="B204" s="35"/>
      <c r="C204" s="196" t="s">
        <v>563</v>
      </c>
      <c r="D204" s="196"/>
      <c r="E204" s="196"/>
      <c r="F204" s="34" t="s">
        <v>560</v>
      </c>
      <c r="G204" s="55">
        <v>5</v>
      </c>
      <c r="H204" s="38"/>
      <c r="I204" s="38"/>
      <c r="J204" s="38"/>
      <c r="K204" s="36" t="s">
        <v>40</v>
      </c>
      <c r="L204" s="38"/>
      <c r="M204" s="38"/>
      <c r="N204" s="39"/>
      <c r="O204" s="38"/>
      <c r="BP204" s="33"/>
      <c r="BQ204" s="40" t="s">
        <v>563</v>
      </c>
      <c r="BR204" s="56"/>
    </row>
    <row r="205" spans="1:70" s="3" customFormat="1" ht="67.5" x14ac:dyDescent="0.25">
      <c r="A205" s="34" t="s">
        <v>1480</v>
      </c>
      <c r="B205" s="35" t="s">
        <v>565</v>
      </c>
      <c r="C205" s="196" t="s">
        <v>566</v>
      </c>
      <c r="D205" s="196"/>
      <c r="E205" s="196"/>
      <c r="F205" s="34" t="s">
        <v>553</v>
      </c>
      <c r="G205" s="55">
        <v>14</v>
      </c>
      <c r="H205" s="38" t="s">
        <v>567</v>
      </c>
      <c r="I205" s="38" t="s">
        <v>39</v>
      </c>
      <c r="J205" s="38">
        <v>42.97</v>
      </c>
      <c r="K205" s="36" t="s">
        <v>40</v>
      </c>
      <c r="L205" s="38">
        <v>8370.74</v>
      </c>
      <c r="M205" s="38">
        <v>7276.36</v>
      </c>
      <c r="N205" s="39" t="s">
        <v>1481</v>
      </c>
      <c r="O205" s="38">
        <v>601.58000000000004</v>
      </c>
      <c r="BP205" s="33"/>
      <c r="BQ205" s="40" t="s">
        <v>566</v>
      </c>
      <c r="BR205" s="56"/>
    </row>
    <row r="206" spans="1:70" s="3" customFormat="1" ht="15" x14ac:dyDescent="0.25">
      <c r="A206" s="46"/>
      <c r="B206" s="47"/>
      <c r="C206" s="47"/>
      <c r="D206" s="47"/>
      <c r="E206" s="48" t="s">
        <v>1482</v>
      </c>
      <c r="F206" s="48"/>
      <c r="G206" s="49"/>
      <c r="H206" s="50"/>
      <c r="I206" s="17"/>
      <c r="J206" s="17"/>
      <c r="K206" s="17"/>
      <c r="L206" s="51">
        <v>7146.07</v>
      </c>
      <c r="M206" s="52"/>
      <c r="N206" s="52"/>
      <c r="O206" s="53"/>
      <c r="BP206" s="33"/>
      <c r="BQ206" s="40"/>
      <c r="BR206" s="56"/>
    </row>
    <row r="207" spans="1:70" s="3" customFormat="1" ht="15" x14ac:dyDescent="0.25">
      <c r="A207" s="46"/>
      <c r="B207" s="47"/>
      <c r="C207" s="47"/>
      <c r="D207" s="47"/>
      <c r="E207" s="48" t="s">
        <v>1483</v>
      </c>
      <c r="F207" s="48"/>
      <c r="G207" s="49"/>
      <c r="H207" s="50"/>
      <c r="I207" s="17"/>
      <c r="J207" s="17"/>
      <c r="K207" s="17"/>
      <c r="L207" s="51">
        <v>3757.21</v>
      </c>
      <c r="M207" s="52"/>
      <c r="N207" s="52"/>
      <c r="O207" s="53"/>
      <c r="BP207" s="33"/>
      <c r="BQ207" s="40"/>
      <c r="BR207" s="56"/>
    </row>
    <row r="208" spans="1:70" s="3" customFormat="1" ht="15" x14ac:dyDescent="0.25">
      <c r="A208" s="46"/>
      <c r="B208" s="47"/>
      <c r="C208" s="47"/>
      <c r="D208" s="47"/>
      <c r="E208" s="48" t="s">
        <v>45</v>
      </c>
      <c r="F208" s="48"/>
      <c r="G208" s="49"/>
      <c r="H208" s="50"/>
      <c r="I208" s="17"/>
      <c r="J208" s="17"/>
      <c r="K208" s="17"/>
      <c r="L208" s="51">
        <v>19274.02</v>
      </c>
      <c r="M208" s="52"/>
      <c r="N208" s="52"/>
      <c r="O208" s="53"/>
      <c r="BP208" s="33"/>
      <c r="BQ208" s="40"/>
      <c r="BR208" s="56"/>
    </row>
    <row r="209" spans="1:70" s="3" customFormat="1" ht="67.5" x14ac:dyDescent="0.25">
      <c r="A209" s="34" t="s">
        <v>795</v>
      </c>
      <c r="B209" s="35"/>
      <c r="C209" s="196" t="s">
        <v>1484</v>
      </c>
      <c r="D209" s="196"/>
      <c r="E209" s="196"/>
      <c r="F209" s="34" t="s">
        <v>573</v>
      </c>
      <c r="G209" s="55">
        <v>14</v>
      </c>
      <c r="H209" s="38"/>
      <c r="I209" s="38"/>
      <c r="J209" s="38"/>
      <c r="K209" s="36" t="s">
        <v>40</v>
      </c>
      <c r="L209" s="38"/>
      <c r="M209" s="38"/>
      <c r="N209" s="39"/>
      <c r="O209" s="38"/>
      <c r="BP209" s="33"/>
      <c r="BQ209" s="40" t="s">
        <v>1484</v>
      </c>
      <c r="BR209" s="56"/>
    </row>
    <row r="210" spans="1:70" s="3" customFormat="1" ht="67.5" x14ac:dyDescent="0.25">
      <c r="A210" s="34" t="s">
        <v>1485</v>
      </c>
      <c r="B210" s="35" t="s">
        <v>551</v>
      </c>
      <c r="C210" s="196" t="s">
        <v>552</v>
      </c>
      <c r="D210" s="196"/>
      <c r="E210" s="196"/>
      <c r="F210" s="34" t="s">
        <v>553</v>
      </c>
      <c r="G210" s="55">
        <v>8</v>
      </c>
      <c r="H210" s="38" t="s">
        <v>554</v>
      </c>
      <c r="I210" s="38" t="s">
        <v>39</v>
      </c>
      <c r="J210" s="38">
        <v>42.46</v>
      </c>
      <c r="K210" s="36" t="s">
        <v>40</v>
      </c>
      <c r="L210" s="38">
        <v>4099.3599999999997</v>
      </c>
      <c r="M210" s="38">
        <v>3478.08</v>
      </c>
      <c r="N210" s="39" t="s">
        <v>1154</v>
      </c>
      <c r="O210" s="38">
        <v>339.68</v>
      </c>
      <c r="BP210" s="33"/>
      <c r="BQ210" s="40" t="s">
        <v>552</v>
      </c>
      <c r="BR210" s="56"/>
    </row>
    <row r="211" spans="1:70" s="3" customFormat="1" ht="15" x14ac:dyDescent="0.25">
      <c r="A211" s="46"/>
      <c r="B211" s="47"/>
      <c r="C211" s="47"/>
      <c r="D211" s="47"/>
      <c r="E211" s="48" t="s">
        <v>1486</v>
      </c>
      <c r="F211" s="48"/>
      <c r="G211" s="49"/>
      <c r="H211" s="50"/>
      <c r="I211" s="17"/>
      <c r="J211" s="17"/>
      <c r="K211" s="17"/>
      <c r="L211" s="51">
        <v>3424.02</v>
      </c>
      <c r="M211" s="52"/>
      <c r="N211" s="52"/>
      <c r="O211" s="53"/>
      <c r="BP211" s="33"/>
      <c r="BQ211" s="40"/>
      <c r="BR211" s="56"/>
    </row>
    <row r="212" spans="1:70" s="3" customFormat="1" ht="15" x14ac:dyDescent="0.25">
      <c r="A212" s="46"/>
      <c r="B212" s="47"/>
      <c r="C212" s="47"/>
      <c r="D212" s="47"/>
      <c r="E212" s="48" t="s">
        <v>1487</v>
      </c>
      <c r="F212" s="48"/>
      <c r="G212" s="49"/>
      <c r="H212" s="50"/>
      <c r="I212" s="17"/>
      <c r="J212" s="17"/>
      <c r="K212" s="17"/>
      <c r="L212" s="51">
        <v>1800.26</v>
      </c>
      <c r="M212" s="52"/>
      <c r="N212" s="52"/>
      <c r="O212" s="53"/>
      <c r="BP212" s="33"/>
      <c r="BQ212" s="40"/>
      <c r="BR212" s="56"/>
    </row>
    <row r="213" spans="1:70" s="3" customFormat="1" ht="15" x14ac:dyDescent="0.25">
      <c r="A213" s="46"/>
      <c r="B213" s="47"/>
      <c r="C213" s="47"/>
      <c r="D213" s="47"/>
      <c r="E213" s="48" t="s">
        <v>45</v>
      </c>
      <c r="F213" s="48"/>
      <c r="G213" s="49"/>
      <c r="H213" s="50"/>
      <c r="I213" s="17"/>
      <c r="J213" s="17"/>
      <c r="K213" s="17"/>
      <c r="L213" s="51">
        <v>9323.64</v>
      </c>
      <c r="M213" s="52"/>
      <c r="N213" s="52"/>
      <c r="O213" s="53"/>
      <c r="BP213" s="33"/>
      <c r="BQ213" s="40"/>
      <c r="BR213" s="56"/>
    </row>
    <row r="214" spans="1:70" s="3" customFormat="1" ht="67.5" x14ac:dyDescent="0.25">
      <c r="A214" s="34" t="s">
        <v>797</v>
      </c>
      <c r="B214" s="35"/>
      <c r="C214" s="196" t="s">
        <v>1488</v>
      </c>
      <c r="D214" s="196"/>
      <c r="E214" s="196"/>
      <c r="F214" s="34" t="s">
        <v>404</v>
      </c>
      <c r="G214" s="55">
        <v>8</v>
      </c>
      <c r="H214" s="38"/>
      <c r="I214" s="38"/>
      <c r="J214" s="38"/>
      <c r="K214" s="36" t="s">
        <v>40</v>
      </c>
      <c r="L214" s="38"/>
      <c r="M214" s="38"/>
      <c r="N214" s="39"/>
      <c r="O214" s="38"/>
      <c r="BP214" s="33"/>
      <c r="BQ214" s="40" t="s">
        <v>1488</v>
      </c>
      <c r="BR214" s="56"/>
    </row>
    <row r="215" spans="1:70" s="3" customFormat="1" ht="15" x14ac:dyDescent="0.25">
      <c r="A215" s="197" t="s">
        <v>574</v>
      </c>
      <c r="B215" s="198"/>
      <c r="C215" s="198"/>
      <c r="D215" s="198"/>
      <c r="E215" s="198"/>
      <c r="F215" s="198"/>
      <c r="G215" s="198"/>
      <c r="H215" s="198"/>
      <c r="I215" s="198"/>
      <c r="J215" s="198"/>
      <c r="K215" s="198"/>
      <c r="L215" s="198"/>
      <c r="M215" s="198"/>
      <c r="N215" s="198"/>
      <c r="O215" s="199"/>
      <c r="BP215" s="33"/>
      <c r="BQ215" s="40"/>
      <c r="BR215" s="56" t="s">
        <v>574</v>
      </c>
    </row>
    <row r="216" spans="1:70" s="3" customFormat="1" ht="67.5" x14ac:dyDescent="0.25">
      <c r="A216" s="34" t="s">
        <v>1489</v>
      </c>
      <c r="B216" s="35" t="s">
        <v>576</v>
      </c>
      <c r="C216" s="196" t="s">
        <v>577</v>
      </c>
      <c r="D216" s="196"/>
      <c r="E216" s="196"/>
      <c r="F216" s="34" t="s">
        <v>578</v>
      </c>
      <c r="G216" s="55">
        <v>107</v>
      </c>
      <c r="H216" s="38" t="s">
        <v>579</v>
      </c>
      <c r="I216" s="38"/>
      <c r="J216" s="38">
        <v>116.59</v>
      </c>
      <c r="K216" s="36" t="s">
        <v>40</v>
      </c>
      <c r="L216" s="38">
        <v>31686.98</v>
      </c>
      <c r="M216" s="38">
        <v>19211.849999999999</v>
      </c>
      <c r="N216" s="39"/>
      <c r="O216" s="38">
        <v>12475.13</v>
      </c>
      <c r="BP216" s="33"/>
      <c r="BQ216" s="40" t="s">
        <v>577</v>
      </c>
      <c r="BR216" s="56"/>
    </row>
    <row r="217" spans="1:70" s="3" customFormat="1" ht="15" x14ac:dyDescent="0.25">
      <c r="A217" s="46"/>
      <c r="B217" s="47"/>
      <c r="C217" s="47"/>
      <c r="D217" s="47"/>
      <c r="E217" s="48" t="s">
        <v>1490</v>
      </c>
      <c r="F217" s="48"/>
      <c r="G217" s="49"/>
      <c r="H217" s="50"/>
      <c r="I217" s="17"/>
      <c r="J217" s="17"/>
      <c r="K217" s="17"/>
      <c r="L217" s="51">
        <v>18635.490000000002</v>
      </c>
      <c r="M217" s="52"/>
      <c r="N217" s="52"/>
      <c r="O217" s="53"/>
      <c r="BP217" s="33"/>
      <c r="BQ217" s="40"/>
      <c r="BR217" s="56"/>
    </row>
    <row r="218" spans="1:70" s="3" customFormat="1" ht="15" x14ac:dyDescent="0.25">
      <c r="A218" s="46"/>
      <c r="B218" s="47"/>
      <c r="C218" s="47"/>
      <c r="D218" s="47"/>
      <c r="E218" s="48" t="s">
        <v>1491</v>
      </c>
      <c r="F218" s="48"/>
      <c r="G218" s="49"/>
      <c r="H218" s="50"/>
      <c r="I218" s="17"/>
      <c r="J218" s="17"/>
      <c r="K218" s="17"/>
      <c r="L218" s="51">
        <v>9798.0400000000009</v>
      </c>
      <c r="M218" s="52"/>
      <c r="N218" s="52"/>
      <c r="O218" s="53"/>
      <c r="BP218" s="33"/>
      <c r="BQ218" s="40"/>
      <c r="BR218" s="56"/>
    </row>
    <row r="219" spans="1:70" s="3" customFormat="1" ht="15" x14ac:dyDescent="0.25">
      <c r="A219" s="46"/>
      <c r="B219" s="47"/>
      <c r="C219" s="47"/>
      <c r="D219" s="47"/>
      <c r="E219" s="48" t="s">
        <v>45</v>
      </c>
      <c r="F219" s="48"/>
      <c r="G219" s="49"/>
      <c r="H219" s="50"/>
      <c r="I219" s="17"/>
      <c r="J219" s="17"/>
      <c r="K219" s="17"/>
      <c r="L219" s="51">
        <v>60120.51</v>
      </c>
      <c r="M219" s="52"/>
      <c r="N219" s="52"/>
      <c r="O219" s="53"/>
      <c r="BP219" s="33"/>
      <c r="BQ219" s="40"/>
      <c r="BR219" s="56"/>
    </row>
    <row r="220" spans="1:70" s="3" customFormat="1" ht="67.5" x14ac:dyDescent="0.25">
      <c r="A220" s="34" t="s">
        <v>1492</v>
      </c>
      <c r="B220" s="35" t="s">
        <v>583</v>
      </c>
      <c r="C220" s="196" t="s">
        <v>584</v>
      </c>
      <c r="D220" s="196"/>
      <c r="E220" s="196"/>
      <c r="F220" s="34" t="s">
        <v>401</v>
      </c>
      <c r="G220" s="37">
        <v>-16.05</v>
      </c>
      <c r="H220" s="38">
        <v>80.81</v>
      </c>
      <c r="I220" s="38"/>
      <c r="J220" s="38">
        <v>80.81</v>
      </c>
      <c r="K220" s="36" t="s">
        <v>40</v>
      </c>
      <c r="L220" s="38">
        <v>-1297</v>
      </c>
      <c r="M220" s="38"/>
      <c r="N220" s="39"/>
      <c r="O220" s="38">
        <v>-1297</v>
      </c>
      <c r="BP220" s="33"/>
      <c r="BQ220" s="40" t="s">
        <v>584</v>
      </c>
      <c r="BR220" s="56"/>
    </row>
    <row r="221" spans="1:70" s="3" customFormat="1" ht="67.5" x14ac:dyDescent="0.25">
      <c r="A221" s="34" t="s">
        <v>800</v>
      </c>
      <c r="B221" s="35" t="s">
        <v>586</v>
      </c>
      <c r="C221" s="196" t="s">
        <v>587</v>
      </c>
      <c r="D221" s="196"/>
      <c r="E221" s="196"/>
      <c r="F221" s="34" t="s">
        <v>401</v>
      </c>
      <c r="G221" s="37">
        <v>-77.040000000000006</v>
      </c>
      <c r="H221" s="38">
        <v>127.29</v>
      </c>
      <c r="I221" s="38"/>
      <c r="J221" s="38">
        <v>127.29</v>
      </c>
      <c r="K221" s="36" t="s">
        <v>40</v>
      </c>
      <c r="L221" s="38">
        <v>-9806.42</v>
      </c>
      <c r="M221" s="38"/>
      <c r="N221" s="39"/>
      <c r="O221" s="38">
        <v>-9806.42</v>
      </c>
      <c r="BP221" s="33"/>
      <c r="BQ221" s="40" t="s">
        <v>587</v>
      </c>
      <c r="BR221" s="56"/>
    </row>
    <row r="222" spans="1:70" s="3" customFormat="1" ht="67.5" x14ac:dyDescent="0.25">
      <c r="A222" s="34" t="s">
        <v>1493</v>
      </c>
      <c r="B222" s="35" t="s">
        <v>589</v>
      </c>
      <c r="C222" s="196" t="s">
        <v>590</v>
      </c>
      <c r="D222" s="196"/>
      <c r="E222" s="196"/>
      <c r="F222" s="34" t="s">
        <v>487</v>
      </c>
      <c r="G222" s="62">
        <v>-6.4200000000000004E-3</v>
      </c>
      <c r="H222" s="38">
        <v>193833.84</v>
      </c>
      <c r="I222" s="38"/>
      <c r="J222" s="38">
        <v>193833.84</v>
      </c>
      <c r="K222" s="36" t="s">
        <v>40</v>
      </c>
      <c r="L222" s="38">
        <v>-1244.4100000000001</v>
      </c>
      <c r="M222" s="38"/>
      <c r="N222" s="39"/>
      <c r="O222" s="38">
        <v>-1244.4100000000001</v>
      </c>
      <c r="BP222" s="33"/>
      <c r="BQ222" s="40" t="s">
        <v>590</v>
      </c>
      <c r="BR222" s="56"/>
    </row>
    <row r="223" spans="1:70" s="3" customFormat="1" ht="67.5" x14ac:dyDescent="0.25">
      <c r="A223" s="34" t="s">
        <v>806</v>
      </c>
      <c r="B223" s="35"/>
      <c r="C223" s="196" t="s">
        <v>592</v>
      </c>
      <c r="D223" s="196"/>
      <c r="E223" s="196"/>
      <c r="F223" s="34" t="s">
        <v>404</v>
      </c>
      <c r="G223" s="55">
        <v>270</v>
      </c>
      <c r="H223" s="38"/>
      <c r="I223" s="38"/>
      <c r="J223" s="38"/>
      <c r="K223" s="36" t="s">
        <v>40</v>
      </c>
      <c r="L223" s="38"/>
      <c r="M223" s="38"/>
      <c r="N223" s="39"/>
      <c r="O223" s="38"/>
      <c r="BP223" s="33"/>
      <c r="BQ223" s="40" t="s">
        <v>592</v>
      </c>
      <c r="BR223" s="56"/>
    </row>
    <row r="224" spans="1:70" s="3" customFormat="1" ht="67.5" x14ac:dyDescent="0.25">
      <c r="A224" s="34" t="s">
        <v>807</v>
      </c>
      <c r="B224" s="35"/>
      <c r="C224" s="196" t="s">
        <v>594</v>
      </c>
      <c r="D224" s="196"/>
      <c r="E224" s="196"/>
      <c r="F224" s="34" t="s">
        <v>404</v>
      </c>
      <c r="G224" s="55">
        <v>10</v>
      </c>
      <c r="H224" s="38"/>
      <c r="I224" s="38"/>
      <c r="J224" s="38"/>
      <c r="K224" s="36" t="s">
        <v>40</v>
      </c>
      <c r="L224" s="38"/>
      <c r="M224" s="38"/>
      <c r="N224" s="39"/>
      <c r="O224" s="38"/>
      <c r="BP224" s="33"/>
      <c r="BQ224" s="40" t="s">
        <v>594</v>
      </c>
      <c r="BR224" s="56"/>
    </row>
    <row r="225" spans="1:72" s="3" customFormat="1" ht="67.5" x14ac:dyDescent="0.25">
      <c r="A225" s="34" t="s">
        <v>808</v>
      </c>
      <c r="B225" s="35"/>
      <c r="C225" s="196" t="s">
        <v>596</v>
      </c>
      <c r="D225" s="196"/>
      <c r="E225" s="196"/>
      <c r="F225" s="34" t="s">
        <v>404</v>
      </c>
      <c r="G225" s="55">
        <v>100</v>
      </c>
      <c r="H225" s="38"/>
      <c r="I225" s="38"/>
      <c r="J225" s="38"/>
      <c r="K225" s="36" t="s">
        <v>40</v>
      </c>
      <c r="L225" s="38"/>
      <c r="M225" s="38"/>
      <c r="N225" s="39"/>
      <c r="O225" s="38"/>
      <c r="BP225" s="33"/>
      <c r="BQ225" s="40" t="s">
        <v>596</v>
      </c>
      <c r="BR225" s="56"/>
    </row>
    <row r="226" spans="1:72" s="3" customFormat="1" ht="67.5" x14ac:dyDescent="0.25">
      <c r="A226" s="34" t="s">
        <v>809</v>
      </c>
      <c r="B226" s="35"/>
      <c r="C226" s="196" t="s">
        <v>598</v>
      </c>
      <c r="D226" s="196"/>
      <c r="E226" s="196"/>
      <c r="F226" s="34" t="s">
        <v>404</v>
      </c>
      <c r="G226" s="55">
        <v>320</v>
      </c>
      <c r="H226" s="38"/>
      <c r="I226" s="38"/>
      <c r="J226" s="38"/>
      <c r="K226" s="36" t="s">
        <v>40</v>
      </c>
      <c r="L226" s="38"/>
      <c r="M226" s="38"/>
      <c r="N226" s="39"/>
      <c r="O226" s="38"/>
      <c r="BP226" s="33"/>
      <c r="BQ226" s="40" t="s">
        <v>598</v>
      </c>
      <c r="BR226" s="56"/>
    </row>
    <row r="227" spans="1:72" s="3" customFormat="1" ht="22.5" x14ac:dyDescent="0.25">
      <c r="A227" s="204" t="s">
        <v>348</v>
      </c>
      <c r="B227" s="205"/>
      <c r="C227" s="205"/>
      <c r="D227" s="205"/>
      <c r="E227" s="205"/>
      <c r="F227" s="205"/>
      <c r="G227" s="205"/>
      <c r="H227" s="205"/>
      <c r="I227" s="205"/>
      <c r="J227" s="205"/>
      <c r="K227" s="206"/>
      <c r="L227" s="38">
        <v>2710200.16</v>
      </c>
      <c r="M227" s="38">
        <v>1990144.58</v>
      </c>
      <c r="N227" s="38" t="s">
        <v>1494</v>
      </c>
      <c r="O227" s="38">
        <v>390208.15</v>
      </c>
      <c r="BS227" s="40" t="s">
        <v>348</v>
      </c>
    </row>
    <row r="228" spans="1:72" s="3" customFormat="1" ht="15" x14ac:dyDescent="0.25">
      <c r="A228" s="204" t="s">
        <v>350</v>
      </c>
      <c r="B228" s="205"/>
      <c r="C228" s="205"/>
      <c r="D228" s="205"/>
      <c r="E228" s="205"/>
      <c r="F228" s="205"/>
      <c r="G228" s="205"/>
      <c r="H228" s="205"/>
      <c r="I228" s="205"/>
      <c r="J228" s="205"/>
      <c r="K228" s="206"/>
      <c r="L228" s="38">
        <v>1982907.44</v>
      </c>
      <c r="M228" s="38"/>
      <c r="N228" s="38"/>
      <c r="O228" s="38"/>
      <c r="BS228" s="40" t="s">
        <v>350</v>
      </c>
    </row>
    <row r="229" spans="1:72" s="3" customFormat="1" ht="15" x14ac:dyDescent="0.25">
      <c r="A229" s="201" t="s">
        <v>351</v>
      </c>
      <c r="B229" s="202"/>
      <c r="C229" s="202"/>
      <c r="D229" s="202"/>
      <c r="E229" s="202"/>
      <c r="F229" s="202"/>
      <c r="G229" s="202"/>
      <c r="H229" s="202"/>
      <c r="I229" s="202"/>
      <c r="J229" s="202"/>
      <c r="K229" s="203"/>
      <c r="L229" s="57"/>
      <c r="M229" s="57"/>
      <c r="N229" s="57"/>
      <c r="O229" s="57"/>
      <c r="BS229" s="40"/>
      <c r="BT229" s="2" t="s">
        <v>351</v>
      </c>
    </row>
    <row r="230" spans="1:72" s="3" customFormat="1" ht="15" x14ac:dyDescent="0.25">
      <c r="A230" s="201" t="s">
        <v>1495</v>
      </c>
      <c r="B230" s="202"/>
      <c r="C230" s="202"/>
      <c r="D230" s="202"/>
      <c r="E230" s="202"/>
      <c r="F230" s="202"/>
      <c r="G230" s="202"/>
      <c r="H230" s="202"/>
      <c r="I230" s="202"/>
      <c r="J230" s="202"/>
      <c r="K230" s="203"/>
      <c r="L230" s="57">
        <v>1482.15</v>
      </c>
      <c r="M230" s="57"/>
      <c r="N230" s="57"/>
      <c r="O230" s="57"/>
      <c r="BS230" s="40"/>
      <c r="BT230" s="2" t="s">
        <v>1495</v>
      </c>
    </row>
    <row r="231" spans="1:72" s="3" customFormat="1" ht="15" x14ac:dyDescent="0.25">
      <c r="A231" s="201" t="s">
        <v>1496</v>
      </c>
      <c r="B231" s="202"/>
      <c r="C231" s="202"/>
      <c r="D231" s="202"/>
      <c r="E231" s="202"/>
      <c r="F231" s="202"/>
      <c r="G231" s="202"/>
      <c r="H231" s="202"/>
      <c r="I231" s="202"/>
      <c r="J231" s="202"/>
      <c r="K231" s="203"/>
      <c r="L231" s="57">
        <v>1981425.29</v>
      </c>
      <c r="M231" s="57"/>
      <c r="N231" s="57"/>
      <c r="O231" s="57"/>
      <c r="BS231" s="40"/>
      <c r="BT231" s="2" t="s">
        <v>1496</v>
      </c>
    </row>
    <row r="232" spans="1:72" s="3" customFormat="1" ht="15" x14ac:dyDescent="0.25">
      <c r="A232" s="204" t="s">
        <v>354</v>
      </c>
      <c r="B232" s="205"/>
      <c r="C232" s="205"/>
      <c r="D232" s="205"/>
      <c r="E232" s="205"/>
      <c r="F232" s="205"/>
      <c r="G232" s="205"/>
      <c r="H232" s="205"/>
      <c r="I232" s="205"/>
      <c r="J232" s="205"/>
      <c r="K232" s="206"/>
      <c r="L232" s="38">
        <v>1042584.44</v>
      </c>
      <c r="M232" s="38"/>
      <c r="N232" s="38"/>
      <c r="O232" s="38"/>
      <c r="BS232" s="40" t="s">
        <v>354</v>
      </c>
    </row>
    <row r="233" spans="1:72" s="3" customFormat="1" ht="15" x14ac:dyDescent="0.25">
      <c r="A233" s="201" t="s">
        <v>351</v>
      </c>
      <c r="B233" s="202"/>
      <c r="C233" s="202"/>
      <c r="D233" s="202"/>
      <c r="E233" s="202"/>
      <c r="F233" s="202"/>
      <c r="G233" s="202"/>
      <c r="H233" s="202"/>
      <c r="I233" s="202"/>
      <c r="J233" s="202"/>
      <c r="K233" s="203"/>
      <c r="L233" s="57"/>
      <c r="M233" s="57"/>
      <c r="N233" s="57"/>
      <c r="O233" s="57"/>
      <c r="BS233" s="40"/>
      <c r="BT233" s="2" t="s">
        <v>351</v>
      </c>
    </row>
    <row r="234" spans="1:72" s="3" customFormat="1" ht="15" x14ac:dyDescent="0.25">
      <c r="A234" s="201" t="s">
        <v>1497</v>
      </c>
      <c r="B234" s="202"/>
      <c r="C234" s="202"/>
      <c r="D234" s="202"/>
      <c r="E234" s="202"/>
      <c r="F234" s="202"/>
      <c r="G234" s="202"/>
      <c r="H234" s="202"/>
      <c r="I234" s="202"/>
      <c r="J234" s="202"/>
      <c r="K234" s="203"/>
      <c r="L234" s="57">
        <v>1042584.44</v>
      </c>
      <c r="M234" s="57"/>
      <c r="N234" s="57"/>
      <c r="O234" s="57"/>
      <c r="BS234" s="40"/>
      <c r="BT234" s="2" t="s">
        <v>1497</v>
      </c>
    </row>
    <row r="235" spans="1:72" s="3" customFormat="1" ht="15" x14ac:dyDescent="0.25">
      <c r="A235" s="204" t="s">
        <v>357</v>
      </c>
      <c r="B235" s="205"/>
      <c r="C235" s="205"/>
      <c r="D235" s="205"/>
      <c r="E235" s="205"/>
      <c r="F235" s="205"/>
      <c r="G235" s="205"/>
      <c r="H235" s="205"/>
      <c r="I235" s="205"/>
      <c r="J235" s="205"/>
      <c r="K235" s="206"/>
      <c r="L235" s="38"/>
      <c r="M235" s="38"/>
      <c r="N235" s="38"/>
      <c r="O235" s="38"/>
      <c r="BS235" s="40" t="s">
        <v>357</v>
      </c>
    </row>
    <row r="236" spans="1:72" s="3" customFormat="1" ht="15" x14ac:dyDescent="0.25">
      <c r="A236" s="201" t="s">
        <v>603</v>
      </c>
      <c r="B236" s="202"/>
      <c r="C236" s="202"/>
      <c r="D236" s="202"/>
      <c r="E236" s="202"/>
      <c r="F236" s="202"/>
      <c r="G236" s="202"/>
      <c r="H236" s="202"/>
      <c r="I236" s="202"/>
      <c r="J236" s="202"/>
      <c r="K236" s="203"/>
      <c r="L236" s="57"/>
      <c r="M236" s="57"/>
      <c r="N236" s="57"/>
      <c r="O236" s="57"/>
      <c r="BS236" s="40"/>
      <c r="BT236" s="2" t="s">
        <v>603</v>
      </c>
    </row>
    <row r="237" spans="1:72" s="3" customFormat="1" ht="15" x14ac:dyDescent="0.25">
      <c r="A237" s="201" t="s">
        <v>604</v>
      </c>
      <c r="B237" s="202"/>
      <c r="C237" s="202"/>
      <c r="D237" s="202"/>
      <c r="E237" s="202"/>
      <c r="F237" s="202"/>
      <c r="G237" s="202"/>
      <c r="H237" s="202"/>
      <c r="I237" s="202"/>
      <c r="J237" s="202"/>
      <c r="K237" s="203"/>
      <c r="L237" s="57"/>
      <c r="M237" s="57"/>
      <c r="N237" s="57"/>
      <c r="O237" s="57"/>
      <c r="BS237" s="40"/>
      <c r="BT237" s="2" t="s">
        <v>604</v>
      </c>
    </row>
    <row r="238" spans="1:72" s="3" customFormat="1" ht="22.5" x14ac:dyDescent="0.25">
      <c r="A238" s="201" t="s">
        <v>1498</v>
      </c>
      <c r="B238" s="202"/>
      <c r="C238" s="202"/>
      <c r="D238" s="202"/>
      <c r="E238" s="202"/>
      <c r="F238" s="202"/>
      <c r="G238" s="202"/>
      <c r="H238" s="202"/>
      <c r="I238" s="202"/>
      <c r="J238" s="202"/>
      <c r="K238" s="203"/>
      <c r="L238" s="57">
        <v>1827.28</v>
      </c>
      <c r="M238" s="57">
        <v>1573.02</v>
      </c>
      <c r="N238" s="57" t="s">
        <v>1453</v>
      </c>
      <c r="O238" s="57">
        <v>79.64</v>
      </c>
      <c r="BS238" s="40"/>
      <c r="BT238" s="2" t="s">
        <v>1498</v>
      </c>
    </row>
    <row r="239" spans="1:72" s="3" customFormat="1" ht="15" x14ac:dyDescent="0.25">
      <c r="A239" s="201" t="s">
        <v>1499</v>
      </c>
      <c r="B239" s="202"/>
      <c r="C239" s="202"/>
      <c r="D239" s="202"/>
      <c r="E239" s="202"/>
      <c r="F239" s="202"/>
      <c r="G239" s="202"/>
      <c r="H239" s="202"/>
      <c r="I239" s="202"/>
      <c r="J239" s="202"/>
      <c r="K239" s="203"/>
      <c r="L239" s="57">
        <v>1482.15</v>
      </c>
      <c r="M239" s="57"/>
      <c r="N239" s="57"/>
      <c r="O239" s="57"/>
      <c r="BS239" s="40"/>
      <c r="BT239" s="2" t="s">
        <v>1499</v>
      </c>
    </row>
    <row r="240" spans="1:72" s="3" customFormat="1" ht="15" x14ac:dyDescent="0.25">
      <c r="A240" s="201" t="s">
        <v>1500</v>
      </c>
      <c r="B240" s="202"/>
      <c r="C240" s="202"/>
      <c r="D240" s="202"/>
      <c r="E240" s="202"/>
      <c r="F240" s="202"/>
      <c r="G240" s="202"/>
      <c r="H240" s="202"/>
      <c r="I240" s="202"/>
      <c r="J240" s="202"/>
      <c r="K240" s="203"/>
      <c r="L240" s="57">
        <v>804.14</v>
      </c>
      <c r="M240" s="57"/>
      <c r="N240" s="57"/>
      <c r="O240" s="57"/>
      <c r="BS240" s="40"/>
      <c r="BT240" s="2" t="s">
        <v>1500</v>
      </c>
    </row>
    <row r="241" spans="1:72" s="3" customFormat="1" ht="15" x14ac:dyDescent="0.25">
      <c r="A241" s="201" t="s">
        <v>608</v>
      </c>
      <c r="B241" s="202"/>
      <c r="C241" s="202"/>
      <c r="D241" s="202"/>
      <c r="E241" s="202"/>
      <c r="F241" s="202"/>
      <c r="G241" s="202"/>
      <c r="H241" s="202"/>
      <c r="I241" s="202"/>
      <c r="J241" s="202"/>
      <c r="K241" s="203"/>
      <c r="L241" s="57">
        <v>4113.57</v>
      </c>
      <c r="M241" s="57"/>
      <c r="N241" s="57"/>
      <c r="O241" s="57"/>
      <c r="BS241" s="40"/>
      <c r="BT241" s="2" t="s">
        <v>608</v>
      </c>
    </row>
    <row r="242" spans="1:72" s="3" customFormat="1" ht="15" x14ac:dyDescent="0.25">
      <c r="A242" s="201" t="s">
        <v>609</v>
      </c>
      <c r="B242" s="202"/>
      <c r="C242" s="202"/>
      <c r="D242" s="202"/>
      <c r="E242" s="202"/>
      <c r="F242" s="202"/>
      <c r="G242" s="202"/>
      <c r="H242" s="202"/>
      <c r="I242" s="202"/>
      <c r="J242" s="202"/>
      <c r="K242" s="203"/>
      <c r="L242" s="57">
        <v>4113.57</v>
      </c>
      <c r="M242" s="57"/>
      <c r="N242" s="57"/>
      <c r="O242" s="57"/>
      <c r="BS242" s="40"/>
      <c r="BT242" s="2" t="s">
        <v>609</v>
      </c>
    </row>
    <row r="243" spans="1:72" s="3" customFormat="1" ht="15" x14ac:dyDescent="0.25">
      <c r="A243" s="201" t="s">
        <v>610</v>
      </c>
      <c r="B243" s="202"/>
      <c r="C243" s="202"/>
      <c r="D243" s="202"/>
      <c r="E243" s="202"/>
      <c r="F243" s="202"/>
      <c r="G243" s="202"/>
      <c r="H243" s="202"/>
      <c r="I243" s="202"/>
      <c r="J243" s="202"/>
      <c r="K243" s="203"/>
      <c r="L243" s="57"/>
      <c r="M243" s="57"/>
      <c r="N243" s="57"/>
      <c r="O243" s="57"/>
      <c r="BS243" s="40"/>
      <c r="BT243" s="2" t="s">
        <v>610</v>
      </c>
    </row>
    <row r="244" spans="1:72" s="3" customFormat="1" ht="15" x14ac:dyDescent="0.25">
      <c r="A244" s="201" t="s">
        <v>611</v>
      </c>
      <c r="B244" s="202"/>
      <c r="C244" s="202"/>
      <c r="D244" s="202"/>
      <c r="E244" s="202"/>
      <c r="F244" s="202"/>
      <c r="G244" s="202"/>
      <c r="H244" s="202"/>
      <c r="I244" s="202"/>
      <c r="J244" s="202"/>
      <c r="K244" s="203"/>
      <c r="L244" s="57"/>
      <c r="M244" s="57"/>
      <c r="N244" s="57"/>
      <c r="O244" s="57"/>
      <c r="BS244" s="40"/>
      <c r="BT244" s="2" t="s">
        <v>611</v>
      </c>
    </row>
    <row r="245" spans="1:72" s="3" customFormat="1" ht="22.5" x14ac:dyDescent="0.25">
      <c r="A245" s="201" t="s">
        <v>1501</v>
      </c>
      <c r="B245" s="202"/>
      <c r="C245" s="202"/>
      <c r="D245" s="202"/>
      <c r="E245" s="202"/>
      <c r="F245" s="202"/>
      <c r="G245" s="202"/>
      <c r="H245" s="202"/>
      <c r="I245" s="202"/>
      <c r="J245" s="202"/>
      <c r="K245" s="203"/>
      <c r="L245" s="57">
        <v>2708372.88</v>
      </c>
      <c r="M245" s="57">
        <v>1988571.56</v>
      </c>
      <c r="N245" s="57" t="s">
        <v>1502</v>
      </c>
      <c r="O245" s="57">
        <v>390128.51</v>
      </c>
      <c r="BS245" s="40"/>
      <c r="BT245" s="2" t="s">
        <v>1501</v>
      </c>
    </row>
    <row r="246" spans="1:72" s="3" customFormat="1" ht="15" x14ac:dyDescent="0.25">
      <c r="A246" s="201" t="s">
        <v>1503</v>
      </c>
      <c r="B246" s="202"/>
      <c r="C246" s="202"/>
      <c r="D246" s="202"/>
      <c r="E246" s="202"/>
      <c r="F246" s="202"/>
      <c r="G246" s="202"/>
      <c r="H246" s="202"/>
      <c r="I246" s="202"/>
      <c r="J246" s="202"/>
      <c r="K246" s="203"/>
      <c r="L246" s="57">
        <v>1981425.29</v>
      </c>
      <c r="M246" s="57"/>
      <c r="N246" s="57"/>
      <c r="O246" s="57"/>
      <c r="BS246" s="40"/>
      <c r="BT246" s="2" t="s">
        <v>1503</v>
      </c>
    </row>
    <row r="247" spans="1:72" s="3" customFormat="1" ht="15" x14ac:dyDescent="0.25">
      <c r="A247" s="201" t="s">
        <v>1504</v>
      </c>
      <c r="B247" s="202"/>
      <c r="C247" s="202"/>
      <c r="D247" s="202"/>
      <c r="E247" s="202"/>
      <c r="F247" s="202"/>
      <c r="G247" s="202"/>
      <c r="H247" s="202"/>
      <c r="I247" s="202"/>
      <c r="J247" s="202"/>
      <c r="K247" s="203"/>
      <c r="L247" s="57">
        <v>1041780.3</v>
      </c>
      <c r="M247" s="57"/>
      <c r="N247" s="57"/>
      <c r="O247" s="57"/>
      <c r="BS247" s="40"/>
      <c r="BT247" s="2" t="s">
        <v>1504</v>
      </c>
    </row>
    <row r="248" spans="1:72" s="3" customFormat="1" ht="15" x14ac:dyDescent="0.25">
      <c r="A248" s="201" t="s">
        <v>608</v>
      </c>
      <c r="B248" s="202"/>
      <c r="C248" s="202"/>
      <c r="D248" s="202"/>
      <c r="E248" s="202"/>
      <c r="F248" s="202"/>
      <c r="G248" s="202"/>
      <c r="H248" s="202"/>
      <c r="I248" s="202"/>
      <c r="J248" s="202"/>
      <c r="K248" s="203"/>
      <c r="L248" s="57">
        <v>5731578.4699999997</v>
      </c>
      <c r="M248" s="57"/>
      <c r="N248" s="57"/>
      <c r="O248" s="57"/>
      <c r="BS248" s="40"/>
      <c r="BT248" s="2" t="s">
        <v>608</v>
      </c>
    </row>
    <row r="249" spans="1:72" s="3" customFormat="1" ht="15" x14ac:dyDescent="0.25">
      <c r="A249" s="201" t="s">
        <v>609</v>
      </c>
      <c r="B249" s="202"/>
      <c r="C249" s="202"/>
      <c r="D249" s="202"/>
      <c r="E249" s="202"/>
      <c r="F249" s="202"/>
      <c r="G249" s="202"/>
      <c r="H249" s="202"/>
      <c r="I249" s="202"/>
      <c r="J249" s="202"/>
      <c r="K249" s="203"/>
      <c r="L249" s="57">
        <v>5731578.4699999997</v>
      </c>
      <c r="M249" s="57"/>
      <c r="N249" s="57"/>
      <c r="O249" s="57"/>
      <c r="BS249" s="40"/>
      <c r="BT249" s="2" t="s">
        <v>609</v>
      </c>
    </row>
    <row r="250" spans="1:72" s="3" customFormat="1" ht="15" x14ac:dyDescent="0.25">
      <c r="A250" s="201" t="s">
        <v>367</v>
      </c>
      <c r="B250" s="202"/>
      <c r="C250" s="202"/>
      <c r="D250" s="202"/>
      <c r="E250" s="202"/>
      <c r="F250" s="202"/>
      <c r="G250" s="202"/>
      <c r="H250" s="202"/>
      <c r="I250" s="202"/>
      <c r="J250" s="202"/>
      <c r="K250" s="203"/>
      <c r="L250" s="57">
        <v>5735692.04</v>
      </c>
      <c r="M250" s="57"/>
      <c r="N250" s="57"/>
      <c r="O250" s="57"/>
      <c r="BS250" s="40"/>
      <c r="BT250" s="2" t="s">
        <v>367</v>
      </c>
    </row>
    <row r="251" spans="1:72" s="3" customFormat="1" ht="15" x14ac:dyDescent="0.25">
      <c r="A251" s="201" t="s">
        <v>368</v>
      </c>
      <c r="B251" s="202"/>
      <c r="C251" s="202"/>
      <c r="D251" s="202"/>
      <c r="E251" s="202"/>
      <c r="F251" s="202"/>
      <c r="G251" s="202"/>
      <c r="H251" s="202"/>
      <c r="I251" s="202"/>
      <c r="J251" s="202"/>
      <c r="K251" s="203"/>
      <c r="L251" s="57"/>
      <c r="M251" s="57"/>
      <c r="N251" s="57"/>
      <c r="O251" s="57"/>
      <c r="BS251" s="40"/>
      <c r="BT251" s="2" t="s">
        <v>368</v>
      </c>
    </row>
    <row r="252" spans="1:72" s="3" customFormat="1" ht="15" x14ac:dyDescent="0.25">
      <c r="A252" s="201" t="s">
        <v>369</v>
      </c>
      <c r="B252" s="202"/>
      <c r="C252" s="202"/>
      <c r="D252" s="202"/>
      <c r="E252" s="202"/>
      <c r="F252" s="202"/>
      <c r="G252" s="202"/>
      <c r="H252" s="202"/>
      <c r="I252" s="202"/>
      <c r="J252" s="202"/>
      <c r="K252" s="203"/>
      <c r="L252" s="57">
        <v>390208.15</v>
      </c>
      <c r="M252" s="57"/>
      <c r="N252" s="57"/>
      <c r="O252" s="57"/>
      <c r="BS252" s="40"/>
      <c r="BT252" s="2" t="s">
        <v>369</v>
      </c>
    </row>
    <row r="253" spans="1:72" s="3" customFormat="1" ht="15" x14ac:dyDescent="0.25">
      <c r="A253" s="201" t="s">
        <v>370</v>
      </c>
      <c r="B253" s="202"/>
      <c r="C253" s="202"/>
      <c r="D253" s="202"/>
      <c r="E253" s="202"/>
      <c r="F253" s="202"/>
      <c r="G253" s="202"/>
      <c r="H253" s="202"/>
      <c r="I253" s="202"/>
      <c r="J253" s="202"/>
      <c r="K253" s="203"/>
      <c r="L253" s="57">
        <v>329847.43</v>
      </c>
      <c r="M253" s="57"/>
      <c r="N253" s="57"/>
      <c r="O253" s="57"/>
      <c r="BS253" s="40"/>
      <c r="BT253" s="2" t="s">
        <v>370</v>
      </c>
    </row>
    <row r="254" spans="1:72" s="3" customFormat="1" ht="15" x14ac:dyDescent="0.25">
      <c r="A254" s="201" t="s">
        <v>371</v>
      </c>
      <c r="B254" s="202"/>
      <c r="C254" s="202"/>
      <c r="D254" s="202"/>
      <c r="E254" s="202"/>
      <c r="F254" s="202"/>
      <c r="G254" s="202"/>
      <c r="H254" s="202"/>
      <c r="I254" s="202"/>
      <c r="J254" s="202"/>
      <c r="K254" s="203"/>
      <c r="L254" s="57">
        <v>2044283.23</v>
      </c>
      <c r="M254" s="57"/>
      <c r="N254" s="57"/>
      <c r="O254" s="57"/>
      <c r="BS254" s="40"/>
      <c r="BT254" s="2" t="s">
        <v>371</v>
      </c>
    </row>
    <row r="255" spans="1:72" s="3" customFormat="1" ht="15" x14ac:dyDescent="0.25">
      <c r="A255" s="201" t="s">
        <v>372</v>
      </c>
      <c r="B255" s="202"/>
      <c r="C255" s="202"/>
      <c r="D255" s="202"/>
      <c r="E255" s="202"/>
      <c r="F255" s="202"/>
      <c r="G255" s="202"/>
      <c r="H255" s="202"/>
      <c r="I255" s="202"/>
      <c r="J255" s="202"/>
      <c r="K255" s="203"/>
      <c r="L255" s="57">
        <v>1982907.44</v>
      </c>
      <c r="M255" s="57"/>
      <c r="N255" s="57"/>
      <c r="O255" s="57"/>
      <c r="BS255" s="40"/>
      <c r="BT255" s="2" t="s">
        <v>372</v>
      </c>
    </row>
    <row r="256" spans="1:72" s="3" customFormat="1" ht="15" x14ac:dyDescent="0.25">
      <c r="A256" s="201" t="s">
        <v>373</v>
      </c>
      <c r="B256" s="202"/>
      <c r="C256" s="202"/>
      <c r="D256" s="202"/>
      <c r="E256" s="202"/>
      <c r="F256" s="202"/>
      <c r="G256" s="202"/>
      <c r="H256" s="202"/>
      <c r="I256" s="202"/>
      <c r="J256" s="202"/>
      <c r="K256" s="203"/>
      <c r="L256" s="57">
        <v>1042584.44</v>
      </c>
      <c r="M256" s="57"/>
      <c r="N256" s="57"/>
      <c r="O256" s="57"/>
      <c r="BS256" s="40"/>
      <c r="BT256" s="2" t="s">
        <v>373</v>
      </c>
    </row>
    <row r="257" spans="1:95" s="3" customFormat="1" ht="15" x14ac:dyDescent="0.25">
      <c r="A257" s="201" t="s">
        <v>374</v>
      </c>
      <c r="B257" s="202"/>
      <c r="C257" s="202"/>
      <c r="D257" s="202"/>
      <c r="E257" s="202"/>
      <c r="F257" s="202"/>
      <c r="G257" s="202"/>
      <c r="H257" s="202"/>
      <c r="I257" s="202"/>
      <c r="J257" s="202"/>
      <c r="K257" s="203"/>
      <c r="L257" s="57">
        <f>L250*0.052</f>
        <v>298255.98608</v>
      </c>
      <c r="M257" s="57"/>
      <c r="N257" s="57"/>
      <c r="O257" s="57"/>
      <c r="BS257" s="40"/>
      <c r="BT257" s="2" t="s">
        <v>374</v>
      </c>
    </row>
    <row r="258" spans="1:95" s="3" customFormat="1" ht="15" x14ac:dyDescent="0.25">
      <c r="A258" s="204" t="s">
        <v>367</v>
      </c>
      <c r="B258" s="205"/>
      <c r="C258" s="205"/>
      <c r="D258" s="205"/>
      <c r="E258" s="205"/>
      <c r="F258" s="205"/>
      <c r="G258" s="205"/>
      <c r="H258" s="205"/>
      <c r="I258" s="205"/>
      <c r="J258" s="205"/>
      <c r="K258" s="206"/>
      <c r="L258" s="38">
        <f>L250+L257</f>
        <v>6033948.0260800002</v>
      </c>
      <c r="M258" s="38"/>
      <c r="N258" s="38"/>
      <c r="O258" s="38"/>
      <c r="BS258" s="40"/>
      <c r="BU258" s="40" t="s">
        <v>367</v>
      </c>
    </row>
    <row r="259" spans="1:95" s="3" customFormat="1" ht="15" x14ac:dyDescent="0.25">
      <c r="A259" s="201" t="s">
        <v>375</v>
      </c>
      <c r="B259" s="202"/>
      <c r="C259" s="202"/>
      <c r="D259" s="202"/>
      <c r="E259" s="202"/>
      <c r="F259" s="202"/>
      <c r="G259" s="202"/>
      <c r="H259" s="202"/>
      <c r="I259" s="202"/>
      <c r="J259" s="202"/>
      <c r="K259" s="203"/>
      <c r="L259" s="57">
        <f>L258*0.021</f>
        <v>126712.90854768001</v>
      </c>
      <c r="M259" s="57"/>
      <c r="N259" s="57"/>
      <c r="O259" s="57"/>
      <c r="BS259" s="40"/>
      <c r="BT259" s="2" t="s">
        <v>375</v>
      </c>
      <c r="BU259" s="40"/>
    </row>
    <row r="260" spans="1:95" s="3" customFormat="1" ht="15" x14ac:dyDescent="0.25">
      <c r="A260" s="201" t="s">
        <v>376</v>
      </c>
      <c r="B260" s="202"/>
      <c r="C260" s="202"/>
      <c r="D260" s="202"/>
      <c r="E260" s="202"/>
      <c r="F260" s="202"/>
      <c r="G260" s="202"/>
      <c r="H260" s="202"/>
      <c r="I260" s="202"/>
      <c r="J260" s="202"/>
      <c r="K260" s="203"/>
      <c r="L260" s="57">
        <f>L258*0.035</f>
        <v>211188.18091280002</v>
      </c>
      <c r="M260" s="57"/>
      <c r="N260" s="57"/>
      <c r="O260" s="57"/>
      <c r="BS260" s="40"/>
      <c r="BT260" s="2" t="s">
        <v>376</v>
      </c>
      <c r="BU260" s="40"/>
    </row>
    <row r="261" spans="1:95" s="3" customFormat="1" ht="15" x14ac:dyDescent="0.25">
      <c r="A261" s="201" t="s">
        <v>377</v>
      </c>
      <c r="B261" s="202"/>
      <c r="C261" s="202"/>
      <c r="D261" s="202"/>
      <c r="E261" s="202"/>
      <c r="F261" s="202"/>
      <c r="G261" s="202"/>
      <c r="H261" s="202"/>
      <c r="I261" s="202"/>
      <c r="J261" s="202"/>
      <c r="K261" s="203"/>
      <c r="L261" s="57">
        <f>L258*0.025</f>
        <v>150848.700652</v>
      </c>
      <c r="M261" s="57"/>
      <c r="N261" s="57"/>
      <c r="O261" s="57"/>
      <c r="BS261" s="40"/>
      <c r="BT261" s="2" t="s">
        <v>377</v>
      </c>
      <c r="BU261" s="40"/>
    </row>
    <row r="262" spans="1:95" s="3" customFormat="1" ht="15" x14ac:dyDescent="0.25">
      <c r="A262" s="201" t="s">
        <v>378</v>
      </c>
      <c r="B262" s="202"/>
      <c r="C262" s="202"/>
      <c r="D262" s="202"/>
      <c r="E262" s="202"/>
      <c r="F262" s="202"/>
      <c r="G262" s="202"/>
      <c r="H262" s="202"/>
      <c r="I262" s="202"/>
      <c r="J262" s="202"/>
      <c r="K262" s="203"/>
      <c r="L262" s="57">
        <f>L258*0.02</f>
        <v>120678.96052160001</v>
      </c>
      <c r="M262" s="57"/>
      <c r="N262" s="57"/>
      <c r="O262" s="57"/>
      <c r="BS262" s="40"/>
      <c r="BT262" s="2" t="s">
        <v>378</v>
      </c>
      <c r="BU262" s="40"/>
    </row>
    <row r="263" spans="1:95" s="3" customFormat="1" ht="15" x14ac:dyDescent="0.25">
      <c r="A263" s="204" t="s">
        <v>367</v>
      </c>
      <c r="B263" s="205"/>
      <c r="C263" s="205"/>
      <c r="D263" s="205"/>
      <c r="E263" s="205"/>
      <c r="F263" s="205"/>
      <c r="G263" s="205"/>
      <c r="H263" s="205"/>
      <c r="I263" s="205"/>
      <c r="J263" s="205"/>
      <c r="K263" s="206"/>
      <c r="L263" s="38">
        <f>L258+L259+L260+L261+L262</f>
        <v>6643376.77671408</v>
      </c>
      <c r="M263" s="38"/>
      <c r="N263" s="38"/>
      <c r="O263" s="38"/>
      <c r="BS263" s="40"/>
      <c r="BU263" s="40" t="s">
        <v>367</v>
      </c>
    </row>
    <row r="264" spans="1:95" s="3" customFormat="1" ht="15" x14ac:dyDescent="0.25">
      <c r="A264" s="201" t="s">
        <v>379</v>
      </c>
      <c r="B264" s="202"/>
      <c r="C264" s="202"/>
      <c r="D264" s="202"/>
      <c r="E264" s="202"/>
      <c r="F264" s="202"/>
      <c r="G264" s="202"/>
      <c r="H264" s="202"/>
      <c r="I264" s="202"/>
      <c r="J264" s="202"/>
      <c r="K264" s="203"/>
      <c r="L264" s="57">
        <f>L263*0.03</f>
        <v>199301.30330142239</v>
      </c>
      <c r="M264" s="57"/>
      <c r="N264" s="57"/>
      <c r="O264" s="57"/>
      <c r="BS264" s="40"/>
      <c r="BT264" s="2" t="s">
        <v>379</v>
      </c>
      <c r="BU264" s="40"/>
    </row>
    <row r="265" spans="1:95" s="3" customFormat="1" ht="15" x14ac:dyDescent="0.25">
      <c r="A265" s="204" t="s">
        <v>2240</v>
      </c>
      <c r="B265" s="205"/>
      <c r="C265" s="205"/>
      <c r="D265" s="205"/>
      <c r="E265" s="205"/>
      <c r="F265" s="205"/>
      <c r="G265" s="205"/>
      <c r="H265" s="205"/>
      <c r="I265" s="205"/>
      <c r="J265" s="205"/>
      <c r="K265" s="206"/>
      <c r="L265" s="38">
        <f>L263+L264</f>
        <v>6842678.0800155029</v>
      </c>
      <c r="M265" s="38"/>
      <c r="N265" s="38"/>
      <c r="O265" s="38"/>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c r="AO265" s="67"/>
      <c r="AP265" s="67"/>
      <c r="AQ265" s="67"/>
      <c r="AR265" s="67"/>
      <c r="AS265" s="67"/>
      <c r="AT265" s="67"/>
      <c r="AU265" s="67"/>
      <c r="AV265" s="67"/>
      <c r="AW265" s="67"/>
      <c r="AX265" s="67"/>
      <c r="AY265" s="67"/>
      <c r="AZ265" s="67"/>
      <c r="BA265" s="67"/>
      <c r="BB265" s="67"/>
      <c r="BC265" s="67"/>
      <c r="BD265" s="67"/>
      <c r="BE265" s="67"/>
      <c r="BF265" s="67"/>
      <c r="BG265" s="67"/>
      <c r="BH265" s="67"/>
      <c r="BI265" s="67"/>
      <c r="BJ265" s="67"/>
      <c r="BK265" s="67"/>
      <c r="BL265" s="67"/>
      <c r="BM265" s="67"/>
      <c r="BN265" s="67"/>
      <c r="BO265" s="67"/>
      <c r="BP265" s="67"/>
      <c r="BQ265" s="67"/>
      <c r="BR265" s="67"/>
      <c r="BS265" s="67"/>
      <c r="BT265" s="67"/>
      <c r="BU265" s="67" t="s">
        <v>380</v>
      </c>
      <c r="BV265" s="67"/>
      <c r="BW265" s="67"/>
    </row>
    <row r="266" spans="1:95" s="115" customFormat="1" ht="15" customHeight="1" x14ac:dyDescent="0.25">
      <c r="A266" s="209" t="s">
        <v>945</v>
      </c>
      <c r="B266" s="209"/>
      <c r="C266" s="209"/>
      <c r="D266" s="209"/>
      <c r="E266" s="209"/>
      <c r="F266" s="209"/>
      <c r="G266" s="209"/>
      <c r="H266" s="209"/>
      <c r="I266" s="209"/>
      <c r="J266" s="209"/>
      <c r="K266" s="209"/>
      <c r="L266" s="112">
        <f>L252*1.052*1.021*1.035*1.025*1.02*1.03</f>
        <v>467131.79636012512</v>
      </c>
      <c r="M266" s="113"/>
      <c r="N266" s="114"/>
      <c r="O266" s="114"/>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c r="AN266" s="67"/>
      <c r="AO266" s="67"/>
      <c r="AP266" s="67"/>
      <c r="AQ266" s="67"/>
      <c r="AR266" s="67"/>
      <c r="AS266" s="67"/>
      <c r="AT266" s="67"/>
      <c r="AU266" s="67"/>
      <c r="AV266" s="67"/>
      <c r="AW266" s="67"/>
      <c r="AX266" s="67"/>
      <c r="AY266" s="67"/>
      <c r="AZ266" s="67"/>
      <c r="BA266" s="67"/>
      <c r="BB266" s="67"/>
      <c r="BC266" s="67"/>
      <c r="BD266" s="67"/>
      <c r="BE266" s="67"/>
      <c r="BF266" s="67"/>
      <c r="BG266" s="67"/>
      <c r="BH266" s="67"/>
      <c r="BI266" s="67"/>
      <c r="BJ266" s="67"/>
      <c r="BK266" s="67"/>
      <c r="BL266" s="67"/>
      <c r="BM266" s="67"/>
      <c r="BN266" s="67"/>
      <c r="BO266" s="67"/>
      <c r="BP266" s="67"/>
      <c r="BQ266" s="67"/>
      <c r="BR266" s="67"/>
      <c r="BS266" s="67"/>
      <c r="BT266" s="67"/>
      <c r="BU266" s="67"/>
      <c r="BV266" s="67"/>
      <c r="BW266" s="67"/>
      <c r="CG266" s="116"/>
      <c r="CI266" s="116" t="s">
        <v>380</v>
      </c>
      <c r="CK266" s="117"/>
      <c r="CL266" s="118"/>
      <c r="CM266" s="118"/>
      <c r="CN266" s="118"/>
      <c r="CO266" s="118"/>
      <c r="CP266" s="118"/>
      <c r="CQ266" s="118"/>
    </row>
    <row r="267" spans="1:95" s="115" customFormat="1" ht="15" customHeight="1" x14ac:dyDescent="0.25">
      <c r="A267" s="209" t="s">
        <v>2237</v>
      </c>
      <c r="B267" s="209"/>
      <c r="C267" s="209"/>
      <c r="D267" s="209"/>
      <c r="E267" s="209"/>
      <c r="F267" s="209"/>
      <c r="G267" s="209"/>
      <c r="H267" s="209"/>
      <c r="I267" s="209"/>
      <c r="J267" s="209"/>
      <c r="K267" s="209"/>
      <c r="L267" s="112">
        <f>L265-L266</f>
        <v>6375546.283655378</v>
      </c>
      <c r="M267" s="113"/>
      <c r="N267" s="114"/>
      <c r="O267" s="114"/>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c r="AN267" s="67"/>
      <c r="AO267" s="67"/>
      <c r="AP267" s="67"/>
      <c r="AQ267" s="67"/>
      <c r="AR267" s="67"/>
      <c r="AS267" s="67"/>
      <c r="AT267" s="67"/>
      <c r="AU267" s="67"/>
      <c r="AV267" s="67"/>
      <c r="AW267" s="67"/>
      <c r="AX267" s="67"/>
      <c r="AY267" s="67"/>
      <c r="AZ267" s="67"/>
      <c r="BA267" s="67"/>
      <c r="BB267" s="67"/>
      <c r="BC267" s="67"/>
      <c r="BD267" s="67"/>
      <c r="BE267" s="67"/>
      <c r="BF267" s="67"/>
      <c r="BG267" s="67"/>
      <c r="BH267" s="67"/>
      <c r="BI267" s="67"/>
      <c r="BJ267" s="67"/>
      <c r="BK267" s="67"/>
      <c r="BL267" s="67"/>
      <c r="BM267" s="67"/>
      <c r="BN267" s="67"/>
      <c r="BO267" s="67"/>
      <c r="BP267" s="67"/>
      <c r="BQ267" s="67"/>
      <c r="BR267" s="67"/>
      <c r="BS267" s="67"/>
      <c r="BT267" s="67"/>
      <c r="BU267" s="67"/>
      <c r="BV267" s="67"/>
      <c r="BW267" s="67"/>
      <c r="CG267" s="116"/>
      <c r="CI267" s="116" t="s">
        <v>380</v>
      </c>
      <c r="CK267" s="117"/>
      <c r="CL267" s="118"/>
      <c r="CM267" s="118"/>
      <c r="CN267" s="118"/>
      <c r="CO267" s="118"/>
      <c r="CP267" s="118"/>
      <c r="CQ267" s="118"/>
    </row>
    <row r="268" spans="1:95" s="67" customFormat="1" ht="15" customHeight="1" x14ac:dyDescent="0.25">
      <c r="A268" s="210" t="s">
        <v>2238</v>
      </c>
      <c r="B268" s="211"/>
      <c r="C268" s="211"/>
      <c r="D268" s="211"/>
      <c r="E268" s="211"/>
      <c r="F268" s="211"/>
      <c r="G268" s="211"/>
      <c r="H268" s="211"/>
      <c r="I268" s="211"/>
      <c r="J268" s="211"/>
      <c r="K268" s="212"/>
      <c r="L268" s="119">
        <f>'02-03-01_СМР_Каб.жур'!L272</f>
        <v>1</v>
      </c>
      <c r="M268" s="88"/>
      <c r="N268" s="120"/>
      <c r="O268" s="88"/>
      <c r="CG268" s="98"/>
      <c r="CH268" s="105" t="s">
        <v>379</v>
      </c>
      <c r="CI268" s="98"/>
      <c r="CK268" s="121"/>
    </row>
    <row r="269" spans="1:95" s="67" customFormat="1" ht="28.5" customHeight="1" x14ac:dyDescent="0.25">
      <c r="A269" s="213" t="s">
        <v>2239</v>
      </c>
      <c r="B269" s="213"/>
      <c r="C269" s="213"/>
      <c r="D269" s="213"/>
      <c r="E269" s="213"/>
      <c r="F269" s="213"/>
      <c r="G269" s="213"/>
      <c r="H269" s="213"/>
      <c r="I269" s="213"/>
      <c r="J269" s="213"/>
      <c r="K269" s="213"/>
      <c r="L269" s="122">
        <f>L266+L267*L268</f>
        <v>6842678.0800155029</v>
      </c>
      <c r="M269" s="123"/>
      <c r="N269" s="102"/>
      <c r="O269" s="102"/>
      <c r="CG269" s="98"/>
      <c r="CI269" s="98" t="s">
        <v>380</v>
      </c>
      <c r="CK269" s="124"/>
    </row>
    <row r="270" spans="1:95" s="67" customFormat="1" ht="15" customHeight="1" x14ac:dyDescent="0.25">
      <c r="A270" s="214" t="s">
        <v>381</v>
      </c>
      <c r="B270" s="214"/>
      <c r="C270" s="214"/>
      <c r="D270" s="214"/>
      <c r="E270" s="214"/>
      <c r="F270" s="214"/>
      <c r="G270" s="214"/>
      <c r="H270" s="214"/>
      <c r="I270" s="214"/>
      <c r="J270" s="214"/>
      <c r="K270" s="214"/>
      <c r="L270" s="125">
        <f>L269*0.2</f>
        <v>1368535.6160031008</v>
      </c>
      <c r="M270" s="88"/>
      <c r="N270" s="88"/>
      <c r="O270" s="88"/>
      <c r="CG270" s="98"/>
      <c r="CH270" s="105" t="s">
        <v>381</v>
      </c>
      <c r="CI270" s="98"/>
    </row>
    <row r="271" spans="1:95" s="67" customFormat="1" ht="15" customHeight="1" x14ac:dyDescent="0.25">
      <c r="A271" s="213" t="s">
        <v>382</v>
      </c>
      <c r="B271" s="213"/>
      <c r="C271" s="213"/>
      <c r="D271" s="213"/>
      <c r="E271" s="213"/>
      <c r="F271" s="213"/>
      <c r="G271" s="213"/>
      <c r="H271" s="213"/>
      <c r="I271" s="213"/>
      <c r="J271" s="213"/>
      <c r="K271" s="213"/>
      <c r="L271" s="126">
        <f>L269+L270</f>
        <v>8211213.6960186036</v>
      </c>
      <c r="M271" s="102"/>
      <c r="N271" s="102"/>
      <c r="O271" s="102"/>
      <c r="S271" s="67">
        <v>117</v>
      </c>
      <c r="CG271" s="98"/>
      <c r="CI271" s="98"/>
      <c r="CJ271" s="98" t="s">
        <v>382</v>
      </c>
      <c r="CM271" s="121"/>
    </row>
    <row r="272" spans="1:95" s="16" customFormat="1" ht="12.75" customHeight="1" x14ac:dyDescent="0.2">
      <c r="A272" s="207"/>
      <c r="B272" s="207"/>
      <c r="C272" s="207"/>
      <c r="D272" s="207"/>
      <c r="E272" s="207"/>
      <c r="F272" s="207"/>
      <c r="G272" s="207"/>
      <c r="H272" s="207"/>
      <c r="I272" s="207"/>
      <c r="J272" s="207"/>
      <c r="K272" s="207"/>
      <c r="L272" s="207"/>
      <c r="M272" s="207"/>
      <c r="N272" s="207"/>
      <c r="O272" s="207"/>
      <c r="P272" s="58"/>
      <c r="Q272" s="58"/>
      <c r="R272" s="58"/>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row>
    <row r="273" spans="1:74" s="16" customFormat="1" ht="12.75" customHeight="1" x14ac:dyDescent="0.2">
      <c r="A273" s="208"/>
      <c r="B273" s="208"/>
      <c r="C273" s="208"/>
      <c r="D273" s="208"/>
      <c r="E273" s="208"/>
      <c r="F273" s="208"/>
      <c r="G273" s="208"/>
      <c r="H273" s="208"/>
      <c r="I273" s="208"/>
      <c r="J273" s="208"/>
      <c r="K273" s="208"/>
      <c r="L273" s="208"/>
      <c r="M273" s="208"/>
      <c r="N273" s="208"/>
      <c r="O273" s="208"/>
      <c r="P273" s="59"/>
      <c r="Q273" s="59"/>
      <c r="R273" s="59"/>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c r="AT273" s="25"/>
      <c r="AU273" s="25"/>
      <c r="AV273" s="25"/>
      <c r="AW273" s="25"/>
      <c r="AX273" s="25"/>
      <c r="AY273" s="25"/>
      <c r="AZ273" s="25"/>
      <c r="BA273" s="25"/>
      <c r="BB273" s="25"/>
      <c r="BC273" s="25"/>
      <c r="BD273" s="25"/>
      <c r="BE273" s="25"/>
      <c r="BF273" s="25"/>
      <c r="BG273" s="25"/>
      <c r="BH273" s="25"/>
      <c r="BI273" s="25"/>
      <c r="BJ273" s="25"/>
      <c r="BK273" s="25"/>
      <c r="BL273" s="25"/>
      <c r="BM273" s="25"/>
      <c r="BN273" s="25"/>
      <c r="BO273" s="25"/>
      <c r="BP273" s="25"/>
      <c r="BQ273" s="25"/>
      <c r="BR273" s="25"/>
      <c r="BS273" s="25"/>
      <c r="BT273" s="25"/>
      <c r="BU273" s="25"/>
      <c r="BV273" s="25"/>
    </row>
    <row r="274" spans="1:74" s="16" customFormat="1" ht="12.75" customHeight="1" x14ac:dyDescent="0.2">
      <c r="A274" s="207" t="s">
        <v>2241</v>
      </c>
      <c r="B274" s="207"/>
      <c r="C274" s="207"/>
      <c r="D274" s="207"/>
      <c r="E274" s="207"/>
      <c r="F274" s="207"/>
      <c r="G274" s="207"/>
      <c r="H274" s="207"/>
      <c r="I274" s="207"/>
      <c r="J274" s="207"/>
      <c r="K274" s="207"/>
      <c r="L274" s="207"/>
      <c r="M274" s="207"/>
      <c r="N274" s="207"/>
      <c r="O274" s="207"/>
      <c r="P274" s="58"/>
      <c r="Q274" s="58"/>
      <c r="R274" s="58"/>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5"/>
      <c r="BB274" s="25"/>
      <c r="BC274" s="25"/>
      <c r="BD274" s="25"/>
      <c r="BE274" s="25"/>
      <c r="BF274" s="25"/>
      <c r="BG274" s="25"/>
      <c r="BH274" s="25"/>
      <c r="BI274" s="25"/>
      <c r="BJ274" s="25"/>
      <c r="BK274" s="25"/>
      <c r="BL274" s="25"/>
      <c r="BM274" s="25"/>
      <c r="BN274" s="25"/>
      <c r="BO274" s="25"/>
      <c r="BP274" s="25"/>
      <c r="BQ274" s="25"/>
      <c r="BR274" s="25"/>
      <c r="BS274" s="25"/>
      <c r="BT274" s="25"/>
      <c r="BU274" s="25"/>
      <c r="BV274" s="25"/>
    </row>
    <row r="275" spans="1:74" s="16" customFormat="1" ht="12.75" customHeight="1" x14ac:dyDescent="0.2">
      <c r="A275" s="208" t="s">
        <v>383</v>
      </c>
      <c r="B275" s="208"/>
      <c r="C275" s="208"/>
      <c r="D275" s="208"/>
      <c r="E275" s="208"/>
      <c r="F275" s="208"/>
      <c r="G275" s="208"/>
      <c r="H275" s="208"/>
      <c r="I275" s="208"/>
      <c r="J275" s="208"/>
      <c r="K275" s="208"/>
      <c r="L275" s="208"/>
      <c r="M275" s="208"/>
      <c r="N275" s="208"/>
      <c r="O275" s="208"/>
      <c r="P275" s="59"/>
      <c r="Q275" s="59"/>
      <c r="R275" s="59"/>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c r="AT275" s="25"/>
      <c r="AU275" s="25"/>
      <c r="AV275" s="25"/>
      <c r="AW275" s="25"/>
      <c r="AX275" s="25"/>
      <c r="AY275" s="25"/>
      <c r="AZ275" s="25"/>
      <c r="BA275" s="25"/>
      <c r="BB275" s="25"/>
      <c r="BC275" s="25"/>
      <c r="BD275" s="25"/>
      <c r="BE275" s="25"/>
      <c r="BF275" s="25"/>
      <c r="BG275" s="25"/>
      <c r="BH275" s="25"/>
      <c r="BI275" s="25"/>
      <c r="BJ275" s="25"/>
      <c r="BK275" s="25"/>
      <c r="BL275" s="25"/>
      <c r="BM275" s="25"/>
      <c r="BN275" s="25"/>
      <c r="BO275" s="25"/>
      <c r="BP275" s="25"/>
      <c r="BQ275" s="25"/>
      <c r="BR275" s="25"/>
      <c r="BS275" s="25"/>
      <c r="BT275" s="25"/>
      <c r="BU275" s="25"/>
      <c r="BV275" s="25"/>
    </row>
    <row r="276" spans="1:74" s="16" customFormat="1" ht="13.5" customHeight="1" x14ac:dyDescent="0.25">
      <c r="A276" s="14"/>
      <c r="B276" s="14"/>
      <c r="C276" s="14"/>
      <c r="D276" s="14"/>
      <c r="E276" s="14"/>
      <c r="F276" s="14"/>
      <c r="G276" s="14"/>
      <c r="H276" s="60"/>
      <c r="I276" s="10"/>
      <c r="J276" s="10"/>
      <c r="K276" s="10"/>
      <c r="L276" s="10"/>
      <c r="M276" s="14"/>
      <c r="N276" s="14"/>
      <c r="O276" s="14"/>
      <c r="P276" s="3"/>
      <c r="Q276" s="3"/>
      <c r="R276" s="3"/>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c r="AT276" s="25"/>
      <c r="AU276" s="25"/>
      <c r="AV276" s="25"/>
      <c r="AW276" s="25"/>
      <c r="AX276" s="25"/>
      <c r="AY276" s="25"/>
      <c r="AZ276" s="25"/>
      <c r="BA276" s="25"/>
      <c r="BB276" s="25"/>
      <c r="BC276" s="25"/>
      <c r="BD276" s="25"/>
      <c r="BE276" s="25"/>
      <c r="BF276" s="25"/>
      <c r="BG276" s="25"/>
      <c r="BH276" s="25"/>
      <c r="BI276" s="25"/>
      <c r="BJ276" s="25"/>
      <c r="BK276" s="25"/>
      <c r="BL276" s="25"/>
      <c r="BM276" s="25"/>
      <c r="BN276" s="25"/>
      <c r="BO276" s="25"/>
      <c r="BP276" s="25"/>
      <c r="BQ276" s="25"/>
      <c r="BR276" s="25"/>
      <c r="BS276" s="25"/>
      <c r="BT276" s="25"/>
      <c r="BU276" s="25"/>
      <c r="BV276" s="25"/>
    </row>
    <row r="277" spans="1:74" s="16" customFormat="1" ht="12.75" customHeight="1" x14ac:dyDescent="0.2">
      <c r="A277" s="207" t="s">
        <v>384</v>
      </c>
      <c r="B277" s="207"/>
      <c r="C277" s="207"/>
      <c r="D277" s="207"/>
      <c r="E277" s="207"/>
      <c r="F277" s="207"/>
      <c r="G277" s="207"/>
      <c r="H277" s="207"/>
      <c r="I277" s="207"/>
      <c r="J277" s="207"/>
      <c r="K277" s="207"/>
      <c r="L277" s="207"/>
      <c r="M277" s="207"/>
      <c r="N277" s="207"/>
      <c r="O277" s="207"/>
      <c r="P277" s="58"/>
      <c r="Q277" s="58"/>
      <c r="R277" s="58"/>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c r="AT277" s="25"/>
      <c r="AU277" s="25"/>
      <c r="AV277" s="25"/>
      <c r="AW277" s="25"/>
      <c r="AX277" s="25"/>
      <c r="AY277" s="25"/>
      <c r="AZ277" s="25"/>
      <c r="BA277" s="25"/>
      <c r="BB277" s="25"/>
      <c r="BC277" s="25"/>
      <c r="BD277" s="25"/>
      <c r="BE277" s="25"/>
      <c r="BF277" s="25"/>
      <c r="BG277" s="25"/>
      <c r="BH277" s="25"/>
      <c r="BI277" s="25"/>
      <c r="BJ277" s="25"/>
      <c r="BK277" s="25"/>
      <c r="BL277" s="25"/>
      <c r="BM277" s="25"/>
      <c r="BN277" s="25"/>
      <c r="BO277" s="25"/>
      <c r="BP277" s="25"/>
      <c r="BQ277" s="25"/>
      <c r="BR277" s="25"/>
      <c r="BS277" s="25"/>
      <c r="BT277" s="25"/>
      <c r="BU277" s="25"/>
      <c r="BV277" s="25"/>
    </row>
    <row r="278" spans="1:74" s="16" customFormat="1" ht="12.75" customHeight="1" x14ac:dyDescent="0.2">
      <c r="A278" s="208" t="s">
        <v>383</v>
      </c>
      <c r="B278" s="208"/>
      <c r="C278" s="208"/>
      <c r="D278" s="208"/>
      <c r="E278" s="208"/>
      <c r="F278" s="208"/>
      <c r="G278" s="208"/>
      <c r="H278" s="208"/>
      <c r="I278" s="208"/>
      <c r="J278" s="208"/>
      <c r="K278" s="208"/>
      <c r="L278" s="208"/>
      <c r="M278" s="208"/>
      <c r="N278" s="208"/>
      <c r="O278" s="208"/>
      <c r="P278" s="59"/>
      <c r="Q278" s="59"/>
      <c r="R278" s="59"/>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c r="AT278" s="25"/>
      <c r="AU278" s="25"/>
      <c r="AV278" s="25"/>
      <c r="AW278" s="25"/>
      <c r="AX278" s="25"/>
      <c r="AY278" s="25"/>
      <c r="AZ278" s="25"/>
      <c r="BA278" s="25"/>
      <c r="BB278" s="25"/>
      <c r="BC278" s="25"/>
      <c r="BD278" s="25"/>
      <c r="BE278" s="25"/>
      <c r="BF278" s="25"/>
      <c r="BG278" s="25"/>
      <c r="BH278" s="25"/>
      <c r="BI278" s="25"/>
      <c r="BJ278" s="25"/>
      <c r="BK278" s="25"/>
      <c r="BL278" s="25"/>
      <c r="BM278" s="25"/>
      <c r="BN278" s="25"/>
      <c r="BO278" s="25"/>
      <c r="BP278" s="25"/>
      <c r="BQ278" s="25"/>
      <c r="BR278" s="25"/>
      <c r="BS278" s="25"/>
      <c r="BT278" s="25"/>
      <c r="BU278" s="25"/>
      <c r="BV278" s="25"/>
    </row>
    <row r="279" spans="1:74" s="16" customFormat="1" ht="13.5" customHeight="1" x14ac:dyDescent="0.25">
      <c r="A279" s="14"/>
      <c r="B279" s="14"/>
      <c r="C279" s="14"/>
      <c r="D279" s="14"/>
      <c r="E279" s="14"/>
      <c r="F279" s="14"/>
      <c r="G279" s="14"/>
      <c r="H279" s="60"/>
      <c r="I279" s="10"/>
      <c r="J279" s="10"/>
      <c r="K279" s="10"/>
      <c r="L279" s="10"/>
      <c r="M279" s="14"/>
      <c r="N279" s="14"/>
      <c r="O279" s="14"/>
      <c r="P279" s="3"/>
      <c r="Q279" s="3"/>
      <c r="R279" s="3"/>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c r="AT279" s="25"/>
      <c r="AU279" s="25"/>
      <c r="AV279" s="25"/>
      <c r="AW279" s="25"/>
      <c r="AX279" s="25"/>
      <c r="AY279" s="25"/>
      <c r="AZ279" s="25"/>
      <c r="BA279" s="25"/>
      <c r="BB279" s="25"/>
      <c r="BC279" s="25"/>
      <c r="BD279" s="25"/>
      <c r="BE279" s="25"/>
      <c r="BF279" s="25"/>
      <c r="BG279" s="25"/>
      <c r="BH279" s="25"/>
      <c r="BI279" s="25"/>
      <c r="BJ279" s="25"/>
      <c r="BK279" s="25"/>
      <c r="BL279" s="25"/>
      <c r="BM279" s="25"/>
      <c r="BN279" s="25"/>
      <c r="BO279" s="25"/>
      <c r="BP279" s="25"/>
      <c r="BQ279" s="25"/>
      <c r="BR279" s="25"/>
      <c r="BS279" s="25"/>
      <c r="BT279" s="25"/>
      <c r="BU279" s="25"/>
      <c r="BV279" s="25"/>
    </row>
    <row r="280" spans="1:74" s="3" customFormat="1" ht="15" x14ac:dyDescent="0.25">
      <c r="A280" s="4"/>
      <c r="B280" s="4"/>
      <c r="C280" s="4"/>
      <c r="D280" s="4"/>
      <c r="E280" s="4"/>
      <c r="F280" s="4"/>
      <c r="G280" s="4"/>
      <c r="H280" s="14"/>
      <c r="I280" s="61"/>
      <c r="J280" s="61"/>
      <c r="K280" s="61"/>
      <c r="L280" s="61"/>
      <c r="M280" s="4"/>
      <c r="N280" s="4"/>
      <c r="O280" s="4"/>
    </row>
  </sheetData>
  <mergeCells count="233">
    <mergeCell ref="A274:O274"/>
    <mergeCell ref="A275:O275"/>
    <mergeCell ref="A277:O277"/>
    <mergeCell ref="A278:O278"/>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48:E48"/>
    <mergeCell ref="C49:E49"/>
    <mergeCell ref="C54:E54"/>
    <mergeCell ref="C41:E41"/>
    <mergeCell ref="C42:E42"/>
    <mergeCell ref="C43:E43"/>
    <mergeCell ref="C44:E44"/>
    <mergeCell ref="C45:E45"/>
    <mergeCell ref="C60:E60"/>
    <mergeCell ref="C61:E61"/>
    <mergeCell ref="C62:E62"/>
    <mergeCell ref="C63:E63"/>
    <mergeCell ref="C64:E64"/>
    <mergeCell ref="C55:E55"/>
    <mergeCell ref="C56:E56"/>
    <mergeCell ref="C57:E57"/>
    <mergeCell ref="C58:E58"/>
    <mergeCell ref="C59:E59"/>
    <mergeCell ref="C70:E70"/>
    <mergeCell ref="C71:E71"/>
    <mergeCell ref="C72:E72"/>
    <mergeCell ref="C73:E73"/>
    <mergeCell ref="C74:E74"/>
    <mergeCell ref="C65:E65"/>
    <mergeCell ref="C66:E66"/>
    <mergeCell ref="C67:E67"/>
    <mergeCell ref="C68:E68"/>
    <mergeCell ref="C69:E69"/>
    <mergeCell ref="C80:E80"/>
    <mergeCell ref="C81:E81"/>
    <mergeCell ref="C86:E86"/>
    <mergeCell ref="C87:E87"/>
    <mergeCell ref="C88:E88"/>
    <mergeCell ref="C75:E75"/>
    <mergeCell ref="C76:E76"/>
    <mergeCell ref="C77:E77"/>
    <mergeCell ref="C78:E78"/>
    <mergeCell ref="C79:E79"/>
    <mergeCell ref="C94:E94"/>
    <mergeCell ref="C95:E95"/>
    <mergeCell ref="C96:E96"/>
    <mergeCell ref="C97:E97"/>
    <mergeCell ref="C98:E98"/>
    <mergeCell ref="C89:E89"/>
    <mergeCell ref="C90:E90"/>
    <mergeCell ref="C91:E91"/>
    <mergeCell ref="C92:E92"/>
    <mergeCell ref="C93:E93"/>
    <mergeCell ref="C104:E104"/>
    <mergeCell ref="C105:E105"/>
    <mergeCell ref="C106:E106"/>
    <mergeCell ref="C107:E107"/>
    <mergeCell ref="C108:E108"/>
    <mergeCell ref="C99:E99"/>
    <mergeCell ref="C100:E100"/>
    <mergeCell ref="C101:E101"/>
    <mergeCell ref="C102:E102"/>
    <mergeCell ref="C103:E103"/>
    <mergeCell ref="C114:E114"/>
    <mergeCell ref="C115:E115"/>
    <mergeCell ref="C116:E116"/>
    <mergeCell ref="C117:E117"/>
    <mergeCell ref="C118:E118"/>
    <mergeCell ref="C109:E109"/>
    <mergeCell ref="C110:E110"/>
    <mergeCell ref="C111:E111"/>
    <mergeCell ref="C112:E112"/>
    <mergeCell ref="C113:E113"/>
    <mergeCell ref="C124:E124"/>
    <mergeCell ref="C125:E125"/>
    <mergeCell ref="A126:O126"/>
    <mergeCell ref="C127:E127"/>
    <mergeCell ref="C128:E128"/>
    <mergeCell ref="C119:E119"/>
    <mergeCell ref="C120:E120"/>
    <mergeCell ref="C121:E121"/>
    <mergeCell ref="C122:E122"/>
    <mergeCell ref="C123:E123"/>
    <mergeCell ref="C134:E134"/>
    <mergeCell ref="C135:E135"/>
    <mergeCell ref="C136:E136"/>
    <mergeCell ref="C137:E137"/>
    <mergeCell ref="C138:E138"/>
    <mergeCell ref="C129:E129"/>
    <mergeCell ref="C130:E130"/>
    <mergeCell ref="C131:E131"/>
    <mergeCell ref="C132:E132"/>
    <mergeCell ref="C133:E133"/>
    <mergeCell ref="C144:E144"/>
    <mergeCell ref="C145:E145"/>
    <mergeCell ref="C146:E146"/>
    <mergeCell ref="C147:E147"/>
    <mergeCell ref="C148:E148"/>
    <mergeCell ref="C139:E139"/>
    <mergeCell ref="C140:E140"/>
    <mergeCell ref="C141:E141"/>
    <mergeCell ref="C142:E142"/>
    <mergeCell ref="C143:E143"/>
    <mergeCell ref="C159:E159"/>
    <mergeCell ref="C160:E160"/>
    <mergeCell ref="A161:O161"/>
    <mergeCell ref="C162:E162"/>
    <mergeCell ref="C167:E167"/>
    <mergeCell ref="C149:E149"/>
    <mergeCell ref="C150:E150"/>
    <mergeCell ref="C152:E152"/>
    <mergeCell ref="A153:O153"/>
    <mergeCell ref="C154:E154"/>
    <mergeCell ref="C177:E177"/>
    <mergeCell ref="C179:E179"/>
    <mergeCell ref="A180:O180"/>
    <mergeCell ref="C181:E181"/>
    <mergeCell ref="C186:E186"/>
    <mergeCell ref="C168:E168"/>
    <mergeCell ref="C169:E169"/>
    <mergeCell ref="C170:E170"/>
    <mergeCell ref="C175:E175"/>
    <mergeCell ref="C176:E176"/>
    <mergeCell ref="C194:E194"/>
    <mergeCell ref="C195:E195"/>
    <mergeCell ref="A196:O196"/>
    <mergeCell ref="C197:E197"/>
    <mergeCell ref="C202:E202"/>
    <mergeCell ref="C187:E187"/>
    <mergeCell ref="C188:E188"/>
    <mergeCell ref="C189:E189"/>
    <mergeCell ref="C191:E191"/>
    <mergeCell ref="C193:E193"/>
    <mergeCell ref="C214:E214"/>
    <mergeCell ref="A215:O215"/>
    <mergeCell ref="C216:E216"/>
    <mergeCell ref="C220:E220"/>
    <mergeCell ref="C221:E221"/>
    <mergeCell ref="C203:E203"/>
    <mergeCell ref="C204:E204"/>
    <mergeCell ref="C205:E205"/>
    <mergeCell ref="C209:E209"/>
    <mergeCell ref="C210:E210"/>
    <mergeCell ref="A227:K227"/>
    <mergeCell ref="A228:K228"/>
    <mergeCell ref="A229:K229"/>
    <mergeCell ref="A230:K230"/>
    <mergeCell ref="A231:K231"/>
    <mergeCell ref="C222:E222"/>
    <mergeCell ref="C223:E223"/>
    <mergeCell ref="C224:E224"/>
    <mergeCell ref="C225:E225"/>
    <mergeCell ref="C226:E226"/>
    <mergeCell ref="A237:K237"/>
    <mergeCell ref="A238:K238"/>
    <mergeCell ref="A239:K239"/>
    <mergeCell ref="A240:K240"/>
    <mergeCell ref="A241:K241"/>
    <mergeCell ref="A232:K232"/>
    <mergeCell ref="A233:K233"/>
    <mergeCell ref="A234:K234"/>
    <mergeCell ref="A235:K235"/>
    <mergeCell ref="A236:K236"/>
    <mergeCell ref="A247:K247"/>
    <mergeCell ref="A248:K248"/>
    <mergeCell ref="A249:K249"/>
    <mergeCell ref="A250:K250"/>
    <mergeCell ref="A251:K251"/>
    <mergeCell ref="A242:K242"/>
    <mergeCell ref="A243:K243"/>
    <mergeCell ref="A244:K244"/>
    <mergeCell ref="A245:K245"/>
    <mergeCell ref="A246:K246"/>
    <mergeCell ref="A257:K257"/>
    <mergeCell ref="A258:K258"/>
    <mergeCell ref="A259:K259"/>
    <mergeCell ref="A260:K260"/>
    <mergeCell ref="A261:K261"/>
    <mergeCell ref="A252:K252"/>
    <mergeCell ref="A253:K253"/>
    <mergeCell ref="A254:K254"/>
    <mergeCell ref="A255:K255"/>
    <mergeCell ref="A256:K256"/>
    <mergeCell ref="A267:K267"/>
    <mergeCell ref="A272:O272"/>
    <mergeCell ref="A273:O273"/>
    <mergeCell ref="A262:K262"/>
    <mergeCell ref="A263:K263"/>
    <mergeCell ref="A264:K264"/>
    <mergeCell ref="A265:K265"/>
    <mergeCell ref="A266:K266"/>
    <mergeCell ref="A268:K268"/>
    <mergeCell ref="A269:K269"/>
    <mergeCell ref="A270:K270"/>
    <mergeCell ref="A271:K271"/>
  </mergeCells>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Q200"/>
  <sheetViews>
    <sheetView topLeftCell="A169" workbookViewId="0">
      <selection activeCell="L188" sqref="L18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1396</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1397</v>
      </c>
      <c r="B13" s="171"/>
      <c r="C13" s="171"/>
      <c r="D13" s="171"/>
      <c r="E13" s="171"/>
      <c r="F13" s="171"/>
      <c r="G13" s="171"/>
      <c r="H13" s="171"/>
      <c r="I13" s="171"/>
      <c r="J13" s="171"/>
      <c r="K13" s="171"/>
      <c r="L13" s="171"/>
      <c r="M13" s="171"/>
      <c r="N13" s="171"/>
      <c r="O13" s="171"/>
      <c r="AQ13" s="12" t="s">
        <v>1397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1398</v>
      </c>
      <c r="D15" s="178"/>
      <c r="E15" s="178"/>
      <c r="F15" s="178"/>
      <c r="G15" s="178"/>
      <c r="H15" s="15"/>
      <c r="I15" s="15"/>
      <c r="J15" s="15"/>
      <c r="K15" s="15"/>
      <c r="L15" s="15"/>
      <c r="M15" s="15"/>
      <c r="N15" s="15"/>
      <c r="O15" s="15"/>
    </row>
    <row r="16" spans="1:57" s="3" customFormat="1" ht="12.75" customHeight="1" x14ac:dyDescent="0.25">
      <c r="B16" s="16" t="s">
        <v>12</v>
      </c>
      <c r="C16" s="16"/>
      <c r="D16" s="17"/>
      <c r="E16" s="18">
        <v>513.97</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358.88099999999997</v>
      </c>
      <c r="F18" s="19" t="s">
        <v>13</v>
      </c>
      <c r="H18" s="16"/>
      <c r="I18" s="16"/>
      <c r="J18" s="16"/>
      <c r="K18" s="16"/>
      <c r="L18" s="16"/>
      <c r="M18" s="20"/>
      <c r="N18" s="20"/>
      <c r="O18" s="16"/>
    </row>
    <row r="19" spans="1:69" s="3" customFormat="1" ht="12.75" customHeight="1" x14ac:dyDescent="0.25">
      <c r="B19" s="16" t="s">
        <v>15</v>
      </c>
      <c r="C19" s="16"/>
      <c r="D19" s="17"/>
      <c r="E19" s="18">
        <v>132.02099999999999</v>
      </c>
      <c r="F19" s="19" t="s">
        <v>13</v>
      </c>
      <c r="H19" s="16"/>
      <c r="J19" s="16"/>
      <c r="K19" s="16"/>
      <c r="L19" s="16"/>
      <c r="M19" s="21"/>
      <c r="N19" s="5"/>
      <c r="O19" s="22"/>
    </row>
    <row r="20" spans="1:69" s="3" customFormat="1" ht="12.75" customHeight="1" x14ac:dyDescent="0.25">
      <c r="B20" s="16" t="s">
        <v>16</v>
      </c>
      <c r="C20" s="16"/>
      <c r="D20" s="23"/>
      <c r="E20" s="18">
        <v>317.49</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390</v>
      </c>
      <c r="C29" s="196" t="s">
        <v>391</v>
      </c>
      <c r="D29" s="196"/>
      <c r="E29" s="196"/>
      <c r="F29" s="34" t="s">
        <v>392</v>
      </c>
      <c r="G29" s="62">
        <v>0.82637000000000005</v>
      </c>
      <c r="H29" s="38" t="s">
        <v>393</v>
      </c>
      <c r="I29" s="38" t="s">
        <v>394</v>
      </c>
      <c r="J29" s="38">
        <v>637.72</v>
      </c>
      <c r="K29" s="36" t="s">
        <v>40</v>
      </c>
      <c r="L29" s="38">
        <v>22676.01</v>
      </c>
      <c r="M29" s="38">
        <v>17744.009999999998</v>
      </c>
      <c r="N29" s="39" t="s">
        <v>1399</v>
      </c>
      <c r="O29" s="38">
        <v>526.99</v>
      </c>
      <c r="BP29" s="33"/>
      <c r="BQ29" s="40" t="s">
        <v>391</v>
      </c>
    </row>
    <row r="30" spans="1:69" s="3" customFormat="1" ht="15" x14ac:dyDescent="0.25">
      <c r="A30" s="41"/>
      <c r="B30" s="42"/>
      <c r="C30" s="43" t="s">
        <v>1400</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1401</v>
      </c>
      <c r="F31" s="48"/>
      <c r="G31" s="49"/>
      <c r="H31" s="50"/>
      <c r="I31" s="17"/>
      <c r="J31" s="17"/>
      <c r="K31" s="17"/>
      <c r="L31" s="51">
        <v>17848.46</v>
      </c>
      <c r="M31" s="52"/>
      <c r="N31" s="52"/>
      <c r="O31" s="53"/>
      <c r="BP31" s="33"/>
      <c r="BQ31" s="40"/>
    </row>
    <row r="32" spans="1:69" s="3" customFormat="1" ht="15" x14ac:dyDescent="0.25">
      <c r="A32" s="46"/>
      <c r="B32" s="47"/>
      <c r="C32" s="47"/>
      <c r="D32" s="47"/>
      <c r="E32" s="48" t="s">
        <v>1402</v>
      </c>
      <c r="F32" s="48"/>
      <c r="G32" s="49"/>
      <c r="H32" s="50"/>
      <c r="I32" s="17"/>
      <c r="J32" s="17"/>
      <c r="K32" s="17"/>
      <c r="L32" s="51">
        <v>9384.24</v>
      </c>
      <c r="M32" s="52"/>
      <c r="N32" s="52"/>
      <c r="O32" s="53"/>
      <c r="BP32" s="33"/>
      <c r="BQ32" s="40"/>
    </row>
    <row r="33" spans="1:69" s="3" customFormat="1" ht="15" x14ac:dyDescent="0.25">
      <c r="A33" s="46"/>
      <c r="B33" s="47"/>
      <c r="C33" s="47"/>
      <c r="D33" s="47"/>
      <c r="E33" s="48" t="s">
        <v>45</v>
      </c>
      <c r="F33" s="48"/>
      <c r="G33" s="49"/>
      <c r="H33" s="50"/>
      <c r="I33" s="17"/>
      <c r="J33" s="17"/>
      <c r="K33" s="17"/>
      <c r="L33" s="51">
        <v>49908.71</v>
      </c>
      <c r="M33" s="52"/>
      <c r="N33" s="52"/>
      <c r="O33" s="53"/>
      <c r="BP33" s="33"/>
      <c r="BQ33" s="40"/>
    </row>
    <row r="34" spans="1:69" s="3" customFormat="1" ht="67.5" x14ac:dyDescent="0.25">
      <c r="A34" s="34" t="s">
        <v>46</v>
      </c>
      <c r="B34" s="35" t="s">
        <v>399</v>
      </c>
      <c r="C34" s="196" t="s">
        <v>400</v>
      </c>
      <c r="D34" s="196"/>
      <c r="E34" s="196"/>
      <c r="F34" s="34" t="s">
        <v>401</v>
      </c>
      <c r="G34" s="66">
        <v>-1.470939</v>
      </c>
      <c r="H34" s="38">
        <v>133.79</v>
      </c>
      <c r="I34" s="38"/>
      <c r="J34" s="38">
        <v>133.79</v>
      </c>
      <c r="K34" s="36" t="s">
        <v>40</v>
      </c>
      <c r="L34" s="38">
        <v>-196.8</v>
      </c>
      <c r="M34" s="38"/>
      <c r="N34" s="39"/>
      <c r="O34" s="38">
        <v>-196.8</v>
      </c>
      <c r="BP34" s="33"/>
      <c r="BQ34" s="40" t="s">
        <v>400</v>
      </c>
    </row>
    <row r="35" spans="1:69" s="3" customFormat="1" ht="67.5" x14ac:dyDescent="0.25">
      <c r="A35" s="34" t="s">
        <v>402</v>
      </c>
      <c r="B35" s="35"/>
      <c r="C35" s="196" t="s">
        <v>403</v>
      </c>
      <c r="D35" s="196"/>
      <c r="E35" s="196"/>
      <c r="F35" s="34" t="s">
        <v>404</v>
      </c>
      <c r="G35" s="55">
        <v>12</v>
      </c>
      <c r="H35" s="38"/>
      <c r="I35" s="38"/>
      <c r="J35" s="38"/>
      <c r="K35" s="36" t="s">
        <v>40</v>
      </c>
      <c r="L35" s="38"/>
      <c r="M35" s="38"/>
      <c r="N35" s="39"/>
      <c r="O35" s="38"/>
      <c r="BP35" s="33"/>
      <c r="BQ35" s="40" t="s">
        <v>403</v>
      </c>
    </row>
    <row r="36" spans="1:69" s="3" customFormat="1" ht="67.5" x14ac:dyDescent="0.25">
      <c r="A36" s="34" t="s">
        <v>405</v>
      </c>
      <c r="B36" s="35"/>
      <c r="C36" s="196" t="s">
        <v>406</v>
      </c>
      <c r="D36" s="196"/>
      <c r="E36" s="196"/>
      <c r="F36" s="34" t="s">
        <v>404</v>
      </c>
      <c r="G36" s="55">
        <v>9</v>
      </c>
      <c r="H36" s="38"/>
      <c r="I36" s="38"/>
      <c r="J36" s="38"/>
      <c r="K36" s="36" t="s">
        <v>40</v>
      </c>
      <c r="L36" s="38"/>
      <c r="M36" s="38"/>
      <c r="N36" s="39"/>
      <c r="O36" s="38"/>
      <c r="BP36" s="33"/>
      <c r="BQ36" s="40" t="s">
        <v>406</v>
      </c>
    </row>
    <row r="37" spans="1:69" s="3" customFormat="1" ht="67.5" x14ac:dyDescent="0.25">
      <c r="A37" s="34" t="s">
        <v>407</v>
      </c>
      <c r="B37" s="35"/>
      <c r="C37" s="196" t="s">
        <v>414</v>
      </c>
      <c r="D37" s="196"/>
      <c r="E37" s="196"/>
      <c r="F37" s="34" t="s">
        <v>404</v>
      </c>
      <c r="G37" s="55">
        <v>17</v>
      </c>
      <c r="H37" s="38"/>
      <c r="I37" s="38"/>
      <c r="J37" s="38"/>
      <c r="K37" s="36" t="s">
        <v>40</v>
      </c>
      <c r="L37" s="38"/>
      <c r="M37" s="38"/>
      <c r="N37" s="39"/>
      <c r="O37" s="38"/>
      <c r="BP37" s="33"/>
      <c r="BQ37" s="40" t="s">
        <v>414</v>
      </c>
    </row>
    <row r="38" spans="1:69" s="3" customFormat="1" ht="67.5" x14ac:dyDescent="0.25">
      <c r="A38" s="34" t="s">
        <v>409</v>
      </c>
      <c r="B38" s="35"/>
      <c r="C38" s="196" t="s">
        <v>642</v>
      </c>
      <c r="D38" s="196"/>
      <c r="E38" s="196"/>
      <c r="F38" s="34" t="s">
        <v>404</v>
      </c>
      <c r="G38" s="55">
        <v>6</v>
      </c>
      <c r="H38" s="38"/>
      <c r="I38" s="38"/>
      <c r="J38" s="38"/>
      <c r="K38" s="36" t="s">
        <v>40</v>
      </c>
      <c r="L38" s="38"/>
      <c r="M38" s="38"/>
      <c r="N38" s="39"/>
      <c r="O38" s="38"/>
      <c r="BP38" s="33"/>
      <c r="BQ38" s="40" t="s">
        <v>642</v>
      </c>
    </row>
    <row r="39" spans="1:69" s="3" customFormat="1" ht="67.5" x14ac:dyDescent="0.25">
      <c r="A39" s="34" t="s">
        <v>411</v>
      </c>
      <c r="B39" s="35"/>
      <c r="C39" s="196" t="s">
        <v>643</v>
      </c>
      <c r="D39" s="196"/>
      <c r="E39" s="196"/>
      <c r="F39" s="34" t="s">
        <v>404</v>
      </c>
      <c r="G39" s="55">
        <v>6</v>
      </c>
      <c r="H39" s="38"/>
      <c r="I39" s="38"/>
      <c r="J39" s="38"/>
      <c r="K39" s="36" t="s">
        <v>40</v>
      </c>
      <c r="L39" s="38"/>
      <c r="M39" s="38"/>
      <c r="N39" s="39"/>
      <c r="O39" s="38"/>
      <c r="BP39" s="33"/>
      <c r="BQ39" s="40" t="s">
        <v>643</v>
      </c>
    </row>
    <row r="40" spans="1:69" s="3" customFormat="1" ht="67.5" x14ac:dyDescent="0.25">
      <c r="A40" s="34" t="s">
        <v>413</v>
      </c>
      <c r="B40" s="35"/>
      <c r="C40" s="196" t="s">
        <v>418</v>
      </c>
      <c r="D40" s="196"/>
      <c r="E40" s="196"/>
      <c r="F40" s="34" t="s">
        <v>404</v>
      </c>
      <c r="G40" s="55">
        <v>9</v>
      </c>
      <c r="H40" s="38"/>
      <c r="I40" s="38"/>
      <c r="J40" s="38"/>
      <c r="K40" s="36" t="s">
        <v>40</v>
      </c>
      <c r="L40" s="38"/>
      <c r="M40" s="38"/>
      <c r="N40" s="39"/>
      <c r="O40" s="38"/>
      <c r="BP40" s="33"/>
      <c r="BQ40" s="40" t="s">
        <v>418</v>
      </c>
    </row>
    <row r="41" spans="1:69" s="3" customFormat="1" ht="67.5" x14ac:dyDescent="0.25">
      <c r="A41" s="34" t="s">
        <v>415</v>
      </c>
      <c r="B41" s="35"/>
      <c r="C41" s="196" t="s">
        <v>1360</v>
      </c>
      <c r="D41" s="196"/>
      <c r="E41" s="196"/>
      <c r="F41" s="34" t="s">
        <v>404</v>
      </c>
      <c r="G41" s="55">
        <v>10</v>
      </c>
      <c r="H41" s="38"/>
      <c r="I41" s="38"/>
      <c r="J41" s="38"/>
      <c r="K41" s="36" t="s">
        <v>40</v>
      </c>
      <c r="L41" s="38"/>
      <c r="M41" s="38"/>
      <c r="N41" s="39"/>
      <c r="O41" s="38"/>
      <c r="BP41" s="33"/>
      <c r="BQ41" s="40" t="s">
        <v>1360</v>
      </c>
    </row>
    <row r="42" spans="1:69" s="3" customFormat="1" ht="67.5" x14ac:dyDescent="0.25">
      <c r="A42" s="34" t="s">
        <v>417</v>
      </c>
      <c r="B42" s="35"/>
      <c r="C42" s="196" t="s">
        <v>422</v>
      </c>
      <c r="D42" s="196"/>
      <c r="E42" s="196"/>
      <c r="F42" s="34" t="s">
        <v>404</v>
      </c>
      <c r="G42" s="55">
        <v>6</v>
      </c>
      <c r="H42" s="38"/>
      <c r="I42" s="38"/>
      <c r="J42" s="38"/>
      <c r="K42" s="36" t="s">
        <v>40</v>
      </c>
      <c r="L42" s="38"/>
      <c r="M42" s="38"/>
      <c r="N42" s="39"/>
      <c r="O42" s="38"/>
      <c r="BP42" s="33"/>
      <c r="BQ42" s="40" t="s">
        <v>422</v>
      </c>
    </row>
    <row r="43" spans="1:69" s="3" customFormat="1" ht="67.5" x14ac:dyDescent="0.25">
      <c r="A43" s="34" t="s">
        <v>419</v>
      </c>
      <c r="B43" s="35"/>
      <c r="C43" s="196" t="s">
        <v>423</v>
      </c>
      <c r="D43" s="196"/>
      <c r="E43" s="196"/>
      <c r="F43" s="34" t="s">
        <v>145</v>
      </c>
      <c r="G43" s="55">
        <v>10</v>
      </c>
      <c r="H43" s="38"/>
      <c r="I43" s="38"/>
      <c r="J43" s="38"/>
      <c r="K43" s="36" t="s">
        <v>40</v>
      </c>
      <c r="L43" s="38"/>
      <c r="M43" s="38"/>
      <c r="N43" s="39"/>
      <c r="O43" s="38"/>
      <c r="BP43" s="33"/>
      <c r="BQ43" s="40" t="s">
        <v>423</v>
      </c>
    </row>
    <row r="44" spans="1:69" s="3" customFormat="1" ht="67.5" x14ac:dyDescent="0.25">
      <c r="A44" s="34" t="s">
        <v>421</v>
      </c>
      <c r="B44" s="35"/>
      <c r="C44" s="196" t="s">
        <v>424</v>
      </c>
      <c r="D44" s="196"/>
      <c r="E44" s="196"/>
      <c r="F44" s="34" t="s">
        <v>404</v>
      </c>
      <c r="G44" s="55">
        <v>40</v>
      </c>
      <c r="H44" s="38"/>
      <c r="I44" s="38"/>
      <c r="J44" s="38"/>
      <c r="K44" s="36" t="s">
        <v>40</v>
      </c>
      <c r="L44" s="38"/>
      <c r="M44" s="38"/>
      <c r="N44" s="39"/>
      <c r="O44" s="38"/>
      <c r="BP44" s="33"/>
      <c r="BQ44" s="40" t="s">
        <v>424</v>
      </c>
    </row>
    <row r="45" spans="1:69" s="3" customFormat="1" ht="67.5" x14ac:dyDescent="0.25">
      <c r="A45" s="34" t="s">
        <v>143</v>
      </c>
      <c r="B45" s="35"/>
      <c r="C45" s="196" t="s">
        <v>425</v>
      </c>
      <c r="D45" s="196"/>
      <c r="E45" s="196"/>
      <c r="F45" s="34" t="s">
        <v>404</v>
      </c>
      <c r="G45" s="55">
        <v>6</v>
      </c>
      <c r="H45" s="38"/>
      <c r="I45" s="38"/>
      <c r="J45" s="38"/>
      <c r="K45" s="36" t="s">
        <v>40</v>
      </c>
      <c r="L45" s="38"/>
      <c r="M45" s="38"/>
      <c r="N45" s="39"/>
      <c r="O45" s="38"/>
      <c r="BP45" s="33"/>
      <c r="BQ45" s="40" t="s">
        <v>425</v>
      </c>
    </row>
    <row r="46" spans="1:69" s="3" customFormat="1" ht="67.5" x14ac:dyDescent="0.25">
      <c r="A46" s="34" t="s">
        <v>147</v>
      </c>
      <c r="B46" s="35"/>
      <c r="C46" s="196" t="s">
        <v>426</v>
      </c>
      <c r="D46" s="196"/>
      <c r="E46" s="196"/>
      <c r="F46" s="34" t="s">
        <v>404</v>
      </c>
      <c r="G46" s="55">
        <v>75</v>
      </c>
      <c r="H46" s="38"/>
      <c r="I46" s="38"/>
      <c r="J46" s="38"/>
      <c r="K46" s="36" t="s">
        <v>40</v>
      </c>
      <c r="L46" s="38"/>
      <c r="M46" s="38"/>
      <c r="N46" s="39"/>
      <c r="O46" s="38"/>
      <c r="BP46" s="33"/>
      <c r="BQ46" s="40" t="s">
        <v>426</v>
      </c>
    </row>
    <row r="47" spans="1:69" s="3" customFormat="1" ht="67.5" x14ac:dyDescent="0.25">
      <c r="A47" s="34" t="s">
        <v>150</v>
      </c>
      <c r="B47" s="35"/>
      <c r="C47" s="196" t="s">
        <v>427</v>
      </c>
      <c r="D47" s="196"/>
      <c r="E47" s="196"/>
      <c r="F47" s="34" t="s">
        <v>404</v>
      </c>
      <c r="G47" s="55">
        <v>33</v>
      </c>
      <c r="H47" s="38"/>
      <c r="I47" s="38"/>
      <c r="J47" s="38"/>
      <c r="K47" s="36" t="s">
        <v>40</v>
      </c>
      <c r="L47" s="38"/>
      <c r="M47" s="38"/>
      <c r="N47" s="39"/>
      <c r="O47" s="38"/>
      <c r="BP47" s="33"/>
      <c r="BQ47" s="40" t="s">
        <v>427</v>
      </c>
    </row>
    <row r="48" spans="1:69" s="3" customFormat="1" ht="67.5" x14ac:dyDescent="0.25">
      <c r="A48" s="34" t="s">
        <v>153</v>
      </c>
      <c r="B48" s="35"/>
      <c r="C48" s="196" t="s">
        <v>428</v>
      </c>
      <c r="D48" s="196"/>
      <c r="E48" s="196"/>
      <c r="F48" s="34" t="s">
        <v>404</v>
      </c>
      <c r="G48" s="55">
        <v>30</v>
      </c>
      <c r="H48" s="38"/>
      <c r="I48" s="38"/>
      <c r="J48" s="38"/>
      <c r="K48" s="36" t="s">
        <v>40</v>
      </c>
      <c r="L48" s="38"/>
      <c r="M48" s="38"/>
      <c r="N48" s="39"/>
      <c r="O48" s="38"/>
      <c r="BP48" s="33"/>
      <c r="BQ48" s="40" t="s">
        <v>428</v>
      </c>
    </row>
    <row r="49" spans="1:69" s="3" customFormat="1" ht="67.5" x14ac:dyDescent="0.25">
      <c r="A49" s="34" t="s">
        <v>1123</v>
      </c>
      <c r="B49" s="35" t="s">
        <v>430</v>
      </c>
      <c r="C49" s="196" t="s">
        <v>431</v>
      </c>
      <c r="D49" s="196"/>
      <c r="E49" s="196"/>
      <c r="F49" s="34" t="s">
        <v>37</v>
      </c>
      <c r="G49" s="64">
        <v>0.68679999999999997</v>
      </c>
      <c r="H49" s="38" t="s">
        <v>432</v>
      </c>
      <c r="I49" s="38" t="s">
        <v>433</v>
      </c>
      <c r="J49" s="38">
        <v>3210.17</v>
      </c>
      <c r="K49" s="36" t="s">
        <v>40</v>
      </c>
      <c r="L49" s="38">
        <v>6124.61</v>
      </c>
      <c r="M49" s="38">
        <v>2715.82</v>
      </c>
      <c r="N49" s="39" t="s">
        <v>1403</v>
      </c>
      <c r="O49" s="38">
        <v>2204.75</v>
      </c>
      <c r="BP49" s="33"/>
      <c r="BQ49" s="40" t="s">
        <v>431</v>
      </c>
    </row>
    <row r="50" spans="1:69" s="3" customFormat="1" ht="15" x14ac:dyDescent="0.25">
      <c r="A50" s="41"/>
      <c r="B50" s="42"/>
      <c r="C50" s="43" t="s">
        <v>1404</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1405</v>
      </c>
      <c r="F51" s="48"/>
      <c r="G51" s="49"/>
      <c r="H51" s="50"/>
      <c r="I51" s="17"/>
      <c r="J51" s="17"/>
      <c r="K51" s="17"/>
      <c r="L51" s="51">
        <v>3329.1</v>
      </c>
      <c r="M51" s="52"/>
      <c r="N51" s="52"/>
      <c r="O51" s="53"/>
      <c r="BP51" s="33"/>
      <c r="BQ51" s="40"/>
    </row>
    <row r="52" spans="1:69" s="3" customFormat="1" ht="15" x14ac:dyDescent="0.25">
      <c r="A52" s="46"/>
      <c r="B52" s="47"/>
      <c r="C52" s="47"/>
      <c r="D52" s="47"/>
      <c r="E52" s="48" t="s">
        <v>1406</v>
      </c>
      <c r="F52" s="48"/>
      <c r="G52" s="49"/>
      <c r="H52" s="50"/>
      <c r="I52" s="17"/>
      <c r="J52" s="17"/>
      <c r="K52" s="17"/>
      <c r="L52" s="51">
        <v>1750.35</v>
      </c>
      <c r="M52" s="52"/>
      <c r="N52" s="52"/>
      <c r="O52" s="53"/>
      <c r="BP52" s="33"/>
      <c r="BQ52" s="40"/>
    </row>
    <row r="53" spans="1:69" s="3" customFormat="1" ht="15" x14ac:dyDescent="0.25">
      <c r="A53" s="46"/>
      <c r="B53" s="47"/>
      <c r="C53" s="47"/>
      <c r="D53" s="47"/>
      <c r="E53" s="48" t="s">
        <v>45</v>
      </c>
      <c r="F53" s="48"/>
      <c r="G53" s="49"/>
      <c r="H53" s="50"/>
      <c r="I53" s="17"/>
      <c r="J53" s="17"/>
      <c r="K53" s="17"/>
      <c r="L53" s="51">
        <v>11204.06</v>
      </c>
      <c r="M53" s="52"/>
      <c r="N53" s="52"/>
      <c r="O53" s="53"/>
      <c r="BP53" s="33"/>
      <c r="BQ53" s="40"/>
    </row>
    <row r="54" spans="1:69" s="3" customFormat="1" ht="67.5" x14ac:dyDescent="0.25">
      <c r="A54" s="34" t="s">
        <v>634</v>
      </c>
      <c r="B54" s="35" t="s">
        <v>399</v>
      </c>
      <c r="C54" s="196" t="s">
        <v>400</v>
      </c>
      <c r="D54" s="196"/>
      <c r="E54" s="196"/>
      <c r="F54" s="34" t="s">
        <v>401</v>
      </c>
      <c r="G54" s="64">
        <v>-0.85850000000000004</v>
      </c>
      <c r="H54" s="38">
        <v>133.79</v>
      </c>
      <c r="I54" s="38"/>
      <c r="J54" s="38">
        <v>133.79</v>
      </c>
      <c r="K54" s="36" t="s">
        <v>40</v>
      </c>
      <c r="L54" s="38">
        <v>-114.86</v>
      </c>
      <c r="M54" s="38"/>
      <c r="N54" s="39"/>
      <c r="O54" s="38">
        <v>-114.86</v>
      </c>
      <c r="BP54" s="33"/>
      <c r="BQ54" s="40" t="s">
        <v>400</v>
      </c>
    </row>
    <row r="55" spans="1:69" s="3" customFormat="1" ht="67.5" x14ac:dyDescent="0.25">
      <c r="A55" s="34" t="s">
        <v>162</v>
      </c>
      <c r="B55" s="35"/>
      <c r="C55" s="196" t="s">
        <v>1129</v>
      </c>
      <c r="D55" s="196"/>
      <c r="E55" s="196"/>
      <c r="F55" s="34" t="s">
        <v>404</v>
      </c>
      <c r="G55" s="55">
        <v>14</v>
      </c>
      <c r="H55" s="38"/>
      <c r="I55" s="38"/>
      <c r="J55" s="38"/>
      <c r="K55" s="36" t="s">
        <v>40</v>
      </c>
      <c r="L55" s="38"/>
      <c r="M55" s="38"/>
      <c r="N55" s="39"/>
      <c r="O55" s="38"/>
      <c r="BP55" s="33"/>
      <c r="BQ55" s="40" t="s">
        <v>1129</v>
      </c>
    </row>
    <row r="56" spans="1:69" s="3" customFormat="1" ht="67.5" x14ac:dyDescent="0.25">
      <c r="A56" s="34" t="s">
        <v>165</v>
      </c>
      <c r="B56" s="35"/>
      <c r="C56" s="196" t="s">
        <v>440</v>
      </c>
      <c r="D56" s="196"/>
      <c r="E56" s="196"/>
      <c r="F56" s="34" t="s">
        <v>404</v>
      </c>
      <c r="G56" s="55">
        <v>30</v>
      </c>
      <c r="H56" s="38"/>
      <c r="I56" s="38"/>
      <c r="J56" s="38"/>
      <c r="K56" s="36" t="s">
        <v>40</v>
      </c>
      <c r="L56" s="38"/>
      <c r="M56" s="38"/>
      <c r="N56" s="39"/>
      <c r="O56" s="38"/>
      <c r="BP56" s="33"/>
      <c r="BQ56" s="40" t="s">
        <v>440</v>
      </c>
    </row>
    <row r="57" spans="1:69" s="3" customFormat="1" ht="67.5" x14ac:dyDescent="0.25">
      <c r="A57" s="34" t="s">
        <v>168</v>
      </c>
      <c r="B57" s="35"/>
      <c r="C57" s="196" t="s">
        <v>443</v>
      </c>
      <c r="D57" s="196"/>
      <c r="E57" s="196"/>
      <c r="F57" s="34" t="s">
        <v>404</v>
      </c>
      <c r="G57" s="55">
        <v>4</v>
      </c>
      <c r="H57" s="38"/>
      <c r="I57" s="38"/>
      <c r="J57" s="38"/>
      <c r="K57" s="36" t="s">
        <v>40</v>
      </c>
      <c r="L57" s="38"/>
      <c r="M57" s="38"/>
      <c r="N57" s="39"/>
      <c r="O57" s="38"/>
      <c r="BP57" s="33"/>
      <c r="BQ57" s="40" t="s">
        <v>443</v>
      </c>
    </row>
    <row r="58" spans="1:69" s="3" customFormat="1" ht="67.5" x14ac:dyDescent="0.25">
      <c r="A58" s="34" t="s">
        <v>171</v>
      </c>
      <c r="B58" s="35"/>
      <c r="C58" s="196" t="s">
        <v>1051</v>
      </c>
      <c r="D58" s="196"/>
      <c r="E58" s="196"/>
      <c r="F58" s="34" t="s">
        <v>404</v>
      </c>
      <c r="G58" s="55">
        <v>3</v>
      </c>
      <c r="H58" s="38"/>
      <c r="I58" s="38"/>
      <c r="J58" s="38"/>
      <c r="K58" s="36" t="s">
        <v>40</v>
      </c>
      <c r="L58" s="38"/>
      <c r="M58" s="38"/>
      <c r="N58" s="39"/>
      <c r="O58" s="38"/>
      <c r="BP58" s="33"/>
      <c r="BQ58" s="40" t="s">
        <v>1051</v>
      </c>
    </row>
    <row r="59" spans="1:69" s="3" customFormat="1" ht="67.5" x14ac:dyDescent="0.25">
      <c r="A59" s="34" t="s">
        <v>174</v>
      </c>
      <c r="B59" s="35"/>
      <c r="C59" s="196" t="s">
        <v>669</v>
      </c>
      <c r="D59" s="196"/>
      <c r="E59" s="196"/>
      <c r="F59" s="34" t="s">
        <v>404</v>
      </c>
      <c r="G59" s="55">
        <v>8</v>
      </c>
      <c r="H59" s="38"/>
      <c r="I59" s="38"/>
      <c r="J59" s="38"/>
      <c r="K59" s="36" t="s">
        <v>40</v>
      </c>
      <c r="L59" s="38"/>
      <c r="M59" s="38"/>
      <c r="N59" s="39"/>
      <c r="O59" s="38"/>
      <c r="BP59" s="33"/>
      <c r="BQ59" s="40" t="s">
        <v>669</v>
      </c>
    </row>
    <row r="60" spans="1:69" s="3" customFormat="1" ht="67.5" x14ac:dyDescent="0.25">
      <c r="A60" s="34" t="s">
        <v>177</v>
      </c>
      <c r="B60" s="35"/>
      <c r="C60" s="196" t="s">
        <v>446</v>
      </c>
      <c r="D60" s="196"/>
      <c r="E60" s="196"/>
      <c r="F60" s="34" t="s">
        <v>404</v>
      </c>
      <c r="G60" s="55">
        <v>3</v>
      </c>
      <c r="H60" s="38"/>
      <c r="I60" s="38"/>
      <c r="J60" s="38"/>
      <c r="K60" s="36" t="s">
        <v>40</v>
      </c>
      <c r="L60" s="38"/>
      <c r="M60" s="38"/>
      <c r="N60" s="39"/>
      <c r="O60" s="38"/>
      <c r="BP60" s="33"/>
      <c r="BQ60" s="40" t="s">
        <v>446</v>
      </c>
    </row>
    <row r="61" spans="1:69" s="3" customFormat="1" ht="67.5" x14ac:dyDescent="0.25">
      <c r="A61" s="34" t="s">
        <v>180</v>
      </c>
      <c r="B61" s="35"/>
      <c r="C61" s="196" t="s">
        <v>449</v>
      </c>
      <c r="D61" s="196"/>
      <c r="E61" s="196"/>
      <c r="F61" s="34" t="s">
        <v>404</v>
      </c>
      <c r="G61" s="55">
        <v>10</v>
      </c>
      <c r="H61" s="38"/>
      <c r="I61" s="38"/>
      <c r="J61" s="38"/>
      <c r="K61" s="36" t="s">
        <v>40</v>
      </c>
      <c r="L61" s="38"/>
      <c r="M61" s="38"/>
      <c r="N61" s="39"/>
      <c r="O61" s="38"/>
      <c r="BP61" s="33"/>
      <c r="BQ61" s="40" t="s">
        <v>449</v>
      </c>
    </row>
    <row r="62" spans="1:69" s="3" customFormat="1" ht="67.5" x14ac:dyDescent="0.25">
      <c r="A62" s="34" t="s">
        <v>183</v>
      </c>
      <c r="B62" s="35"/>
      <c r="C62" s="196" t="s">
        <v>451</v>
      </c>
      <c r="D62" s="196"/>
      <c r="E62" s="196"/>
      <c r="F62" s="34" t="s">
        <v>404</v>
      </c>
      <c r="G62" s="55">
        <v>113</v>
      </c>
      <c r="H62" s="38"/>
      <c r="I62" s="38"/>
      <c r="J62" s="38"/>
      <c r="K62" s="36" t="s">
        <v>40</v>
      </c>
      <c r="L62" s="38"/>
      <c r="M62" s="38"/>
      <c r="N62" s="39"/>
      <c r="O62" s="38"/>
      <c r="BP62" s="33"/>
      <c r="BQ62" s="40" t="s">
        <v>451</v>
      </c>
    </row>
    <row r="63" spans="1:69" s="3" customFormat="1" ht="67.5" x14ac:dyDescent="0.25">
      <c r="A63" s="34" t="s">
        <v>186</v>
      </c>
      <c r="B63" s="35"/>
      <c r="C63" s="196" t="s">
        <v>453</v>
      </c>
      <c r="D63" s="196"/>
      <c r="E63" s="196"/>
      <c r="F63" s="34" t="s">
        <v>404</v>
      </c>
      <c r="G63" s="55">
        <v>66</v>
      </c>
      <c r="H63" s="38"/>
      <c r="I63" s="38"/>
      <c r="J63" s="38"/>
      <c r="K63" s="36" t="s">
        <v>40</v>
      </c>
      <c r="L63" s="38"/>
      <c r="M63" s="38"/>
      <c r="N63" s="39"/>
      <c r="O63" s="38"/>
      <c r="BP63" s="33"/>
      <c r="BQ63" s="40" t="s">
        <v>453</v>
      </c>
    </row>
    <row r="64" spans="1:69" s="3" customFormat="1" ht="67.5" x14ac:dyDescent="0.25">
      <c r="A64" s="34" t="s">
        <v>189</v>
      </c>
      <c r="B64" s="35"/>
      <c r="C64" s="196" t="s">
        <v>456</v>
      </c>
      <c r="D64" s="196"/>
      <c r="E64" s="196"/>
      <c r="F64" s="34" t="s">
        <v>404</v>
      </c>
      <c r="G64" s="55">
        <v>38</v>
      </c>
      <c r="H64" s="38"/>
      <c r="I64" s="38"/>
      <c r="J64" s="38"/>
      <c r="K64" s="36" t="s">
        <v>40</v>
      </c>
      <c r="L64" s="38"/>
      <c r="M64" s="38"/>
      <c r="N64" s="39"/>
      <c r="O64" s="38"/>
      <c r="BP64" s="33"/>
      <c r="BQ64" s="40" t="s">
        <v>456</v>
      </c>
    </row>
    <row r="65" spans="1:70" s="3" customFormat="1" ht="15" x14ac:dyDescent="0.25">
      <c r="A65" s="197" t="s">
        <v>457</v>
      </c>
      <c r="B65" s="198"/>
      <c r="C65" s="198"/>
      <c r="D65" s="198"/>
      <c r="E65" s="198"/>
      <c r="F65" s="198"/>
      <c r="G65" s="198"/>
      <c r="H65" s="198"/>
      <c r="I65" s="198"/>
      <c r="J65" s="198"/>
      <c r="K65" s="198"/>
      <c r="L65" s="198"/>
      <c r="M65" s="198"/>
      <c r="N65" s="198"/>
      <c r="O65" s="199"/>
      <c r="BP65" s="33"/>
      <c r="BQ65" s="40"/>
      <c r="BR65" s="56" t="s">
        <v>457</v>
      </c>
    </row>
    <row r="66" spans="1:70" s="3" customFormat="1" ht="67.5" x14ac:dyDescent="0.25">
      <c r="A66" s="34" t="s">
        <v>192</v>
      </c>
      <c r="B66" s="35"/>
      <c r="C66" s="196" t="s">
        <v>458</v>
      </c>
      <c r="D66" s="196"/>
      <c r="E66" s="196"/>
      <c r="F66" s="34" t="s">
        <v>404</v>
      </c>
      <c r="G66" s="55">
        <v>45</v>
      </c>
      <c r="H66" s="38"/>
      <c r="I66" s="38"/>
      <c r="J66" s="38"/>
      <c r="K66" s="36" t="s">
        <v>40</v>
      </c>
      <c r="L66" s="38"/>
      <c r="M66" s="38"/>
      <c r="N66" s="39"/>
      <c r="O66" s="38"/>
      <c r="BP66" s="33"/>
      <c r="BQ66" s="40" t="s">
        <v>458</v>
      </c>
      <c r="BR66" s="56"/>
    </row>
    <row r="67" spans="1:70" s="3" customFormat="1" ht="67.5" x14ac:dyDescent="0.25">
      <c r="A67" s="34" t="s">
        <v>195</v>
      </c>
      <c r="B67" s="35"/>
      <c r="C67" s="196" t="s">
        <v>459</v>
      </c>
      <c r="D67" s="196"/>
      <c r="E67" s="196"/>
      <c r="F67" s="34" t="s">
        <v>404</v>
      </c>
      <c r="G67" s="55">
        <v>10</v>
      </c>
      <c r="H67" s="38"/>
      <c r="I67" s="38"/>
      <c r="J67" s="38"/>
      <c r="K67" s="36" t="s">
        <v>40</v>
      </c>
      <c r="L67" s="38"/>
      <c r="M67" s="38"/>
      <c r="N67" s="39"/>
      <c r="O67" s="38"/>
      <c r="BP67" s="33"/>
      <c r="BQ67" s="40" t="s">
        <v>459</v>
      </c>
      <c r="BR67" s="56"/>
    </row>
    <row r="68" spans="1:70" s="3" customFormat="1" ht="67.5" x14ac:dyDescent="0.25">
      <c r="A68" s="34" t="s">
        <v>198</v>
      </c>
      <c r="B68" s="35"/>
      <c r="C68" s="196" t="s">
        <v>460</v>
      </c>
      <c r="D68" s="196"/>
      <c r="E68" s="196"/>
      <c r="F68" s="34" t="s">
        <v>404</v>
      </c>
      <c r="G68" s="55">
        <v>65</v>
      </c>
      <c r="H68" s="38"/>
      <c r="I68" s="38"/>
      <c r="J68" s="38"/>
      <c r="K68" s="36" t="s">
        <v>40</v>
      </c>
      <c r="L68" s="38"/>
      <c r="M68" s="38"/>
      <c r="N68" s="39"/>
      <c r="O68" s="38"/>
      <c r="BP68" s="33"/>
      <c r="BQ68" s="40" t="s">
        <v>460</v>
      </c>
      <c r="BR68" s="56"/>
    </row>
    <row r="69" spans="1:70" s="3" customFormat="1" ht="67.5" x14ac:dyDescent="0.25">
      <c r="A69" s="34" t="s">
        <v>201</v>
      </c>
      <c r="B69" s="35"/>
      <c r="C69" s="196" t="s">
        <v>461</v>
      </c>
      <c r="D69" s="196"/>
      <c r="E69" s="196"/>
      <c r="F69" s="34" t="s">
        <v>404</v>
      </c>
      <c r="G69" s="55">
        <v>10</v>
      </c>
      <c r="H69" s="38"/>
      <c r="I69" s="38"/>
      <c r="J69" s="38"/>
      <c r="K69" s="36" t="s">
        <v>40</v>
      </c>
      <c r="L69" s="38"/>
      <c r="M69" s="38"/>
      <c r="N69" s="39"/>
      <c r="O69" s="38"/>
      <c r="BP69" s="33"/>
      <c r="BQ69" s="40" t="s">
        <v>461</v>
      </c>
      <c r="BR69" s="56"/>
    </row>
    <row r="70" spans="1:70" s="3" customFormat="1" ht="67.5" x14ac:dyDescent="0.25">
      <c r="A70" s="34" t="s">
        <v>204</v>
      </c>
      <c r="B70" s="35"/>
      <c r="C70" s="196" t="s">
        <v>462</v>
      </c>
      <c r="D70" s="196"/>
      <c r="E70" s="196"/>
      <c r="F70" s="34" t="s">
        <v>463</v>
      </c>
      <c r="G70" s="55">
        <v>6</v>
      </c>
      <c r="H70" s="38"/>
      <c r="I70" s="38"/>
      <c r="J70" s="38"/>
      <c r="K70" s="36" t="s">
        <v>40</v>
      </c>
      <c r="L70" s="38"/>
      <c r="M70" s="38"/>
      <c r="N70" s="39"/>
      <c r="O70" s="38"/>
      <c r="BP70" s="33"/>
      <c r="BQ70" s="40" t="s">
        <v>462</v>
      </c>
      <c r="BR70" s="56"/>
    </row>
    <row r="71" spans="1:70" s="3" customFormat="1" ht="67.5" x14ac:dyDescent="0.25">
      <c r="A71" s="34" t="s">
        <v>207</v>
      </c>
      <c r="B71" s="35"/>
      <c r="C71" s="196" t="s">
        <v>464</v>
      </c>
      <c r="D71" s="196"/>
      <c r="E71" s="196"/>
      <c r="F71" s="34" t="s">
        <v>404</v>
      </c>
      <c r="G71" s="55">
        <v>37</v>
      </c>
      <c r="H71" s="38"/>
      <c r="I71" s="38"/>
      <c r="J71" s="38"/>
      <c r="K71" s="36" t="s">
        <v>40</v>
      </c>
      <c r="L71" s="38"/>
      <c r="M71" s="38"/>
      <c r="N71" s="39"/>
      <c r="O71" s="38"/>
      <c r="BP71" s="33"/>
      <c r="BQ71" s="40" t="s">
        <v>464</v>
      </c>
      <c r="BR71" s="56"/>
    </row>
    <row r="72" spans="1:70" s="3" customFormat="1" ht="67.5" x14ac:dyDescent="0.25">
      <c r="A72" s="34" t="s">
        <v>210</v>
      </c>
      <c r="B72" s="35"/>
      <c r="C72" s="196" t="s">
        <v>465</v>
      </c>
      <c r="D72" s="196"/>
      <c r="E72" s="196"/>
      <c r="F72" s="34" t="s">
        <v>404</v>
      </c>
      <c r="G72" s="55">
        <v>339</v>
      </c>
      <c r="H72" s="38"/>
      <c r="I72" s="38"/>
      <c r="J72" s="38"/>
      <c r="K72" s="36" t="s">
        <v>40</v>
      </c>
      <c r="L72" s="38"/>
      <c r="M72" s="38"/>
      <c r="N72" s="39"/>
      <c r="O72" s="38"/>
      <c r="BP72" s="33"/>
      <c r="BQ72" s="40" t="s">
        <v>465</v>
      </c>
      <c r="BR72" s="56"/>
    </row>
    <row r="73" spans="1:70" s="3" customFormat="1" ht="67.5" x14ac:dyDescent="0.25">
      <c r="A73" s="34" t="s">
        <v>213</v>
      </c>
      <c r="B73" s="35"/>
      <c r="C73" s="196" t="s">
        <v>466</v>
      </c>
      <c r="D73" s="196"/>
      <c r="E73" s="196"/>
      <c r="F73" s="34" t="s">
        <v>404</v>
      </c>
      <c r="G73" s="55">
        <v>141</v>
      </c>
      <c r="H73" s="38"/>
      <c r="I73" s="38"/>
      <c r="J73" s="38"/>
      <c r="K73" s="36" t="s">
        <v>40</v>
      </c>
      <c r="L73" s="38"/>
      <c r="M73" s="38"/>
      <c r="N73" s="39"/>
      <c r="O73" s="38"/>
      <c r="BP73" s="33"/>
      <c r="BQ73" s="40" t="s">
        <v>466</v>
      </c>
      <c r="BR73" s="56"/>
    </row>
    <row r="74" spans="1:70" s="3" customFormat="1" ht="67.5" x14ac:dyDescent="0.25">
      <c r="A74" s="34" t="s">
        <v>216</v>
      </c>
      <c r="B74" s="35"/>
      <c r="C74" s="196" t="s">
        <v>467</v>
      </c>
      <c r="D74" s="196"/>
      <c r="E74" s="196"/>
      <c r="F74" s="34" t="s">
        <v>404</v>
      </c>
      <c r="G74" s="55">
        <v>207</v>
      </c>
      <c r="H74" s="38"/>
      <c r="I74" s="38"/>
      <c r="J74" s="38"/>
      <c r="K74" s="36" t="s">
        <v>40</v>
      </c>
      <c r="L74" s="38"/>
      <c r="M74" s="38"/>
      <c r="N74" s="39"/>
      <c r="O74" s="38"/>
      <c r="BP74" s="33"/>
      <c r="BQ74" s="40" t="s">
        <v>467</v>
      </c>
      <c r="BR74" s="56"/>
    </row>
    <row r="75" spans="1:70" s="3" customFormat="1" ht="67.5" x14ac:dyDescent="0.25">
      <c r="A75" s="34" t="s">
        <v>219</v>
      </c>
      <c r="B75" s="35"/>
      <c r="C75" s="196" t="s">
        <v>468</v>
      </c>
      <c r="D75" s="196"/>
      <c r="E75" s="196"/>
      <c r="F75" s="34" t="s">
        <v>404</v>
      </c>
      <c r="G75" s="55">
        <v>36</v>
      </c>
      <c r="H75" s="38"/>
      <c r="I75" s="38"/>
      <c r="J75" s="38"/>
      <c r="K75" s="36" t="s">
        <v>40</v>
      </c>
      <c r="L75" s="38"/>
      <c r="M75" s="38"/>
      <c r="N75" s="39"/>
      <c r="O75" s="38"/>
      <c r="BP75" s="33"/>
      <c r="BQ75" s="40" t="s">
        <v>468</v>
      </c>
      <c r="BR75" s="56"/>
    </row>
    <row r="76" spans="1:70" s="3" customFormat="1" ht="67.5" x14ac:dyDescent="0.25">
      <c r="A76" s="34" t="s">
        <v>222</v>
      </c>
      <c r="B76" s="35"/>
      <c r="C76" s="196" t="s">
        <v>469</v>
      </c>
      <c r="D76" s="196"/>
      <c r="E76" s="196"/>
      <c r="F76" s="34" t="s">
        <v>470</v>
      </c>
      <c r="G76" s="55">
        <v>1</v>
      </c>
      <c r="H76" s="38"/>
      <c r="I76" s="38"/>
      <c r="J76" s="38"/>
      <c r="K76" s="36" t="s">
        <v>40</v>
      </c>
      <c r="L76" s="38"/>
      <c r="M76" s="38"/>
      <c r="N76" s="39"/>
      <c r="O76" s="38"/>
      <c r="BP76" s="33"/>
      <c r="BQ76" s="40" t="s">
        <v>469</v>
      </c>
      <c r="BR76" s="56"/>
    </row>
    <row r="77" spans="1:70" s="3" customFormat="1" ht="67.5" x14ac:dyDescent="0.25">
      <c r="A77" s="34" t="s">
        <v>225</v>
      </c>
      <c r="B77" s="35"/>
      <c r="C77" s="196" t="s">
        <v>1288</v>
      </c>
      <c r="D77" s="196"/>
      <c r="E77" s="196"/>
      <c r="F77" s="34" t="s">
        <v>470</v>
      </c>
      <c r="G77" s="55">
        <v>1</v>
      </c>
      <c r="H77" s="38"/>
      <c r="I77" s="38"/>
      <c r="J77" s="38"/>
      <c r="K77" s="36" t="s">
        <v>40</v>
      </c>
      <c r="L77" s="38"/>
      <c r="M77" s="38"/>
      <c r="N77" s="39"/>
      <c r="O77" s="38"/>
      <c r="BP77" s="33"/>
      <c r="BQ77" s="40" t="s">
        <v>1288</v>
      </c>
      <c r="BR77" s="56"/>
    </row>
    <row r="78" spans="1:70" s="3" customFormat="1" ht="67.5" x14ac:dyDescent="0.25">
      <c r="A78" s="34" t="s">
        <v>228</v>
      </c>
      <c r="B78" s="35"/>
      <c r="C78" s="196" t="s">
        <v>472</v>
      </c>
      <c r="D78" s="196"/>
      <c r="E78" s="196"/>
      <c r="F78" s="34" t="s">
        <v>470</v>
      </c>
      <c r="G78" s="55">
        <v>2</v>
      </c>
      <c r="H78" s="38"/>
      <c r="I78" s="38"/>
      <c r="J78" s="38"/>
      <c r="K78" s="36" t="s">
        <v>40</v>
      </c>
      <c r="L78" s="38"/>
      <c r="M78" s="38"/>
      <c r="N78" s="39"/>
      <c r="O78" s="38"/>
      <c r="BP78" s="33"/>
      <c r="BQ78" s="40" t="s">
        <v>472</v>
      </c>
      <c r="BR78" s="56"/>
    </row>
    <row r="79" spans="1:70" s="3" customFormat="1" ht="15" x14ac:dyDescent="0.25">
      <c r="A79" s="197" t="s">
        <v>505</v>
      </c>
      <c r="B79" s="198"/>
      <c r="C79" s="198"/>
      <c r="D79" s="198"/>
      <c r="E79" s="198"/>
      <c r="F79" s="198"/>
      <c r="G79" s="198"/>
      <c r="H79" s="198"/>
      <c r="I79" s="198"/>
      <c r="J79" s="198"/>
      <c r="K79" s="198"/>
      <c r="L79" s="198"/>
      <c r="M79" s="198"/>
      <c r="N79" s="198"/>
      <c r="O79" s="199"/>
      <c r="BP79" s="33"/>
      <c r="BQ79" s="40"/>
      <c r="BR79" s="56" t="s">
        <v>505</v>
      </c>
    </row>
    <row r="80" spans="1:70" s="3" customFormat="1" ht="67.5" x14ac:dyDescent="0.25">
      <c r="A80" s="34" t="s">
        <v>1334</v>
      </c>
      <c r="B80" s="35" t="s">
        <v>507</v>
      </c>
      <c r="C80" s="196" t="s">
        <v>508</v>
      </c>
      <c r="D80" s="196"/>
      <c r="E80" s="196"/>
      <c r="F80" s="34" t="s">
        <v>509</v>
      </c>
      <c r="G80" s="66">
        <v>2.6667E-2</v>
      </c>
      <c r="H80" s="38" t="s">
        <v>510</v>
      </c>
      <c r="I80" s="38" t="s">
        <v>511</v>
      </c>
      <c r="J80" s="38">
        <v>10834.99</v>
      </c>
      <c r="K80" s="36" t="s">
        <v>40</v>
      </c>
      <c r="L80" s="38">
        <v>347.19</v>
      </c>
      <c r="M80" s="38">
        <v>52.43</v>
      </c>
      <c r="N80" s="39" t="s">
        <v>512</v>
      </c>
      <c r="O80" s="38">
        <v>288.94</v>
      </c>
      <c r="BP80" s="33"/>
      <c r="BQ80" s="40" t="s">
        <v>508</v>
      </c>
      <c r="BR80" s="56"/>
    </row>
    <row r="81" spans="1:70" s="3" customFormat="1" ht="15" x14ac:dyDescent="0.25">
      <c r="A81" s="41"/>
      <c r="B81" s="42"/>
      <c r="C81" s="43" t="s">
        <v>513</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514</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515</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1235</v>
      </c>
      <c r="B85" s="35" t="s">
        <v>516</v>
      </c>
      <c r="C85" s="196" t="s">
        <v>517</v>
      </c>
      <c r="D85" s="196"/>
      <c r="E85" s="196"/>
      <c r="F85" s="34" t="s">
        <v>487</v>
      </c>
      <c r="G85" s="64">
        <v>-4.0000000000000002E-4</v>
      </c>
      <c r="H85" s="38">
        <v>715695.09</v>
      </c>
      <c r="I85" s="38"/>
      <c r="J85" s="38">
        <v>715695.09</v>
      </c>
      <c r="K85" s="36" t="s">
        <v>40</v>
      </c>
      <c r="L85" s="38">
        <v>-286.27999999999997</v>
      </c>
      <c r="M85" s="38"/>
      <c r="N85" s="39"/>
      <c r="O85" s="38">
        <v>-286.27999999999997</v>
      </c>
      <c r="BP85" s="33"/>
      <c r="BQ85" s="40" t="s">
        <v>517</v>
      </c>
      <c r="BR85" s="56"/>
    </row>
    <row r="86" spans="1:70" s="3" customFormat="1" ht="67.5" x14ac:dyDescent="0.25">
      <c r="A86" s="34" t="s">
        <v>237</v>
      </c>
      <c r="B86" s="35" t="s">
        <v>518</v>
      </c>
      <c r="C86" s="196" t="s">
        <v>519</v>
      </c>
      <c r="D86" s="196"/>
      <c r="E86" s="196"/>
      <c r="F86" s="34" t="s">
        <v>404</v>
      </c>
      <c r="G86" s="55">
        <v>1</v>
      </c>
      <c r="H86" s="38"/>
      <c r="I86" s="38"/>
      <c r="J86" s="38"/>
      <c r="K86" s="36" t="s">
        <v>40</v>
      </c>
      <c r="L86" s="38"/>
      <c r="M86" s="38"/>
      <c r="N86" s="39"/>
      <c r="O86" s="38"/>
      <c r="BP86" s="33"/>
      <c r="BQ86" s="40" t="s">
        <v>519</v>
      </c>
      <c r="BR86" s="56"/>
    </row>
    <row r="87" spans="1:70" s="3" customFormat="1" ht="15" x14ac:dyDescent="0.25">
      <c r="A87" s="197" t="s">
        <v>473</v>
      </c>
      <c r="B87" s="198"/>
      <c r="C87" s="198"/>
      <c r="D87" s="198"/>
      <c r="E87" s="198"/>
      <c r="F87" s="198"/>
      <c r="G87" s="198"/>
      <c r="H87" s="198"/>
      <c r="I87" s="198"/>
      <c r="J87" s="198"/>
      <c r="K87" s="198"/>
      <c r="L87" s="198"/>
      <c r="M87" s="198"/>
      <c r="N87" s="198"/>
      <c r="O87" s="199"/>
      <c r="BP87" s="33"/>
      <c r="BQ87" s="40"/>
      <c r="BR87" s="56" t="s">
        <v>473</v>
      </c>
    </row>
    <row r="88" spans="1:70" s="3" customFormat="1" ht="67.5" x14ac:dyDescent="0.25">
      <c r="A88" s="34" t="s">
        <v>1366</v>
      </c>
      <c r="B88" s="35" t="s">
        <v>475</v>
      </c>
      <c r="C88" s="196" t="s">
        <v>476</v>
      </c>
      <c r="D88" s="196"/>
      <c r="E88" s="196"/>
      <c r="F88" s="34" t="s">
        <v>477</v>
      </c>
      <c r="G88" s="55">
        <v>3</v>
      </c>
      <c r="H88" s="38" t="s">
        <v>478</v>
      </c>
      <c r="I88" s="38" t="s">
        <v>479</v>
      </c>
      <c r="J88" s="38">
        <v>58.12</v>
      </c>
      <c r="K88" s="36" t="s">
        <v>40</v>
      </c>
      <c r="L88" s="38">
        <v>5438.97</v>
      </c>
      <c r="M88" s="38">
        <v>4975.41</v>
      </c>
      <c r="N88" s="39" t="s">
        <v>1367</v>
      </c>
      <c r="O88" s="38">
        <v>174.36</v>
      </c>
      <c r="BP88" s="33"/>
      <c r="BQ88" s="40" t="s">
        <v>476</v>
      </c>
      <c r="BR88" s="56"/>
    </row>
    <row r="89" spans="1:70" s="3" customFormat="1" ht="15" x14ac:dyDescent="0.25">
      <c r="A89" s="41"/>
      <c r="B89" s="42"/>
      <c r="C89" s="43" t="s">
        <v>1368</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1369</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1370</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1237</v>
      </c>
      <c r="B93" s="35" t="s">
        <v>485</v>
      </c>
      <c r="C93" s="196" t="s">
        <v>486</v>
      </c>
      <c r="D93" s="196"/>
      <c r="E93" s="196"/>
      <c r="F93" s="34" t="s">
        <v>487</v>
      </c>
      <c r="G93" s="65">
        <v>-3.0000000000000001E-3</v>
      </c>
      <c r="H93" s="38">
        <v>47206.35</v>
      </c>
      <c r="I93" s="38"/>
      <c r="J93" s="38">
        <v>47206.35</v>
      </c>
      <c r="K93" s="36" t="s">
        <v>40</v>
      </c>
      <c r="L93" s="38">
        <v>-141.62</v>
      </c>
      <c r="M93" s="38"/>
      <c r="N93" s="39"/>
      <c r="O93" s="38">
        <v>-141.62</v>
      </c>
      <c r="BP93" s="33"/>
      <c r="BQ93" s="40" t="s">
        <v>486</v>
      </c>
      <c r="BR93" s="56"/>
    </row>
    <row r="94" spans="1:70" s="3" customFormat="1" ht="67.5" x14ac:dyDescent="0.25">
      <c r="A94" s="34" t="s">
        <v>246</v>
      </c>
      <c r="B94" s="35"/>
      <c r="C94" s="196" t="s">
        <v>488</v>
      </c>
      <c r="D94" s="196"/>
      <c r="E94" s="196"/>
      <c r="F94" s="34" t="s">
        <v>404</v>
      </c>
      <c r="G94" s="55">
        <v>30</v>
      </c>
      <c r="H94" s="38"/>
      <c r="I94" s="38"/>
      <c r="J94" s="38"/>
      <c r="K94" s="36" t="s">
        <v>40</v>
      </c>
      <c r="L94" s="38"/>
      <c r="M94" s="38"/>
      <c r="N94" s="39"/>
      <c r="O94" s="38"/>
      <c r="BP94" s="33"/>
      <c r="BQ94" s="40" t="s">
        <v>488</v>
      </c>
      <c r="BR94" s="56"/>
    </row>
    <row r="95" spans="1:70" s="3" customFormat="1" ht="67.5" x14ac:dyDescent="0.25">
      <c r="A95" s="34" t="s">
        <v>1340</v>
      </c>
      <c r="B95" s="35" t="s">
        <v>301</v>
      </c>
      <c r="C95" s="196" t="s">
        <v>302</v>
      </c>
      <c r="D95" s="196"/>
      <c r="E95" s="196"/>
      <c r="F95" s="34" t="s">
        <v>37</v>
      </c>
      <c r="G95" s="37">
        <v>0.25</v>
      </c>
      <c r="H95" s="38" t="s">
        <v>303</v>
      </c>
      <c r="I95" s="38" t="s">
        <v>304</v>
      </c>
      <c r="J95" s="38">
        <v>1471.29</v>
      </c>
      <c r="K95" s="36" t="s">
        <v>40</v>
      </c>
      <c r="L95" s="38">
        <v>4191.25</v>
      </c>
      <c r="M95" s="38">
        <v>3714.19</v>
      </c>
      <c r="N95" s="39" t="s">
        <v>1371</v>
      </c>
      <c r="O95" s="38">
        <v>367.83</v>
      </c>
      <c r="BP95" s="33"/>
      <c r="BQ95" s="40" t="s">
        <v>302</v>
      </c>
      <c r="BR95" s="56"/>
    </row>
    <row r="96" spans="1:70" s="3" customFormat="1" ht="15" x14ac:dyDescent="0.25">
      <c r="A96" s="41"/>
      <c r="B96" s="42"/>
      <c r="C96" s="43" t="s">
        <v>1372</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1373</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1374</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1242</v>
      </c>
      <c r="B100" s="35" t="s">
        <v>495</v>
      </c>
      <c r="C100" s="196" t="s">
        <v>496</v>
      </c>
      <c r="D100" s="196"/>
      <c r="E100" s="196"/>
      <c r="F100" s="34" t="s">
        <v>497</v>
      </c>
      <c r="G100" s="37">
        <v>-0.51</v>
      </c>
      <c r="H100" s="38">
        <v>655.95</v>
      </c>
      <c r="I100" s="38"/>
      <c r="J100" s="38">
        <v>655.95</v>
      </c>
      <c r="K100" s="36" t="s">
        <v>40</v>
      </c>
      <c r="L100" s="38">
        <v>-334.53</v>
      </c>
      <c r="M100" s="38"/>
      <c r="N100" s="39"/>
      <c r="O100" s="38">
        <v>-334.53</v>
      </c>
      <c r="BP100" s="33"/>
      <c r="BQ100" s="40" t="s">
        <v>496</v>
      </c>
      <c r="BR100" s="56"/>
    </row>
    <row r="101" spans="1:70" s="3" customFormat="1" ht="67.5" x14ac:dyDescent="0.25">
      <c r="A101" s="34" t="s">
        <v>1189</v>
      </c>
      <c r="B101" s="35" t="s">
        <v>499</v>
      </c>
      <c r="C101" s="196" t="s">
        <v>500</v>
      </c>
      <c r="D101" s="196"/>
      <c r="E101" s="196"/>
      <c r="F101" s="34" t="s">
        <v>497</v>
      </c>
      <c r="G101" s="37">
        <v>-0.51</v>
      </c>
      <c r="H101" s="38">
        <v>17.12</v>
      </c>
      <c r="I101" s="38"/>
      <c r="J101" s="38">
        <v>17.12</v>
      </c>
      <c r="K101" s="36" t="s">
        <v>40</v>
      </c>
      <c r="L101" s="38">
        <v>-8.73</v>
      </c>
      <c r="M101" s="38"/>
      <c r="N101" s="39"/>
      <c r="O101" s="38">
        <v>-8.73</v>
      </c>
      <c r="BP101" s="33"/>
      <c r="BQ101" s="40" t="s">
        <v>500</v>
      </c>
      <c r="BR101" s="56"/>
    </row>
    <row r="102" spans="1:70" s="3" customFormat="1" ht="67.5" x14ac:dyDescent="0.25">
      <c r="A102" s="34" t="s">
        <v>258</v>
      </c>
      <c r="B102" s="35"/>
      <c r="C102" s="196" t="s">
        <v>501</v>
      </c>
      <c r="D102" s="196"/>
      <c r="E102" s="196"/>
      <c r="F102" s="34" t="s">
        <v>145</v>
      </c>
      <c r="G102" s="54">
        <v>25.5</v>
      </c>
      <c r="H102" s="38"/>
      <c r="I102" s="38"/>
      <c r="J102" s="38"/>
      <c r="K102" s="36" t="s">
        <v>40</v>
      </c>
      <c r="L102" s="38"/>
      <c r="M102" s="38"/>
      <c r="N102" s="39"/>
      <c r="O102" s="38"/>
      <c r="BP102" s="33"/>
      <c r="BQ102" s="40" t="s">
        <v>501</v>
      </c>
      <c r="BR102" s="56"/>
    </row>
    <row r="103" spans="1:70" s="3" customFormat="1" ht="15" x14ac:dyDescent="0.25">
      <c r="A103" s="41"/>
      <c r="B103" s="42"/>
      <c r="C103" s="43" t="s">
        <v>1375</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196" t="s">
        <v>503</v>
      </c>
      <c r="D104" s="196"/>
      <c r="E104" s="196"/>
      <c r="F104" s="34" t="s">
        <v>504</v>
      </c>
      <c r="G104" s="55">
        <v>1</v>
      </c>
      <c r="H104" s="38"/>
      <c r="I104" s="38"/>
      <c r="J104" s="38"/>
      <c r="K104" s="36" t="s">
        <v>40</v>
      </c>
      <c r="L104" s="38"/>
      <c r="M104" s="38"/>
      <c r="N104" s="39"/>
      <c r="O104" s="38"/>
      <c r="BP104" s="33"/>
      <c r="BQ104" s="40" t="s">
        <v>503</v>
      </c>
      <c r="BR104" s="56"/>
    </row>
    <row r="105" spans="1:70" s="3" customFormat="1" ht="15" x14ac:dyDescent="0.25">
      <c r="A105" s="197" t="s">
        <v>520</v>
      </c>
      <c r="B105" s="198"/>
      <c r="C105" s="198"/>
      <c r="D105" s="198"/>
      <c r="E105" s="198"/>
      <c r="F105" s="198"/>
      <c r="G105" s="198"/>
      <c r="H105" s="198"/>
      <c r="I105" s="198"/>
      <c r="J105" s="198"/>
      <c r="K105" s="198"/>
      <c r="L105" s="198"/>
      <c r="M105" s="198"/>
      <c r="N105" s="198"/>
      <c r="O105" s="199"/>
      <c r="BP105" s="33"/>
      <c r="BQ105" s="40"/>
      <c r="BR105" s="56" t="s">
        <v>520</v>
      </c>
    </row>
    <row r="106" spans="1:70" s="3" customFormat="1" ht="67.5" x14ac:dyDescent="0.25">
      <c r="A106" s="34" t="s">
        <v>474</v>
      </c>
      <c r="B106" s="35" t="s">
        <v>522</v>
      </c>
      <c r="C106" s="196" t="s">
        <v>523</v>
      </c>
      <c r="D106" s="196"/>
      <c r="E106" s="196"/>
      <c r="F106" s="34" t="s">
        <v>37</v>
      </c>
      <c r="G106" s="37">
        <v>1.75</v>
      </c>
      <c r="H106" s="38" t="s">
        <v>524</v>
      </c>
      <c r="I106" s="38" t="s">
        <v>525</v>
      </c>
      <c r="J106" s="38">
        <v>5162.1000000000004</v>
      </c>
      <c r="K106" s="36" t="s">
        <v>40</v>
      </c>
      <c r="L106" s="38">
        <v>35491.519999999997</v>
      </c>
      <c r="M106" s="38">
        <v>22442.3</v>
      </c>
      <c r="N106" s="39" t="s">
        <v>1376</v>
      </c>
      <c r="O106" s="38">
        <v>9033.67</v>
      </c>
      <c r="BP106" s="33"/>
      <c r="BQ106" s="40" t="s">
        <v>523</v>
      </c>
      <c r="BR106" s="56"/>
    </row>
    <row r="107" spans="1:70" s="3" customFormat="1" ht="15" x14ac:dyDescent="0.25">
      <c r="A107" s="41"/>
      <c r="B107" s="42"/>
      <c r="C107" s="43" t="s">
        <v>1377</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1378</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1379</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484</v>
      </c>
      <c r="B111" s="35" t="s">
        <v>531</v>
      </c>
      <c r="C111" s="196" t="s">
        <v>532</v>
      </c>
      <c r="D111" s="196"/>
      <c r="E111" s="196"/>
      <c r="F111" s="34" t="s">
        <v>487</v>
      </c>
      <c r="G111" s="66">
        <v>-3.8149999999999998E-3</v>
      </c>
      <c r="H111" s="38">
        <v>154011.51999999999</v>
      </c>
      <c r="I111" s="38"/>
      <c r="J111" s="38">
        <v>154011.51999999999</v>
      </c>
      <c r="K111" s="36" t="s">
        <v>40</v>
      </c>
      <c r="L111" s="38">
        <v>-587.54999999999995</v>
      </c>
      <c r="M111" s="38"/>
      <c r="N111" s="39"/>
      <c r="O111" s="38">
        <v>-587.54999999999995</v>
      </c>
      <c r="BP111" s="33"/>
      <c r="BQ111" s="40" t="s">
        <v>532</v>
      </c>
      <c r="BR111" s="56"/>
    </row>
    <row r="112" spans="1:70" s="3" customFormat="1" ht="67.5" x14ac:dyDescent="0.25">
      <c r="A112" s="34" t="s">
        <v>1247</v>
      </c>
      <c r="B112" s="35" t="s">
        <v>533</v>
      </c>
      <c r="C112" s="196" t="s">
        <v>534</v>
      </c>
      <c r="D112" s="196"/>
      <c r="E112" s="196"/>
      <c r="F112" s="34" t="s">
        <v>477</v>
      </c>
      <c r="G112" s="65">
        <v>-0.875</v>
      </c>
      <c r="H112" s="38">
        <v>297.02999999999997</v>
      </c>
      <c r="I112" s="38"/>
      <c r="J112" s="38">
        <v>297.02999999999997</v>
      </c>
      <c r="K112" s="36" t="s">
        <v>40</v>
      </c>
      <c r="L112" s="38">
        <v>-259.89999999999998</v>
      </c>
      <c r="M112" s="38"/>
      <c r="N112" s="39"/>
      <c r="O112" s="38">
        <v>-259.89999999999998</v>
      </c>
      <c r="BP112" s="33"/>
      <c r="BQ112" s="40" t="s">
        <v>534</v>
      </c>
      <c r="BR112" s="56"/>
    </row>
    <row r="113" spans="1:70" s="3" customFormat="1" ht="67.5" x14ac:dyDescent="0.25">
      <c r="A113" s="34" t="s">
        <v>489</v>
      </c>
      <c r="B113" s="35" t="s">
        <v>536</v>
      </c>
      <c r="C113" s="196" t="s">
        <v>537</v>
      </c>
      <c r="D113" s="196"/>
      <c r="E113" s="196"/>
      <c r="F113" s="34" t="s">
        <v>538</v>
      </c>
      <c r="G113" s="54">
        <v>-17.5</v>
      </c>
      <c r="H113" s="38">
        <v>5.39</v>
      </c>
      <c r="I113" s="38"/>
      <c r="J113" s="38">
        <v>5.39</v>
      </c>
      <c r="K113" s="36" t="s">
        <v>40</v>
      </c>
      <c r="L113" s="38">
        <v>-94.33</v>
      </c>
      <c r="M113" s="38"/>
      <c r="N113" s="39"/>
      <c r="O113" s="38">
        <v>-94.33</v>
      </c>
      <c r="BP113" s="33"/>
      <c r="BQ113" s="40" t="s">
        <v>537</v>
      </c>
      <c r="BR113" s="56"/>
    </row>
    <row r="114" spans="1:70" s="3" customFormat="1" ht="67.5" x14ac:dyDescent="0.25">
      <c r="A114" s="34" t="s">
        <v>274</v>
      </c>
      <c r="B114" s="35"/>
      <c r="C114" s="196" t="s">
        <v>540</v>
      </c>
      <c r="D114" s="196"/>
      <c r="E114" s="196"/>
      <c r="F114" s="34" t="s">
        <v>145</v>
      </c>
      <c r="G114" s="54">
        <v>123.6</v>
      </c>
      <c r="H114" s="38"/>
      <c r="I114" s="38"/>
      <c r="J114" s="38"/>
      <c r="K114" s="36" t="s">
        <v>40</v>
      </c>
      <c r="L114" s="38"/>
      <c r="M114" s="38"/>
      <c r="N114" s="39"/>
      <c r="O114" s="38"/>
      <c r="BP114" s="33"/>
      <c r="BQ114" s="40" t="s">
        <v>540</v>
      </c>
      <c r="BR114" s="56"/>
    </row>
    <row r="115" spans="1:70" s="3" customFormat="1" ht="15" x14ac:dyDescent="0.25">
      <c r="A115" s="41"/>
      <c r="B115" s="42"/>
      <c r="C115" s="43" t="s">
        <v>1380</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196" t="s">
        <v>543</v>
      </c>
      <c r="D116" s="196"/>
      <c r="E116" s="196"/>
      <c r="F116" s="34" t="s">
        <v>145</v>
      </c>
      <c r="G116" s="37">
        <v>56.65</v>
      </c>
      <c r="H116" s="38"/>
      <c r="I116" s="38"/>
      <c r="J116" s="38"/>
      <c r="K116" s="36" t="s">
        <v>40</v>
      </c>
      <c r="L116" s="38"/>
      <c r="M116" s="38"/>
      <c r="N116" s="39"/>
      <c r="O116" s="38"/>
      <c r="BP116" s="33"/>
      <c r="BQ116" s="40" t="s">
        <v>543</v>
      </c>
      <c r="BR116" s="56"/>
    </row>
    <row r="117" spans="1:70" s="3" customFormat="1" ht="15" x14ac:dyDescent="0.25">
      <c r="A117" s="41"/>
      <c r="B117" s="42"/>
      <c r="C117" s="43" t="s">
        <v>544</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196" t="s">
        <v>546</v>
      </c>
      <c r="D118" s="196"/>
      <c r="E118" s="196"/>
      <c r="F118" s="34" t="s">
        <v>404</v>
      </c>
      <c r="G118" s="55">
        <v>240</v>
      </c>
      <c r="H118" s="38"/>
      <c r="I118" s="38"/>
      <c r="J118" s="38"/>
      <c r="K118" s="36" t="s">
        <v>40</v>
      </c>
      <c r="L118" s="38"/>
      <c r="M118" s="38"/>
      <c r="N118" s="39"/>
      <c r="O118" s="38"/>
      <c r="BP118" s="33"/>
      <c r="BQ118" s="40" t="s">
        <v>546</v>
      </c>
      <c r="BR118" s="56"/>
    </row>
    <row r="119" spans="1:70" s="3" customFormat="1" ht="67.5" x14ac:dyDescent="0.25">
      <c r="A119" s="34" t="s">
        <v>283</v>
      </c>
      <c r="B119" s="35"/>
      <c r="C119" s="196" t="s">
        <v>547</v>
      </c>
      <c r="D119" s="196"/>
      <c r="E119" s="196"/>
      <c r="F119" s="34" t="s">
        <v>404</v>
      </c>
      <c r="G119" s="55">
        <v>110</v>
      </c>
      <c r="H119" s="38"/>
      <c r="I119" s="38"/>
      <c r="J119" s="38"/>
      <c r="K119" s="36" t="s">
        <v>40</v>
      </c>
      <c r="L119" s="38"/>
      <c r="M119" s="38"/>
      <c r="N119" s="39"/>
      <c r="O119" s="38"/>
      <c r="BP119" s="33"/>
      <c r="BQ119" s="40" t="s">
        <v>547</v>
      </c>
      <c r="BR119" s="56"/>
    </row>
    <row r="120" spans="1:70" s="3" customFormat="1" ht="67.5" x14ac:dyDescent="0.25">
      <c r="A120" s="34" t="s">
        <v>286</v>
      </c>
      <c r="B120" s="35"/>
      <c r="C120" s="196" t="s">
        <v>549</v>
      </c>
      <c r="D120" s="196"/>
      <c r="E120" s="196"/>
      <c r="F120" s="34" t="s">
        <v>404</v>
      </c>
      <c r="G120" s="55">
        <v>350</v>
      </c>
      <c r="H120" s="38"/>
      <c r="I120" s="38"/>
      <c r="J120" s="38"/>
      <c r="K120" s="36" t="s">
        <v>40</v>
      </c>
      <c r="L120" s="38"/>
      <c r="M120" s="38"/>
      <c r="N120" s="39"/>
      <c r="O120" s="38"/>
      <c r="BP120" s="33"/>
      <c r="BQ120" s="40" t="s">
        <v>549</v>
      </c>
      <c r="BR120" s="56"/>
    </row>
    <row r="121" spans="1:70" s="3" customFormat="1" ht="15" x14ac:dyDescent="0.25">
      <c r="A121" s="197" t="s">
        <v>550</v>
      </c>
      <c r="B121" s="198"/>
      <c r="C121" s="198"/>
      <c r="D121" s="198"/>
      <c r="E121" s="198"/>
      <c r="F121" s="198"/>
      <c r="G121" s="198"/>
      <c r="H121" s="198"/>
      <c r="I121" s="198"/>
      <c r="J121" s="198"/>
      <c r="K121" s="198"/>
      <c r="L121" s="198"/>
      <c r="M121" s="198"/>
      <c r="N121" s="198"/>
      <c r="O121" s="199"/>
      <c r="BP121" s="33"/>
      <c r="BQ121" s="40"/>
      <c r="BR121" s="56" t="s">
        <v>550</v>
      </c>
    </row>
    <row r="122" spans="1:70" s="3" customFormat="1" ht="67.5" x14ac:dyDescent="0.25">
      <c r="A122" s="34" t="s">
        <v>290</v>
      </c>
      <c r="B122" s="35" t="s">
        <v>551</v>
      </c>
      <c r="C122" s="196" t="s">
        <v>552</v>
      </c>
      <c r="D122" s="196"/>
      <c r="E122" s="196"/>
      <c r="F122" s="34" t="s">
        <v>553</v>
      </c>
      <c r="G122" s="55">
        <v>175</v>
      </c>
      <c r="H122" s="38" t="s">
        <v>554</v>
      </c>
      <c r="I122" s="38" t="s">
        <v>39</v>
      </c>
      <c r="J122" s="38">
        <v>42.46</v>
      </c>
      <c r="K122" s="36" t="s">
        <v>40</v>
      </c>
      <c r="L122" s="38">
        <v>89673.5</v>
      </c>
      <c r="M122" s="38">
        <v>76083</v>
      </c>
      <c r="N122" s="39" t="s">
        <v>1381</v>
      </c>
      <c r="O122" s="38">
        <v>7430.5</v>
      </c>
      <c r="BP122" s="33"/>
      <c r="BQ122" s="40" t="s">
        <v>552</v>
      </c>
      <c r="BR122" s="56"/>
    </row>
    <row r="123" spans="1:70" s="3" customFormat="1" ht="15" x14ac:dyDescent="0.25">
      <c r="A123" s="41"/>
      <c r="B123" s="42"/>
      <c r="C123" s="43" t="s">
        <v>1382</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1383</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1384</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196" t="s">
        <v>559</v>
      </c>
      <c r="D127" s="196"/>
      <c r="E127" s="196"/>
      <c r="F127" s="34" t="s">
        <v>560</v>
      </c>
      <c r="G127" s="55">
        <v>1</v>
      </c>
      <c r="H127" s="38"/>
      <c r="I127" s="38"/>
      <c r="J127" s="38"/>
      <c r="K127" s="36" t="s">
        <v>40</v>
      </c>
      <c r="L127" s="38"/>
      <c r="M127" s="38"/>
      <c r="N127" s="39"/>
      <c r="O127" s="38"/>
      <c r="BP127" s="33"/>
      <c r="BQ127" s="40" t="s">
        <v>559</v>
      </c>
      <c r="BR127" s="56"/>
    </row>
    <row r="128" spans="1:70" s="3" customFormat="1" ht="67.5" x14ac:dyDescent="0.25">
      <c r="A128" s="34" t="s">
        <v>677</v>
      </c>
      <c r="B128" s="35"/>
      <c r="C128" s="196" t="s">
        <v>562</v>
      </c>
      <c r="D128" s="196"/>
      <c r="E128" s="196"/>
      <c r="F128" s="34" t="s">
        <v>560</v>
      </c>
      <c r="G128" s="55">
        <v>2</v>
      </c>
      <c r="H128" s="38"/>
      <c r="I128" s="38"/>
      <c r="J128" s="38"/>
      <c r="K128" s="36" t="s">
        <v>40</v>
      </c>
      <c r="L128" s="38"/>
      <c r="M128" s="38"/>
      <c r="N128" s="39"/>
      <c r="O128" s="38"/>
      <c r="BP128" s="33"/>
      <c r="BQ128" s="40" t="s">
        <v>562</v>
      </c>
      <c r="BR128" s="56"/>
    </row>
    <row r="129" spans="1:70" s="3" customFormat="1" ht="67.5" x14ac:dyDescent="0.25">
      <c r="A129" s="34" t="s">
        <v>678</v>
      </c>
      <c r="B129" s="35"/>
      <c r="C129" s="196" t="s">
        <v>563</v>
      </c>
      <c r="D129" s="196"/>
      <c r="E129" s="196"/>
      <c r="F129" s="34" t="s">
        <v>560</v>
      </c>
      <c r="G129" s="55">
        <v>1</v>
      </c>
      <c r="H129" s="38"/>
      <c r="I129" s="38"/>
      <c r="J129" s="38"/>
      <c r="K129" s="36" t="s">
        <v>40</v>
      </c>
      <c r="L129" s="38"/>
      <c r="M129" s="38"/>
      <c r="N129" s="39"/>
      <c r="O129" s="38"/>
      <c r="BP129" s="33"/>
      <c r="BQ129" s="40" t="s">
        <v>563</v>
      </c>
      <c r="BR129" s="56"/>
    </row>
    <row r="130" spans="1:70" s="3" customFormat="1" ht="67.5" x14ac:dyDescent="0.25">
      <c r="A130" s="34" t="s">
        <v>300</v>
      </c>
      <c r="B130" s="35" t="s">
        <v>1090</v>
      </c>
      <c r="C130" s="196" t="s">
        <v>1091</v>
      </c>
      <c r="D130" s="196"/>
      <c r="E130" s="196"/>
      <c r="F130" s="34" t="s">
        <v>553</v>
      </c>
      <c r="G130" s="55">
        <v>2</v>
      </c>
      <c r="H130" s="38" t="s">
        <v>1092</v>
      </c>
      <c r="I130" s="38" t="s">
        <v>39</v>
      </c>
      <c r="J130" s="38">
        <v>43.48</v>
      </c>
      <c r="K130" s="36" t="s">
        <v>40</v>
      </c>
      <c r="L130" s="38">
        <v>1348.16</v>
      </c>
      <c r="M130" s="38">
        <v>1190.8</v>
      </c>
      <c r="N130" s="39" t="s">
        <v>1093</v>
      </c>
      <c r="O130" s="38">
        <v>86.96</v>
      </c>
      <c r="BP130" s="33"/>
      <c r="BQ130" s="40" t="s">
        <v>1091</v>
      </c>
      <c r="BR130" s="56"/>
    </row>
    <row r="131" spans="1:70" s="3" customFormat="1" ht="15" x14ac:dyDescent="0.25">
      <c r="A131" s="46"/>
      <c r="B131" s="47"/>
      <c r="C131" s="47"/>
      <c r="D131" s="47"/>
      <c r="E131" s="48" t="s">
        <v>1094</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1095</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196" t="s">
        <v>1096</v>
      </c>
      <c r="D134" s="196"/>
      <c r="E134" s="196"/>
      <c r="F134" s="34" t="s">
        <v>573</v>
      </c>
      <c r="G134" s="55">
        <v>2</v>
      </c>
      <c r="H134" s="38"/>
      <c r="I134" s="38"/>
      <c r="J134" s="38"/>
      <c r="K134" s="36" t="s">
        <v>40</v>
      </c>
      <c r="L134" s="38"/>
      <c r="M134" s="38"/>
      <c r="N134" s="39"/>
      <c r="O134" s="38"/>
      <c r="BP134" s="33"/>
      <c r="BQ134" s="40" t="s">
        <v>1096</v>
      </c>
      <c r="BR134" s="56"/>
    </row>
    <row r="135" spans="1:70" s="3" customFormat="1" ht="15" x14ac:dyDescent="0.25">
      <c r="A135" s="197" t="s">
        <v>574</v>
      </c>
      <c r="B135" s="198"/>
      <c r="C135" s="198"/>
      <c r="D135" s="198"/>
      <c r="E135" s="198"/>
      <c r="F135" s="198"/>
      <c r="G135" s="198"/>
      <c r="H135" s="198"/>
      <c r="I135" s="198"/>
      <c r="J135" s="198"/>
      <c r="K135" s="198"/>
      <c r="L135" s="198"/>
      <c r="M135" s="198"/>
      <c r="N135" s="198"/>
      <c r="O135" s="199"/>
      <c r="BP135" s="33"/>
      <c r="BQ135" s="40"/>
      <c r="BR135" s="56" t="s">
        <v>574</v>
      </c>
    </row>
    <row r="136" spans="1:70" s="3" customFormat="1" ht="67.5" x14ac:dyDescent="0.25">
      <c r="A136" s="34" t="s">
        <v>1070</v>
      </c>
      <c r="B136" s="35" t="s">
        <v>576</v>
      </c>
      <c r="C136" s="196" t="s">
        <v>577</v>
      </c>
      <c r="D136" s="196"/>
      <c r="E136" s="196"/>
      <c r="F136" s="34" t="s">
        <v>578</v>
      </c>
      <c r="G136" s="55">
        <v>2</v>
      </c>
      <c r="H136" s="38" t="s">
        <v>579</v>
      </c>
      <c r="I136" s="38"/>
      <c r="J136" s="38">
        <v>116.59</v>
      </c>
      <c r="K136" s="36" t="s">
        <v>40</v>
      </c>
      <c r="L136" s="38">
        <v>592.28</v>
      </c>
      <c r="M136" s="38">
        <v>359.1</v>
      </c>
      <c r="N136" s="39"/>
      <c r="O136" s="38">
        <v>233.18</v>
      </c>
      <c r="BP136" s="33"/>
      <c r="BQ136" s="40" t="s">
        <v>577</v>
      </c>
      <c r="BR136" s="56"/>
    </row>
    <row r="137" spans="1:70" s="3" customFormat="1" ht="15" x14ac:dyDescent="0.25">
      <c r="A137" s="46"/>
      <c r="B137" s="47"/>
      <c r="C137" s="47"/>
      <c r="D137" s="47"/>
      <c r="E137" s="48" t="s">
        <v>1385</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1386</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960</v>
      </c>
      <c r="B140" s="35" t="s">
        <v>583</v>
      </c>
      <c r="C140" s="196" t="s">
        <v>584</v>
      </c>
      <c r="D140" s="196"/>
      <c r="E140" s="196"/>
      <c r="F140" s="34" t="s">
        <v>401</v>
      </c>
      <c r="G140" s="54">
        <v>-0.3</v>
      </c>
      <c r="H140" s="38">
        <v>80.81</v>
      </c>
      <c r="I140" s="38"/>
      <c r="J140" s="38">
        <v>80.81</v>
      </c>
      <c r="K140" s="36" t="s">
        <v>40</v>
      </c>
      <c r="L140" s="38">
        <v>-24.24</v>
      </c>
      <c r="M140" s="38"/>
      <c r="N140" s="39"/>
      <c r="O140" s="38">
        <v>-24.24</v>
      </c>
      <c r="BP140" s="33"/>
      <c r="BQ140" s="40" t="s">
        <v>584</v>
      </c>
      <c r="BR140" s="56"/>
    </row>
    <row r="141" spans="1:70" s="3" customFormat="1" ht="67.5" x14ac:dyDescent="0.25">
      <c r="A141" s="34" t="s">
        <v>311</v>
      </c>
      <c r="B141" s="35" t="s">
        <v>586</v>
      </c>
      <c r="C141" s="196" t="s">
        <v>587</v>
      </c>
      <c r="D141" s="196"/>
      <c r="E141" s="196"/>
      <c r="F141" s="34" t="s">
        <v>401</v>
      </c>
      <c r="G141" s="37">
        <v>-1.44</v>
      </c>
      <c r="H141" s="38">
        <v>127.29</v>
      </c>
      <c r="I141" s="38"/>
      <c r="J141" s="38">
        <v>127.29</v>
      </c>
      <c r="K141" s="36" t="s">
        <v>40</v>
      </c>
      <c r="L141" s="38">
        <v>-183.3</v>
      </c>
      <c r="M141" s="38"/>
      <c r="N141" s="39"/>
      <c r="O141" s="38">
        <v>-183.3</v>
      </c>
      <c r="BP141" s="33"/>
      <c r="BQ141" s="40" t="s">
        <v>587</v>
      </c>
      <c r="BR141" s="56"/>
    </row>
    <row r="142" spans="1:70" s="3" customFormat="1" ht="67.5" x14ac:dyDescent="0.25">
      <c r="A142" s="34" t="s">
        <v>1254</v>
      </c>
      <c r="B142" s="35" t="s">
        <v>589</v>
      </c>
      <c r="C142" s="196" t="s">
        <v>590</v>
      </c>
      <c r="D142" s="196"/>
      <c r="E142" s="196"/>
      <c r="F142" s="34" t="s">
        <v>487</v>
      </c>
      <c r="G142" s="62">
        <v>-1.2E-4</v>
      </c>
      <c r="H142" s="38">
        <v>193833.84</v>
      </c>
      <c r="I142" s="38"/>
      <c r="J142" s="38">
        <v>193833.84</v>
      </c>
      <c r="K142" s="36" t="s">
        <v>40</v>
      </c>
      <c r="L142" s="38">
        <v>-23.26</v>
      </c>
      <c r="M142" s="38"/>
      <c r="N142" s="39"/>
      <c r="O142" s="38">
        <v>-23.26</v>
      </c>
      <c r="BP142" s="33"/>
      <c r="BQ142" s="40" t="s">
        <v>590</v>
      </c>
      <c r="BR142" s="56"/>
    </row>
    <row r="143" spans="1:70" s="3" customFormat="1" ht="67.5" x14ac:dyDescent="0.25">
      <c r="A143" s="34" t="s">
        <v>548</v>
      </c>
      <c r="B143" s="35"/>
      <c r="C143" s="196" t="s">
        <v>592</v>
      </c>
      <c r="D143" s="196"/>
      <c r="E143" s="196"/>
      <c r="F143" s="34" t="s">
        <v>404</v>
      </c>
      <c r="G143" s="55">
        <v>3</v>
      </c>
      <c r="H143" s="38"/>
      <c r="I143" s="38"/>
      <c r="J143" s="38"/>
      <c r="K143" s="36" t="s">
        <v>40</v>
      </c>
      <c r="L143" s="38"/>
      <c r="M143" s="38"/>
      <c r="N143" s="39"/>
      <c r="O143" s="38"/>
      <c r="BP143" s="33"/>
      <c r="BQ143" s="40" t="s">
        <v>592</v>
      </c>
      <c r="BR143" s="56"/>
    </row>
    <row r="144" spans="1:70" s="3" customFormat="1" ht="67.5" x14ac:dyDescent="0.25">
      <c r="A144" s="34" t="s">
        <v>686</v>
      </c>
      <c r="B144" s="35"/>
      <c r="C144" s="196" t="s">
        <v>594</v>
      </c>
      <c r="D144" s="196"/>
      <c r="E144" s="196"/>
      <c r="F144" s="34" t="s">
        <v>404</v>
      </c>
      <c r="G144" s="55">
        <v>1</v>
      </c>
      <c r="H144" s="38"/>
      <c r="I144" s="38"/>
      <c r="J144" s="38"/>
      <c r="K144" s="36" t="s">
        <v>40</v>
      </c>
      <c r="L144" s="38"/>
      <c r="M144" s="38"/>
      <c r="N144" s="39"/>
      <c r="O144" s="38"/>
      <c r="BP144" s="33"/>
      <c r="BQ144" s="40" t="s">
        <v>594</v>
      </c>
      <c r="BR144" s="56"/>
    </row>
    <row r="145" spans="1:72" s="3" customFormat="1" ht="67.5" x14ac:dyDescent="0.25">
      <c r="A145" s="34" t="s">
        <v>322</v>
      </c>
      <c r="B145" s="35"/>
      <c r="C145" s="196" t="s">
        <v>596</v>
      </c>
      <c r="D145" s="196"/>
      <c r="E145" s="196"/>
      <c r="F145" s="34" t="s">
        <v>404</v>
      </c>
      <c r="G145" s="55">
        <v>5</v>
      </c>
      <c r="H145" s="38"/>
      <c r="I145" s="38"/>
      <c r="J145" s="38"/>
      <c r="K145" s="36" t="s">
        <v>40</v>
      </c>
      <c r="L145" s="38"/>
      <c r="M145" s="38"/>
      <c r="N145" s="39"/>
      <c r="O145" s="38"/>
      <c r="BP145" s="33"/>
      <c r="BQ145" s="40" t="s">
        <v>596</v>
      </c>
      <c r="BR145" s="56"/>
    </row>
    <row r="146" spans="1:72" s="3" customFormat="1" ht="67.5" x14ac:dyDescent="0.25">
      <c r="A146" s="34" t="s">
        <v>561</v>
      </c>
      <c r="B146" s="35"/>
      <c r="C146" s="196" t="s">
        <v>598</v>
      </c>
      <c r="D146" s="196"/>
      <c r="E146" s="196"/>
      <c r="F146" s="34" t="s">
        <v>404</v>
      </c>
      <c r="G146" s="55">
        <v>3</v>
      </c>
      <c r="H146" s="38"/>
      <c r="I146" s="38"/>
      <c r="J146" s="38"/>
      <c r="K146" s="36" t="s">
        <v>40</v>
      </c>
      <c r="L146" s="38"/>
      <c r="M146" s="38"/>
      <c r="N146" s="39"/>
      <c r="O146" s="38"/>
      <c r="BP146" s="33"/>
      <c r="BQ146" s="40" t="s">
        <v>598</v>
      </c>
      <c r="BR146" s="56"/>
    </row>
    <row r="147" spans="1:72" s="3" customFormat="1" ht="22.5" x14ac:dyDescent="0.25">
      <c r="A147" s="204" t="s">
        <v>348</v>
      </c>
      <c r="B147" s="205"/>
      <c r="C147" s="205"/>
      <c r="D147" s="205"/>
      <c r="E147" s="205"/>
      <c r="F147" s="205"/>
      <c r="G147" s="205"/>
      <c r="H147" s="205"/>
      <c r="I147" s="205"/>
      <c r="J147" s="205"/>
      <c r="K147" s="206"/>
      <c r="L147" s="38">
        <v>163628.09</v>
      </c>
      <c r="M147" s="38">
        <v>129277.06</v>
      </c>
      <c r="N147" s="38" t="s">
        <v>1407</v>
      </c>
      <c r="O147" s="38">
        <v>18091.78</v>
      </c>
      <c r="BS147" s="40" t="s">
        <v>348</v>
      </c>
    </row>
    <row r="148" spans="1:72" s="3" customFormat="1" ht="15" x14ac:dyDescent="0.25">
      <c r="A148" s="204" t="s">
        <v>350</v>
      </c>
      <c r="B148" s="205"/>
      <c r="C148" s="205"/>
      <c r="D148" s="205"/>
      <c r="E148" s="205"/>
      <c r="F148" s="205"/>
      <c r="G148" s="205"/>
      <c r="H148" s="205"/>
      <c r="I148" s="205"/>
      <c r="J148" s="205"/>
      <c r="K148" s="206"/>
      <c r="L148" s="38">
        <v>128059.26</v>
      </c>
      <c r="M148" s="38"/>
      <c r="N148" s="38"/>
      <c r="O148" s="38"/>
      <c r="BS148" s="40" t="s">
        <v>350</v>
      </c>
    </row>
    <row r="149" spans="1:72" s="3" customFormat="1" ht="15" x14ac:dyDescent="0.25">
      <c r="A149" s="201" t="s">
        <v>351</v>
      </c>
      <c r="B149" s="202"/>
      <c r="C149" s="202"/>
      <c r="D149" s="202"/>
      <c r="E149" s="202"/>
      <c r="F149" s="202"/>
      <c r="G149" s="202"/>
      <c r="H149" s="202"/>
      <c r="I149" s="202"/>
      <c r="J149" s="202"/>
      <c r="K149" s="203"/>
      <c r="L149" s="57"/>
      <c r="M149" s="57"/>
      <c r="N149" s="57"/>
      <c r="O149" s="57"/>
      <c r="BS149" s="40"/>
      <c r="BT149" s="2" t="s">
        <v>351</v>
      </c>
    </row>
    <row r="150" spans="1:72" s="3" customFormat="1" ht="15" x14ac:dyDescent="0.25">
      <c r="A150" s="201" t="s">
        <v>1388</v>
      </c>
      <c r="B150" s="202"/>
      <c r="C150" s="202"/>
      <c r="D150" s="202"/>
      <c r="E150" s="202"/>
      <c r="F150" s="202"/>
      <c r="G150" s="202"/>
      <c r="H150" s="202"/>
      <c r="I150" s="202"/>
      <c r="J150" s="202"/>
      <c r="K150" s="203"/>
      <c r="L150" s="57">
        <v>49.4</v>
      </c>
      <c r="M150" s="57"/>
      <c r="N150" s="57"/>
      <c r="O150" s="57"/>
      <c r="BS150" s="40"/>
      <c r="BT150" s="2" t="s">
        <v>1388</v>
      </c>
    </row>
    <row r="151" spans="1:72" s="3" customFormat="1" ht="15" x14ac:dyDescent="0.25">
      <c r="A151" s="201" t="s">
        <v>1408</v>
      </c>
      <c r="B151" s="202"/>
      <c r="C151" s="202"/>
      <c r="D151" s="202"/>
      <c r="E151" s="202"/>
      <c r="F151" s="202"/>
      <c r="G151" s="202"/>
      <c r="H151" s="202"/>
      <c r="I151" s="202"/>
      <c r="J151" s="202"/>
      <c r="K151" s="203"/>
      <c r="L151" s="57">
        <v>128009.86</v>
      </c>
      <c r="M151" s="57"/>
      <c r="N151" s="57"/>
      <c r="O151" s="57"/>
      <c r="BS151" s="40"/>
      <c r="BT151" s="2" t="s">
        <v>1408</v>
      </c>
    </row>
    <row r="152" spans="1:72" s="3" customFormat="1" ht="15" x14ac:dyDescent="0.25">
      <c r="A152" s="204" t="s">
        <v>354</v>
      </c>
      <c r="B152" s="205"/>
      <c r="C152" s="205"/>
      <c r="D152" s="205"/>
      <c r="E152" s="205"/>
      <c r="F152" s="205"/>
      <c r="G152" s="205"/>
      <c r="H152" s="205"/>
      <c r="I152" s="205"/>
      <c r="J152" s="205"/>
      <c r="K152" s="206"/>
      <c r="L152" s="38">
        <v>67330.95</v>
      </c>
      <c r="M152" s="38"/>
      <c r="N152" s="38"/>
      <c r="O152" s="38"/>
      <c r="BS152" s="40" t="s">
        <v>354</v>
      </c>
    </row>
    <row r="153" spans="1:72" s="3" customFormat="1" ht="15" x14ac:dyDescent="0.25">
      <c r="A153" s="201" t="s">
        <v>351</v>
      </c>
      <c r="B153" s="202"/>
      <c r="C153" s="202"/>
      <c r="D153" s="202"/>
      <c r="E153" s="202"/>
      <c r="F153" s="202"/>
      <c r="G153" s="202"/>
      <c r="H153" s="202"/>
      <c r="I153" s="202"/>
      <c r="J153" s="202"/>
      <c r="K153" s="203"/>
      <c r="L153" s="57"/>
      <c r="M153" s="57"/>
      <c r="N153" s="57"/>
      <c r="O153" s="57"/>
      <c r="BS153" s="40"/>
      <c r="BT153" s="2" t="s">
        <v>351</v>
      </c>
    </row>
    <row r="154" spans="1:72" s="3" customFormat="1" ht="15" x14ac:dyDescent="0.25">
      <c r="A154" s="201" t="s">
        <v>1409</v>
      </c>
      <c r="B154" s="202"/>
      <c r="C154" s="202"/>
      <c r="D154" s="202"/>
      <c r="E154" s="202"/>
      <c r="F154" s="202"/>
      <c r="G154" s="202"/>
      <c r="H154" s="202"/>
      <c r="I154" s="202"/>
      <c r="J154" s="202"/>
      <c r="K154" s="203"/>
      <c r="L154" s="57">
        <v>67330.95</v>
      </c>
      <c r="M154" s="57"/>
      <c r="N154" s="57"/>
      <c r="O154" s="57"/>
      <c r="BS154" s="40"/>
      <c r="BT154" s="2" t="s">
        <v>1409</v>
      </c>
    </row>
    <row r="155" spans="1:72" s="3" customFormat="1" ht="15" x14ac:dyDescent="0.25">
      <c r="A155" s="204" t="s">
        <v>357</v>
      </c>
      <c r="B155" s="205"/>
      <c r="C155" s="205"/>
      <c r="D155" s="205"/>
      <c r="E155" s="205"/>
      <c r="F155" s="205"/>
      <c r="G155" s="205"/>
      <c r="H155" s="205"/>
      <c r="I155" s="205"/>
      <c r="J155" s="205"/>
      <c r="K155" s="206"/>
      <c r="L155" s="38"/>
      <c r="M155" s="38"/>
      <c r="N155" s="38"/>
      <c r="O155" s="38"/>
      <c r="BS155" s="40" t="s">
        <v>357</v>
      </c>
    </row>
    <row r="156" spans="1:72" s="3" customFormat="1" ht="15" x14ac:dyDescent="0.25">
      <c r="A156" s="201" t="s">
        <v>603</v>
      </c>
      <c r="B156" s="202"/>
      <c r="C156" s="202"/>
      <c r="D156" s="202"/>
      <c r="E156" s="202"/>
      <c r="F156" s="202"/>
      <c r="G156" s="202"/>
      <c r="H156" s="202"/>
      <c r="I156" s="202"/>
      <c r="J156" s="202"/>
      <c r="K156" s="203"/>
      <c r="L156" s="57"/>
      <c r="M156" s="57"/>
      <c r="N156" s="57"/>
      <c r="O156" s="57"/>
      <c r="BS156" s="40"/>
      <c r="BT156" s="2" t="s">
        <v>603</v>
      </c>
    </row>
    <row r="157" spans="1:72" s="3" customFormat="1" ht="15" x14ac:dyDescent="0.25">
      <c r="A157" s="201" t="s">
        <v>604</v>
      </c>
      <c r="B157" s="202"/>
      <c r="C157" s="202"/>
      <c r="D157" s="202"/>
      <c r="E157" s="202"/>
      <c r="F157" s="202"/>
      <c r="G157" s="202"/>
      <c r="H157" s="202"/>
      <c r="I157" s="202"/>
      <c r="J157" s="202"/>
      <c r="K157" s="203"/>
      <c r="L157" s="57"/>
      <c r="M157" s="57"/>
      <c r="N157" s="57"/>
      <c r="O157" s="57"/>
      <c r="BS157" s="40"/>
      <c r="BT157" s="2" t="s">
        <v>604</v>
      </c>
    </row>
    <row r="158" spans="1:72" s="3" customFormat="1" ht="22.5" x14ac:dyDescent="0.25">
      <c r="A158" s="201" t="s">
        <v>1391</v>
      </c>
      <c r="B158" s="202"/>
      <c r="C158" s="202"/>
      <c r="D158" s="202"/>
      <c r="E158" s="202"/>
      <c r="F158" s="202"/>
      <c r="G158" s="202"/>
      <c r="H158" s="202"/>
      <c r="I158" s="202"/>
      <c r="J158" s="202"/>
      <c r="K158" s="203"/>
      <c r="L158" s="57">
        <v>60.91</v>
      </c>
      <c r="M158" s="57">
        <v>52.43</v>
      </c>
      <c r="N158" s="57" t="s">
        <v>512</v>
      </c>
      <c r="O158" s="57">
        <v>2.66</v>
      </c>
      <c r="BS158" s="40"/>
      <c r="BT158" s="2" t="s">
        <v>1391</v>
      </c>
    </row>
    <row r="159" spans="1:72" s="3" customFormat="1" ht="15" x14ac:dyDescent="0.25">
      <c r="A159" s="201" t="s">
        <v>606</v>
      </c>
      <c r="B159" s="202"/>
      <c r="C159" s="202"/>
      <c r="D159" s="202"/>
      <c r="E159" s="202"/>
      <c r="F159" s="202"/>
      <c r="G159" s="202"/>
      <c r="H159" s="202"/>
      <c r="I159" s="202"/>
      <c r="J159" s="202"/>
      <c r="K159" s="203"/>
      <c r="L159" s="57">
        <v>49.4</v>
      </c>
      <c r="M159" s="57"/>
      <c r="N159" s="57"/>
      <c r="O159" s="57"/>
      <c r="BS159" s="40"/>
      <c r="BT159" s="2" t="s">
        <v>606</v>
      </c>
    </row>
    <row r="160" spans="1:72" s="3" customFormat="1" ht="15" x14ac:dyDescent="0.25">
      <c r="A160" s="201" t="s">
        <v>607</v>
      </c>
      <c r="B160" s="202"/>
      <c r="C160" s="202"/>
      <c r="D160" s="202"/>
      <c r="E160" s="202"/>
      <c r="F160" s="202"/>
      <c r="G160" s="202"/>
      <c r="H160" s="202"/>
      <c r="I160" s="202"/>
      <c r="J160" s="202"/>
      <c r="K160" s="203"/>
      <c r="L160" s="57">
        <v>26.8</v>
      </c>
      <c r="M160" s="57"/>
      <c r="N160" s="57"/>
      <c r="O160" s="57"/>
      <c r="BS160" s="40"/>
      <c r="BT160" s="2" t="s">
        <v>607</v>
      </c>
    </row>
    <row r="161" spans="1:72" s="3" customFormat="1" ht="15" x14ac:dyDescent="0.25">
      <c r="A161" s="201" t="s">
        <v>608</v>
      </c>
      <c r="B161" s="202"/>
      <c r="C161" s="202"/>
      <c r="D161" s="202"/>
      <c r="E161" s="202"/>
      <c r="F161" s="202"/>
      <c r="G161" s="202"/>
      <c r="H161" s="202"/>
      <c r="I161" s="202"/>
      <c r="J161" s="202"/>
      <c r="K161" s="203"/>
      <c r="L161" s="57">
        <v>137.11000000000001</v>
      </c>
      <c r="M161" s="57"/>
      <c r="N161" s="57"/>
      <c r="O161" s="57"/>
      <c r="BS161" s="40"/>
      <c r="BT161" s="2" t="s">
        <v>608</v>
      </c>
    </row>
    <row r="162" spans="1:72" s="3" customFormat="1" ht="15" x14ac:dyDescent="0.25">
      <c r="A162" s="201" t="s">
        <v>609</v>
      </c>
      <c r="B162" s="202"/>
      <c r="C162" s="202"/>
      <c r="D162" s="202"/>
      <c r="E162" s="202"/>
      <c r="F162" s="202"/>
      <c r="G162" s="202"/>
      <c r="H162" s="202"/>
      <c r="I162" s="202"/>
      <c r="J162" s="202"/>
      <c r="K162" s="203"/>
      <c r="L162" s="57">
        <v>137.11000000000001</v>
      </c>
      <c r="M162" s="57"/>
      <c r="N162" s="57"/>
      <c r="O162" s="57"/>
      <c r="BS162" s="40"/>
      <c r="BT162" s="2" t="s">
        <v>609</v>
      </c>
    </row>
    <row r="163" spans="1:72" s="3" customFormat="1" ht="15" x14ac:dyDescent="0.25">
      <c r="A163" s="201" t="s">
        <v>610</v>
      </c>
      <c r="B163" s="202"/>
      <c r="C163" s="202"/>
      <c r="D163" s="202"/>
      <c r="E163" s="202"/>
      <c r="F163" s="202"/>
      <c r="G163" s="202"/>
      <c r="H163" s="202"/>
      <c r="I163" s="202"/>
      <c r="J163" s="202"/>
      <c r="K163" s="203"/>
      <c r="L163" s="57"/>
      <c r="M163" s="57"/>
      <c r="N163" s="57"/>
      <c r="O163" s="57"/>
      <c r="BS163" s="40"/>
      <c r="BT163" s="2" t="s">
        <v>610</v>
      </c>
    </row>
    <row r="164" spans="1:72" s="3" customFormat="1" ht="15" x14ac:dyDescent="0.25">
      <c r="A164" s="201" t="s">
        <v>611</v>
      </c>
      <c r="B164" s="202"/>
      <c r="C164" s="202"/>
      <c r="D164" s="202"/>
      <c r="E164" s="202"/>
      <c r="F164" s="202"/>
      <c r="G164" s="202"/>
      <c r="H164" s="202"/>
      <c r="I164" s="202"/>
      <c r="J164" s="202"/>
      <c r="K164" s="203"/>
      <c r="L164" s="57"/>
      <c r="M164" s="57"/>
      <c r="N164" s="57"/>
      <c r="O164" s="57"/>
      <c r="BS164" s="40"/>
      <c r="BT164" s="2" t="s">
        <v>611</v>
      </c>
    </row>
    <row r="165" spans="1:72" s="3" customFormat="1" ht="22.5" x14ac:dyDescent="0.25">
      <c r="A165" s="201" t="s">
        <v>1392</v>
      </c>
      <c r="B165" s="202"/>
      <c r="C165" s="202"/>
      <c r="D165" s="202"/>
      <c r="E165" s="202"/>
      <c r="F165" s="202"/>
      <c r="G165" s="202"/>
      <c r="H165" s="202"/>
      <c r="I165" s="202"/>
      <c r="J165" s="202"/>
      <c r="K165" s="203"/>
      <c r="L165" s="57">
        <v>163567.18</v>
      </c>
      <c r="M165" s="57">
        <v>129224.63</v>
      </c>
      <c r="N165" s="57" t="s">
        <v>1410</v>
      </c>
      <c r="O165" s="57">
        <v>18089.12</v>
      </c>
      <c r="BS165" s="40"/>
      <c r="BT165" s="2" t="s">
        <v>1392</v>
      </c>
    </row>
    <row r="166" spans="1:72" s="3" customFormat="1" ht="15" x14ac:dyDescent="0.25">
      <c r="A166" s="201" t="s">
        <v>1411</v>
      </c>
      <c r="B166" s="202"/>
      <c r="C166" s="202"/>
      <c r="D166" s="202"/>
      <c r="E166" s="202"/>
      <c r="F166" s="202"/>
      <c r="G166" s="202"/>
      <c r="H166" s="202"/>
      <c r="I166" s="202"/>
      <c r="J166" s="202"/>
      <c r="K166" s="203"/>
      <c r="L166" s="57">
        <v>128009.86</v>
      </c>
      <c r="M166" s="57"/>
      <c r="N166" s="57"/>
      <c r="O166" s="57"/>
      <c r="BS166" s="40"/>
      <c r="BT166" s="2" t="s">
        <v>1411</v>
      </c>
    </row>
    <row r="167" spans="1:72" s="3" customFormat="1" ht="15" x14ac:dyDescent="0.25">
      <c r="A167" s="201" t="s">
        <v>1412</v>
      </c>
      <c r="B167" s="202"/>
      <c r="C167" s="202"/>
      <c r="D167" s="202"/>
      <c r="E167" s="202"/>
      <c r="F167" s="202"/>
      <c r="G167" s="202"/>
      <c r="H167" s="202"/>
      <c r="I167" s="202"/>
      <c r="J167" s="202"/>
      <c r="K167" s="203"/>
      <c r="L167" s="57">
        <v>67304.149999999994</v>
      </c>
      <c r="M167" s="57"/>
      <c r="N167" s="57"/>
      <c r="O167" s="57"/>
      <c r="BS167" s="40"/>
      <c r="BT167" s="2" t="s">
        <v>1412</v>
      </c>
    </row>
    <row r="168" spans="1:72" s="3" customFormat="1" ht="15" x14ac:dyDescent="0.25">
      <c r="A168" s="201" t="s">
        <v>608</v>
      </c>
      <c r="B168" s="202"/>
      <c r="C168" s="202"/>
      <c r="D168" s="202"/>
      <c r="E168" s="202"/>
      <c r="F168" s="202"/>
      <c r="G168" s="202"/>
      <c r="H168" s="202"/>
      <c r="I168" s="202"/>
      <c r="J168" s="202"/>
      <c r="K168" s="203"/>
      <c r="L168" s="57">
        <v>358881.19</v>
      </c>
      <c r="M168" s="57"/>
      <c r="N168" s="57"/>
      <c r="O168" s="57"/>
      <c r="BS168" s="40"/>
      <c r="BT168" s="2" t="s">
        <v>608</v>
      </c>
    </row>
    <row r="169" spans="1:72" s="3" customFormat="1" ht="15" x14ac:dyDescent="0.25">
      <c r="A169" s="201" t="s">
        <v>609</v>
      </c>
      <c r="B169" s="202"/>
      <c r="C169" s="202"/>
      <c r="D169" s="202"/>
      <c r="E169" s="202"/>
      <c r="F169" s="202"/>
      <c r="G169" s="202"/>
      <c r="H169" s="202"/>
      <c r="I169" s="202"/>
      <c r="J169" s="202"/>
      <c r="K169" s="203"/>
      <c r="L169" s="57">
        <v>358881.19</v>
      </c>
      <c r="M169" s="57"/>
      <c r="N169" s="57"/>
      <c r="O169" s="57"/>
      <c r="BS169" s="40"/>
      <c r="BT169" s="2" t="s">
        <v>609</v>
      </c>
    </row>
    <row r="170" spans="1:72" s="3" customFormat="1" ht="15" x14ac:dyDescent="0.25">
      <c r="A170" s="201" t="s">
        <v>367</v>
      </c>
      <c r="B170" s="202"/>
      <c r="C170" s="202"/>
      <c r="D170" s="202"/>
      <c r="E170" s="202"/>
      <c r="F170" s="202"/>
      <c r="G170" s="202"/>
      <c r="H170" s="202"/>
      <c r="I170" s="202"/>
      <c r="J170" s="202"/>
      <c r="K170" s="203"/>
      <c r="L170" s="57">
        <v>359018.3</v>
      </c>
      <c r="M170" s="57"/>
      <c r="N170" s="57"/>
      <c r="O170" s="57"/>
      <c r="BS170" s="40"/>
      <c r="BT170" s="2" t="s">
        <v>367</v>
      </c>
    </row>
    <row r="171" spans="1:72" s="3" customFormat="1" ht="15" x14ac:dyDescent="0.25">
      <c r="A171" s="201" t="s">
        <v>368</v>
      </c>
      <c r="B171" s="202"/>
      <c r="C171" s="202"/>
      <c r="D171" s="202"/>
      <c r="E171" s="202"/>
      <c r="F171" s="202"/>
      <c r="G171" s="202"/>
      <c r="H171" s="202"/>
      <c r="I171" s="202"/>
      <c r="J171" s="202"/>
      <c r="K171" s="203"/>
      <c r="L171" s="57"/>
      <c r="M171" s="57"/>
      <c r="N171" s="57"/>
      <c r="O171" s="57"/>
      <c r="BS171" s="40"/>
      <c r="BT171" s="2" t="s">
        <v>368</v>
      </c>
    </row>
    <row r="172" spans="1:72" s="3" customFormat="1" ht="15" x14ac:dyDescent="0.25">
      <c r="A172" s="201" t="s">
        <v>369</v>
      </c>
      <c r="B172" s="202"/>
      <c r="C172" s="202"/>
      <c r="D172" s="202"/>
      <c r="E172" s="202"/>
      <c r="F172" s="202"/>
      <c r="G172" s="202"/>
      <c r="H172" s="202"/>
      <c r="I172" s="202"/>
      <c r="J172" s="202"/>
      <c r="K172" s="203"/>
      <c r="L172" s="57">
        <v>18091.78</v>
      </c>
      <c r="M172" s="57"/>
      <c r="N172" s="57"/>
      <c r="O172" s="57"/>
      <c r="BS172" s="40"/>
      <c r="BT172" s="2" t="s">
        <v>369</v>
      </c>
    </row>
    <row r="173" spans="1:72" s="3" customFormat="1" ht="15" x14ac:dyDescent="0.25">
      <c r="A173" s="201" t="s">
        <v>370</v>
      </c>
      <c r="B173" s="202"/>
      <c r="C173" s="202"/>
      <c r="D173" s="202"/>
      <c r="E173" s="202"/>
      <c r="F173" s="202"/>
      <c r="G173" s="202"/>
      <c r="H173" s="202"/>
      <c r="I173" s="202"/>
      <c r="J173" s="202"/>
      <c r="K173" s="203"/>
      <c r="L173" s="57">
        <v>16259.25</v>
      </c>
      <c r="M173" s="57"/>
      <c r="N173" s="57"/>
      <c r="O173" s="57"/>
      <c r="BS173" s="40"/>
      <c r="BT173" s="2" t="s">
        <v>370</v>
      </c>
    </row>
    <row r="174" spans="1:72" s="3" customFormat="1" ht="15" x14ac:dyDescent="0.25">
      <c r="A174" s="201" t="s">
        <v>371</v>
      </c>
      <c r="B174" s="202"/>
      <c r="C174" s="202"/>
      <c r="D174" s="202"/>
      <c r="E174" s="202"/>
      <c r="F174" s="202"/>
      <c r="G174" s="202"/>
      <c r="H174" s="202"/>
      <c r="I174" s="202"/>
      <c r="J174" s="202"/>
      <c r="K174" s="203"/>
      <c r="L174" s="57">
        <v>132021.48000000001</v>
      </c>
      <c r="M174" s="57"/>
      <c r="N174" s="57"/>
      <c r="O174" s="57"/>
      <c r="BS174" s="40"/>
      <c r="BT174" s="2" t="s">
        <v>371</v>
      </c>
    </row>
    <row r="175" spans="1:72" s="3" customFormat="1" ht="15" x14ac:dyDescent="0.25">
      <c r="A175" s="201" t="s">
        <v>372</v>
      </c>
      <c r="B175" s="202"/>
      <c r="C175" s="202"/>
      <c r="D175" s="202"/>
      <c r="E175" s="202"/>
      <c r="F175" s="202"/>
      <c r="G175" s="202"/>
      <c r="H175" s="202"/>
      <c r="I175" s="202"/>
      <c r="J175" s="202"/>
      <c r="K175" s="203"/>
      <c r="L175" s="57">
        <v>128059.26</v>
      </c>
      <c r="M175" s="57"/>
      <c r="N175" s="57"/>
      <c r="O175" s="57"/>
      <c r="BS175" s="40"/>
      <c r="BT175" s="2" t="s">
        <v>372</v>
      </c>
    </row>
    <row r="176" spans="1:72" s="3" customFormat="1" ht="15" x14ac:dyDescent="0.25">
      <c r="A176" s="201" t="s">
        <v>373</v>
      </c>
      <c r="B176" s="202"/>
      <c r="C176" s="202"/>
      <c r="D176" s="202"/>
      <c r="E176" s="202"/>
      <c r="F176" s="202"/>
      <c r="G176" s="202"/>
      <c r="H176" s="202"/>
      <c r="I176" s="202"/>
      <c r="J176" s="202"/>
      <c r="K176" s="203"/>
      <c r="L176" s="57">
        <v>67330.95</v>
      </c>
      <c r="M176" s="57"/>
      <c r="N176" s="57"/>
      <c r="O176" s="57"/>
      <c r="BS176" s="40"/>
      <c r="BT176" s="2" t="s">
        <v>373</v>
      </c>
    </row>
    <row r="177" spans="1:95" s="3" customFormat="1" ht="15" x14ac:dyDescent="0.25">
      <c r="A177" s="201" t="s">
        <v>374</v>
      </c>
      <c r="B177" s="202"/>
      <c r="C177" s="202"/>
      <c r="D177" s="202"/>
      <c r="E177" s="202"/>
      <c r="F177" s="202"/>
      <c r="G177" s="202"/>
      <c r="H177" s="202"/>
      <c r="I177" s="202"/>
      <c r="J177" s="202"/>
      <c r="K177" s="203"/>
      <c r="L177" s="57">
        <f>L170*0.052</f>
        <v>18668.9516</v>
      </c>
      <c r="M177" s="57"/>
      <c r="N177" s="57"/>
      <c r="O177" s="57"/>
      <c r="BS177" s="40"/>
      <c r="BT177" s="2" t="s">
        <v>374</v>
      </c>
    </row>
    <row r="178" spans="1:95" s="3" customFormat="1" ht="15" x14ac:dyDescent="0.25">
      <c r="A178" s="204" t="s">
        <v>367</v>
      </c>
      <c r="B178" s="205"/>
      <c r="C178" s="205"/>
      <c r="D178" s="205"/>
      <c r="E178" s="205"/>
      <c r="F178" s="205"/>
      <c r="G178" s="205"/>
      <c r="H178" s="205"/>
      <c r="I178" s="205"/>
      <c r="J178" s="205"/>
      <c r="K178" s="206"/>
      <c r="L178" s="38">
        <f>L170+L177</f>
        <v>377687.25159999996</v>
      </c>
      <c r="M178" s="38"/>
      <c r="N178" s="38"/>
      <c r="O178" s="38"/>
      <c r="BS178" s="40"/>
      <c r="BU178" s="40" t="s">
        <v>367</v>
      </c>
    </row>
    <row r="179" spans="1:95" s="3" customFormat="1" ht="15" x14ac:dyDescent="0.25">
      <c r="A179" s="201" t="s">
        <v>375</v>
      </c>
      <c r="B179" s="202"/>
      <c r="C179" s="202"/>
      <c r="D179" s="202"/>
      <c r="E179" s="202"/>
      <c r="F179" s="202"/>
      <c r="G179" s="202"/>
      <c r="H179" s="202"/>
      <c r="I179" s="202"/>
      <c r="J179" s="202"/>
      <c r="K179" s="203"/>
      <c r="L179" s="57">
        <f>L178*0.021</f>
        <v>7931.4322835999992</v>
      </c>
      <c r="M179" s="57"/>
      <c r="N179" s="57"/>
      <c r="O179" s="57"/>
      <c r="BS179" s="40"/>
      <c r="BT179" s="2" t="s">
        <v>375</v>
      </c>
      <c r="BU179" s="40"/>
    </row>
    <row r="180" spans="1:95" s="3" customFormat="1" ht="15" x14ac:dyDescent="0.25">
      <c r="A180" s="201" t="s">
        <v>376</v>
      </c>
      <c r="B180" s="202"/>
      <c r="C180" s="202"/>
      <c r="D180" s="202"/>
      <c r="E180" s="202"/>
      <c r="F180" s="202"/>
      <c r="G180" s="202"/>
      <c r="H180" s="202"/>
      <c r="I180" s="202"/>
      <c r="J180" s="202"/>
      <c r="K180" s="203"/>
      <c r="L180" s="57">
        <f>L178*0.035</f>
        <v>13219.053806</v>
      </c>
      <c r="M180" s="57"/>
      <c r="N180" s="57"/>
      <c r="O180" s="57"/>
      <c r="BS180" s="40"/>
      <c r="BT180" s="2" t="s">
        <v>376</v>
      </c>
      <c r="BU180" s="40"/>
    </row>
    <row r="181" spans="1:95" s="3" customFormat="1" ht="15" x14ac:dyDescent="0.25">
      <c r="A181" s="201" t="s">
        <v>377</v>
      </c>
      <c r="B181" s="202"/>
      <c r="C181" s="202"/>
      <c r="D181" s="202"/>
      <c r="E181" s="202"/>
      <c r="F181" s="202"/>
      <c r="G181" s="202"/>
      <c r="H181" s="202"/>
      <c r="I181" s="202"/>
      <c r="J181" s="202"/>
      <c r="K181" s="203"/>
      <c r="L181" s="57">
        <f>L178*0.025</f>
        <v>9442.1812899999986</v>
      </c>
      <c r="M181" s="57"/>
      <c r="N181" s="57"/>
      <c r="O181" s="57"/>
      <c r="BS181" s="40"/>
      <c r="BT181" s="2" t="s">
        <v>377</v>
      </c>
      <c r="BU181" s="40"/>
    </row>
    <row r="182" spans="1:95" s="3" customFormat="1" ht="15" x14ac:dyDescent="0.25">
      <c r="A182" s="201" t="s">
        <v>378</v>
      </c>
      <c r="B182" s="202"/>
      <c r="C182" s="202"/>
      <c r="D182" s="202"/>
      <c r="E182" s="202"/>
      <c r="F182" s="202"/>
      <c r="G182" s="202"/>
      <c r="H182" s="202"/>
      <c r="I182" s="202"/>
      <c r="J182" s="202"/>
      <c r="K182" s="203"/>
      <c r="L182" s="57">
        <f>L178*0.02</f>
        <v>7553.7450319999989</v>
      </c>
      <c r="M182" s="57"/>
      <c r="N182" s="57"/>
      <c r="O182" s="57"/>
      <c r="BS182" s="40"/>
      <c r="BT182" s="2" t="s">
        <v>378</v>
      </c>
      <c r="BU182" s="40"/>
    </row>
    <row r="183" spans="1:95" s="3" customFormat="1" ht="15" x14ac:dyDescent="0.25">
      <c r="A183" s="204" t="s">
        <v>367</v>
      </c>
      <c r="B183" s="205"/>
      <c r="C183" s="205"/>
      <c r="D183" s="205"/>
      <c r="E183" s="205"/>
      <c r="F183" s="205"/>
      <c r="G183" s="205"/>
      <c r="H183" s="205"/>
      <c r="I183" s="205"/>
      <c r="J183" s="205"/>
      <c r="K183" s="206"/>
      <c r="L183" s="38">
        <f>L178+L179+L180+L181+L182</f>
        <v>415833.6640115999</v>
      </c>
      <c r="M183" s="38"/>
      <c r="N183" s="38"/>
      <c r="O183" s="38"/>
      <c r="BS183" s="40"/>
      <c r="BU183" s="40" t="s">
        <v>367</v>
      </c>
    </row>
    <row r="184" spans="1:95" s="3" customFormat="1" ht="15" x14ac:dyDescent="0.25">
      <c r="A184" s="201" t="s">
        <v>379</v>
      </c>
      <c r="B184" s="202"/>
      <c r="C184" s="202"/>
      <c r="D184" s="202"/>
      <c r="E184" s="202"/>
      <c r="F184" s="202"/>
      <c r="G184" s="202"/>
      <c r="H184" s="202"/>
      <c r="I184" s="202"/>
      <c r="J184" s="202"/>
      <c r="K184" s="203"/>
      <c r="L184" s="57">
        <f>L183*0.03</f>
        <v>12475.009920347997</v>
      </c>
      <c r="M184" s="57"/>
      <c r="N184" s="57"/>
      <c r="O184" s="57"/>
      <c r="BS184" s="40"/>
      <c r="BT184" s="2" t="s">
        <v>379</v>
      </c>
      <c r="BU184" s="40"/>
    </row>
    <row r="185" spans="1:95" s="3" customFormat="1" ht="15" x14ac:dyDescent="0.25">
      <c r="A185" s="204" t="s">
        <v>2240</v>
      </c>
      <c r="B185" s="205"/>
      <c r="C185" s="205"/>
      <c r="D185" s="205"/>
      <c r="E185" s="205"/>
      <c r="F185" s="205"/>
      <c r="G185" s="205"/>
      <c r="H185" s="205"/>
      <c r="I185" s="205"/>
      <c r="J185" s="205"/>
      <c r="K185" s="206"/>
      <c r="L185" s="38">
        <f>L183+L184</f>
        <v>428308.67393194791</v>
      </c>
      <c r="M185" s="38"/>
      <c r="N185" s="38"/>
      <c r="O185" s="38"/>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c r="AT185" s="67"/>
      <c r="AU185" s="67"/>
      <c r="AV185" s="67"/>
      <c r="AW185" s="67"/>
      <c r="AX185" s="67"/>
      <c r="AY185" s="67"/>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t="s">
        <v>380</v>
      </c>
      <c r="BV185" s="67"/>
      <c r="BW185" s="67"/>
    </row>
    <row r="186" spans="1:95" s="115" customFormat="1" ht="15" customHeight="1" x14ac:dyDescent="0.25">
      <c r="A186" s="209" t="s">
        <v>945</v>
      </c>
      <c r="B186" s="209"/>
      <c r="C186" s="209"/>
      <c r="D186" s="209"/>
      <c r="E186" s="209"/>
      <c r="F186" s="209"/>
      <c r="G186" s="209"/>
      <c r="H186" s="209"/>
      <c r="I186" s="209"/>
      <c r="J186" s="209"/>
      <c r="K186" s="209"/>
      <c r="L186" s="112">
        <f>L172*1.052*1.021*1.035*1.025*1.02*1.03</f>
        <v>21658.301321364466</v>
      </c>
      <c r="M186" s="113"/>
      <c r="N186" s="114"/>
      <c r="O186" s="114"/>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c r="AT186" s="67"/>
      <c r="AU186" s="67"/>
      <c r="AV186" s="67"/>
      <c r="AW186" s="67"/>
      <c r="AX186" s="67"/>
      <c r="AY186" s="67"/>
      <c r="AZ186" s="67"/>
      <c r="BA186" s="67"/>
      <c r="BB186" s="67"/>
      <c r="BC186" s="67"/>
      <c r="BD186" s="67"/>
      <c r="BE186" s="67"/>
      <c r="BF186" s="67"/>
      <c r="BG186" s="67"/>
      <c r="BH186" s="67"/>
      <c r="BI186" s="67"/>
      <c r="BJ186" s="67"/>
      <c r="BK186" s="67"/>
      <c r="BL186" s="67"/>
      <c r="BM186" s="67"/>
      <c r="BN186" s="67"/>
      <c r="BO186" s="67"/>
      <c r="BP186" s="67"/>
      <c r="BQ186" s="67"/>
      <c r="BR186" s="67"/>
      <c r="BS186" s="67"/>
      <c r="BT186" s="67"/>
      <c r="BU186" s="67"/>
      <c r="BV186" s="67"/>
      <c r="BW186" s="67"/>
      <c r="CG186" s="116"/>
      <c r="CI186" s="116" t="s">
        <v>380</v>
      </c>
      <c r="CK186" s="117"/>
      <c r="CL186" s="118"/>
      <c r="CM186" s="118"/>
      <c r="CN186" s="118"/>
      <c r="CO186" s="118"/>
      <c r="CP186" s="118"/>
      <c r="CQ186" s="118"/>
    </row>
    <row r="187" spans="1:95" s="115" customFormat="1" ht="15" customHeight="1" x14ac:dyDescent="0.25">
      <c r="A187" s="209" t="s">
        <v>2237</v>
      </c>
      <c r="B187" s="209"/>
      <c r="C187" s="209"/>
      <c r="D187" s="209"/>
      <c r="E187" s="209"/>
      <c r="F187" s="209"/>
      <c r="G187" s="209"/>
      <c r="H187" s="209"/>
      <c r="I187" s="209"/>
      <c r="J187" s="209"/>
      <c r="K187" s="209"/>
      <c r="L187" s="112">
        <f>L185-L186</f>
        <v>406650.37261058344</v>
      </c>
      <c r="M187" s="113"/>
      <c r="N187" s="114"/>
      <c r="O187" s="114"/>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67"/>
      <c r="AT187" s="67"/>
      <c r="AU187" s="67"/>
      <c r="AV187" s="67"/>
      <c r="AW187" s="67"/>
      <c r="AX187" s="67"/>
      <c r="AY187" s="67"/>
      <c r="AZ187" s="67"/>
      <c r="BA187" s="67"/>
      <c r="BB187" s="67"/>
      <c r="BC187" s="67"/>
      <c r="BD187" s="67"/>
      <c r="BE187" s="67"/>
      <c r="BF187" s="67"/>
      <c r="BG187" s="67"/>
      <c r="BH187" s="67"/>
      <c r="BI187" s="67"/>
      <c r="BJ187" s="67"/>
      <c r="BK187" s="67"/>
      <c r="BL187" s="67"/>
      <c r="BM187" s="67"/>
      <c r="BN187" s="67"/>
      <c r="BO187" s="67"/>
      <c r="BP187" s="67"/>
      <c r="BQ187" s="67"/>
      <c r="BR187" s="67"/>
      <c r="BS187" s="67"/>
      <c r="BT187" s="67"/>
      <c r="BU187" s="67"/>
      <c r="BV187" s="67"/>
      <c r="BW187" s="67"/>
      <c r="CG187" s="116"/>
      <c r="CI187" s="116" t="s">
        <v>380</v>
      </c>
      <c r="CK187" s="117"/>
      <c r="CL187" s="118"/>
      <c r="CM187" s="118"/>
      <c r="CN187" s="118"/>
      <c r="CO187" s="118"/>
      <c r="CP187" s="118"/>
      <c r="CQ187" s="118"/>
    </row>
    <row r="188" spans="1:95" s="67" customFormat="1" ht="15" customHeight="1" x14ac:dyDescent="0.25">
      <c r="A188" s="210" t="s">
        <v>2238</v>
      </c>
      <c r="B188" s="211"/>
      <c r="C188" s="211"/>
      <c r="D188" s="211"/>
      <c r="E188" s="211"/>
      <c r="F188" s="211"/>
      <c r="G188" s="211"/>
      <c r="H188" s="211"/>
      <c r="I188" s="211"/>
      <c r="J188" s="211"/>
      <c r="K188" s="212"/>
      <c r="L188" s="119">
        <f>'02-03-01_СМР_Каб.жур'!L272</f>
        <v>1</v>
      </c>
      <c r="M188" s="88"/>
      <c r="N188" s="120"/>
      <c r="O188" s="88"/>
      <c r="CG188" s="98"/>
      <c r="CH188" s="105" t="s">
        <v>379</v>
      </c>
      <c r="CI188" s="98"/>
      <c r="CK188" s="121"/>
    </row>
    <row r="189" spans="1:95" s="67" customFormat="1" ht="28.5" customHeight="1" x14ac:dyDescent="0.25">
      <c r="A189" s="213" t="s">
        <v>2239</v>
      </c>
      <c r="B189" s="213"/>
      <c r="C189" s="213"/>
      <c r="D189" s="213"/>
      <c r="E189" s="213"/>
      <c r="F189" s="213"/>
      <c r="G189" s="213"/>
      <c r="H189" s="213"/>
      <c r="I189" s="213"/>
      <c r="J189" s="213"/>
      <c r="K189" s="213"/>
      <c r="L189" s="122">
        <f>L186+L187*L188</f>
        <v>428308.67393194791</v>
      </c>
      <c r="M189" s="123"/>
      <c r="N189" s="102"/>
      <c r="O189" s="102"/>
      <c r="CG189" s="98"/>
      <c r="CI189" s="98" t="s">
        <v>380</v>
      </c>
      <c r="CK189" s="124"/>
    </row>
    <row r="190" spans="1:95" s="67" customFormat="1" ht="15" customHeight="1" x14ac:dyDescent="0.25">
      <c r="A190" s="214" t="s">
        <v>381</v>
      </c>
      <c r="B190" s="214"/>
      <c r="C190" s="214"/>
      <c r="D190" s="214"/>
      <c r="E190" s="214"/>
      <c r="F190" s="214"/>
      <c r="G190" s="214"/>
      <c r="H190" s="214"/>
      <c r="I190" s="214"/>
      <c r="J190" s="214"/>
      <c r="K190" s="214"/>
      <c r="L190" s="125">
        <f>L189*0.2</f>
        <v>85661.734786389585</v>
      </c>
      <c r="M190" s="88"/>
      <c r="N190" s="88"/>
      <c r="O190" s="88"/>
      <c r="CG190" s="98"/>
      <c r="CH190" s="105" t="s">
        <v>381</v>
      </c>
      <c r="CI190" s="98"/>
    </row>
    <row r="191" spans="1:95" s="67" customFormat="1" ht="15" customHeight="1" x14ac:dyDescent="0.25">
      <c r="A191" s="213" t="s">
        <v>382</v>
      </c>
      <c r="B191" s="213"/>
      <c r="C191" s="213"/>
      <c r="D191" s="213"/>
      <c r="E191" s="213"/>
      <c r="F191" s="213"/>
      <c r="G191" s="213"/>
      <c r="H191" s="213"/>
      <c r="I191" s="213"/>
      <c r="J191" s="213"/>
      <c r="K191" s="213"/>
      <c r="L191" s="126">
        <f>L189+L190</f>
        <v>513970.40871833748</v>
      </c>
      <c r="M191" s="102"/>
      <c r="N191" s="102"/>
      <c r="O191" s="102"/>
      <c r="S191" s="67">
        <v>117</v>
      </c>
      <c r="CG191" s="98"/>
      <c r="CI191" s="98"/>
      <c r="CJ191" s="98" t="s">
        <v>382</v>
      </c>
      <c r="CM191" s="121"/>
    </row>
    <row r="192" spans="1:95" s="16" customFormat="1" ht="12.75" customHeight="1" x14ac:dyDescent="0.2">
      <c r="A192" s="207"/>
      <c r="B192" s="207"/>
      <c r="C192" s="207"/>
      <c r="D192" s="207"/>
      <c r="E192" s="207"/>
      <c r="F192" s="207"/>
      <c r="G192" s="207"/>
      <c r="H192" s="207"/>
      <c r="I192" s="207"/>
      <c r="J192" s="207"/>
      <c r="K192" s="207"/>
      <c r="L192" s="207"/>
      <c r="M192" s="207"/>
      <c r="N192" s="207"/>
      <c r="O192" s="207"/>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208"/>
      <c r="B193" s="208"/>
      <c r="C193" s="208"/>
      <c r="D193" s="208"/>
      <c r="E193" s="208"/>
      <c r="F193" s="208"/>
      <c r="G193" s="208"/>
      <c r="H193" s="208"/>
      <c r="I193" s="208"/>
      <c r="J193" s="208"/>
      <c r="K193" s="208"/>
      <c r="L193" s="208"/>
      <c r="M193" s="208"/>
      <c r="N193" s="208"/>
      <c r="O193" s="208"/>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207" t="s">
        <v>2241</v>
      </c>
      <c r="B194" s="207"/>
      <c r="C194" s="207"/>
      <c r="D194" s="207"/>
      <c r="E194" s="207"/>
      <c r="F194" s="207"/>
      <c r="G194" s="207"/>
      <c r="H194" s="207"/>
      <c r="I194" s="207"/>
      <c r="J194" s="207"/>
      <c r="K194" s="207"/>
      <c r="L194" s="207"/>
      <c r="M194" s="207"/>
      <c r="N194" s="207"/>
      <c r="O194" s="207"/>
      <c r="P194" s="58"/>
      <c r="Q194" s="58"/>
      <c r="R194" s="58"/>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2.75" customHeight="1" x14ac:dyDescent="0.2">
      <c r="A195" s="208" t="s">
        <v>383</v>
      </c>
      <c r="B195" s="208"/>
      <c r="C195" s="208"/>
      <c r="D195" s="208"/>
      <c r="E195" s="208"/>
      <c r="F195" s="208"/>
      <c r="G195" s="208"/>
      <c r="H195" s="208"/>
      <c r="I195" s="208"/>
      <c r="J195" s="208"/>
      <c r="K195" s="208"/>
      <c r="L195" s="208"/>
      <c r="M195" s="208"/>
      <c r="N195" s="208"/>
      <c r="O195" s="208"/>
      <c r="P195" s="59"/>
      <c r="Q195" s="59"/>
      <c r="R195" s="59"/>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3.5" customHeight="1" x14ac:dyDescent="0.25">
      <c r="A196" s="14"/>
      <c r="B196" s="14"/>
      <c r="C196" s="14"/>
      <c r="D196" s="14"/>
      <c r="E196" s="14"/>
      <c r="F196" s="14"/>
      <c r="G196" s="14"/>
      <c r="H196" s="60"/>
      <c r="I196" s="10"/>
      <c r="J196" s="10"/>
      <c r="K196" s="10"/>
      <c r="L196" s="10"/>
      <c r="M196" s="14"/>
      <c r="N196" s="14"/>
      <c r="O196" s="14"/>
      <c r="P196" s="3"/>
      <c r="Q196" s="3"/>
      <c r="R196" s="3"/>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2.75" customHeight="1" x14ac:dyDescent="0.2">
      <c r="A197" s="207" t="s">
        <v>384</v>
      </c>
      <c r="B197" s="207"/>
      <c r="C197" s="207"/>
      <c r="D197" s="207"/>
      <c r="E197" s="207"/>
      <c r="F197" s="207"/>
      <c r="G197" s="207"/>
      <c r="H197" s="207"/>
      <c r="I197" s="207"/>
      <c r="J197" s="207"/>
      <c r="K197" s="207"/>
      <c r="L197" s="207"/>
      <c r="M197" s="207"/>
      <c r="N197" s="207"/>
      <c r="O197" s="207"/>
      <c r="P197" s="58"/>
      <c r="Q197" s="58"/>
      <c r="R197" s="58"/>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208" t="s">
        <v>383</v>
      </c>
      <c r="B198" s="208"/>
      <c r="C198" s="208"/>
      <c r="D198" s="208"/>
      <c r="E198" s="208"/>
      <c r="F198" s="208"/>
      <c r="G198" s="208"/>
      <c r="H198" s="208"/>
      <c r="I198" s="208"/>
      <c r="J198" s="208"/>
      <c r="K198" s="208"/>
      <c r="L198" s="208"/>
      <c r="M198" s="208"/>
      <c r="N198" s="208"/>
      <c r="O198" s="208"/>
      <c r="P198" s="59"/>
      <c r="Q198" s="59"/>
      <c r="R198" s="59"/>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3.5" customHeight="1" x14ac:dyDescent="0.25">
      <c r="A199" s="14"/>
      <c r="B199" s="14"/>
      <c r="C199" s="14"/>
      <c r="D199" s="14"/>
      <c r="E199" s="14"/>
      <c r="F199" s="14"/>
      <c r="G199" s="14"/>
      <c r="H199" s="60"/>
      <c r="I199" s="10"/>
      <c r="J199" s="10"/>
      <c r="K199" s="10"/>
      <c r="L199" s="10"/>
      <c r="M199" s="14"/>
      <c r="N199" s="14"/>
      <c r="O199" s="14"/>
      <c r="P199" s="3"/>
      <c r="Q199" s="3"/>
      <c r="R199" s="3"/>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3" customFormat="1" ht="15" x14ac:dyDescent="0.25">
      <c r="A200" s="4"/>
      <c r="B200" s="4"/>
      <c r="C200" s="4"/>
      <c r="D200" s="4"/>
      <c r="E200" s="4"/>
      <c r="F200" s="4"/>
      <c r="G200" s="4"/>
      <c r="H200" s="14"/>
      <c r="I200" s="61"/>
      <c r="J200" s="61"/>
      <c r="K200" s="61"/>
      <c r="L200" s="61"/>
      <c r="M200" s="4"/>
      <c r="N200" s="4"/>
      <c r="O200" s="4"/>
    </row>
  </sheetData>
  <mergeCells count="161">
    <mergeCell ref="A194:O194"/>
    <mergeCell ref="A195:O195"/>
    <mergeCell ref="A197:O197"/>
    <mergeCell ref="A198:O198"/>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C57:E57"/>
    <mergeCell ref="C58:E58"/>
    <mergeCell ref="C59:E59"/>
    <mergeCell ref="C46:E46"/>
    <mergeCell ref="C47:E47"/>
    <mergeCell ref="C48:E48"/>
    <mergeCell ref="C49:E49"/>
    <mergeCell ref="C54:E54"/>
    <mergeCell ref="A65:O65"/>
    <mergeCell ref="C66:E66"/>
    <mergeCell ref="C67:E67"/>
    <mergeCell ref="C68:E68"/>
    <mergeCell ref="C69:E69"/>
    <mergeCell ref="C60:E60"/>
    <mergeCell ref="C61:E61"/>
    <mergeCell ref="C62:E62"/>
    <mergeCell ref="C63:E63"/>
    <mergeCell ref="C64:E64"/>
    <mergeCell ref="C75:E75"/>
    <mergeCell ref="C76:E76"/>
    <mergeCell ref="C77:E77"/>
    <mergeCell ref="C78:E78"/>
    <mergeCell ref="A79:O79"/>
    <mergeCell ref="C70:E70"/>
    <mergeCell ref="C71:E71"/>
    <mergeCell ref="C72:E72"/>
    <mergeCell ref="C73:E73"/>
    <mergeCell ref="C74:E74"/>
    <mergeCell ref="C93:E93"/>
    <mergeCell ref="C94:E94"/>
    <mergeCell ref="C95:E95"/>
    <mergeCell ref="C100:E100"/>
    <mergeCell ref="C101:E101"/>
    <mergeCell ref="C80:E80"/>
    <mergeCell ref="C85:E85"/>
    <mergeCell ref="C86:E86"/>
    <mergeCell ref="A87:O87"/>
    <mergeCell ref="C88:E88"/>
    <mergeCell ref="C112:E112"/>
    <mergeCell ref="C113:E113"/>
    <mergeCell ref="C114:E114"/>
    <mergeCell ref="C116:E116"/>
    <mergeCell ref="C118:E118"/>
    <mergeCell ref="C102:E102"/>
    <mergeCell ref="C104:E104"/>
    <mergeCell ref="A105:O105"/>
    <mergeCell ref="C106:E106"/>
    <mergeCell ref="C111:E111"/>
    <mergeCell ref="C128:E128"/>
    <mergeCell ref="C129:E129"/>
    <mergeCell ref="C130:E130"/>
    <mergeCell ref="C134:E134"/>
    <mergeCell ref="A135:O135"/>
    <mergeCell ref="C119:E119"/>
    <mergeCell ref="C120:E120"/>
    <mergeCell ref="A121:O121"/>
    <mergeCell ref="C122:E122"/>
    <mergeCell ref="C127:E127"/>
    <mergeCell ref="C144:E144"/>
    <mergeCell ref="C145:E145"/>
    <mergeCell ref="C146:E146"/>
    <mergeCell ref="A147:K147"/>
    <mergeCell ref="A148:K148"/>
    <mergeCell ref="C136:E136"/>
    <mergeCell ref="C140:E140"/>
    <mergeCell ref="C141:E141"/>
    <mergeCell ref="C142:E142"/>
    <mergeCell ref="C143:E143"/>
    <mergeCell ref="A154:K154"/>
    <mergeCell ref="A155:K155"/>
    <mergeCell ref="A156:K156"/>
    <mergeCell ref="A157:K157"/>
    <mergeCell ref="A158:K158"/>
    <mergeCell ref="A149:K149"/>
    <mergeCell ref="A150:K150"/>
    <mergeCell ref="A151:K151"/>
    <mergeCell ref="A152:K152"/>
    <mergeCell ref="A153:K153"/>
    <mergeCell ref="A164:K164"/>
    <mergeCell ref="A165:K165"/>
    <mergeCell ref="A166:K166"/>
    <mergeCell ref="A167:K167"/>
    <mergeCell ref="A168:K168"/>
    <mergeCell ref="A159:K159"/>
    <mergeCell ref="A160:K160"/>
    <mergeCell ref="A161:K161"/>
    <mergeCell ref="A162:K162"/>
    <mergeCell ref="A163:K163"/>
    <mergeCell ref="A174:K174"/>
    <mergeCell ref="A175:K175"/>
    <mergeCell ref="A176:K176"/>
    <mergeCell ref="A177:K177"/>
    <mergeCell ref="A178:K178"/>
    <mergeCell ref="A169:K169"/>
    <mergeCell ref="A170:K170"/>
    <mergeCell ref="A171:K171"/>
    <mergeCell ref="A172:K172"/>
    <mergeCell ref="A173:K173"/>
    <mergeCell ref="A192:O192"/>
    <mergeCell ref="A193:O193"/>
    <mergeCell ref="A184:K184"/>
    <mergeCell ref="A185:K185"/>
    <mergeCell ref="A186:K186"/>
    <mergeCell ref="A187:K187"/>
    <mergeCell ref="A179:K179"/>
    <mergeCell ref="A180:K180"/>
    <mergeCell ref="A181:K181"/>
    <mergeCell ref="A182:K182"/>
    <mergeCell ref="A183:K183"/>
    <mergeCell ref="A188:K188"/>
    <mergeCell ref="A189:K189"/>
    <mergeCell ref="A190:K190"/>
    <mergeCell ref="A191:K191"/>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Q200"/>
  <sheetViews>
    <sheetView topLeftCell="A166" workbookViewId="0">
      <selection activeCell="L188" sqref="L18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1353</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1354</v>
      </c>
      <c r="B13" s="171"/>
      <c r="C13" s="171"/>
      <c r="D13" s="171"/>
      <c r="E13" s="171"/>
      <c r="F13" s="171"/>
      <c r="G13" s="171"/>
      <c r="H13" s="171"/>
      <c r="I13" s="171"/>
      <c r="J13" s="171"/>
      <c r="K13" s="171"/>
      <c r="L13" s="171"/>
      <c r="M13" s="171"/>
      <c r="N13" s="171"/>
      <c r="O13" s="171"/>
      <c r="AQ13" s="12" t="s">
        <v>1354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1355</v>
      </c>
      <c r="D15" s="178"/>
      <c r="E15" s="178"/>
      <c r="F15" s="178"/>
      <c r="G15" s="178"/>
      <c r="H15" s="15"/>
      <c r="I15" s="15"/>
      <c r="J15" s="15"/>
      <c r="K15" s="15"/>
      <c r="L15" s="15"/>
      <c r="M15" s="15"/>
      <c r="N15" s="15"/>
      <c r="O15" s="15"/>
    </row>
    <row r="16" spans="1:57" s="3" customFormat="1" ht="12.75" customHeight="1" x14ac:dyDescent="0.25">
      <c r="B16" s="16" t="s">
        <v>12</v>
      </c>
      <c r="C16" s="16"/>
      <c r="D16" s="17"/>
      <c r="E16" s="18">
        <v>517.40700000000004</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361.28199999999998</v>
      </c>
      <c r="F18" s="19" t="s">
        <v>13</v>
      </c>
      <c r="H18" s="16"/>
      <c r="I18" s="16"/>
      <c r="J18" s="16"/>
      <c r="K18" s="16"/>
      <c r="L18" s="16"/>
      <c r="M18" s="20"/>
      <c r="N18" s="20"/>
      <c r="O18" s="16"/>
    </row>
    <row r="19" spans="1:69" s="3" customFormat="1" ht="12.75" customHeight="1" x14ac:dyDescent="0.25">
      <c r="B19" s="16" t="s">
        <v>15</v>
      </c>
      <c r="C19" s="16"/>
      <c r="D19" s="17"/>
      <c r="E19" s="18">
        <v>132.869</v>
      </c>
      <c r="F19" s="19" t="s">
        <v>13</v>
      </c>
      <c r="H19" s="16"/>
      <c r="J19" s="16"/>
      <c r="K19" s="16"/>
      <c r="L19" s="16"/>
      <c r="M19" s="21"/>
      <c r="N19" s="5"/>
      <c r="O19" s="22"/>
    </row>
    <row r="20" spans="1:69" s="3" customFormat="1" ht="12.75" customHeight="1" x14ac:dyDescent="0.25">
      <c r="B20" s="16" t="s">
        <v>16</v>
      </c>
      <c r="C20" s="16"/>
      <c r="D20" s="23"/>
      <c r="E20" s="18">
        <v>319.44</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390</v>
      </c>
      <c r="C29" s="196" t="s">
        <v>391</v>
      </c>
      <c r="D29" s="196"/>
      <c r="E29" s="196"/>
      <c r="F29" s="34" t="s">
        <v>392</v>
      </c>
      <c r="G29" s="62">
        <v>0.85507999999999995</v>
      </c>
      <c r="H29" s="38" t="s">
        <v>393</v>
      </c>
      <c r="I29" s="38" t="s">
        <v>394</v>
      </c>
      <c r="J29" s="38">
        <v>637.72</v>
      </c>
      <c r="K29" s="36" t="s">
        <v>40</v>
      </c>
      <c r="L29" s="38">
        <v>23463.83</v>
      </c>
      <c r="M29" s="38">
        <v>18360.48</v>
      </c>
      <c r="N29" s="39" t="s">
        <v>1356</v>
      </c>
      <c r="O29" s="38">
        <v>545.29999999999995</v>
      </c>
      <c r="BP29" s="33"/>
      <c r="BQ29" s="40" t="s">
        <v>391</v>
      </c>
    </row>
    <row r="30" spans="1:69" s="3" customFormat="1" ht="15" x14ac:dyDescent="0.25">
      <c r="A30" s="41"/>
      <c r="B30" s="42"/>
      <c r="C30" s="43" t="s">
        <v>1357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1358</v>
      </c>
      <c r="F31" s="48"/>
      <c r="G31" s="49"/>
      <c r="H31" s="50"/>
      <c r="I31" s="17"/>
      <c r="J31" s="17"/>
      <c r="K31" s="17"/>
      <c r="L31" s="51">
        <v>18468.560000000001</v>
      </c>
      <c r="M31" s="52"/>
      <c r="N31" s="52"/>
      <c r="O31" s="53"/>
      <c r="BP31" s="33"/>
      <c r="BQ31" s="40"/>
    </row>
    <row r="32" spans="1:69" s="3" customFormat="1" ht="15" x14ac:dyDescent="0.25">
      <c r="A32" s="46"/>
      <c r="B32" s="47"/>
      <c r="C32" s="47"/>
      <c r="D32" s="47"/>
      <c r="E32" s="48" t="s">
        <v>1359</v>
      </c>
      <c r="F32" s="48"/>
      <c r="G32" s="49"/>
      <c r="H32" s="50"/>
      <c r="I32" s="17"/>
      <c r="J32" s="17"/>
      <c r="K32" s="17"/>
      <c r="L32" s="51">
        <v>9710.27</v>
      </c>
      <c r="M32" s="52"/>
      <c r="N32" s="52"/>
      <c r="O32" s="53"/>
      <c r="BP32" s="33"/>
      <c r="BQ32" s="40"/>
    </row>
    <row r="33" spans="1:69" s="3" customFormat="1" ht="15" x14ac:dyDescent="0.25">
      <c r="A33" s="46"/>
      <c r="B33" s="47"/>
      <c r="C33" s="47"/>
      <c r="D33" s="47"/>
      <c r="E33" s="48" t="s">
        <v>45</v>
      </c>
      <c r="F33" s="48"/>
      <c r="G33" s="49"/>
      <c r="H33" s="50"/>
      <c r="I33" s="17"/>
      <c r="J33" s="17"/>
      <c r="K33" s="17"/>
      <c r="L33" s="51">
        <v>51642.66</v>
      </c>
      <c r="M33" s="52"/>
      <c r="N33" s="52"/>
      <c r="O33" s="53"/>
      <c r="BP33" s="33"/>
      <c r="BQ33" s="40"/>
    </row>
    <row r="34" spans="1:69" s="3" customFormat="1" ht="67.5" x14ac:dyDescent="0.25">
      <c r="A34" s="34" t="s">
        <v>46</v>
      </c>
      <c r="B34" s="35" t="s">
        <v>399</v>
      </c>
      <c r="C34" s="196" t="s">
        <v>400</v>
      </c>
      <c r="D34" s="196"/>
      <c r="E34" s="196"/>
      <c r="F34" s="34" t="s">
        <v>401</v>
      </c>
      <c r="G34" s="66">
        <v>-1.5220419999999999</v>
      </c>
      <c r="H34" s="38">
        <v>133.79</v>
      </c>
      <c r="I34" s="38"/>
      <c r="J34" s="38">
        <v>133.79</v>
      </c>
      <c r="K34" s="36" t="s">
        <v>40</v>
      </c>
      <c r="L34" s="38">
        <v>-203.63</v>
      </c>
      <c r="M34" s="38"/>
      <c r="N34" s="39"/>
      <c r="O34" s="38">
        <v>-203.63</v>
      </c>
      <c r="BP34" s="33"/>
      <c r="BQ34" s="40" t="s">
        <v>400</v>
      </c>
    </row>
    <row r="35" spans="1:69" s="3" customFormat="1" ht="67.5" x14ac:dyDescent="0.25">
      <c r="A35" s="34" t="s">
        <v>402</v>
      </c>
      <c r="B35" s="35"/>
      <c r="C35" s="196" t="s">
        <v>403</v>
      </c>
      <c r="D35" s="196"/>
      <c r="E35" s="196"/>
      <c r="F35" s="34" t="s">
        <v>404</v>
      </c>
      <c r="G35" s="55">
        <v>13</v>
      </c>
      <c r="H35" s="38"/>
      <c r="I35" s="38"/>
      <c r="J35" s="38"/>
      <c r="K35" s="36" t="s">
        <v>40</v>
      </c>
      <c r="L35" s="38"/>
      <c r="M35" s="38"/>
      <c r="N35" s="39"/>
      <c r="O35" s="38"/>
      <c r="BP35" s="33"/>
      <c r="BQ35" s="40" t="s">
        <v>403</v>
      </c>
    </row>
    <row r="36" spans="1:69" s="3" customFormat="1" ht="67.5" x14ac:dyDescent="0.25">
      <c r="A36" s="34" t="s">
        <v>405</v>
      </c>
      <c r="B36" s="35"/>
      <c r="C36" s="196" t="s">
        <v>406</v>
      </c>
      <c r="D36" s="196"/>
      <c r="E36" s="196"/>
      <c r="F36" s="34" t="s">
        <v>404</v>
      </c>
      <c r="G36" s="55">
        <v>9</v>
      </c>
      <c r="H36" s="38"/>
      <c r="I36" s="38"/>
      <c r="J36" s="38"/>
      <c r="K36" s="36" t="s">
        <v>40</v>
      </c>
      <c r="L36" s="38"/>
      <c r="M36" s="38"/>
      <c r="N36" s="39"/>
      <c r="O36" s="38"/>
      <c r="BP36" s="33"/>
      <c r="BQ36" s="40" t="s">
        <v>406</v>
      </c>
    </row>
    <row r="37" spans="1:69" s="3" customFormat="1" ht="67.5" x14ac:dyDescent="0.25">
      <c r="A37" s="34" t="s">
        <v>407</v>
      </c>
      <c r="B37" s="35"/>
      <c r="C37" s="196" t="s">
        <v>414</v>
      </c>
      <c r="D37" s="196"/>
      <c r="E37" s="196"/>
      <c r="F37" s="34" t="s">
        <v>404</v>
      </c>
      <c r="G37" s="55">
        <v>18</v>
      </c>
      <c r="H37" s="38"/>
      <c r="I37" s="38"/>
      <c r="J37" s="38"/>
      <c r="K37" s="36" t="s">
        <v>40</v>
      </c>
      <c r="L37" s="38"/>
      <c r="M37" s="38"/>
      <c r="N37" s="39"/>
      <c r="O37" s="38"/>
      <c r="BP37" s="33"/>
      <c r="BQ37" s="40" t="s">
        <v>414</v>
      </c>
    </row>
    <row r="38" spans="1:69" s="3" customFormat="1" ht="67.5" x14ac:dyDescent="0.25">
      <c r="A38" s="34" t="s">
        <v>409</v>
      </c>
      <c r="B38" s="35"/>
      <c r="C38" s="196" t="s">
        <v>642</v>
      </c>
      <c r="D38" s="196"/>
      <c r="E38" s="196"/>
      <c r="F38" s="34" t="s">
        <v>404</v>
      </c>
      <c r="G38" s="55">
        <v>6</v>
      </c>
      <c r="H38" s="38"/>
      <c r="I38" s="38"/>
      <c r="J38" s="38"/>
      <c r="K38" s="36" t="s">
        <v>40</v>
      </c>
      <c r="L38" s="38"/>
      <c r="M38" s="38"/>
      <c r="N38" s="39"/>
      <c r="O38" s="38"/>
      <c r="BP38" s="33"/>
      <c r="BQ38" s="40" t="s">
        <v>642</v>
      </c>
    </row>
    <row r="39" spans="1:69" s="3" customFormat="1" ht="67.5" x14ac:dyDescent="0.25">
      <c r="A39" s="34" t="s">
        <v>411</v>
      </c>
      <c r="B39" s="35"/>
      <c r="C39" s="196" t="s">
        <v>643</v>
      </c>
      <c r="D39" s="196"/>
      <c r="E39" s="196"/>
      <c r="F39" s="34" t="s">
        <v>404</v>
      </c>
      <c r="G39" s="55">
        <v>6</v>
      </c>
      <c r="H39" s="38"/>
      <c r="I39" s="38"/>
      <c r="J39" s="38"/>
      <c r="K39" s="36" t="s">
        <v>40</v>
      </c>
      <c r="L39" s="38"/>
      <c r="M39" s="38"/>
      <c r="N39" s="39"/>
      <c r="O39" s="38"/>
      <c r="BP39" s="33"/>
      <c r="BQ39" s="40" t="s">
        <v>643</v>
      </c>
    </row>
    <row r="40" spans="1:69" s="3" customFormat="1" ht="67.5" x14ac:dyDescent="0.25">
      <c r="A40" s="34" t="s">
        <v>413</v>
      </c>
      <c r="B40" s="35"/>
      <c r="C40" s="196" t="s">
        <v>418</v>
      </c>
      <c r="D40" s="196"/>
      <c r="E40" s="196"/>
      <c r="F40" s="34" t="s">
        <v>404</v>
      </c>
      <c r="G40" s="55">
        <v>8</v>
      </c>
      <c r="H40" s="38"/>
      <c r="I40" s="38"/>
      <c r="J40" s="38"/>
      <c r="K40" s="36" t="s">
        <v>40</v>
      </c>
      <c r="L40" s="38"/>
      <c r="M40" s="38"/>
      <c r="N40" s="39"/>
      <c r="O40" s="38"/>
      <c r="BP40" s="33"/>
      <c r="BQ40" s="40" t="s">
        <v>418</v>
      </c>
    </row>
    <row r="41" spans="1:69" s="3" customFormat="1" ht="67.5" x14ac:dyDescent="0.25">
      <c r="A41" s="34" t="s">
        <v>415</v>
      </c>
      <c r="B41" s="35"/>
      <c r="C41" s="196" t="s">
        <v>1360</v>
      </c>
      <c r="D41" s="196"/>
      <c r="E41" s="196"/>
      <c r="F41" s="34" t="s">
        <v>404</v>
      </c>
      <c r="G41" s="55">
        <v>10</v>
      </c>
      <c r="H41" s="38"/>
      <c r="I41" s="38"/>
      <c r="J41" s="38"/>
      <c r="K41" s="36" t="s">
        <v>40</v>
      </c>
      <c r="L41" s="38"/>
      <c r="M41" s="38"/>
      <c r="N41" s="39"/>
      <c r="O41" s="38"/>
      <c r="BP41" s="33"/>
      <c r="BQ41" s="40" t="s">
        <v>1360</v>
      </c>
    </row>
    <row r="42" spans="1:69" s="3" customFormat="1" ht="67.5" x14ac:dyDescent="0.25">
      <c r="A42" s="34" t="s">
        <v>417</v>
      </c>
      <c r="B42" s="35"/>
      <c r="C42" s="196" t="s">
        <v>422</v>
      </c>
      <c r="D42" s="196"/>
      <c r="E42" s="196"/>
      <c r="F42" s="34" t="s">
        <v>404</v>
      </c>
      <c r="G42" s="55">
        <v>6</v>
      </c>
      <c r="H42" s="38"/>
      <c r="I42" s="38"/>
      <c r="J42" s="38"/>
      <c r="K42" s="36" t="s">
        <v>40</v>
      </c>
      <c r="L42" s="38"/>
      <c r="M42" s="38"/>
      <c r="N42" s="39"/>
      <c r="O42" s="38"/>
      <c r="BP42" s="33"/>
      <c r="BQ42" s="40" t="s">
        <v>422</v>
      </c>
    </row>
    <row r="43" spans="1:69" s="3" customFormat="1" ht="67.5" x14ac:dyDescent="0.25">
      <c r="A43" s="34" t="s">
        <v>419</v>
      </c>
      <c r="B43" s="35"/>
      <c r="C43" s="196" t="s">
        <v>423</v>
      </c>
      <c r="D43" s="196"/>
      <c r="E43" s="196"/>
      <c r="F43" s="34" t="s">
        <v>145</v>
      </c>
      <c r="G43" s="55">
        <v>10</v>
      </c>
      <c r="H43" s="38"/>
      <c r="I43" s="38"/>
      <c r="J43" s="38"/>
      <c r="K43" s="36" t="s">
        <v>40</v>
      </c>
      <c r="L43" s="38"/>
      <c r="M43" s="38"/>
      <c r="N43" s="39"/>
      <c r="O43" s="38"/>
      <c r="BP43" s="33"/>
      <c r="BQ43" s="40" t="s">
        <v>423</v>
      </c>
    </row>
    <row r="44" spans="1:69" s="3" customFormat="1" ht="67.5" x14ac:dyDescent="0.25">
      <c r="A44" s="34" t="s">
        <v>421</v>
      </c>
      <c r="B44" s="35"/>
      <c r="C44" s="196" t="s">
        <v>424</v>
      </c>
      <c r="D44" s="196"/>
      <c r="E44" s="196"/>
      <c r="F44" s="34" t="s">
        <v>404</v>
      </c>
      <c r="G44" s="55">
        <v>36</v>
      </c>
      <c r="H44" s="38"/>
      <c r="I44" s="38"/>
      <c r="J44" s="38"/>
      <c r="K44" s="36" t="s">
        <v>40</v>
      </c>
      <c r="L44" s="38"/>
      <c r="M44" s="38"/>
      <c r="N44" s="39"/>
      <c r="O44" s="38"/>
      <c r="BP44" s="33"/>
      <c r="BQ44" s="40" t="s">
        <v>424</v>
      </c>
    </row>
    <row r="45" spans="1:69" s="3" customFormat="1" ht="67.5" x14ac:dyDescent="0.25">
      <c r="A45" s="34" t="s">
        <v>143</v>
      </c>
      <c r="B45" s="35"/>
      <c r="C45" s="196" t="s">
        <v>425</v>
      </c>
      <c r="D45" s="196"/>
      <c r="E45" s="196"/>
      <c r="F45" s="34" t="s">
        <v>404</v>
      </c>
      <c r="G45" s="55">
        <v>6</v>
      </c>
      <c r="H45" s="38"/>
      <c r="I45" s="38"/>
      <c r="J45" s="38"/>
      <c r="K45" s="36" t="s">
        <v>40</v>
      </c>
      <c r="L45" s="38"/>
      <c r="M45" s="38"/>
      <c r="N45" s="39"/>
      <c r="O45" s="38"/>
      <c r="BP45" s="33"/>
      <c r="BQ45" s="40" t="s">
        <v>425</v>
      </c>
    </row>
    <row r="46" spans="1:69" s="3" customFormat="1" ht="67.5" x14ac:dyDescent="0.25">
      <c r="A46" s="34" t="s">
        <v>147</v>
      </c>
      <c r="B46" s="35"/>
      <c r="C46" s="196" t="s">
        <v>426</v>
      </c>
      <c r="D46" s="196"/>
      <c r="E46" s="196"/>
      <c r="F46" s="34" t="s">
        <v>404</v>
      </c>
      <c r="G46" s="55">
        <v>82</v>
      </c>
      <c r="H46" s="38"/>
      <c r="I46" s="38"/>
      <c r="J46" s="38"/>
      <c r="K46" s="36" t="s">
        <v>40</v>
      </c>
      <c r="L46" s="38"/>
      <c r="M46" s="38"/>
      <c r="N46" s="39"/>
      <c r="O46" s="38"/>
      <c r="BP46" s="33"/>
      <c r="BQ46" s="40" t="s">
        <v>426</v>
      </c>
    </row>
    <row r="47" spans="1:69" s="3" customFormat="1" ht="67.5" x14ac:dyDescent="0.25">
      <c r="A47" s="34" t="s">
        <v>150</v>
      </c>
      <c r="B47" s="35"/>
      <c r="C47" s="196" t="s">
        <v>427</v>
      </c>
      <c r="D47" s="196"/>
      <c r="E47" s="196"/>
      <c r="F47" s="34" t="s">
        <v>404</v>
      </c>
      <c r="G47" s="55">
        <v>33</v>
      </c>
      <c r="H47" s="38"/>
      <c r="I47" s="38"/>
      <c r="J47" s="38"/>
      <c r="K47" s="36" t="s">
        <v>40</v>
      </c>
      <c r="L47" s="38"/>
      <c r="M47" s="38"/>
      <c r="N47" s="39"/>
      <c r="O47" s="38"/>
      <c r="BP47" s="33"/>
      <c r="BQ47" s="40" t="s">
        <v>427</v>
      </c>
    </row>
    <row r="48" spans="1:69" s="3" customFormat="1" ht="67.5" x14ac:dyDescent="0.25">
      <c r="A48" s="34" t="s">
        <v>153</v>
      </c>
      <c r="B48" s="35"/>
      <c r="C48" s="196" t="s">
        <v>428</v>
      </c>
      <c r="D48" s="196"/>
      <c r="E48" s="196"/>
      <c r="F48" s="34" t="s">
        <v>404</v>
      </c>
      <c r="G48" s="55">
        <v>30</v>
      </c>
      <c r="H48" s="38"/>
      <c r="I48" s="38"/>
      <c r="J48" s="38"/>
      <c r="K48" s="36" t="s">
        <v>40</v>
      </c>
      <c r="L48" s="38"/>
      <c r="M48" s="38"/>
      <c r="N48" s="39"/>
      <c r="O48" s="38"/>
      <c r="BP48" s="33"/>
      <c r="BQ48" s="40" t="s">
        <v>428</v>
      </c>
    </row>
    <row r="49" spans="1:69" s="3" customFormat="1" ht="67.5" x14ac:dyDescent="0.25">
      <c r="A49" s="34" t="s">
        <v>1123</v>
      </c>
      <c r="B49" s="35" t="s">
        <v>430</v>
      </c>
      <c r="C49" s="196" t="s">
        <v>431</v>
      </c>
      <c r="D49" s="196"/>
      <c r="E49" s="196"/>
      <c r="F49" s="34" t="s">
        <v>37</v>
      </c>
      <c r="G49" s="64">
        <v>0.72850000000000004</v>
      </c>
      <c r="H49" s="38" t="s">
        <v>432</v>
      </c>
      <c r="I49" s="38" t="s">
        <v>433</v>
      </c>
      <c r="J49" s="38">
        <v>3210.17</v>
      </c>
      <c r="K49" s="36" t="s">
        <v>40</v>
      </c>
      <c r="L49" s="38">
        <v>6496.47</v>
      </c>
      <c r="M49" s="38">
        <v>2880.71</v>
      </c>
      <c r="N49" s="39" t="s">
        <v>1361</v>
      </c>
      <c r="O49" s="38">
        <v>2338.61</v>
      </c>
      <c r="BP49" s="33"/>
      <c r="BQ49" s="40" t="s">
        <v>431</v>
      </c>
    </row>
    <row r="50" spans="1:69" s="3" customFormat="1" ht="15" x14ac:dyDescent="0.25">
      <c r="A50" s="41"/>
      <c r="B50" s="42"/>
      <c r="C50" s="43" t="s">
        <v>1362</v>
      </c>
      <c r="D50" s="44"/>
      <c r="E50" s="44"/>
      <c r="F50" s="44"/>
      <c r="G50" s="44"/>
      <c r="H50" s="44"/>
      <c r="I50" s="44"/>
      <c r="J50" s="44"/>
      <c r="K50" s="44"/>
      <c r="L50" s="44"/>
      <c r="M50" s="44"/>
      <c r="N50" s="44"/>
      <c r="O50" s="45"/>
      <c r="BP50" s="33"/>
      <c r="BQ50" s="40"/>
    </row>
    <row r="51" spans="1:69" s="3" customFormat="1" ht="15" x14ac:dyDescent="0.25">
      <c r="A51" s="46"/>
      <c r="B51" s="47"/>
      <c r="C51" s="47"/>
      <c r="D51" s="47"/>
      <c r="E51" s="48" t="s">
        <v>1363</v>
      </c>
      <c r="F51" s="48"/>
      <c r="G51" s="49"/>
      <c r="H51" s="50"/>
      <c r="I51" s="17"/>
      <c r="J51" s="17"/>
      <c r="K51" s="17"/>
      <c r="L51" s="51">
        <v>3531.22</v>
      </c>
      <c r="M51" s="52"/>
      <c r="N51" s="52"/>
      <c r="O51" s="53"/>
      <c r="BP51" s="33"/>
      <c r="BQ51" s="40"/>
    </row>
    <row r="52" spans="1:69" s="3" customFormat="1" ht="15" x14ac:dyDescent="0.25">
      <c r="A52" s="46"/>
      <c r="B52" s="47"/>
      <c r="C52" s="47"/>
      <c r="D52" s="47"/>
      <c r="E52" s="48" t="s">
        <v>1364</v>
      </c>
      <c r="F52" s="48"/>
      <c r="G52" s="49"/>
      <c r="H52" s="50"/>
      <c r="I52" s="17"/>
      <c r="J52" s="17"/>
      <c r="K52" s="17"/>
      <c r="L52" s="51">
        <v>1856.62</v>
      </c>
      <c r="M52" s="52"/>
      <c r="N52" s="52"/>
      <c r="O52" s="53"/>
      <c r="BP52" s="33"/>
      <c r="BQ52" s="40"/>
    </row>
    <row r="53" spans="1:69" s="3" customFormat="1" ht="15" x14ac:dyDescent="0.25">
      <c r="A53" s="46"/>
      <c r="B53" s="47"/>
      <c r="C53" s="47"/>
      <c r="D53" s="47"/>
      <c r="E53" s="48" t="s">
        <v>45</v>
      </c>
      <c r="F53" s="48"/>
      <c r="G53" s="49"/>
      <c r="H53" s="50"/>
      <c r="I53" s="17"/>
      <c r="J53" s="17"/>
      <c r="K53" s="17"/>
      <c r="L53" s="51">
        <v>11884.31</v>
      </c>
      <c r="M53" s="52"/>
      <c r="N53" s="52"/>
      <c r="O53" s="53"/>
      <c r="BP53" s="33"/>
      <c r="BQ53" s="40"/>
    </row>
    <row r="54" spans="1:69" s="3" customFormat="1" ht="67.5" x14ac:dyDescent="0.25">
      <c r="A54" s="34" t="s">
        <v>634</v>
      </c>
      <c r="B54" s="35" t="s">
        <v>399</v>
      </c>
      <c r="C54" s="196" t="s">
        <v>400</v>
      </c>
      <c r="D54" s="196"/>
      <c r="E54" s="196"/>
      <c r="F54" s="34" t="s">
        <v>401</v>
      </c>
      <c r="G54" s="66">
        <v>-0.91062500000000002</v>
      </c>
      <c r="H54" s="38">
        <v>133.79</v>
      </c>
      <c r="I54" s="38"/>
      <c r="J54" s="38">
        <v>133.79</v>
      </c>
      <c r="K54" s="36" t="s">
        <v>40</v>
      </c>
      <c r="L54" s="38">
        <v>-121.83</v>
      </c>
      <c r="M54" s="38"/>
      <c r="N54" s="39"/>
      <c r="O54" s="38">
        <v>-121.83</v>
      </c>
      <c r="BP54" s="33"/>
      <c r="BQ54" s="40" t="s">
        <v>400</v>
      </c>
    </row>
    <row r="55" spans="1:69" s="3" customFormat="1" ht="67.5" x14ac:dyDescent="0.25">
      <c r="A55" s="34" t="s">
        <v>162</v>
      </c>
      <c r="B55" s="35"/>
      <c r="C55" s="196" t="s">
        <v>1129</v>
      </c>
      <c r="D55" s="196"/>
      <c r="E55" s="196"/>
      <c r="F55" s="34" t="s">
        <v>404</v>
      </c>
      <c r="G55" s="55">
        <v>14</v>
      </c>
      <c r="H55" s="38"/>
      <c r="I55" s="38"/>
      <c r="J55" s="38"/>
      <c r="K55" s="36" t="s">
        <v>40</v>
      </c>
      <c r="L55" s="38"/>
      <c r="M55" s="38"/>
      <c r="N55" s="39"/>
      <c r="O55" s="38"/>
      <c r="BP55" s="33"/>
      <c r="BQ55" s="40" t="s">
        <v>1129</v>
      </c>
    </row>
    <row r="56" spans="1:69" s="3" customFormat="1" ht="67.5" x14ac:dyDescent="0.25">
      <c r="A56" s="34" t="s">
        <v>165</v>
      </c>
      <c r="B56" s="35"/>
      <c r="C56" s="196" t="s">
        <v>440</v>
      </c>
      <c r="D56" s="196"/>
      <c r="E56" s="196"/>
      <c r="F56" s="34" t="s">
        <v>404</v>
      </c>
      <c r="G56" s="55">
        <v>30</v>
      </c>
      <c r="H56" s="38"/>
      <c r="I56" s="38"/>
      <c r="J56" s="38"/>
      <c r="K56" s="36" t="s">
        <v>40</v>
      </c>
      <c r="L56" s="38"/>
      <c r="M56" s="38"/>
      <c r="N56" s="39"/>
      <c r="O56" s="38"/>
      <c r="BP56" s="33"/>
      <c r="BQ56" s="40" t="s">
        <v>440</v>
      </c>
    </row>
    <row r="57" spans="1:69" s="3" customFormat="1" ht="67.5" x14ac:dyDescent="0.25">
      <c r="A57" s="34" t="s">
        <v>168</v>
      </c>
      <c r="B57" s="35"/>
      <c r="C57" s="196" t="s">
        <v>443</v>
      </c>
      <c r="D57" s="196"/>
      <c r="E57" s="196"/>
      <c r="F57" s="34" t="s">
        <v>404</v>
      </c>
      <c r="G57" s="55">
        <v>4</v>
      </c>
      <c r="H57" s="38"/>
      <c r="I57" s="38"/>
      <c r="J57" s="38"/>
      <c r="K57" s="36" t="s">
        <v>40</v>
      </c>
      <c r="L57" s="38"/>
      <c r="M57" s="38"/>
      <c r="N57" s="39"/>
      <c r="O57" s="38"/>
      <c r="BP57" s="33"/>
      <c r="BQ57" s="40" t="s">
        <v>443</v>
      </c>
    </row>
    <row r="58" spans="1:69" s="3" customFormat="1" ht="67.5" x14ac:dyDescent="0.25">
      <c r="A58" s="34" t="s">
        <v>171</v>
      </c>
      <c r="B58" s="35"/>
      <c r="C58" s="196" t="s">
        <v>1051</v>
      </c>
      <c r="D58" s="196"/>
      <c r="E58" s="196"/>
      <c r="F58" s="34" t="s">
        <v>404</v>
      </c>
      <c r="G58" s="55">
        <v>3</v>
      </c>
      <c r="H58" s="38"/>
      <c r="I58" s="38"/>
      <c r="J58" s="38"/>
      <c r="K58" s="36" t="s">
        <v>40</v>
      </c>
      <c r="L58" s="38"/>
      <c r="M58" s="38"/>
      <c r="N58" s="39"/>
      <c r="O58" s="38"/>
      <c r="BP58" s="33"/>
      <c r="BQ58" s="40" t="s">
        <v>1051</v>
      </c>
    </row>
    <row r="59" spans="1:69" s="3" customFormat="1" ht="67.5" x14ac:dyDescent="0.25">
      <c r="A59" s="34" t="s">
        <v>174</v>
      </c>
      <c r="B59" s="35"/>
      <c r="C59" s="196" t="s">
        <v>669</v>
      </c>
      <c r="D59" s="196"/>
      <c r="E59" s="196"/>
      <c r="F59" s="34" t="s">
        <v>404</v>
      </c>
      <c r="G59" s="55">
        <v>11</v>
      </c>
      <c r="H59" s="38"/>
      <c r="I59" s="38"/>
      <c r="J59" s="38"/>
      <c r="K59" s="36" t="s">
        <v>40</v>
      </c>
      <c r="L59" s="38"/>
      <c r="M59" s="38"/>
      <c r="N59" s="39"/>
      <c r="O59" s="38"/>
      <c r="BP59" s="33"/>
      <c r="BQ59" s="40" t="s">
        <v>669</v>
      </c>
    </row>
    <row r="60" spans="1:69" s="3" customFormat="1" ht="67.5" x14ac:dyDescent="0.25">
      <c r="A60" s="34" t="s">
        <v>177</v>
      </c>
      <c r="B60" s="35"/>
      <c r="C60" s="196" t="s">
        <v>446</v>
      </c>
      <c r="D60" s="196"/>
      <c r="E60" s="196"/>
      <c r="F60" s="34" t="s">
        <v>404</v>
      </c>
      <c r="G60" s="55">
        <v>3</v>
      </c>
      <c r="H60" s="38"/>
      <c r="I60" s="38"/>
      <c r="J60" s="38"/>
      <c r="K60" s="36" t="s">
        <v>40</v>
      </c>
      <c r="L60" s="38"/>
      <c r="M60" s="38"/>
      <c r="N60" s="39"/>
      <c r="O60" s="38"/>
      <c r="BP60" s="33"/>
      <c r="BQ60" s="40" t="s">
        <v>446</v>
      </c>
    </row>
    <row r="61" spans="1:69" s="3" customFormat="1" ht="67.5" x14ac:dyDescent="0.25">
      <c r="A61" s="34" t="s">
        <v>180</v>
      </c>
      <c r="B61" s="35"/>
      <c r="C61" s="196" t="s">
        <v>449</v>
      </c>
      <c r="D61" s="196"/>
      <c r="E61" s="196"/>
      <c r="F61" s="34" t="s">
        <v>404</v>
      </c>
      <c r="G61" s="55">
        <v>13</v>
      </c>
      <c r="H61" s="38"/>
      <c r="I61" s="38"/>
      <c r="J61" s="38"/>
      <c r="K61" s="36" t="s">
        <v>40</v>
      </c>
      <c r="L61" s="38"/>
      <c r="M61" s="38"/>
      <c r="N61" s="39"/>
      <c r="O61" s="38"/>
      <c r="BP61" s="33"/>
      <c r="BQ61" s="40" t="s">
        <v>449</v>
      </c>
    </row>
    <row r="62" spans="1:69" s="3" customFormat="1" ht="67.5" x14ac:dyDescent="0.25">
      <c r="A62" s="34" t="s">
        <v>183</v>
      </c>
      <c r="B62" s="35"/>
      <c r="C62" s="196" t="s">
        <v>451</v>
      </c>
      <c r="D62" s="196"/>
      <c r="E62" s="196"/>
      <c r="F62" s="34" t="s">
        <v>404</v>
      </c>
      <c r="G62" s="55">
        <v>113</v>
      </c>
      <c r="H62" s="38"/>
      <c r="I62" s="38"/>
      <c r="J62" s="38"/>
      <c r="K62" s="36" t="s">
        <v>40</v>
      </c>
      <c r="L62" s="38"/>
      <c r="M62" s="38"/>
      <c r="N62" s="39"/>
      <c r="O62" s="38"/>
      <c r="BP62" s="33"/>
      <c r="BQ62" s="40" t="s">
        <v>451</v>
      </c>
    </row>
    <row r="63" spans="1:69" s="3" customFormat="1" ht="67.5" x14ac:dyDescent="0.25">
      <c r="A63" s="34" t="s">
        <v>186</v>
      </c>
      <c r="B63" s="35"/>
      <c r="C63" s="196" t="s">
        <v>1365</v>
      </c>
      <c r="D63" s="196"/>
      <c r="E63" s="196"/>
      <c r="F63" s="34" t="s">
        <v>404</v>
      </c>
      <c r="G63" s="55">
        <v>66</v>
      </c>
      <c r="H63" s="38"/>
      <c r="I63" s="38"/>
      <c r="J63" s="38"/>
      <c r="K63" s="36" t="s">
        <v>40</v>
      </c>
      <c r="L63" s="38"/>
      <c r="M63" s="38"/>
      <c r="N63" s="39"/>
      <c r="O63" s="38"/>
      <c r="BP63" s="33"/>
      <c r="BQ63" s="40" t="s">
        <v>1365</v>
      </c>
    </row>
    <row r="64" spans="1:69" s="3" customFormat="1" ht="67.5" x14ac:dyDescent="0.25">
      <c r="A64" s="34" t="s">
        <v>189</v>
      </c>
      <c r="B64" s="35"/>
      <c r="C64" s="196" t="s">
        <v>456</v>
      </c>
      <c r="D64" s="196"/>
      <c r="E64" s="196"/>
      <c r="F64" s="34" t="s">
        <v>404</v>
      </c>
      <c r="G64" s="55">
        <v>41</v>
      </c>
      <c r="H64" s="38"/>
      <c r="I64" s="38"/>
      <c r="J64" s="38"/>
      <c r="K64" s="36" t="s">
        <v>40</v>
      </c>
      <c r="L64" s="38"/>
      <c r="M64" s="38"/>
      <c r="N64" s="39"/>
      <c r="O64" s="38"/>
      <c r="BP64" s="33"/>
      <c r="BQ64" s="40" t="s">
        <v>456</v>
      </c>
    </row>
    <row r="65" spans="1:70" s="3" customFormat="1" ht="15" x14ac:dyDescent="0.25">
      <c r="A65" s="197" t="s">
        <v>457</v>
      </c>
      <c r="B65" s="198"/>
      <c r="C65" s="198"/>
      <c r="D65" s="198"/>
      <c r="E65" s="198"/>
      <c r="F65" s="198"/>
      <c r="G65" s="198"/>
      <c r="H65" s="198"/>
      <c r="I65" s="198"/>
      <c r="J65" s="198"/>
      <c r="K65" s="198"/>
      <c r="L65" s="198"/>
      <c r="M65" s="198"/>
      <c r="N65" s="198"/>
      <c r="O65" s="199"/>
      <c r="BP65" s="33"/>
      <c r="BQ65" s="40"/>
      <c r="BR65" s="56" t="s">
        <v>457</v>
      </c>
    </row>
    <row r="66" spans="1:70" s="3" customFormat="1" ht="67.5" x14ac:dyDescent="0.25">
      <c r="A66" s="34" t="s">
        <v>192</v>
      </c>
      <c r="B66" s="35"/>
      <c r="C66" s="196" t="s">
        <v>458</v>
      </c>
      <c r="D66" s="196"/>
      <c r="E66" s="196"/>
      <c r="F66" s="34" t="s">
        <v>404</v>
      </c>
      <c r="G66" s="55">
        <v>62</v>
      </c>
      <c r="H66" s="38"/>
      <c r="I66" s="38"/>
      <c r="J66" s="38"/>
      <c r="K66" s="36" t="s">
        <v>40</v>
      </c>
      <c r="L66" s="38"/>
      <c r="M66" s="38"/>
      <c r="N66" s="39"/>
      <c r="O66" s="38"/>
      <c r="BP66" s="33"/>
      <c r="BQ66" s="40" t="s">
        <v>458</v>
      </c>
      <c r="BR66" s="56"/>
    </row>
    <row r="67" spans="1:70" s="3" customFormat="1" ht="67.5" x14ac:dyDescent="0.25">
      <c r="A67" s="34" t="s">
        <v>195</v>
      </c>
      <c r="B67" s="35"/>
      <c r="C67" s="196" t="s">
        <v>459</v>
      </c>
      <c r="D67" s="196"/>
      <c r="E67" s="196"/>
      <c r="F67" s="34" t="s">
        <v>404</v>
      </c>
      <c r="G67" s="55">
        <v>10</v>
      </c>
      <c r="H67" s="38"/>
      <c r="I67" s="38"/>
      <c r="J67" s="38"/>
      <c r="K67" s="36" t="s">
        <v>40</v>
      </c>
      <c r="L67" s="38"/>
      <c r="M67" s="38"/>
      <c r="N67" s="39"/>
      <c r="O67" s="38"/>
      <c r="BP67" s="33"/>
      <c r="BQ67" s="40" t="s">
        <v>459</v>
      </c>
      <c r="BR67" s="56"/>
    </row>
    <row r="68" spans="1:70" s="3" customFormat="1" ht="67.5" x14ac:dyDescent="0.25">
      <c r="A68" s="34" t="s">
        <v>198</v>
      </c>
      <c r="B68" s="35"/>
      <c r="C68" s="196" t="s">
        <v>460</v>
      </c>
      <c r="D68" s="196"/>
      <c r="E68" s="196"/>
      <c r="F68" s="34" t="s">
        <v>404</v>
      </c>
      <c r="G68" s="55">
        <v>65</v>
      </c>
      <c r="H68" s="38"/>
      <c r="I68" s="38"/>
      <c r="J68" s="38"/>
      <c r="K68" s="36" t="s">
        <v>40</v>
      </c>
      <c r="L68" s="38"/>
      <c r="M68" s="38"/>
      <c r="N68" s="39"/>
      <c r="O68" s="38"/>
      <c r="BP68" s="33"/>
      <c r="BQ68" s="40" t="s">
        <v>460</v>
      </c>
      <c r="BR68" s="56"/>
    </row>
    <row r="69" spans="1:70" s="3" customFormat="1" ht="67.5" x14ac:dyDescent="0.25">
      <c r="A69" s="34" t="s">
        <v>201</v>
      </c>
      <c r="B69" s="35"/>
      <c r="C69" s="196" t="s">
        <v>461</v>
      </c>
      <c r="D69" s="196"/>
      <c r="E69" s="196"/>
      <c r="F69" s="34" t="s">
        <v>404</v>
      </c>
      <c r="G69" s="55">
        <v>10</v>
      </c>
      <c r="H69" s="38"/>
      <c r="I69" s="38"/>
      <c r="J69" s="38"/>
      <c r="K69" s="36" t="s">
        <v>40</v>
      </c>
      <c r="L69" s="38"/>
      <c r="M69" s="38"/>
      <c r="N69" s="39"/>
      <c r="O69" s="38"/>
      <c r="BP69" s="33"/>
      <c r="BQ69" s="40" t="s">
        <v>461</v>
      </c>
      <c r="BR69" s="56"/>
    </row>
    <row r="70" spans="1:70" s="3" customFormat="1" ht="67.5" x14ac:dyDescent="0.25">
      <c r="A70" s="34" t="s">
        <v>204</v>
      </c>
      <c r="B70" s="35"/>
      <c r="C70" s="196" t="s">
        <v>462</v>
      </c>
      <c r="D70" s="196"/>
      <c r="E70" s="196"/>
      <c r="F70" s="34" t="s">
        <v>463</v>
      </c>
      <c r="G70" s="55">
        <v>6</v>
      </c>
      <c r="H70" s="38"/>
      <c r="I70" s="38"/>
      <c r="J70" s="38"/>
      <c r="K70" s="36" t="s">
        <v>40</v>
      </c>
      <c r="L70" s="38"/>
      <c r="M70" s="38"/>
      <c r="N70" s="39"/>
      <c r="O70" s="38"/>
      <c r="BP70" s="33"/>
      <c r="BQ70" s="40" t="s">
        <v>462</v>
      </c>
      <c r="BR70" s="56"/>
    </row>
    <row r="71" spans="1:70" s="3" customFormat="1" ht="67.5" x14ac:dyDescent="0.25">
      <c r="A71" s="34" t="s">
        <v>207</v>
      </c>
      <c r="B71" s="35"/>
      <c r="C71" s="196" t="s">
        <v>464</v>
      </c>
      <c r="D71" s="196"/>
      <c r="E71" s="196"/>
      <c r="F71" s="34" t="s">
        <v>404</v>
      </c>
      <c r="G71" s="55">
        <v>39</v>
      </c>
      <c r="H71" s="38"/>
      <c r="I71" s="38"/>
      <c r="J71" s="38"/>
      <c r="K71" s="36" t="s">
        <v>40</v>
      </c>
      <c r="L71" s="38"/>
      <c r="M71" s="38"/>
      <c r="N71" s="39"/>
      <c r="O71" s="38"/>
      <c r="BP71" s="33"/>
      <c r="BQ71" s="40" t="s">
        <v>464</v>
      </c>
      <c r="BR71" s="56"/>
    </row>
    <row r="72" spans="1:70" s="3" customFormat="1" ht="67.5" x14ac:dyDescent="0.25">
      <c r="A72" s="34" t="s">
        <v>210</v>
      </c>
      <c r="B72" s="35"/>
      <c r="C72" s="196" t="s">
        <v>465</v>
      </c>
      <c r="D72" s="196"/>
      <c r="E72" s="196"/>
      <c r="F72" s="34" t="s">
        <v>404</v>
      </c>
      <c r="G72" s="55">
        <v>315</v>
      </c>
      <c r="H72" s="38"/>
      <c r="I72" s="38"/>
      <c r="J72" s="38"/>
      <c r="K72" s="36" t="s">
        <v>40</v>
      </c>
      <c r="L72" s="38"/>
      <c r="M72" s="38"/>
      <c r="N72" s="39"/>
      <c r="O72" s="38"/>
      <c r="BP72" s="33"/>
      <c r="BQ72" s="40" t="s">
        <v>465</v>
      </c>
      <c r="BR72" s="56"/>
    </row>
    <row r="73" spans="1:70" s="3" customFormat="1" ht="67.5" x14ac:dyDescent="0.25">
      <c r="A73" s="34" t="s">
        <v>213</v>
      </c>
      <c r="B73" s="35"/>
      <c r="C73" s="196" t="s">
        <v>466</v>
      </c>
      <c r="D73" s="196"/>
      <c r="E73" s="196"/>
      <c r="F73" s="34" t="s">
        <v>404</v>
      </c>
      <c r="G73" s="55">
        <v>148</v>
      </c>
      <c r="H73" s="38"/>
      <c r="I73" s="38"/>
      <c r="J73" s="38"/>
      <c r="K73" s="36" t="s">
        <v>40</v>
      </c>
      <c r="L73" s="38"/>
      <c r="M73" s="38"/>
      <c r="N73" s="39"/>
      <c r="O73" s="38"/>
      <c r="BP73" s="33"/>
      <c r="BQ73" s="40" t="s">
        <v>466</v>
      </c>
      <c r="BR73" s="56"/>
    </row>
    <row r="74" spans="1:70" s="3" customFormat="1" ht="67.5" x14ac:dyDescent="0.25">
      <c r="A74" s="34" t="s">
        <v>216</v>
      </c>
      <c r="B74" s="35"/>
      <c r="C74" s="196" t="s">
        <v>467</v>
      </c>
      <c r="D74" s="196"/>
      <c r="E74" s="196"/>
      <c r="F74" s="34" t="s">
        <v>404</v>
      </c>
      <c r="G74" s="55">
        <v>227</v>
      </c>
      <c r="H74" s="38"/>
      <c r="I74" s="38"/>
      <c r="J74" s="38"/>
      <c r="K74" s="36" t="s">
        <v>40</v>
      </c>
      <c r="L74" s="38"/>
      <c r="M74" s="38"/>
      <c r="N74" s="39"/>
      <c r="O74" s="38"/>
      <c r="BP74" s="33"/>
      <c r="BQ74" s="40" t="s">
        <v>467</v>
      </c>
      <c r="BR74" s="56"/>
    </row>
    <row r="75" spans="1:70" s="3" customFormat="1" ht="67.5" x14ac:dyDescent="0.25">
      <c r="A75" s="34" t="s">
        <v>219</v>
      </c>
      <c r="B75" s="35"/>
      <c r="C75" s="196" t="s">
        <v>468</v>
      </c>
      <c r="D75" s="196"/>
      <c r="E75" s="196"/>
      <c r="F75" s="34" t="s">
        <v>404</v>
      </c>
      <c r="G75" s="55">
        <v>36</v>
      </c>
      <c r="H75" s="38"/>
      <c r="I75" s="38"/>
      <c r="J75" s="38"/>
      <c r="K75" s="36" t="s">
        <v>40</v>
      </c>
      <c r="L75" s="38"/>
      <c r="M75" s="38"/>
      <c r="N75" s="39"/>
      <c r="O75" s="38"/>
      <c r="BP75" s="33"/>
      <c r="BQ75" s="40" t="s">
        <v>468</v>
      </c>
      <c r="BR75" s="56"/>
    </row>
    <row r="76" spans="1:70" s="3" customFormat="1" ht="67.5" x14ac:dyDescent="0.25">
      <c r="A76" s="34" t="s">
        <v>222</v>
      </c>
      <c r="B76" s="35"/>
      <c r="C76" s="196" t="s">
        <v>469</v>
      </c>
      <c r="D76" s="196"/>
      <c r="E76" s="196"/>
      <c r="F76" s="34" t="s">
        <v>470</v>
      </c>
      <c r="G76" s="55">
        <v>2</v>
      </c>
      <c r="H76" s="38"/>
      <c r="I76" s="38"/>
      <c r="J76" s="38"/>
      <c r="K76" s="36" t="s">
        <v>40</v>
      </c>
      <c r="L76" s="38"/>
      <c r="M76" s="38"/>
      <c r="N76" s="39"/>
      <c r="O76" s="38"/>
      <c r="BP76" s="33"/>
      <c r="BQ76" s="40" t="s">
        <v>469</v>
      </c>
      <c r="BR76" s="56"/>
    </row>
    <row r="77" spans="1:70" s="3" customFormat="1" ht="67.5" x14ac:dyDescent="0.25">
      <c r="A77" s="34" t="s">
        <v>225</v>
      </c>
      <c r="B77" s="35"/>
      <c r="C77" s="196" t="s">
        <v>1288</v>
      </c>
      <c r="D77" s="196"/>
      <c r="E77" s="196"/>
      <c r="F77" s="34" t="s">
        <v>470</v>
      </c>
      <c r="G77" s="55">
        <v>1</v>
      </c>
      <c r="H77" s="38"/>
      <c r="I77" s="38"/>
      <c r="J77" s="38"/>
      <c r="K77" s="36" t="s">
        <v>40</v>
      </c>
      <c r="L77" s="38"/>
      <c r="M77" s="38"/>
      <c r="N77" s="39"/>
      <c r="O77" s="38"/>
      <c r="BP77" s="33"/>
      <c r="BQ77" s="40" t="s">
        <v>1288</v>
      </c>
      <c r="BR77" s="56"/>
    </row>
    <row r="78" spans="1:70" s="3" customFormat="1" ht="67.5" x14ac:dyDescent="0.25">
      <c r="A78" s="34" t="s">
        <v>228</v>
      </c>
      <c r="B78" s="35"/>
      <c r="C78" s="196" t="s">
        <v>472</v>
      </c>
      <c r="D78" s="196"/>
      <c r="E78" s="196"/>
      <c r="F78" s="34" t="s">
        <v>470</v>
      </c>
      <c r="G78" s="55">
        <v>2</v>
      </c>
      <c r="H78" s="38"/>
      <c r="I78" s="38"/>
      <c r="J78" s="38"/>
      <c r="K78" s="36" t="s">
        <v>40</v>
      </c>
      <c r="L78" s="38"/>
      <c r="M78" s="38"/>
      <c r="N78" s="39"/>
      <c r="O78" s="38"/>
      <c r="BP78" s="33"/>
      <c r="BQ78" s="40" t="s">
        <v>472</v>
      </c>
      <c r="BR78" s="56"/>
    </row>
    <row r="79" spans="1:70" s="3" customFormat="1" ht="15" x14ac:dyDescent="0.25">
      <c r="A79" s="197" t="s">
        <v>505</v>
      </c>
      <c r="B79" s="198"/>
      <c r="C79" s="198"/>
      <c r="D79" s="198"/>
      <c r="E79" s="198"/>
      <c r="F79" s="198"/>
      <c r="G79" s="198"/>
      <c r="H79" s="198"/>
      <c r="I79" s="198"/>
      <c r="J79" s="198"/>
      <c r="K79" s="198"/>
      <c r="L79" s="198"/>
      <c r="M79" s="198"/>
      <c r="N79" s="198"/>
      <c r="O79" s="199"/>
      <c r="BP79" s="33"/>
      <c r="BQ79" s="40"/>
      <c r="BR79" s="56" t="s">
        <v>505</v>
      </c>
    </row>
    <row r="80" spans="1:70" s="3" customFormat="1" ht="67.5" x14ac:dyDescent="0.25">
      <c r="A80" s="34" t="s">
        <v>1334</v>
      </c>
      <c r="B80" s="35" t="s">
        <v>507</v>
      </c>
      <c r="C80" s="196" t="s">
        <v>508</v>
      </c>
      <c r="D80" s="196"/>
      <c r="E80" s="196"/>
      <c r="F80" s="34" t="s">
        <v>509</v>
      </c>
      <c r="G80" s="66">
        <v>2.6667E-2</v>
      </c>
      <c r="H80" s="38" t="s">
        <v>510</v>
      </c>
      <c r="I80" s="38" t="s">
        <v>511</v>
      </c>
      <c r="J80" s="38">
        <v>10834.99</v>
      </c>
      <c r="K80" s="36" t="s">
        <v>40</v>
      </c>
      <c r="L80" s="38">
        <v>347.19</v>
      </c>
      <c r="M80" s="38">
        <v>52.43</v>
      </c>
      <c r="N80" s="39" t="s">
        <v>512</v>
      </c>
      <c r="O80" s="38">
        <v>288.94</v>
      </c>
      <c r="BP80" s="33"/>
      <c r="BQ80" s="40" t="s">
        <v>508</v>
      </c>
      <c r="BR80" s="56"/>
    </row>
    <row r="81" spans="1:70" s="3" customFormat="1" ht="15" x14ac:dyDescent="0.25">
      <c r="A81" s="41"/>
      <c r="B81" s="42"/>
      <c r="C81" s="43" t="s">
        <v>513</v>
      </c>
      <c r="D81" s="44"/>
      <c r="E81" s="44"/>
      <c r="F81" s="44"/>
      <c r="G81" s="44"/>
      <c r="H81" s="44"/>
      <c r="I81" s="44"/>
      <c r="J81" s="44"/>
      <c r="K81" s="44"/>
      <c r="L81" s="44"/>
      <c r="M81" s="44"/>
      <c r="N81" s="44"/>
      <c r="O81" s="45"/>
      <c r="BP81" s="33"/>
      <c r="BQ81" s="40"/>
      <c r="BR81" s="56"/>
    </row>
    <row r="82" spans="1:70" s="3" customFormat="1" ht="15" x14ac:dyDescent="0.25">
      <c r="A82" s="46"/>
      <c r="B82" s="47"/>
      <c r="C82" s="47"/>
      <c r="D82" s="47"/>
      <c r="E82" s="48" t="s">
        <v>514</v>
      </c>
      <c r="F82" s="48"/>
      <c r="G82" s="49"/>
      <c r="H82" s="50"/>
      <c r="I82" s="17"/>
      <c r="J82" s="17"/>
      <c r="K82" s="17"/>
      <c r="L82" s="51">
        <v>49.4</v>
      </c>
      <c r="M82" s="52"/>
      <c r="N82" s="52"/>
      <c r="O82" s="53"/>
      <c r="BP82" s="33"/>
      <c r="BQ82" s="40"/>
      <c r="BR82" s="56"/>
    </row>
    <row r="83" spans="1:70" s="3" customFormat="1" ht="15" x14ac:dyDescent="0.25">
      <c r="A83" s="46"/>
      <c r="B83" s="47"/>
      <c r="C83" s="47"/>
      <c r="D83" s="47"/>
      <c r="E83" s="48" t="s">
        <v>515</v>
      </c>
      <c r="F83" s="48"/>
      <c r="G83" s="49"/>
      <c r="H83" s="50"/>
      <c r="I83" s="17"/>
      <c r="J83" s="17"/>
      <c r="K83" s="17"/>
      <c r="L83" s="51">
        <v>26.8</v>
      </c>
      <c r="M83" s="52"/>
      <c r="N83" s="52"/>
      <c r="O83" s="53"/>
      <c r="BP83" s="33"/>
      <c r="BQ83" s="40"/>
      <c r="BR83" s="56"/>
    </row>
    <row r="84" spans="1:70" s="3" customFormat="1" ht="15" x14ac:dyDescent="0.25">
      <c r="A84" s="46"/>
      <c r="B84" s="47"/>
      <c r="C84" s="47"/>
      <c r="D84" s="47"/>
      <c r="E84" s="48" t="s">
        <v>45</v>
      </c>
      <c r="F84" s="48"/>
      <c r="G84" s="49"/>
      <c r="H84" s="50"/>
      <c r="I84" s="17"/>
      <c r="J84" s="17"/>
      <c r="K84" s="17"/>
      <c r="L84" s="51">
        <v>423.39</v>
      </c>
      <c r="M84" s="52"/>
      <c r="N84" s="52"/>
      <c r="O84" s="53"/>
      <c r="BP84" s="33"/>
      <c r="BQ84" s="40"/>
      <c r="BR84" s="56"/>
    </row>
    <row r="85" spans="1:70" s="3" customFormat="1" ht="67.5" x14ac:dyDescent="0.25">
      <c r="A85" s="34" t="s">
        <v>1235</v>
      </c>
      <c r="B85" s="35" t="s">
        <v>516</v>
      </c>
      <c r="C85" s="196" t="s">
        <v>517</v>
      </c>
      <c r="D85" s="196"/>
      <c r="E85" s="196"/>
      <c r="F85" s="34" t="s">
        <v>487</v>
      </c>
      <c r="G85" s="64">
        <v>-4.0000000000000002E-4</v>
      </c>
      <c r="H85" s="38">
        <v>715695.09</v>
      </c>
      <c r="I85" s="38"/>
      <c r="J85" s="38">
        <v>715695.09</v>
      </c>
      <c r="K85" s="36" t="s">
        <v>40</v>
      </c>
      <c r="L85" s="38">
        <v>-286.27999999999997</v>
      </c>
      <c r="M85" s="38"/>
      <c r="N85" s="39"/>
      <c r="O85" s="38">
        <v>-286.27999999999997</v>
      </c>
      <c r="BP85" s="33"/>
      <c r="BQ85" s="40" t="s">
        <v>517</v>
      </c>
      <c r="BR85" s="56"/>
    </row>
    <row r="86" spans="1:70" s="3" customFormat="1" ht="67.5" x14ac:dyDescent="0.25">
      <c r="A86" s="34" t="s">
        <v>237</v>
      </c>
      <c r="B86" s="35" t="s">
        <v>518</v>
      </c>
      <c r="C86" s="196" t="s">
        <v>519</v>
      </c>
      <c r="D86" s="196"/>
      <c r="E86" s="196"/>
      <c r="F86" s="34" t="s">
        <v>404</v>
      </c>
      <c r="G86" s="55">
        <v>1</v>
      </c>
      <c r="H86" s="38"/>
      <c r="I86" s="38"/>
      <c r="J86" s="38"/>
      <c r="K86" s="36" t="s">
        <v>40</v>
      </c>
      <c r="L86" s="38"/>
      <c r="M86" s="38"/>
      <c r="N86" s="39"/>
      <c r="O86" s="38"/>
      <c r="BP86" s="33"/>
      <c r="BQ86" s="40" t="s">
        <v>519</v>
      </c>
      <c r="BR86" s="56"/>
    </row>
    <row r="87" spans="1:70" s="3" customFormat="1" ht="15" x14ac:dyDescent="0.25">
      <c r="A87" s="197" t="s">
        <v>473</v>
      </c>
      <c r="B87" s="198"/>
      <c r="C87" s="198"/>
      <c r="D87" s="198"/>
      <c r="E87" s="198"/>
      <c r="F87" s="198"/>
      <c r="G87" s="198"/>
      <c r="H87" s="198"/>
      <c r="I87" s="198"/>
      <c r="J87" s="198"/>
      <c r="K87" s="198"/>
      <c r="L87" s="198"/>
      <c r="M87" s="198"/>
      <c r="N87" s="198"/>
      <c r="O87" s="199"/>
      <c r="BP87" s="33"/>
      <c r="BQ87" s="40"/>
      <c r="BR87" s="56" t="s">
        <v>473</v>
      </c>
    </row>
    <row r="88" spans="1:70" s="3" customFormat="1" ht="67.5" x14ac:dyDescent="0.25">
      <c r="A88" s="34" t="s">
        <v>1366</v>
      </c>
      <c r="B88" s="35" t="s">
        <v>475</v>
      </c>
      <c r="C88" s="196" t="s">
        <v>476</v>
      </c>
      <c r="D88" s="196"/>
      <c r="E88" s="196"/>
      <c r="F88" s="34" t="s">
        <v>477</v>
      </c>
      <c r="G88" s="55">
        <v>3</v>
      </c>
      <c r="H88" s="38" t="s">
        <v>478</v>
      </c>
      <c r="I88" s="38" t="s">
        <v>479</v>
      </c>
      <c r="J88" s="38">
        <v>58.12</v>
      </c>
      <c r="K88" s="36" t="s">
        <v>40</v>
      </c>
      <c r="L88" s="38">
        <v>5438.97</v>
      </c>
      <c r="M88" s="38">
        <v>4975.41</v>
      </c>
      <c r="N88" s="39" t="s">
        <v>1367</v>
      </c>
      <c r="O88" s="38">
        <v>174.36</v>
      </c>
      <c r="BP88" s="33"/>
      <c r="BQ88" s="40" t="s">
        <v>476</v>
      </c>
      <c r="BR88" s="56"/>
    </row>
    <row r="89" spans="1:70" s="3" customFormat="1" ht="15" x14ac:dyDescent="0.25">
      <c r="A89" s="41"/>
      <c r="B89" s="42"/>
      <c r="C89" s="43" t="s">
        <v>1368</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1369</v>
      </c>
      <c r="F90" s="48"/>
      <c r="G90" s="49"/>
      <c r="H90" s="50"/>
      <c r="I90" s="17"/>
      <c r="J90" s="17"/>
      <c r="K90" s="17"/>
      <c r="L90" s="51">
        <v>4845</v>
      </c>
      <c r="M90" s="52"/>
      <c r="N90" s="52"/>
      <c r="O90" s="53"/>
      <c r="BP90" s="33"/>
      <c r="BQ90" s="40"/>
      <c r="BR90" s="56"/>
    </row>
    <row r="91" spans="1:70" s="3" customFormat="1" ht="15" x14ac:dyDescent="0.25">
      <c r="A91" s="46"/>
      <c r="B91" s="47"/>
      <c r="C91" s="47"/>
      <c r="D91" s="47"/>
      <c r="E91" s="48" t="s">
        <v>1370</v>
      </c>
      <c r="F91" s="48"/>
      <c r="G91" s="49"/>
      <c r="H91" s="50"/>
      <c r="I91" s="17"/>
      <c r="J91" s="17"/>
      <c r="K91" s="17"/>
      <c r="L91" s="51">
        <v>2547.37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12831.34</v>
      </c>
      <c r="M92" s="52"/>
      <c r="N92" s="52"/>
      <c r="O92" s="53"/>
      <c r="BP92" s="33"/>
      <c r="BQ92" s="40"/>
      <c r="BR92" s="56"/>
    </row>
    <row r="93" spans="1:70" s="3" customFormat="1" ht="67.5" x14ac:dyDescent="0.25">
      <c r="A93" s="34" t="s">
        <v>1237</v>
      </c>
      <c r="B93" s="35" t="s">
        <v>485</v>
      </c>
      <c r="C93" s="196" t="s">
        <v>486</v>
      </c>
      <c r="D93" s="196"/>
      <c r="E93" s="196"/>
      <c r="F93" s="34" t="s">
        <v>487</v>
      </c>
      <c r="G93" s="65">
        <v>-3.0000000000000001E-3</v>
      </c>
      <c r="H93" s="38">
        <v>47206.35</v>
      </c>
      <c r="I93" s="38"/>
      <c r="J93" s="38">
        <v>47206.35</v>
      </c>
      <c r="K93" s="36" t="s">
        <v>40</v>
      </c>
      <c r="L93" s="38">
        <v>-141.62</v>
      </c>
      <c r="M93" s="38"/>
      <c r="N93" s="39"/>
      <c r="O93" s="38">
        <v>-141.62</v>
      </c>
      <c r="BP93" s="33"/>
      <c r="BQ93" s="40" t="s">
        <v>486</v>
      </c>
      <c r="BR93" s="56"/>
    </row>
    <row r="94" spans="1:70" s="3" customFormat="1" ht="67.5" x14ac:dyDescent="0.25">
      <c r="A94" s="34" t="s">
        <v>246</v>
      </c>
      <c r="B94" s="35"/>
      <c r="C94" s="196" t="s">
        <v>488</v>
      </c>
      <c r="D94" s="196"/>
      <c r="E94" s="196"/>
      <c r="F94" s="34" t="s">
        <v>404</v>
      </c>
      <c r="G94" s="55">
        <v>30</v>
      </c>
      <c r="H94" s="38"/>
      <c r="I94" s="38"/>
      <c r="J94" s="38"/>
      <c r="K94" s="36" t="s">
        <v>40</v>
      </c>
      <c r="L94" s="38"/>
      <c r="M94" s="38"/>
      <c r="N94" s="39"/>
      <c r="O94" s="38"/>
      <c r="BP94" s="33"/>
      <c r="BQ94" s="40" t="s">
        <v>488</v>
      </c>
      <c r="BR94" s="56"/>
    </row>
    <row r="95" spans="1:70" s="3" customFormat="1" ht="67.5" x14ac:dyDescent="0.25">
      <c r="A95" s="34" t="s">
        <v>1340</v>
      </c>
      <c r="B95" s="35" t="s">
        <v>301</v>
      </c>
      <c r="C95" s="196" t="s">
        <v>302</v>
      </c>
      <c r="D95" s="196"/>
      <c r="E95" s="196"/>
      <c r="F95" s="34" t="s">
        <v>37</v>
      </c>
      <c r="G95" s="37">
        <v>0.25</v>
      </c>
      <c r="H95" s="38" t="s">
        <v>303</v>
      </c>
      <c r="I95" s="38" t="s">
        <v>304</v>
      </c>
      <c r="J95" s="38">
        <v>1471.29</v>
      </c>
      <c r="K95" s="36" t="s">
        <v>40</v>
      </c>
      <c r="L95" s="38">
        <v>4191.25</v>
      </c>
      <c r="M95" s="38">
        <v>3714.19</v>
      </c>
      <c r="N95" s="39" t="s">
        <v>1371</v>
      </c>
      <c r="O95" s="38">
        <v>367.83</v>
      </c>
      <c r="BP95" s="33"/>
      <c r="BQ95" s="40" t="s">
        <v>302</v>
      </c>
      <c r="BR95" s="56"/>
    </row>
    <row r="96" spans="1:70" s="3" customFormat="1" ht="15" x14ac:dyDescent="0.25">
      <c r="A96" s="41"/>
      <c r="B96" s="42"/>
      <c r="C96" s="43" t="s">
        <v>1372</v>
      </c>
      <c r="D96" s="44"/>
      <c r="E96" s="44"/>
      <c r="F96" s="44"/>
      <c r="G96" s="44"/>
      <c r="H96" s="44"/>
      <c r="I96" s="44"/>
      <c r="J96" s="44"/>
      <c r="K96" s="44"/>
      <c r="L96" s="44"/>
      <c r="M96" s="44"/>
      <c r="N96" s="44"/>
      <c r="O96" s="45"/>
      <c r="BP96" s="33"/>
      <c r="BQ96" s="40"/>
      <c r="BR96" s="56"/>
    </row>
    <row r="97" spans="1:70" s="3" customFormat="1" ht="15" x14ac:dyDescent="0.25">
      <c r="A97" s="46"/>
      <c r="B97" s="47"/>
      <c r="C97" s="47"/>
      <c r="D97" s="47"/>
      <c r="E97" s="48" t="s">
        <v>1373</v>
      </c>
      <c r="F97" s="48"/>
      <c r="G97" s="49"/>
      <c r="H97" s="50"/>
      <c r="I97" s="17"/>
      <c r="J97" s="17"/>
      <c r="K97" s="17"/>
      <c r="L97" s="51">
        <v>3607.41</v>
      </c>
      <c r="M97" s="52"/>
      <c r="N97" s="52"/>
      <c r="O97" s="53"/>
      <c r="BP97" s="33"/>
      <c r="BQ97" s="40"/>
      <c r="BR97" s="56"/>
    </row>
    <row r="98" spans="1:70" s="3" customFormat="1" ht="15" x14ac:dyDescent="0.25">
      <c r="A98" s="46"/>
      <c r="B98" s="47"/>
      <c r="C98" s="47"/>
      <c r="D98" s="47"/>
      <c r="E98" s="48" t="s">
        <v>1374</v>
      </c>
      <c r="F98" s="48"/>
      <c r="G98" s="49"/>
      <c r="H98" s="50"/>
      <c r="I98" s="17"/>
      <c r="J98" s="17"/>
      <c r="K98" s="17"/>
      <c r="L98" s="51">
        <v>1896.68</v>
      </c>
      <c r="M98" s="52"/>
      <c r="N98" s="52"/>
      <c r="O98" s="53"/>
      <c r="BP98" s="33"/>
      <c r="BQ98" s="40"/>
      <c r="BR98" s="56"/>
    </row>
    <row r="99" spans="1:70" s="3" customFormat="1" ht="15" x14ac:dyDescent="0.25">
      <c r="A99" s="46"/>
      <c r="B99" s="47"/>
      <c r="C99" s="47"/>
      <c r="D99" s="47"/>
      <c r="E99" s="48" t="s">
        <v>45</v>
      </c>
      <c r="F99" s="48"/>
      <c r="G99" s="49"/>
      <c r="H99" s="50"/>
      <c r="I99" s="17"/>
      <c r="J99" s="17"/>
      <c r="K99" s="17"/>
      <c r="L99" s="51">
        <v>9695.34</v>
      </c>
      <c r="M99" s="52"/>
      <c r="N99" s="52"/>
      <c r="O99" s="53"/>
      <c r="BP99" s="33"/>
      <c r="BQ99" s="40"/>
      <c r="BR99" s="56"/>
    </row>
    <row r="100" spans="1:70" s="3" customFormat="1" ht="67.5" x14ac:dyDescent="0.25">
      <c r="A100" s="34" t="s">
        <v>1242</v>
      </c>
      <c r="B100" s="35" t="s">
        <v>495</v>
      </c>
      <c r="C100" s="196" t="s">
        <v>496</v>
      </c>
      <c r="D100" s="196"/>
      <c r="E100" s="196"/>
      <c r="F100" s="34" t="s">
        <v>497</v>
      </c>
      <c r="G100" s="37">
        <v>-0.51</v>
      </c>
      <c r="H100" s="38">
        <v>655.95</v>
      </c>
      <c r="I100" s="38"/>
      <c r="J100" s="38">
        <v>655.95</v>
      </c>
      <c r="K100" s="36" t="s">
        <v>40</v>
      </c>
      <c r="L100" s="38">
        <v>-334.53</v>
      </c>
      <c r="M100" s="38"/>
      <c r="N100" s="39"/>
      <c r="O100" s="38">
        <v>-334.53</v>
      </c>
      <c r="BP100" s="33"/>
      <c r="BQ100" s="40" t="s">
        <v>496</v>
      </c>
      <c r="BR100" s="56"/>
    </row>
    <row r="101" spans="1:70" s="3" customFormat="1" ht="67.5" x14ac:dyDescent="0.25">
      <c r="A101" s="34" t="s">
        <v>1189</v>
      </c>
      <c r="B101" s="35" t="s">
        <v>499</v>
      </c>
      <c r="C101" s="196" t="s">
        <v>500</v>
      </c>
      <c r="D101" s="196"/>
      <c r="E101" s="196"/>
      <c r="F101" s="34" t="s">
        <v>497</v>
      </c>
      <c r="G101" s="37">
        <v>-0.51</v>
      </c>
      <c r="H101" s="38">
        <v>17.12</v>
      </c>
      <c r="I101" s="38"/>
      <c r="J101" s="38">
        <v>17.12</v>
      </c>
      <c r="K101" s="36" t="s">
        <v>40</v>
      </c>
      <c r="L101" s="38">
        <v>-8.73</v>
      </c>
      <c r="M101" s="38"/>
      <c r="N101" s="39"/>
      <c r="O101" s="38">
        <v>-8.73</v>
      </c>
      <c r="BP101" s="33"/>
      <c r="BQ101" s="40" t="s">
        <v>500</v>
      </c>
      <c r="BR101" s="56"/>
    </row>
    <row r="102" spans="1:70" s="3" customFormat="1" ht="67.5" x14ac:dyDescent="0.25">
      <c r="A102" s="34" t="s">
        <v>258</v>
      </c>
      <c r="B102" s="35"/>
      <c r="C102" s="196" t="s">
        <v>501</v>
      </c>
      <c r="D102" s="196"/>
      <c r="E102" s="196"/>
      <c r="F102" s="34" t="s">
        <v>145</v>
      </c>
      <c r="G102" s="54">
        <v>25.5</v>
      </c>
      <c r="H102" s="38"/>
      <c r="I102" s="38"/>
      <c r="J102" s="38"/>
      <c r="K102" s="36" t="s">
        <v>40</v>
      </c>
      <c r="L102" s="38"/>
      <c r="M102" s="38"/>
      <c r="N102" s="39"/>
      <c r="O102" s="38"/>
      <c r="BP102" s="33"/>
      <c r="BQ102" s="40" t="s">
        <v>501</v>
      </c>
      <c r="BR102" s="56"/>
    </row>
    <row r="103" spans="1:70" s="3" customFormat="1" ht="15" x14ac:dyDescent="0.25">
      <c r="A103" s="41"/>
      <c r="B103" s="42"/>
      <c r="C103" s="43" t="s">
        <v>1375</v>
      </c>
      <c r="D103" s="44"/>
      <c r="E103" s="44"/>
      <c r="F103" s="44"/>
      <c r="G103" s="44"/>
      <c r="H103" s="44"/>
      <c r="I103" s="44"/>
      <c r="J103" s="44"/>
      <c r="K103" s="44"/>
      <c r="L103" s="44"/>
      <c r="M103" s="44"/>
      <c r="N103" s="44"/>
      <c r="O103" s="45"/>
      <c r="BP103" s="33"/>
      <c r="BQ103" s="40"/>
      <c r="BR103" s="56"/>
    </row>
    <row r="104" spans="1:70" s="3" customFormat="1" ht="67.5" x14ac:dyDescent="0.25">
      <c r="A104" s="34" t="s">
        <v>260</v>
      </c>
      <c r="B104" s="35"/>
      <c r="C104" s="196" t="s">
        <v>503</v>
      </c>
      <c r="D104" s="196"/>
      <c r="E104" s="196"/>
      <c r="F104" s="34" t="s">
        <v>504</v>
      </c>
      <c r="G104" s="55">
        <v>1</v>
      </c>
      <c r="H104" s="38"/>
      <c r="I104" s="38"/>
      <c r="J104" s="38"/>
      <c r="K104" s="36" t="s">
        <v>40</v>
      </c>
      <c r="L104" s="38"/>
      <c r="M104" s="38"/>
      <c r="N104" s="39"/>
      <c r="O104" s="38"/>
      <c r="BP104" s="33"/>
      <c r="BQ104" s="40" t="s">
        <v>503</v>
      </c>
      <c r="BR104" s="56"/>
    </row>
    <row r="105" spans="1:70" s="3" customFormat="1" ht="15" x14ac:dyDescent="0.25">
      <c r="A105" s="197" t="s">
        <v>520</v>
      </c>
      <c r="B105" s="198"/>
      <c r="C105" s="198"/>
      <c r="D105" s="198"/>
      <c r="E105" s="198"/>
      <c r="F105" s="198"/>
      <c r="G105" s="198"/>
      <c r="H105" s="198"/>
      <c r="I105" s="198"/>
      <c r="J105" s="198"/>
      <c r="K105" s="198"/>
      <c r="L105" s="198"/>
      <c r="M105" s="198"/>
      <c r="N105" s="198"/>
      <c r="O105" s="199"/>
      <c r="BP105" s="33"/>
      <c r="BQ105" s="40"/>
      <c r="BR105" s="56" t="s">
        <v>520</v>
      </c>
    </row>
    <row r="106" spans="1:70" s="3" customFormat="1" ht="67.5" x14ac:dyDescent="0.25">
      <c r="A106" s="34" t="s">
        <v>474</v>
      </c>
      <c r="B106" s="35" t="s">
        <v>522</v>
      </c>
      <c r="C106" s="196" t="s">
        <v>523</v>
      </c>
      <c r="D106" s="196"/>
      <c r="E106" s="196"/>
      <c r="F106" s="34" t="s">
        <v>37</v>
      </c>
      <c r="G106" s="37">
        <v>1.75</v>
      </c>
      <c r="H106" s="38" t="s">
        <v>524</v>
      </c>
      <c r="I106" s="38" t="s">
        <v>525</v>
      </c>
      <c r="J106" s="38">
        <v>5162.1000000000004</v>
      </c>
      <c r="K106" s="36" t="s">
        <v>40</v>
      </c>
      <c r="L106" s="38">
        <v>35491.519999999997</v>
      </c>
      <c r="M106" s="38">
        <v>22442.3</v>
      </c>
      <c r="N106" s="39" t="s">
        <v>1376</v>
      </c>
      <c r="O106" s="38">
        <v>9033.67</v>
      </c>
      <c r="BP106" s="33"/>
      <c r="BQ106" s="40" t="s">
        <v>523</v>
      </c>
      <c r="BR106" s="56"/>
    </row>
    <row r="107" spans="1:70" s="3" customFormat="1" ht="15" x14ac:dyDescent="0.25">
      <c r="A107" s="41"/>
      <c r="B107" s="42"/>
      <c r="C107" s="43" t="s">
        <v>1377</v>
      </c>
      <c r="D107" s="44"/>
      <c r="E107" s="44"/>
      <c r="F107" s="44"/>
      <c r="G107" s="44"/>
      <c r="H107" s="44"/>
      <c r="I107" s="44"/>
      <c r="J107" s="44"/>
      <c r="K107" s="44"/>
      <c r="L107" s="44"/>
      <c r="M107" s="44"/>
      <c r="N107" s="44"/>
      <c r="O107" s="45"/>
      <c r="BP107" s="33"/>
      <c r="BQ107" s="40"/>
      <c r="BR107" s="56"/>
    </row>
    <row r="108" spans="1:70" s="3" customFormat="1" ht="15" x14ac:dyDescent="0.25">
      <c r="A108" s="46"/>
      <c r="B108" s="47"/>
      <c r="C108" s="47"/>
      <c r="D108" s="47"/>
      <c r="E108" s="48" t="s">
        <v>1378</v>
      </c>
      <c r="F108" s="48"/>
      <c r="G108" s="49"/>
      <c r="H108" s="50"/>
      <c r="I108" s="17"/>
      <c r="J108" s="17"/>
      <c r="K108" s="17"/>
      <c r="L108" s="51">
        <v>21963.43</v>
      </c>
      <c r="M108" s="52"/>
      <c r="N108" s="52"/>
      <c r="O108" s="53"/>
      <c r="BP108" s="33"/>
      <c r="BQ108" s="40"/>
      <c r="BR108" s="56"/>
    </row>
    <row r="109" spans="1:70" s="3" customFormat="1" ht="15" x14ac:dyDescent="0.25">
      <c r="A109" s="46"/>
      <c r="B109" s="47"/>
      <c r="C109" s="47"/>
      <c r="D109" s="47"/>
      <c r="E109" s="48" t="s">
        <v>1379</v>
      </c>
      <c r="F109" s="48"/>
      <c r="G109" s="49"/>
      <c r="H109" s="50"/>
      <c r="I109" s="17"/>
      <c r="J109" s="17"/>
      <c r="K109" s="17"/>
      <c r="L109" s="51">
        <v>11547.78</v>
      </c>
      <c r="M109" s="52"/>
      <c r="N109" s="52"/>
      <c r="O109" s="53"/>
      <c r="BP109" s="33"/>
      <c r="BQ109" s="40"/>
      <c r="BR109" s="56"/>
    </row>
    <row r="110" spans="1:70" s="3" customFormat="1" ht="15" x14ac:dyDescent="0.25">
      <c r="A110" s="46"/>
      <c r="B110" s="47"/>
      <c r="C110" s="47"/>
      <c r="D110" s="47"/>
      <c r="E110" s="48" t="s">
        <v>45</v>
      </c>
      <c r="F110" s="48"/>
      <c r="G110" s="49"/>
      <c r="H110" s="50"/>
      <c r="I110" s="17"/>
      <c r="J110" s="17"/>
      <c r="K110" s="17"/>
      <c r="L110" s="51">
        <v>69002.73</v>
      </c>
      <c r="M110" s="52"/>
      <c r="N110" s="52"/>
      <c r="O110" s="53"/>
      <c r="BP110" s="33"/>
      <c r="BQ110" s="40"/>
      <c r="BR110" s="56"/>
    </row>
    <row r="111" spans="1:70" s="3" customFormat="1" ht="67.5" x14ac:dyDescent="0.25">
      <c r="A111" s="34" t="s">
        <v>484</v>
      </c>
      <c r="B111" s="35" t="s">
        <v>531</v>
      </c>
      <c r="C111" s="196" t="s">
        <v>532</v>
      </c>
      <c r="D111" s="196"/>
      <c r="E111" s="196"/>
      <c r="F111" s="34" t="s">
        <v>487</v>
      </c>
      <c r="G111" s="66">
        <v>-3.8149999999999998E-3</v>
      </c>
      <c r="H111" s="38">
        <v>154011.51999999999</v>
      </c>
      <c r="I111" s="38"/>
      <c r="J111" s="38">
        <v>154011.51999999999</v>
      </c>
      <c r="K111" s="36" t="s">
        <v>40</v>
      </c>
      <c r="L111" s="38">
        <v>-587.54999999999995</v>
      </c>
      <c r="M111" s="38"/>
      <c r="N111" s="39"/>
      <c r="O111" s="38">
        <v>-587.54999999999995</v>
      </c>
      <c r="BP111" s="33"/>
      <c r="BQ111" s="40" t="s">
        <v>532</v>
      </c>
      <c r="BR111" s="56"/>
    </row>
    <row r="112" spans="1:70" s="3" customFormat="1" ht="67.5" x14ac:dyDescent="0.25">
      <c r="A112" s="34" t="s">
        <v>1247</v>
      </c>
      <c r="B112" s="35" t="s">
        <v>533</v>
      </c>
      <c r="C112" s="196" t="s">
        <v>534</v>
      </c>
      <c r="D112" s="196"/>
      <c r="E112" s="196"/>
      <c r="F112" s="34" t="s">
        <v>477</v>
      </c>
      <c r="G112" s="65">
        <v>-0.875</v>
      </c>
      <c r="H112" s="38">
        <v>297.02999999999997</v>
      </c>
      <c r="I112" s="38"/>
      <c r="J112" s="38">
        <v>297.02999999999997</v>
      </c>
      <c r="K112" s="36" t="s">
        <v>40</v>
      </c>
      <c r="L112" s="38">
        <v>-259.89999999999998</v>
      </c>
      <c r="M112" s="38"/>
      <c r="N112" s="39"/>
      <c r="O112" s="38">
        <v>-259.89999999999998</v>
      </c>
      <c r="BP112" s="33"/>
      <c r="BQ112" s="40" t="s">
        <v>534</v>
      </c>
      <c r="BR112" s="56"/>
    </row>
    <row r="113" spans="1:70" s="3" customFormat="1" ht="67.5" x14ac:dyDescent="0.25">
      <c r="A113" s="34" t="s">
        <v>489</v>
      </c>
      <c r="B113" s="35" t="s">
        <v>536</v>
      </c>
      <c r="C113" s="196" t="s">
        <v>537</v>
      </c>
      <c r="D113" s="196"/>
      <c r="E113" s="196"/>
      <c r="F113" s="34" t="s">
        <v>538</v>
      </c>
      <c r="G113" s="54">
        <v>-17.5</v>
      </c>
      <c r="H113" s="38">
        <v>5.39</v>
      </c>
      <c r="I113" s="38"/>
      <c r="J113" s="38">
        <v>5.39</v>
      </c>
      <c r="K113" s="36" t="s">
        <v>40</v>
      </c>
      <c r="L113" s="38">
        <v>-94.33</v>
      </c>
      <c r="M113" s="38"/>
      <c r="N113" s="39"/>
      <c r="O113" s="38">
        <v>-94.33</v>
      </c>
      <c r="BP113" s="33"/>
      <c r="BQ113" s="40" t="s">
        <v>537</v>
      </c>
      <c r="BR113" s="56"/>
    </row>
    <row r="114" spans="1:70" s="3" customFormat="1" ht="67.5" x14ac:dyDescent="0.25">
      <c r="A114" s="34" t="s">
        <v>274</v>
      </c>
      <c r="B114" s="35"/>
      <c r="C114" s="196" t="s">
        <v>540</v>
      </c>
      <c r="D114" s="196"/>
      <c r="E114" s="196"/>
      <c r="F114" s="34" t="s">
        <v>145</v>
      </c>
      <c r="G114" s="54">
        <v>123.6</v>
      </c>
      <c r="H114" s="38"/>
      <c r="I114" s="38"/>
      <c r="J114" s="38"/>
      <c r="K114" s="36" t="s">
        <v>40</v>
      </c>
      <c r="L114" s="38"/>
      <c r="M114" s="38"/>
      <c r="N114" s="39"/>
      <c r="O114" s="38"/>
      <c r="BP114" s="33"/>
      <c r="BQ114" s="40" t="s">
        <v>540</v>
      </c>
      <c r="BR114" s="56"/>
    </row>
    <row r="115" spans="1:70" s="3" customFormat="1" ht="15" x14ac:dyDescent="0.25">
      <c r="A115" s="41"/>
      <c r="B115" s="42"/>
      <c r="C115" s="43" t="s">
        <v>1380</v>
      </c>
      <c r="D115" s="44"/>
      <c r="E115" s="44"/>
      <c r="F115" s="44"/>
      <c r="G115" s="44"/>
      <c r="H115" s="44"/>
      <c r="I115" s="44"/>
      <c r="J115" s="44"/>
      <c r="K115" s="44"/>
      <c r="L115" s="44"/>
      <c r="M115" s="44"/>
      <c r="N115" s="44"/>
      <c r="O115" s="45"/>
      <c r="BP115" s="33"/>
      <c r="BQ115" s="40"/>
      <c r="BR115" s="56"/>
    </row>
    <row r="116" spans="1:70" s="3" customFormat="1" ht="67.5" x14ac:dyDescent="0.25">
      <c r="A116" s="34" t="s">
        <v>277</v>
      </c>
      <c r="B116" s="35"/>
      <c r="C116" s="196" t="s">
        <v>543</v>
      </c>
      <c r="D116" s="196"/>
      <c r="E116" s="196"/>
      <c r="F116" s="34" t="s">
        <v>145</v>
      </c>
      <c r="G116" s="37">
        <v>56.65</v>
      </c>
      <c r="H116" s="38"/>
      <c r="I116" s="38"/>
      <c r="J116" s="38"/>
      <c r="K116" s="36" t="s">
        <v>40</v>
      </c>
      <c r="L116" s="38"/>
      <c r="M116" s="38"/>
      <c r="N116" s="39"/>
      <c r="O116" s="38"/>
      <c r="BP116" s="33"/>
      <c r="BQ116" s="40" t="s">
        <v>543</v>
      </c>
      <c r="BR116" s="56"/>
    </row>
    <row r="117" spans="1:70" s="3" customFormat="1" ht="15" x14ac:dyDescent="0.25">
      <c r="A117" s="41"/>
      <c r="B117" s="42"/>
      <c r="C117" s="43" t="s">
        <v>544</v>
      </c>
      <c r="D117" s="44"/>
      <c r="E117" s="44"/>
      <c r="F117" s="44"/>
      <c r="G117" s="44"/>
      <c r="H117" s="44"/>
      <c r="I117" s="44"/>
      <c r="J117" s="44"/>
      <c r="K117" s="44"/>
      <c r="L117" s="44"/>
      <c r="M117" s="44"/>
      <c r="N117" s="44"/>
      <c r="O117" s="45"/>
      <c r="BP117" s="33"/>
      <c r="BQ117" s="40"/>
      <c r="BR117" s="56"/>
    </row>
    <row r="118" spans="1:70" s="3" customFormat="1" ht="67.5" x14ac:dyDescent="0.25">
      <c r="A118" s="34" t="s">
        <v>280</v>
      </c>
      <c r="B118" s="35"/>
      <c r="C118" s="196" t="s">
        <v>546</v>
      </c>
      <c r="D118" s="196"/>
      <c r="E118" s="196"/>
      <c r="F118" s="34" t="s">
        <v>404</v>
      </c>
      <c r="G118" s="55">
        <v>240</v>
      </c>
      <c r="H118" s="38"/>
      <c r="I118" s="38"/>
      <c r="J118" s="38"/>
      <c r="K118" s="36" t="s">
        <v>40</v>
      </c>
      <c r="L118" s="38"/>
      <c r="M118" s="38"/>
      <c r="N118" s="39"/>
      <c r="O118" s="38"/>
      <c r="BP118" s="33"/>
      <c r="BQ118" s="40" t="s">
        <v>546</v>
      </c>
      <c r="BR118" s="56"/>
    </row>
    <row r="119" spans="1:70" s="3" customFormat="1" ht="67.5" x14ac:dyDescent="0.25">
      <c r="A119" s="34" t="s">
        <v>283</v>
      </c>
      <c r="B119" s="35"/>
      <c r="C119" s="196" t="s">
        <v>1342</v>
      </c>
      <c r="D119" s="196"/>
      <c r="E119" s="196"/>
      <c r="F119" s="34" t="s">
        <v>404</v>
      </c>
      <c r="G119" s="55">
        <v>110</v>
      </c>
      <c r="H119" s="38"/>
      <c r="I119" s="38"/>
      <c r="J119" s="38"/>
      <c r="K119" s="36" t="s">
        <v>40</v>
      </c>
      <c r="L119" s="38"/>
      <c r="M119" s="38"/>
      <c r="N119" s="39"/>
      <c r="O119" s="38"/>
      <c r="BP119" s="33"/>
      <c r="BQ119" s="40" t="s">
        <v>1342</v>
      </c>
      <c r="BR119" s="56"/>
    </row>
    <row r="120" spans="1:70" s="3" customFormat="1" ht="67.5" x14ac:dyDescent="0.25">
      <c r="A120" s="34" t="s">
        <v>286</v>
      </c>
      <c r="B120" s="35"/>
      <c r="C120" s="196" t="s">
        <v>549</v>
      </c>
      <c r="D120" s="196"/>
      <c r="E120" s="196"/>
      <c r="F120" s="34" t="s">
        <v>404</v>
      </c>
      <c r="G120" s="55">
        <v>350</v>
      </c>
      <c r="H120" s="38"/>
      <c r="I120" s="38"/>
      <c r="J120" s="38"/>
      <c r="K120" s="36" t="s">
        <v>40</v>
      </c>
      <c r="L120" s="38"/>
      <c r="M120" s="38"/>
      <c r="N120" s="39"/>
      <c r="O120" s="38"/>
      <c r="BP120" s="33"/>
      <c r="BQ120" s="40" t="s">
        <v>549</v>
      </c>
      <c r="BR120" s="56"/>
    </row>
    <row r="121" spans="1:70" s="3" customFormat="1" ht="15" x14ac:dyDescent="0.25">
      <c r="A121" s="197" t="s">
        <v>550</v>
      </c>
      <c r="B121" s="198"/>
      <c r="C121" s="198"/>
      <c r="D121" s="198"/>
      <c r="E121" s="198"/>
      <c r="F121" s="198"/>
      <c r="G121" s="198"/>
      <c r="H121" s="198"/>
      <c r="I121" s="198"/>
      <c r="J121" s="198"/>
      <c r="K121" s="198"/>
      <c r="L121" s="198"/>
      <c r="M121" s="198"/>
      <c r="N121" s="198"/>
      <c r="O121" s="199"/>
      <c r="BP121" s="33"/>
      <c r="BQ121" s="40"/>
      <c r="BR121" s="56" t="s">
        <v>550</v>
      </c>
    </row>
    <row r="122" spans="1:70" s="3" customFormat="1" ht="67.5" x14ac:dyDescent="0.25">
      <c r="A122" s="34" t="s">
        <v>290</v>
      </c>
      <c r="B122" s="35" t="s">
        <v>551</v>
      </c>
      <c r="C122" s="196" t="s">
        <v>552</v>
      </c>
      <c r="D122" s="196"/>
      <c r="E122" s="196"/>
      <c r="F122" s="34" t="s">
        <v>553</v>
      </c>
      <c r="G122" s="55">
        <v>175</v>
      </c>
      <c r="H122" s="38" t="s">
        <v>554</v>
      </c>
      <c r="I122" s="38" t="s">
        <v>39</v>
      </c>
      <c r="J122" s="38">
        <v>42.46</v>
      </c>
      <c r="K122" s="36" t="s">
        <v>40</v>
      </c>
      <c r="L122" s="38">
        <v>89673.5</v>
      </c>
      <c r="M122" s="38">
        <v>76083</v>
      </c>
      <c r="N122" s="39" t="s">
        <v>1381</v>
      </c>
      <c r="O122" s="38">
        <v>7430.5</v>
      </c>
      <c r="BP122" s="33"/>
      <c r="BQ122" s="40" t="s">
        <v>552</v>
      </c>
      <c r="BR122" s="56"/>
    </row>
    <row r="123" spans="1:70" s="3" customFormat="1" ht="15" x14ac:dyDescent="0.25">
      <c r="A123" s="41"/>
      <c r="B123" s="42"/>
      <c r="C123" s="43" t="s">
        <v>1382</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1383</v>
      </c>
      <c r="F124" s="48"/>
      <c r="G124" s="49"/>
      <c r="H124" s="50"/>
      <c r="I124" s="17"/>
      <c r="J124" s="17"/>
      <c r="K124" s="17"/>
      <c r="L124" s="51">
        <v>74900.490000000005</v>
      </c>
      <c r="M124" s="52"/>
      <c r="N124" s="52"/>
      <c r="O124" s="53"/>
      <c r="BP124" s="33"/>
      <c r="BQ124" s="40"/>
      <c r="BR124" s="56"/>
    </row>
    <row r="125" spans="1:70" s="3" customFormat="1" ht="15" x14ac:dyDescent="0.25">
      <c r="A125" s="46"/>
      <c r="B125" s="47"/>
      <c r="C125" s="47"/>
      <c r="D125" s="47"/>
      <c r="E125" s="48" t="s">
        <v>1384</v>
      </c>
      <c r="F125" s="48"/>
      <c r="G125" s="49"/>
      <c r="H125" s="50"/>
      <c r="I125" s="17"/>
      <c r="J125" s="17"/>
      <c r="K125" s="17"/>
      <c r="L125" s="51">
        <v>39380.67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203954.66</v>
      </c>
      <c r="M126" s="52"/>
      <c r="N126" s="52"/>
      <c r="O126" s="53"/>
      <c r="BP126" s="33"/>
      <c r="BQ126" s="40"/>
      <c r="BR126" s="56"/>
    </row>
    <row r="127" spans="1:70" s="3" customFormat="1" ht="67.5" x14ac:dyDescent="0.25">
      <c r="A127" s="34" t="s">
        <v>297</v>
      </c>
      <c r="B127" s="35"/>
      <c r="C127" s="196" t="s">
        <v>559</v>
      </c>
      <c r="D127" s="196"/>
      <c r="E127" s="196"/>
      <c r="F127" s="34" t="s">
        <v>560</v>
      </c>
      <c r="G127" s="55">
        <v>1</v>
      </c>
      <c r="H127" s="38"/>
      <c r="I127" s="38"/>
      <c r="J127" s="38"/>
      <c r="K127" s="36" t="s">
        <v>40</v>
      </c>
      <c r="L127" s="38"/>
      <c r="M127" s="38"/>
      <c r="N127" s="39"/>
      <c r="O127" s="38"/>
      <c r="BP127" s="33"/>
      <c r="BQ127" s="40" t="s">
        <v>559</v>
      </c>
      <c r="BR127" s="56"/>
    </row>
    <row r="128" spans="1:70" s="3" customFormat="1" ht="67.5" x14ac:dyDescent="0.25">
      <c r="A128" s="34" t="s">
        <v>677</v>
      </c>
      <c r="B128" s="35"/>
      <c r="C128" s="196" t="s">
        <v>562</v>
      </c>
      <c r="D128" s="196"/>
      <c r="E128" s="196"/>
      <c r="F128" s="34" t="s">
        <v>560</v>
      </c>
      <c r="G128" s="55">
        <v>2</v>
      </c>
      <c r="H128" s="38"/>
      <c r="I128" s="38"/>
      <c r="J128" s="38"/>
      <c r="K128" s="36" t="s">
        <v>40</v>
      </c>
      <c r="L128" s="38"/>
      <c r="M128" s="38"/>
      <c r="N128" s="39"/>
      <c r="O128" s="38"/>
      <c r="BP128" s="33"/>
      <c r="BQ128" s="40" t="s">
        <v>562</v>
      </c>
      <c r="BR128" s="56"/>
    </row>
    <row r="129" spans="1:70" s="3" customFormat="1" ht="67.5" x14ac:dyDescent="0.25">
      <c r="A129" s="34" t="s">
        <v>678</v>
      </c>
      <c r="B129" s="35"/>
      <c r="C129" s="196" t="s">
        <v>563</v>
      </c>
      <c r="D129" s="196"/>
      <c r="E129" s="196"/>
      <c r="F129" s="34" t="s">
        <v>560</v>
      </c>
      <c r="G129" s="55">
        <v>1</v>
      </c>
      <c r="H129" s="38"/>
      <c r="I129" s="38"/>
      <c r="J129" s="38"/>
      <c r="K129" s="36" t="s">
        <v>40</v>
      </c>
      <c r="L129" s="38"/>
      <c r="M129" s="38"/>
      <c r="N129" s="39"/>
      <c r="O129" s="38"/>
      <c r="BP129" s="33"/>
      <c r="BQ129" s="40" t="s">
        <v>563</v>
      </c>
      <c r="BR129" s="56"/>
    </row>
    <row r="130" spans="1:70" s="3" customFormat="1" ht="67.5" x14ac:dyDescent="0.25">
      <c r="A130" s="34" t="s">
        <v>300</v>
      </c>
      <c r="B130" s="35" t="s">
        <v>1090</v>
      </c>
      <c r="C130" s="196" t="s">
        <v>1091</v>
      </c>
      <c r="D130" s="196"/>
      <c r="E130" s="196"/>
      <c r="F130" s="34" t="s">
        <v>553</v>
      </c>
      <c r="G130" s="55">
        <v>2</v>
      </c>
      <c r="H130" s="38" t="s">
        <v>1092</v>
      </c>
      <c r="I130" s="38" t="s">
        <v>39</v>
      </c>
      <c r="J130" s="38">
        <v>43.48</v>
      </c>
      <c r="K130" s="36" t="s">
        <v>40</v>
      </c>
      <c r="L130" s="38">
        <v>1348.16</v>
      </c>
      <c r="M130" s="38">
        <v>1190.8</v>
      </c>
      <c r="N130" s="39" t="s">
        <v>1093</v>
      </c>
      <c r="O130" s="38">
        <v>86.96</v>
      </c>
      <c r="BP130" s="33"/>
      <c r="BQ130" s="40" t="s">
        <v>1091</v>
      </c>
      <c r="BR130" s="56"/>
    </row>
    <row r="131" spans="1:70" s="3" customFormat="1" ht="15" x14ac:dyDescent="0.25">
      <c r="A131" s="46"/>
      <c r="B131" s="47"/>
      <c r="C131" s="47"/>
      <c r="D131" s="47"/>
      <c r="E131" s="48" t="s">
        <v>1094</v>
      </c>
      <c r="F131" s="48"/>
      <c r="G131" s="49"/>
      <c r="H131" s="50"/>
      <c r="I131" s="17"/>
      <c r="J131" s="17"/>
      <c r="K131" s="17"/>
      <c r="L131" s="51">
        <v>1167.6500000000001</v>
      </c>
      <c r="M131" s="52"/>
      <c r="N131" s="52"/>
      <c r="O131" s="53"/>
      <c r="BP131" s="33"/>
      <c r="BQ131" s="40"/>
      <c r="BR131" s="56"/>
    </row>
    <row r="132" spans="1:70" s="3" customFormat="1" ht="15" x14ac:dyDescent="0.25">
      <c r="A132" s="46"/>
      <c r="B132" s="47"/>
      <c r="C132" s="47"/>
      <c r="D132" s="47"/>
      <c r="E132" s="48" t="s">
        <v>1095</v>
      </c>
      <c r="F132" s="48"/>
      <c r="G132" s="49"/>
      <c r="H132" s="50"/>
      <c r="I132" s="17"/>
      <c r="J132" s="17"/>
      <c r="K132" s="17"/>
      <c r="L132" s="51">
        <v>613.91999999999996</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3129.73</v>
      </c>
      <c r="M133" s="52"/>
      <c r="N133" s="52"/>
      <c r="O133" s="53"/>
      <c r="BP133" s="33"/>
      <c r="BQ133" s="40"/>
      <c r="BR133" s="56"/>
    </row>
    <row r="134" spans="1:70" s="3" customFormat="1" ht="67.5" x14ac:dyDescent="0.25">
      <c r="A134" s="34" t="s">
        <v>309</v>
      </c>
      <c r="B134" s="35"/>
      <c r="C134" s="196" t="s">
        <v>1096</v>
      </c>
      <c r="D134" s="196"/>
      <c r="E134" s="196"/>
      <c r="F134" s="34" t="s">
        <v>573</v>
      </c>
      <c r="G134" s="55">
        <v>2</v>
      </c>
      <c r="H134" s="38"/>
      <c r="I134" s="38"/>
      <c r="J134" s="38"/>
      <c r="K134" s="36" t="s">
        <v>40</v>
      </c>
      <c r="L134" s="38"/>
      <c r="M134" s="38"/>
      <c r="N134" s="39"/>
      <c r="O134" s="38"/>
      <c r="BP134" s="33"/>
      <c r="BQ134" s="40" t="s">
        <v>1096</v>
      </c>
      <c r="BR134" s="56"/>
    </row>
    <row r="135" spans="1:70" s="3" customFormat="1" ht="15" x14ac:dyDescent="0.25">
      <c r="A135" s="197" t="s">
        <v>574</v>
      </c>
      <c r="B135" s="198"/>
      <c r="C135" s="198"/>
      <c r="D135" s="198"/>
      <c r="E135" s="198"/>
      <c r="F135" s="198"/>
      <c r="G135" s="198"/>
      <c r="H135" s="198"/>
      <c r="I135" s="198"/>
      <c r="J135" s="198"/>
      <c r="K135" s="198"/>
      <c r="L135" s="198"/>
      <c r="M135" s="198"/>
      <c r="N135" s="198"/>
      <c r="O135" s="199"/>
      <c r="BP135" s="33"/>
      <c r="BQ135" s="40"/>
      <c r="BR135" s="56" t="s">
        <v>574</v>
      </c>
    </row>
    <row r="136" spans="1:70" s="3" customFormat="1" ht="67.5" x14ac:dyDescent="0.25">
      <c r="A136" s="34" t="s">
        <v>1070</v>
      </c>
      <c r="B136" s="35" t="s">
        <v>576</v>
      </c>
      <c r="C136" s="196" t="s">
        <v>577</v>
      </c>
      <c r="D136" s="196"/>
      <c r="E136" s="196"/>
      <c r="F136" s="34" t="s">
        <v>578</v>
      </c>
      <c r="G136" s="55">
        <v>2</v>
      </c>
      <c r="H136" s="38" t="s">
        <v>579</v>
      </c>
      <c r="I136" s="38"/>
      <c r="J136" s="38">
        <v>116.59</v>
      </c>
      <c r="K136" s="36" t="s">
        <v>40</v>
      </c>
      <c r="L136" s="38">
        <v>592.28</v>
      </c>
      <c r="M136" s="38">
        <v>359.1</v>
      </c>
      <c r="N136" s="39"/>
      <c r="O136" s="38">
        <v>233.18</v>
      </c>
      <c r="BP136" s="33"/>
      <c r="BQ136" s="40" t="s">
        <v>577</v>
      </c>
      <c r="BR136" s="56"/>
    </row>
    <row r="137" spans="1:70" s="3" customFormat="1" ht="15" x14ac:dyDescent="0.25">
      <c r="A137" s="46"/>
      <c r="B137" s="47"/>
      <c r="C137" s="47"/>
      <c r="D137" s="47"/>
      <c r="E137" s="48" t="s">
        <v>1385</v>
      </c>
      <c r="F137" s="48"/>
      <c r="G137" s="49"/>
      <c r="H137" s="50"/>
      <c r="I137" s="17"/>
      <c r="J137" s="17"/>
      <c r="K137" s="17"/>
      <c r="L137" s="51">
        <v>348.33</v>
      </c>
      <c r="M137" s="52"/>
      <c r="N137" s="52"/>
      <c r="O137" s="53"/>
      <c r="BP137" s="33"/>
      <c r="BQ137" s="40"/>
      <c r="BR137" s="56"/>
    </row>
    <row r="138" spans="1:70" s="3" customFormat="1" ht="15" x14ac:dyDescent="0.25">
      <c r="A138" s="46"/>
      <c r="B138" s="47"/>
      <c r="C138" s="47"/>
      <c r="D138" s="47"/>
      <c r="E138" s="48" t="s">
        <v>1386</v>
      </c>
      <c r="F138" s="48"/>
      <c r="G138" s="49"/>
      <c r="H138" s="50"/>
      <c r="I138" s="17"/>
      <c r="J138" s="17"/>
      <c r="K138" s="17"/>
      <c r="L138" s="51">
        <v>183.14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1123.75</v>
      </c>
      <c r="M139" s="52"/>
      <c r="N139" s="52"/>
      <c r="O139" s="53"/>
      <c r="BP139" s="33"/>
      <c r="BQ139" s="40"/>
      <c r="BR139" s="56"/>
    </row>
    <row r="140" spans="1:70" s="3" customFormat="1" ht="67.5" x14ac:dyDescent="0.25">
      <c r="A140" s="34" t="s">
        <v>960</v>
      </c>
      <c r="B140" s="35" t="s">
        <v>583</v>
      </c>
      <c r="C140" s="196" t="s">
        <v>584</v>
      </c>
      <c r="D140" s="196"/>
      <c r="E140" s="196"/>
      <c r="F140" s="34" t="s">
        <v>401</v>
      </c>
      <c r="G140" s="54">
        <v>-0.3</v>
      </c>
      <c r="H140" s="38">
        <v>80.81</v>
      </c>
      <c r="I140" s="38"/>
      <c r="J140" s="38">
        <v>80.81</v>
      </c>
      <c r="K140" s="36" t="s">
        <v>40</v>
      </c>
      <c r="L140" s="38">
        <v>-24.24</v>
      </c>
      <c r="M140" s="38"/>
      <c r="N140" s="39"/>
      <c r="O140" s="38">
        <v>-24.24</v>
      </c>
      <c r="BP140" s="33"/>
      <c r="BQ140" s="40" t="s">
        <v>584</v>
      </c>
      <c r="BR140" s="56"/>
    </row>
    <row r="141" spans="1:70" s="3" customFormat="1" ht="67.5" x14ac:dyDescent="0.25">
      <c r="A141" s="34" t="s">
        <v>311</v>
      </c>
      <c r="B141" s="35" t="s">
        <v>586</v>
      </c>
      <c r="C141" s="196" t="s">
        <v>587</v>
      </c>
      <c r="D141" s="196"/>
      <c r="E141" s="196"/>
      <c r="F141" s="34" t="s">
        <v>401</v>
      </c>
      <c r="G141" s="37">
        <v>-1.44</v>
      </c>
      <c r="H141" s="38">
        <v>127.29</v>
      </c>
      <c r="I141" s="38"/>
      <c r="J141" s="38">
        <v>127.29</v>
      </c>
      <c r="K141" s="36" t="s">
        <v>40</v>
      </c>
      <c r="L141" s="38">
        <v>-183.3</v>
      </c>
      <c r="M141" s="38"/>
      <c r="N141" s="39"/>
      <c r="O141" s="38">
        <v>-183.3</v>
      </c>
      <c r="BP141" s="33"/>
      <c r="BQ141" s="40" t="s">
        <v>587</v>
      </c>
      <c r="BR141" s="56"/>
    </row>
    <row r="142" spans="1:70" s="3" customFormat="1" ht="67.5" x14ac:dyDescent="0.25">
      <c r="A142" s="34" t="s">
        <v>1254</v>
      </c>
      <c r="B142" s="35" t="s">
        <v>589</v>
      </c>
      <c r="C142" s="196" t="s">
        <v>590</v>
      </c>
      <c r="D142" s="196"/>
      <c r="E142" s="196"/>
      <c r="F142" s="34" t="s">
        <v>487</v>
      </c>
      <c r="G142" s="62">
        <v>-1.2E-4</v>
      </c>
      <c r="H142" s="38">
        <v>193833.84</v>
      </c>
      <c r="I142" s="38"/>
      <c r="J142" s="38">
        <v>193833.84</v>
      </c>
      <c r="K142" s="36" t="s">
        <v>40</v>
      </c>
      <c r="L142" s="38">
        <v>-23.26</v>
      </c>
      <c r="M142" s="38"/>
      <c r="N142" s="39"/>
      <c r="O142" s="38">
        <v>-23.26</v>
      </c>
      <c r="BP142" s="33"/>
      <c r="BQ142" s="40" t="s">
        <v>590</v>
      </c>
      <c r="BR142" s="56"/>
    </row>
    <row r="143" spans="1:70" s="3" customFormat="1" ht="67.5" x14ac:dyDescent="0.25">
      <c r="A143" s="34" t="s">
        <v>548</v>
      </c>
      <c r="B143" s="35"/>
      <c r="C143" s="196" t="s">
        <v>592</v>
      </c>
      <c r="D143" s="196"/>
      <c r="E143" s="196"/>
      <c r="F143" s="34" t="s">
        <v>404</v>
      </c>
      <c r="G143" s="55">
        <v>3</v>
      </c>
      <c r="H143" s="38"/>
      <c r="I143" s="38"/>
      <c r="J143" s="38"/>
      <c r="K143" s="36" t="s">
        <v>40</v>
      </c>
      <c r="L143" s="38"/>
      <c r="M143" s="38"/>
      <c r="N143" s="39"/>
      <c r="O143" s="38"/>
      <c r="BP143" s="33"/>
      <c r="BQ143" s="40" t="s">
        <v>592</v>
      </c>
      <c r="BR143" s="56"/>
    </row>
    <row r="144" spans="1:70" s="3" customFormat="1" ht="67.5" x14ac:dyDescent="0.25">
      <c r="A144" s="34" t="s">
        <v>686</v>
      </c>
      <c r="B144" s="35"/>
      <c r="C144" s="196" t="s">
        <v>594</v>
      </c>
      <c r="D144" s="196"/>
      <c r="E144" s="196"/>
      <c r="F144" s="34" t="s">
        <v>404</v>
      </c>
      <c r="G144" s="55">
        <v>1</v>
      </c>
      <c r="H144" s="38"/>
      <c r="I144" s="38"/>
      <c r="J144" s="38"/>
      <c r="K144" s="36" t="s">
        <v>40</v>
      </c>
      <c r="L144" s="38"/>
      <c r="M144" s="38"/>
      <c r="N144" s="39"/>
      <c r="O144" s="38"/>
      <c r="BP144" s="33"/>
      <c r="BQ144" s="40" t="s">
        <v>594</v>
      </c>
      <c r="BR144" s="56"/>
    </row>
    <row r="145" spans="1:72" s="3" customFormat="1" ht="67.5" x14ac:dyDescent="0.25">
      <c r="A145" s="34" t="s">
        <v>322</v>
      </c>
      <c r="B145" s="35"/>
      <c r="C145" s="196" t="s">
        <v>596</v>
      </c>
      <c r="D145" s="196"/>
      <c r="E145" s="196"/>
      <c r="F145" s="34" t="s">
        <v>404</v>
      </c>
      <c r="G145" s="55">
        <v>5</v>
      </c>
      <c r="H145" s="38"/>
      <c r="I145" s="38"/>
      <c r="J145" s="38"/>
      <c r="K145" s="36" t="s">
        <v>40</v>
      </c>
      <c r="L145" s="38"/>
      <c r="M145" s="38"/>
      <c r="N145" s="39"/>
      <c r="O145" s="38"/>
      <c r="BP145" s="33"/>
      <c r="BQ145" s="40" t="s">
        <v>596</v>
      </c>
      <c r="BR145" s="56"/>
    </row>
    <row r="146" spans="1:72" s="3" customFormat="1" ht="67.5" x14ac:dyDescent="0.25">
      <c r="A146" s="34" t="s">
        <v>561</v>
      </c>
      <c r="B146" s="35"/>
      <c r="C146" s="196" t="s">
        <v>598</v>
      </c>
      <c r="D146" s="196"/>
      <c r="E146" s="196"/>
      <c r="F146" s="34" t="s">
        <v>404</v>
      </c>
      <c r="G146" s="55">
        <v>3</v>
      </c>
      <c r="H146" s="38"/>
      <c r="I146" s="38"/>
      <c r="J146" s="38"/>
      <c r="K146" s="36" t="s">
        <v>40</v>
      </c>
      <c r="L146" s="38"/>
      <c r="M146" s="38"/>
      <c r="N146" s="39"/>
      <c r="O146" s="38"/>
      <c r="BP146" s="33"/>
      <c r="BQ146" s="40" t="s">
        <v>598</v>
      </c>
      <c r="BR146" s="56"/>
    </row>
    <row r="147" spans="1:72" s="3" customFormat="1" ht="22.5" x14ac:dyDescent="0.25">
      <c r="A147" s="204" t="s">
        <v>348</v>
      </c>
      <c r="B147" s="205"/>
      <c r="C147" s="205"/>
      <c r="D147" s="205"/>
      <c r="E147" s="205"/>
      <c r="F147" s="205"/>
      <c r="G147" s="205"/>
      <c r="H147" s="205"/>
      <c r="I147" s="205"/>
      <c r="J147" s="205"/>
      <c r="K147" s="206"/>
      <c r="L147" s="38">
        <v>164773.97</v>
      </c>
      <c r="M147" s="38">
        <v>130058.42</v>
      </c>
      <c r="N147" s="38" t="s">
        <v>1387</v>
      </c>
      <c r="O147" s="38">
        <v>18230.150000000001</v>
      </c>
      <c r="BS147" s="40" t="s">
        <v>348</v>
      </c>
    </row>
    <row r="148" spans="1:72" s="3" customFormat="1" ht="15" x14ac:dyDescent="0.25">
      <c r="A148" s="204" t="s">
        <v>350</v>
      </c>
      <c r="B148" s="205"/>
      <c r="C148" s="205"/>
      <c r="D148" s="205"/>
      <c r="E148" s="205"/>
      <c r="F148" s="205"/>
      <c r="G148" s="205"/>
      <c r="H148" s="205"/>
      <c r="I148" s="205"/>
      <c r="J148" s="205"/>
      <c r="K148" s="206"/>
      <c r="L148" s="38">
        <v>128881.48</v>
      </c>
      <c r="M148" s="38"/>
      <c r="N148" s="38"/>
      <c r="O148" s="38"/>
      <c r="BS148" s="40" t="s">
        <v>350</v>
      </c>
    </row>
    <row r="149" spans="1:72" s="3" customFormat="1" ht="15" x14ac:dyDescent="0.25">
      <c r="A149" s="201" t="s">
        <v>351</v>
      </c>
      <c r="B149" s="202"/>
      <c r="C149" s="202"/>
      <c r="D149" s="202"/>
      <c r="E149" s="202"/>
      <c r="F149" s="202"/>
      <c r="G149" s="202"/>
      <c r="H149" s="202"/>
      <c r="I149" s="202"/>
      <c r="J149" s="202"/>
      <c r="K149" s="203"/>
      <c r="L149" s="57"/>
      <c r="M149" s="57"/>
      <c r="N149" s="57"/>
      <c r="O149" s="57"/>
      <c r="BS149" s="40"/>
      <c r="BT149" s="2" t="s">
        <v>351</v>
      </c>
    </row>
    <row r="150" spans="1:72" s="3" customFormat="1" ht="15" x14ac:dyDescent="0.25">
      <c r="A150" s="201" t="s">
        <v>1388</v>
      </c>
      <c r="B150" s="202"/>
      <c r="C150" s="202"/>
      <c r="D150" s="202"/>
      <c r="E150" s="202"/>
      <c r="F150" s="202"/>
      <c r="G150" s="202"/>
      <c r="H150" s="202"/>
      <c r="I150" s="202"/>
      <c r="J150" s="202"/>
      <c r="K150" s="203"/>
      <c r="L150" s="57">
        <v>49.4</v>
      </c>
      <c r="M150" s="57"/>
      <c r="N150" s="57"/>
      <c r="O150" s="57"/>
      <c r="BS150" s="40"/>
      <c r="BT150" s="2" t="s">
        <v>1388</v>
      </c>
    </row>
    <row r="151" spans="1:72" s="3" customFormat="1" ht="15" x14ac:dyDescent="0.25">
      <c r="A151" s="201" t="s">
        <v>1389</v>
      </c>
      <c r="B151" s="202"/>
      <c r="C151" s="202"/>
      <c r="D151" s="202"/>
      <c r="E151" s="202"/>
      <c r="F151" s="202"/>
      <c r="G151" s="202"/>
      <c r="H151" s="202"/>
      <c r="I151" s="202"/>
      <c r="J151" s="202"/>
      <c r="K151" s="203"/>
      <c r="L151" s="57">
        <v>128832.08</v>
      </c>
      <c r="M151" s="57"/>
      <c r="N151" s="57"/>
      <c r="O151" s="57"/>
      <c r="BS151" s="40"/>
      <c r="BT151" s="2" t="s">
        <v>1389</v>
      </c>
    </row>
    <row r="152" spans="1:72" s="3" customFormat="1" ht="15" x14ac:dyDescent="0.25">
      <c r="A152" s="204" t="s">
        <v>354</v>
      </c>
      <c r="B152" s="205"/>
      <c r="C152" s="205"/>
      <c r="D152" s="205"/>
      <c r="E152" s="205"/>
      <c r="F152" s="205"/>
      <c r="G152" s="205"/>
      <c r="H152" s="205"/>
      <c r="I152" s="205"/>
      <c r="J152" s="205"/>
      <c r="K152" s="206"/>
      <c r="L152" s="38">
        <v>67763.259999999995</v>
      </c>
      <c r="M152" s="38"/>
      <c r="N152" s="38"/>
      <c r="O152" s="38"/>
      <c r="BS152" s="40" t="s">
        <v>354</v>
      </c>
    </row>
    <row r="153" spans="1:72" s="3" customFormat="1" ht="15" x14ac:dyDescent="0.25">
      <c r="A153" s="201" t="s">
        <v>351</v>
      </c>
      <c r="B153" s="202"/>
      <c r="C153" s="202"/>
      <c r="D153" s="202"/>
      <c r="E153" s="202"/>
      <c r="F153" s="202"/>
      <c r="G153" s="202"/>
      <c r="H153" s="202"/>
      <c r="I153" s="202"/>
      <c r="J153" s="202"/>
      <c r="K153" s="203"/>
      <c r="L153" s="57"/>
      <c r="M153" s="57"/>
      <c r="N153" s="57"/>
      <c r="O153" s="57"/>
      <c r="BS153" s="40"/>
      <c r="BT153" s="2" t="s">
        <v>351</v>
      </c>
    </row>
    <row r="154" spans="1:72" s="3" customFormat="1" ht="15" x14ac:dyDescent="0.25">
      <c r="A154" s="201" t="s">
        <v>1390</v>
      </c>
      <c r="B154" s="202"/>
      <c r="C154" s="202"/>
      <c r="D154" s="202"/>
      <c r="E154" s="202"/>
      <c r="F154" s="202"/>
      <c r="G154" s="202"/>
      <c r="H154" s="202"/>
      <c r="I154" s="202"/>
      <c r="J154" s="202"/>
      <c r="K154" s="203"/>
      <c r="L154" s="57">
        <v>67763.259999999995</v>
      </c>
      <c r="M154" s="57"/>
      <c r="N154" s="57"/>
      <c r="O154" s="57"/>
      <c r="BS154" s="40"/>
      <c r="BT154" s="2" t="s">
        <v>1390</v>
      </c>
    </row>
    <row r="155" spans="1:72" s="3" customFormat="1" ht="15" x14ac:dyDescent="0.25">
      <c r="A155" s="204" t="s">
        <v>357</v>
      </c>
      <c r="B155" s="205"/>
      <c r="C155" s="205"/>
      <c r="D155" s="205"/>
      <c r="E155" s="205"/>
      <c r="F155" s="205"/>
      <c r="G155" s="205"/>
      <c r="H155" s="205"/>
      <c r="I155" s="205"/>
      <c r="J155" s="205"/>
      <c r="K155" s="206"/>
      <c r="L155" s="38"/>
      <c r="M155" s="38"/>
      <c r="N155" s="38"/>
      <c r="O155" s="38"/>
      <c r="BS155" s="40" t="s">
        <v>357</v>
      </c>
    </row>
    <row r="156" spans="1:72" s="3" customFormat="1" ht="15" x14ac:dyDescent="0.25">
      <c r="A156" s="201" t="s">
        <v>603</v>
      </c>
      <c r="B156" s="202"/>
      <c r="C156" s="202"/>
      <c r="D156" s="202"/>
      <c r="E156" s="202"/>
      <c r="F156" s="202"/>
      <c r="G156" s="202"/>
      <c r="H156" s="202"/>
      <c r="I156" s="202"/>
      <c r="J156" s="202"/>
      <c r="K156" s="203"/>
      <c r="L156" s="57"/>
      <c r="M156" s="57"/>
      <c r="N156" s="57"/>
      <c r="O156" s="57"/>
      <c r="BS156" s="40"/>
      <c r="BT156" s="2" t="s">
        <v>603</v>
      </c>
    </row>
    <row r="157" spans="1:72" s="3" customFormat="1" ht="15" x14ac:dyDescent="0.25">
      <c r="A157" s="201" t="s">
        <v>604</v>
      </c>
      <c r="B157" s="202"/>
      <c r="C157" s="202"/>
      <c r="D157" s="202"/>
      <c r="E157" s="202"/>
      <c r="F157" s="202"/>
      <c r="G157" s="202"/>
      <c r="H157" s="202"/>
      <c r="I157" s="202"/>
      <c r="J157" s="202"/>
      <c r="K157" s="203"/>
      <c r="L157" s="57"/>
      <c r="M157" s="57"/>
      <c r="N157" s="57"/>
      <c r="O157" s="57"/>
      <c r="BS157" s="40"/>
      <c r="BT157" s="2" t="s">
        <v>604</v>
      </c>
    </row>
    <row r="158" spans="1:72" s="3" customFormat="1" ht="22.5" x14ac:dyDescent="0.25">
      <c r="A158" s="201" t="s">
        <v>1391</v>
      </c>
      <c r="B158" s="202"/>
      <c r="C158" s="202"/>
      <c r="D158" s="202"/>
      <c r="E158" s="202"/>
      <c r="F158" s="202"/>
      <c r="G158" s="202"/>
      <c r="H158" s="202"/>
      <c r="I158" s="202"/>
      <c r="J158" s="202"/>
      <c r="K158" s="203"/>
      <c r="L158" s="57">
        <v>60.91</v>
      </c>
      <c r="M158" s="57">
        <v>52.43</v>
      </c>
      <c r="N158" s="57" t="s">
        <v>512</v>
      </c>
      <c r="O158" s="57">
        <v>2.66</v>
      </c>
      <c r="BS158" s="40"/>
      <c r="BT158" s="2" t="s">
        <v>1391</v>
      </c>
    </row>
    <row r="159" spans="1:72" s="3" customFormat="1" ht="15" x14ac:dyDescent="0.25">
      <c r="A159" s="201" t="s">
        <v>606</v>
      </c>
      <c r="B159" s="202"/>
      <c r="C159" s="202"/>
      <c r="D159" s="202"/>
      <c r="E159" s="202"/>
      <c r="F159" s="202"/>
      <c r="G159" s="202"/>
      <c r="H159" s="202"/>
      <c r="I159" s="202"/>
      <c r="J159" s="202"/>
      <c r="K159" s="203"/>
      <c r="L159" s="57">
        <v>49.4</v>
      </c>
      <c r="M159" s="57"/>
      <c r="N159" s="57"/>
      <c r="O159" s="57"/>
      <c r="BS159" s="40"/>
      <c r="BT159" s="2" t="s">
        <v>606</v>
      </c>
    </row>
    <row r="160" spans="1:72" s="3" customFormat="1" ht="15" x14ac:dyDescent="0.25">
      <c r="A160" s="201" t="s">
        <v>607</v>
      </c>
      <c r="B160" s="202"/>
      <c r="C160" s="202"/>
      <c r="D160" s="202"/>
      <c r="E160" s="202"/>
      <c r="F160" s="202"/>
      <c r="G160" s="202"/>
      <c r="H160" s="202"/>
      <c r="I160" s="202"/>
      <c r="J160" s="202"/>
      <c r="K160" s="203"/>
      <c r="L160" s="57">
        <v>26.8</v>
      </c>
      <c r="M160" s="57"/>
      <c r="N160" s="57"/>
      <c r="O160" s="57"/>
      <c r="BS160" s="40"/>
      <c r="BT160" s="2" t="s">
        <v>607</v>
      </c>
    </row>
    <row r="161" spans="1:72" s="3" customFormat="1" ht="15" x14ac:dyDescent="0.25">
      <c r="A161" s="201" t="s">
        <v>608</v>
      </c>
      <c r="B161" s="202"/>
      <c r="C161" s="202"/>
      <c r="D161" s="202"/>
      <c r="E161" s="202"/>
      <c r="F161" s="202"/>
      <c r="G161" s="202"/>
      <c r="H161" s="202"/>
      <c r="I161" s="202"/>
      <c r="J161" s="202"/>
      <c r="K161" s="203"/>
      <c r="L161" s="57">
        <v>137.11000000000001</v>
      </c>
      <c r="M161" s="57"/>
      <c r="N161" s="57"/>
      <c r="O161" s="57"/>
      <c r="BS161" s="40"/>
      <c r="BT161" s="2" t="s">
        <v>608</v>
      </c>
    </row>
    <row r="162" spans="1:72" s="3" customFormat="1" ht="15" x14ac:dyDescent="0.25">
      <c r="A162" s="201" t="s">
        <v>609</v>
      </c>
      <c r="B162" s="202"/>
      <c r="C162" s="202"/>
      <c r="D162" s="202"/>
      <c r="E162" s="202"/>
      <c r="F162" s="202"/>
      <c r="G162" s="202"/>
      <c r="H162" s="202"/>
      <c r="I162" s="202"/>
      <c r="J162" s="202"/>
      <c r="K162" s="203"/>
      <c r="L162" s="57">
        <v>137.11000000000001</v>
      </c>
      <c r="M162" s="57"/>
      <c r="N162" s="57"/>
      <c r="O162" s="57"/>
      <c r="BS162" s="40"/>
      <c r="BT162" s="2" t="s">
        <v>609</v>
      </c>
    </row>
    <row r="163" spans="1:72" s="3" customFormat="1" ht="15" x14ac:dyDescent="0.25">
      <c r="A163" s="201" t="s">
        <v>610</v>
      </c>
      <c r="B163" s="202"/>
      <c r="C163" s="202"/>
      <c r="D163" s="202"/>
      <c r="E163" s="202"/>
      <c r="F163" s="202"/>
      <c r="G163" s="202"/>
      <c r="H163" s="202"/>
      <c r="I163" s="202"/>
      <c r="J163" s="202"/>
      <c r="K163" s="203"/>
      <c r="L163" s="57"/>
      <c r="M163" s="57"/>
      <c r="N163" s="57"/>
      <c r="O163" s="57"/>
      <c r="BS163" s="40"/>
      <c r="BT163" s="2" t="s">
        <v>610</v>
      </c>
    </row>
    <row r="164" spans="1:72" s="3" customFormat="1" ht="15" x14ac:dyDescent="0.25">
      <c r="A164" s="201" t="s">
        <v>611</v>
      </c>
      <c r="B164" s="202"/>
      <c r="C164" s="202"/>
      <c r="D164" s="202"/>
      <c r="E164" s="202"/>
      <c r="F164" s="202"/>
      <c r="G164" s="202"/>
      <c r="H164" s="202"/>
      <c r="I164" s="202"/>
      <c r="J164" s="202"/>
      <c r="K164" s="203"/>
      <c r="L164" s="57"/>
      <c r="M164" s="57"/>
      <c r="N164" s="57"/>
      <c r="O164" s="57"/>
      <c r="BS164" s="40"/>
      <c r="BT164" s="2" t="s">
        <v>611</v>
      </c>
    </row>
    <row r="165" spans="1:72" s="3" customFormat="1" ht="22.5" x14ac:dyDescent="0.25">
      <c r="A165" s="201" t="s">
        <v>1392</v>
      </c>
      <c r="B165" s="202"/>
      <c r="C165" s="202"/>
      <c r="D165" s="202"/>
      <c r="E165" s="202"/>
      <c r="F165" s="202"/>
      <c r="G165" s="202"/>
      <c r="H165" s="202"/>
      <c r="I165" s="202"/>
      <c r="J165" s="202"/>
      <c r="K165" s="203"/>
      <c r="L165" s="57">
        <v>164713.06</v>
      </c>
      <c r="M165" s="57">
        <v>130005.99</v>
      </c>
      <c r="N165" s="57" t="s">
        <v>1393</v>
      </c>
      <c r="O165" s="57">
        <v>18227.490000000002</v>
      </c>
      <c r="BS165" s="40"/>
      <c r="BT165" s="2" t="s">
        <v>1392</v>
      </c>
    </row>
    <row r="166" spans="1:72" s="3" customFormat="1" ht="15" x14ac:dyDescent="0.25">
      <c r="A166" s="201" t="s">
        <v>1394</v>
      </c>
      <c r="B166" s="202"/>
      <c r="C166" s="202"/>
      <c r="D166" s="202"/>
      <c r="E166" s="202"/>
      <c r="F166" s="202"/>
      <c r="G166" s="202"/>
      <c r="H166" s="202"/>
      <c r="I166" s="202"/>
      <c r="J166" s="202"/>
      <c r="K166" s="203"/>
      <c r="L166" s="57">
        <v>128832.08</v>
      </c>
      <c r="M166" s="57"/>
      <c r="N166" s="57"/>
      <c r="O166" s="57"/>
      <c r="BS166" s="40"/>
      <c r="BT166" s="2" t="s">
        <v>1394</v>
      </c>
    </row>
    <row r="167" spans="1:72" s="3" customFormat="1" ht="15" x14ac:dyDescent="0.25">
      <c r="A167" s="201" t="s">
        <v>1395</v>
      </c>
      <c r="B167" s="202"/>
      <c r="C167" s="202"/>
      <c r="D167" s="202"/>
      <c r="E167" s="202"/>
      <c r="F167" s="202"/>
      <c r="G167" s="202"/>
      <c r="H167" s="202"/>
      <c r="I167" s="202"/>
      <c r="J167" s="202"/>
      <c r="K167" s="203"/>
      <c r="L167" s="57">
        <v>67736.460000000006</v>
      </c>
      <c r="M167" s="57"/>
      <c r="N167" s="57"/>
      <c r="O167" s="57"/>
      <c r="BS167" s="40"/>
      <c r="BT167" s="2" t="s">
        <v>1395</v>
      </c>
    </row>
    <row r="168" spans="1:72" s="3" customFormat="1" ht="15" x14ac:dyDescent="0.25">
      <c r="A168" s="201" t="s">
        <v>608</v>
      </c>
      <c r="B168" s="202"/>
      <c r="C168" s="202"/>
      <c r="D168" s="202"/>
      <c r="E168" s="202"/>
      <c r="F168" s="202"/>
      <c r="G168" s="202"/>
      <c r="H168" s="202"/>
      <c r="I168" s="202"/>
      <c r="J168" s="202"/>
      <c r="K168" s="203"/>
      <c r="L168" s="57">
        <v>361281.6</v>
      </c>
      <c r="M168" s="57"/>
      <c r="N168" s="57"/>
      <c r="O168" s="57"/>
      <c r="BS168" s="40"/>
      <c r="BT168" s="2" t="s">
        <v>608</v>
      </c>
    </row>
    <row r="169" spans="1:72" s="3" customFormat="1" ht="15" x14ac:dyDescent="0.25">
      <c r="A169" s="201" t="s">
        <v>609</v>
      </c>
      <c r="B169" s="202"/>
      <c r="C169" s="202"/>
      <c r="D169" s="202"/>
      <c r="E169" s="202"/>
      <c r="F169" s="202"/>
      <c r="G169" s="202"/>
      <c r="H169" s="202"/>
      <c r="I169" s="202"/>
      <c r="J169" s="202"/>
      <c r="K169" s="203"/>
      <c r="L169" s="57">
        <v>361281.6</v>
      </c>
      <c r="M169" s="57"/>
      <c r="N169" s="57"/>
      <c r="O169" s="57"/>
      <c r="BS169" s="40"/>
      <c r="BT169" s="2" t="s">
        <v>609</v>
      </c>
    </row>
    <row r="170" spans="1:72" s="3" customFormat="1" ht="15" x14ac:dyDescent="0.25">
      <c r="A170" s="201" t="s">
        <v>367</v>
      </c>
      <c r="B170" s="202"/>
      <c r="C170" s="202"/>
      <c r="D170" s="202"/>
      <c r="E170" s="202"/>
      <c r="F170" s="202"/>
      <c r="G170" s="202"/>
      <c r="H170" s="202"/>
      <c r="I170" s="202"/>
      <c r="J170" s="202"/>
      <c r="K170" s="203"/>
      <c r="L170" s="57">
        <v>361418.71</v>
      </c>
      <c r="M170" s="57"/>
      <c r="N170" s="57"/>
      <c r="O170" s="57"/>
      <c r="BS170" s="40"/>
      <c r="BT170" s="2" t="s">
        <v>367</v>
      </c>
    </row>
    <row r="171" spans="1:72" s="3" customFormat="1" ht="15" x14ac:dyDescent="0.25">
      <c r="A171" s="201" t="s">
        <v>368</v>
      </c>
      <c r="B171" s="202"/>
      <c r="C171" s="202"/>
      <c r="D171" s="202"/>
      <c r="E171" s="202"/>
      <c r="F171" s="202"/>
      <c r="G171" s="202"/>
      <c r="H171" s="202"/>
      <c r="I171" s="202"/>
      <c r="J171" s="202"/>
      <c r="K171" s="203"/>
      <c r="L171" s="57"/>
      <c r="M171" s="57"/>
      <c r="N171" s="57"/>
      <c r="O171" s="57"/>
      <c r="BS171" s="40"/>
      <c r="BT171" s="2" t="s">
        <v>368</v>
      </c>
    </row>
    <row r="172" spans="1:72" s="3" customFormat="1" ht="15" x14ac:dyDescent="0.25">
      <c r="A172" s="201" t="s">
        <v>369</v>
      </c>
      <c r="B172" s="202"/>
      <c r="C172" s="202"/>
      <c r="D172" s="202"/>
      <c r="E172" s="202"/>
      <c r="F172" s="202"/>
      <c r="G172" s="202"/>
      <c r="H172" s="202"/>
      <c r="I172" s="202"/>
      <c r="J172" s="202"/>
      <c r="K172" s="203"/>
      <c r="L172" s="57">
        <v>18230.150000000001</v>
      </c>
      <c r="M172" s="57"/>
      <c r="N172" s="57"/>
      <c r="O172" s="57"/>
      <c r="BS172" s="40"/>
      <c r="BT172" s="2" t="s">
        <v>369</v>
      </c>
    </row>
    <row r="173" spans="1:72" s="3" customFormat="1" ht="15" x14ac:dyDescent="0.25">
      <c r="A173" s="201" t="s">
        <v>370</v>
      </c>
      <c r="B173" s="202"/>
      <c r="C173" s="202"/>
      <c r="D173" s="202"/>
      <c r="E173" s="202"/>
      <c r="F173" s="202"/>
      <c r="G173" s="202"/>
      <c r="H173" s="202"/>
      <c r="I173" s="202"/>
      <c r="J173" s="202"/>
      <c r="K173" s="203"/>
      <c r="L173" s="57">
        <v>16485.400000000001</v>
      </c>
      <c r="M173" s="57"/>
      <c r="N173" s="57"/>
      <c r="O173" s="57"/>
      <c r="BS173" s="40"/>
      <c r="BT173" s="2" t="s">
        <v>370</v>
      </c>
    </row>
    <row r="174" spans="1:72" s="3" customFormat="1" ht="15" x14ac:dyDescent="0.25">
      <c r="A174" s="201" t="s">
        <v>371</v>
      </c>
      <c r="B174" s="202"/>
      <c r="C174" s="202"/>
      <c r="D174" s="202"/>
      <c r="E174" s="202"/>
      <c r="F174" s="202"/>
      <c r="G174" s="202"/>
      <c r="H174" s="202"/>
      <c r="I174" s="202"/>
      <c r="J174" s="202"/>
      <c r="K174" s="203"/>
      <c r="L174" s="57">
        <v>132869.13</v>
      </c>
      <c r="M174" s="57"/>
      <c r="N174" s="57"/>
      <c r="O174" s="57"/>
      <c r="BS174" s="40"/>
      <c r="BT174" s="2" t="s">
        <v>371</v>
      </c>
    </row>
    <row r="175" spans="1:72" s="3" customFormat="1" ht="15" x14ac:dyDescent="0.25">
      <c r="A175" s="201" t="s">
        <v>372</v>
      </c>
      <c r="B175" s="202"/>
      <c r="C175" s="202"/>
      <c r="D175" s="202"/>
      <c r="E175" s="202"/>
      <c r="F175" s="202"/>
      <c r="G175" s="202"/>
      <c r="H175" s="202"/>
      <c r="I175" s="202"/>
      <c r="J175" s="202"/>
      <c r="K175" s="203"/>
      <c r="L175" s="57">
        <v>128881.48</v>
      </c>
      <c r="M175" s="57"/>
      <c r="N175" s="57"/>
      <c r="O175" s="57"/>
      <c r="BS175" s="40"/>
      <c r="BT175" s="2" t="s">
        <v>372</v>
      </c>
    </row>
    <row r="176" spans="1:72" s="3" customFormat="1" ht="15" x14ac:dyDescent="0.25">
      <c r="A176" s="201" t="s">
        <v>373</v>
      </c>
      <c r="B176" s="202"/>
      <c r="C176" s="202"/>
      <c r="D176" s="202"/>
      <c r="E176" s="202"/>
      <c r="F176" s="202"/>
      <c r="G176" s="202"/>
      <c r="H176" s="202"/>
      <c r="I176" s="202"/>
      <c r="J176" s="202"/>
      <c r="K176" s="203"/>
      <c r="L176" s="57">
        <v>67763.259999999995</v>
      </c>
      <c r="M176" s="57"/>
      <c r="N176" s="57"/>
      <c r="O176" s="57"/>
      <c r="BS176" s="40"/>
      <c r="BT176" s="2" t="s">
        <v>373</v>
      </c>
    </row>
    <row r="177" spans="1:95" s="3" customFormat="1" ht="15" x14ac:dyDescent="0.25">
      <c r="A177" s="201" t="s">
        <v>374</v>
      </c>
      <c r="B177" s="202"/>
      <c r="C177" s="202"/>
      <c r="D177" s="202"/>
      <c r="E177" s="202"/>
      <c r="F177" s="202"/>
      <c r="G177" s="202"/>
      <c r="H177" s="202"/>
      <c r="I177" s="202"/>
      <c r="J177" s="202"/>
      <c r="K177" s="203"/>
      <c r="L177" s="57">
        <f>L170*0.052</f>
        <v>18793.772919999999</v>
      </c>
      <c r="M177" s="57"/>
      <c r="N177" s="57"/>
      <c r="O177" s="57"/>
      <c r="BS177" s="40"/>
      <c r="BT177" s="2" t="s">
        <v>374</v>
      </c>
    </row>
    <row r="178" spans="1:95" s="3" customFormat="1" ht="15" x14ac:dyDescent="0.25">
      <c r="A178" s="204" t="s">
        <v>367</v>
      </c>
      <c r="B178" s="205"/>
      <c r="C178" s="205"/>
      <c r="D178" s="205"/>
      <c r="E178" s="205"/>
      <c r="F178" s="205"/>
      <c r="G178" s="205"/>
      <c r="H178" s="205"/>
      <c r="I178" s="205"/>
      <c r="J178" s="205"/>
      <c r="K178" s="206"/>
      <c r="L178" s="38">
        <f>L170+L177</f>
        <v>380212.48292000004</v>
      </c>
      <c r="M178" s="38"/>
      <c r="N178" s="38"/>
      <c r="O178" s="38"/>
      <c r="BS178" s="40"/>
      <c r="BU178" s="40" t="s">
        <v>367</v>
      </c>
    </row>
    <row r="179" spans="1:95" s="3" customFormat="1" ht="15" x14ac:dyDescent="0.25">
      <c r="A179" s="201" t="s">
        <v>375</v>
      </c>
      <c r="B179" s="202"/>
      <c r="C179" s="202"/>
      <c r="D179" s="202"/>
      <c r="E179" s="202"/>
      <c r="F179" s="202"/>
      <c r="G179" s="202"/>
      <c r="H179" s="202"/>
      <c r="I179" s="202"/>
      <c r="J179" s="202"/>
      <c r="K179" s="203"/>
      <c r="L179" s="57">
        <f>L178*0.021</f>
        <v>7984.4621413200011</v>
      </c>
      <c r="M179" s="57"/>
      <c r="N179" s="57"/>
      <c r="O179" s="57"/>
      <c r="BS179" s="40"/>
      <c r="BT179" s="2" t="s">
        <v>375</v>
      </c>
      <c r="BU179" s="40"/>
    </row>
    <row r="180" spans="1:95" s="3" customFormat="1" ht="15" x14ac:dyDescent="0.25">
      <c r="A180" s="201" t="s">
        <v>376</v>
      </c>
      <c r="B180" s="202"/>
      <c r="C180" s="202"/>
      <c r="D180" s="202"/>
      <c r="E180" s="202"/>
      <c r="F180" s="202"/>
      <c r="G180" s="202"/>
      <c r="H180" s="202"/>
      <c r="I180" s="202"/>
      <c r="J180" s="202"/>
      <c r="K180" s="203"/>
      <c r="L180" s="57">
        <f>L178*0.035</f>
        <v>13307.436902200003</v>
      </c>
      <c r="M180" s="57"/>
      <c r="N180" s="57"/>
      <c r="O180" s="57"/>
      <c r="BS180" s="40"/>
      <c r="BT180" s="2" t="s">
        <v>376</v>
      </c>
      <c r="BU180" s="40"/>
    </row>
    <row r="181" spans="1:95" s="3" customFormat="1" ht="15" x14ac:dyDescent="0.25">
      <c r="A181" s="201" t="s">
        <v>377</v>
      </c>
      <c r="B181" s="202"/>
      <c r="C181" s="202"/>
      <c r="D181" s="202"/>
      <c r="E181" s="202"/>
      <c r="F181" s="202"/>
      <c r="G181" s="202"/>
      <c r="H181" s="202"/>
      <c r="I181" s="202"/>
      <c r="J181" s="202"/>
      <c r="K181" s="203"/>
      <c r="L181" s="57">
        <f>L178*0.025</f>
        <v>9505.312073000001</v>
      </c>
      <c r="M181" s="57"/>
      <c r="N181" s="57"/>
      <c r="O181" s="57"/>
      <c r="BS181" s="40"/>
      <c r="BT181" s="2" t="s">
        <v>377</v>
      </c>
      <c r="BU181" s="40"/>
    </row>
    <row r="182" spans="1:95" s="3" customFormat="1" ht="15" x14ac:dyDescent="0.25">
      <c r="A182" s="201" t="s">
        <v>378</v>
      </c>
      <c r="B182" s="202"/>
      <c r="C182" s="202"/>
      <c r="D182" s="202"/>
      <c r="E182" s="202"/>
      <c r="F182" s="202"/>
      <c r="G182" s="202"/>
      <c r="H182" s="202"/>
      <c r="I182" s="202"/>
      <c r="J182" s="202"/>
      <c r="K182" s="203"/>
      <c r="L182" s="57">
        <f>L178*0.02</f>
        <v>7604.249658400001</v>
      </c>
      <c r="M182" s="57"/>
      <c r="N182" s="57"/>
      <c r="O182" s="57"/>
      <c r="BS182" s="40"/>
      <c r="BT182" s="2" t="s">
        <v>378</v>
      </c>
      <c r="BU182" s="40"/>
    </row>
    <row r="183" spans="1:95" s="3" customFormat="1" ht="15" x14ac:dyDescent="0.25">
      <c r="A183" s="204" t="s">
        <v>367</v>
      </c>
      <c r="B183" s="205"/>
      <c r="C183" s="205"/>
      <c r="D183" s="205"/>
      <c r="E183" s="205"/>
      <c r="F183" s="205"/>
      <c r="G183" s="205"/>
      <c r="H183" s="205"/>
      <c r="I183" s="205"/>
      <c r="J183" s="205"/>
      <c r="K183" s="206"/>
      <c r="L183" s="38">
        <f>L178+L179+L180+L181+L182</f>
        <v>418613.94369492005</v>
      </c>
      <c r="M183" s="38"/>
      <c r="N183" s="38"/>
      <c r="O183" s="38"/>
      <c r="BS183" s="40"/>
      <c r="BU183" s="40" t="s">
        <v>367</v>
      </c>
    </row>
    <row r="184" spans="1:95" s="3" customFormat="1" ht="15" x14ac:dyDescent="0.25">
      <c r="A184" s="201" t="s">
        <v>379</v>
      </c>
      <c r="B184" s="202"/>
      <c r="C184" s="202"/>
      <c r="D184" s="202"/>
      <c r="E184" s="202"/>
      <c r="F184" s="202"/>
      <c r="G184" s="202"/>
      <c r="H184" s="202"/>
      <c r="I184" s="202"/>
      <c r="J184" s="202"/>
      <c r="K184" s="203"/>
      <c r="L184" s="57">
        <f>L183*0.03</f>
        <v>12558.418310847601</v>
      </c>
      <c r="M184" s="57"/>
      <c r="N184" s="57"/>
      <c r="O184" s="57"/>
      <c r="BS184" s="40"/>
      <c r="BT184" s="2" t="s">
        <v>379</v>
      </c>
      <c r="BU184" s="40"/>
    </row>
    <row r="185" spans="1:95" s="3" customFormat="1" ht="15" x14ac:dyDescent="0.25">
      <c r="A185" s="204" t="s">
        <v>2240</v>
      </c>
      <c r="B185" s="205"/>
      <c r="C185" s="205"/>
      <c r="D185" s="205"/>
      <c r="E185" s="205"/>
      <c r="F185" s="205"/>
      <c r="G185" s="205"/>
      <c r="H185" s="205"/>
      <c r="I185" s="205"/>
      <c r="J185" s="205"/>
      <c r="K185" s="206"/>
      <c r="L185" s="38">
        <f>L183+L184</f>
        <v>431172.36200576765</v>
      </c>
      <c r="M185" s="38"/>
      <c r="N185" s="38"/>
      <c r="O185" s="38"/>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c r="AP185" s="67"/>
      <c r="AQ185" s="67"/>
      <c r="AR185" s="67"/>
      <c r="AS185" s="67"/>
      <c r="AT185" s="67"/>
      <c r="AU185" s="67"/>
      <c r="AV185" s="67"/>
      <c r="AW185" s="67"/>
      <c r="AX185" s="67"/>
      <c r="AY185" s="67"/>
      <c r="AZ185" s="67"/>
      <c r="BA185" s="67"/>
      <c r="BB185" s="67"/>
      <c r="BC185" s="67"/>
      <c r="BD185" s="67"/>
      <c r="BE185" s="67"/>
      <c r="BF185" s="67"/>
      <c r="BG185" s="67"/>
      <c r="BH185" s="67"/>
      <c r="BI185" s="67"/>
      <c r="BJ185" s="67"/>
      <c r="BK185" s="67"/>
      <c r="BL185" s="67"/>
      <c r="BM185" s="67"/>
      <c r="BN185" s="67"/>
      <c r="BO185" s="67"/>
      <c r="BP185" s="67"/>
      <c r="BQ185" s="67"/>
      <c r="BR185" s="67"/>
      <c r="BS185" s="67"/>
      <c r="BT185" s="67"/>
      <c r="BU185" s="67" t="s">
        <v>380</v>
      </c>
      <c r="BV185" s="67"/>
      <c r="BW185" s="67"/>
    </row>
    <row r="186" spans="1:95" s="115" customFormat="1" ht="15" customHeight="1" x14ac:dyDescent="0.25">
      <c r="A186" s="209" t="s">
        <v>945</v>
      </c>
      <c r="B186" s="209"/>
      <c r="C186" s="209"/>
      <c r="D186" s="209"/>
      <c r="E186" s="209"/>
      <c r="F186" s="209"/>
      <c r="G186" s="209"/>
      <c r="H186" s="209"/>
      <c r="I186" s="209"/>
      <c r="J186" s="209"/>
      <c r="K186" s="209"/>
      <c r="L186" s="112">
        <f>L172*1.052*1.021*1.035*1.025*1.02*1.03</f>
        <v>21823.948878091178</v>
      </c>
      <c r="M186" s="113"/>
      <c r="N186" s="114"/>
      <c r="O186" s="114"/>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c r="AT186" s="67"/>
      <c r="AU186" s="67"/>
      <c r="AV186" s="67"/>
      <c r="AW186" s="67"/>
      <c r="AX186" s="67"/>
      <c r="AY186" s="67"/>
      <c r="AZ186" s="67"/>
      <c r="BA186" s="67"/>
      <c r="BB186" s="67"/>
      <c r="BC186" s="67"/>
      <c r="BD186" s="67"/>
      <c r="BE186" s="67"/>
      <c r="BF186" s="67"/>
      <c r="BG186" s="67"/>
      <c r="BH186" s="67"/>
      <c r="BI186" s="67"/>
      <c r="BJ186" s="67"/>
      <c r="BK186" s="67"/>
      <c r="BL186" s="67"/>
      <c r="BM186" s="67"/>
      <c r="BN186" s="67"/>
      <c r="BO186" s="67"/>
      <c r="BP186" s="67"/>
      <c r="BQ186" s="67"/>
      <c r="BR186" s="67"/>
      <c r="BS186" s="67"/>
      <c r="BT186" s="67"/>
      <c r="BU186" s="67"/>
      <c r="BV186" s="67"/>
      <c r="BW186" s="67"/>
      <c r="CG186" s="116"/>
      <c r="CI186" s="116" t="s">
        <v>380</v>
      </c>
      <c r="CK186" s="117"/>
      <c r="CL186" s="118"/>
      <c r="CM186" s="118"/>
      <c r="CN186" s="118"/>
      <c r="CO186" s="118"/>
      <c r="CP186" s="118"/>
      <c r="CQ186" s="118"/>
    </row>
    <row r="187" spans="1:95" s="115" customFormat="1" ht="15" customHeight="1" x14ac:dyDescent="0.25">
      <c r="A187" s="209" t="s">
        <v>2237</v>
      </c>
      <c r="B187" s="209"/>
      <c r="C187" s="209"/>
      <c r="D187" s="209"/>
      <c r="E187" s="209"/>
      <c r="F187" s="209"/>
      <c r="G187" s="209"/>
      <c r="H187" s="209"/>
      <c r="I187" s="209"/>
      <c r="J187" s="209"/>
      <c r="K187" s="209"/>
      <c r="L187" s="112">
        <f>L185-L186</f>
        <v>409348.41312767647</v>
      </c>
      <c r="M187" s="113"/>
      <c r="N187" s="114"/>
      <c r="O187" s="114"/>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67"/>
      <c r="AT187" s="67"/>
      <c r="AU187" s="67"/>
      <c r="AV187" s="67"/>
      <c r="AW187" s="67"/>
      <c r="AX187" s="67"/>
      <c r="AY187" s="67"/>
      <c r="AZ187" s="67"/>
      <c r="BA187" s="67"/>
      <c r="BB187" s="67"/>
      <c r="BC187" s="67"/>
      <c r="BD187" s="67"/>
      <c r="BE187" s="67"/>
      <c r="BF187" s="67"/>
      <c r="BG187" s="67"/>
      <c r="BH187" s="67"/>
      <c r="BI187" s="67"/>
      <c r="BJ187" s="67"/>
      <c r="BK187" s="67"/>
      <c r="BL187" s="67"/>
      <c r="BM187" s="67"/>
      <c r="BN187" s="67"/>
      <c r="BO187" s="67"/>
      <c r="BP187" s="67"/>
      <c r="BQ187" s="67"/>
      <c r="BR187" s="67"/>
      <c r="BS187" s="67"/>
      <c r="BT187" s="67"/>
      <c r="BU187" s="67"/>
      <c r="BV187" s="67"/>
      <c r="BW187" s="67"/>
      <c r="CG187" s="116"/>
      <c r="CI187" s="116" t="s">
        <v>380</v>
      </c>
      <c r="CK187" s="117"/>
      <c r="CL187" s="118"/>
      <c r="CM187" s="118"/>
      <c r="CN187" s="118"/>
      <c r="CO187" s="118"/>
      <c r="CP187" s="118"/>
      <c r="CQ187" s="118"/>
    </row>
    <row r="188" spans="1:95" s="67" customFormat="1" ht="15" customHeight="1" x14ac:dyDescent="0.25">
      <c r="A188" s="210" t="s">
        <v>2238</v>
      </c>
      <c r="B188" s="211"/>
      <c r="C188" s="211"/>
      <c r="D188" s="211"/>
      <c r="E188" s="211"/>
      <c r="F188" s="211"/>
      <c r="G188" s="211"/>
      <c r="H188" s="211"/>
      <c r="I188" s="211"/>
      <c r="J188" s="211"/>
      <c r="K188" s="212"/>
      <c r="L188" s="119">
        <f>'02-03-01_СМР_Каб.жур'!L272</f>
        <v>1</v>
      </c>
      <c r="M188" s="88"/>
      <c r="N188" s="120"/>
      <c r="O188" s="88"/>
      <c r="CG188" s="98"/>
      <c r="CH188" s="105" t="s">
        <v>379</v>
      </c>
      <c r="CI188" s="98"/>
      <c r="CK188" s="121"/>
    </row>
    <row r="189" spans="1:95" s="67" customFormat="1" ht="28.5" customHeight="1" x14ac:dyDescent="0.25">
      <c r="A189" s="213" t="s">
        <v>2239</v>
      </c>
      <c r="B189" s="213"/>
      <c r="C189" s="213"/>
      <c r="D189" s="213"/>
      <c r="E189" s="213"/>
      <c r="F189" s="213"/>
      <c r="G189" s="213"/>
      <c r="H189" s="213"/>
      <c r="I189" s="213"/>
      <c r="J189" s="213"/>
      <c r="K189" s="213"/>
      <c r="L189" s="122">
        <f>L186+L187*L188</f>
        <v>431172.36200576765</v>
      </c>
      <c r="M189" s="123"/>
      <c r="N189" s="102"/>
      <c r="O189" s="102"/>
      <c r="CG189" s="98"/>
      <c r="CI189" s="98" t="s">
        <v>380</v>
      </c>
      <c r="CK189" s="124"/>
    </row>
    <row r="190" spans="1:95" s="67" customFormat="1" ht="15" customHeight="1" x14ac:dyDescent="0.25">
      <c r="A190" s="214" t="s">
        <v>381</v>
      </c>
      <c r="B190" s="214"/>
      <c r="C190" s="214"/>
      <c r="D190" s="214"/>
      <c r="E190" s="214"/>
      <c r="F190" s="214"/>
      <c r="G190" s="214"/>
      <c r="H190" s="214"/>
      <c r="I190" s="214"/>
      <c r="J190" s="214"/>
      <c r="K190" s="214"/>
      <c r="L190" s="125">
        <f>L189*0.2</f>
        <v>86234.472401153529</v>
      </c>
      <c r="M190" s="88"/>
      <c r="N190" s="88"/>
      <c r="O190" s="88"/>
      <c r="CG190" s="98"/>
      <c r="CH190" s="105" t="s">
        <v>381</v>
      </c>
      <c r="CI190" s="98"/>
    </row>
    <row r="191" spans="1:95" s="67" customFormat="1" ht="15" customHeight="1" x14ac:dyDescent="0.25">
      <c r="A191" s="213" t="s">
        <v>382</v>
      </c>
      <c r="B191" s="213"/>
      <c r="C191" s="213"/>
      <c r="D191" s="213"/>
      <c r="E191" s="213"/>
      <c r="F191" s="213"/>
      <c r="G191" s="213"/>
      <c r="H191" s="213"/>
      <c r="I191" s="213"/>
      <c r="J191" s="213"/>
      <c r="K191" s="213"/>
      <c r="L191" s="126">
        <f>L189+L190</f>
        <v>517406.83440692117</v>
      </c>
      <c r="M191" s="102"/>
      <c r="N191" s="102"/>
      <c r="O191" s="102"/>
      <c r="S191" s="67">
        <v>117</v>
      </c>
      <c r="CG191" s="98"/>
      <c r="CI191" s="98"/>
      <c r="CJ191" s="98" t="s">
        <v>382</v>
      </c>
      <c r="CM191" s="121"/>
    </row>
    <row r="192" spans="1:95" s="16" customFormat="1" ht="12.75" customHeight="1" x14ac:dyDescent="0.2">
      <c r="A192" s="207"/>
      <c r="B192" s="207"/>
      <c r="C192" s="207"/>
      <c r="D192" s="207"/>
      <c r="E192" s="207"/>
      <c r="F192" s="207"/>
      <c r="G192" s="207"/>
      <c r="H192" s="207"/>
      <c r="I192" s="207"/>
      <c r="J192" s="207"/>
      <c r="K192" s="207"/>
      <c r="L192" s="207"/>
      <c r="M192" s="207"/>
      <c r="N192" s="207"/>
      <c r="O192" s="207"/>
      <c r="P192" s="58"/>
      <c r="Q192" s="58"/>
      <c r="R192" s="58"/>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74" s="16" customFormat="1" ht="12.75" customHeight="1" x14ac:dyDescent="0.2">
      <c r="A193" s="208"/>
      <c r="B193" s="208"/>
      <c r="C193" s="208"/>
      <c r="D193" s="208"/>
      <c r="E193" s="208"/>
      <c r="F193" s="208"/>
      <c r="G193" s="208"/>
      <c r="H193" s="208"/>
      <c r="I193" s="208"/>
      <c r="J193" s="208"/>
      <c r="K193" s="208"/>
      <c r="L193" s="208"/>
      <c r="M193" s="208"/>
      <c r="N193" s="208"/>
      <c r="O193" s="208"/>
      <c r="P193" s="59"/>
      <c r="Q193" s="59"/>
      <c r="R193" s="59"/>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207" t="s">
        <v>2241</v>
      </c>
      <c r="B194" s="207"/>
      <c r="C194" s="207"/>
      <c r="D194" s="207"/>
      <c r="E194" s="207"/>
      <c r="F194" s="207"/>
      <c r="G194" s="207"/>
      <c r="H194" s="207"/>
      <c r="I194" s="207"/>
      <c r="J194" s="207"/>
      <c r="K194" s="207"/>
      <c r="L194" s="207"/>
      <c r="M194" s="207"/>
      <c r="N194" s="207"/>
      <c r="O194" s="207"/>
      <c r="P194" s="58"/>
      <c r="Q194" s="58"/>
      <c r="R194" s="58"/>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2.75" customHeight="1" x14ac:dyDescent="0.2">
      <c r="A195" s="208" t="s">
        <v>383</v>
      </c>
      <c r="B195" s="208"/>
      <c r="C195" s="208"/>
      <c r="D195" s="208"/>
      <c r="E195" s="208"/>
      <c r="F195" s="208"/>
      <c r="G195" s="208"/>
      <c r="H195" s="208"/>
      <c r="I195" s="208"/>
      <c r="J195" s="208"/>
      <c r="K195" s="208"/>
      <c r="L195" s="208"/>
      <c r="M195" s="208"/>
      <c r="N195" s="208"/>
      <c r="O195" s="208"/>
      <c r="P195" s="59"/>
      <c r="Q195" s="59"/>
      <c r="R195" s="59"/>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3.5" customHeight="1" x14ac:dyDescent="0.25">
      <c r="A196" s="14"/>
      <c r="B196" s="14"/>
      <c r="C196" s="14"/>
      <c r="D196" s="14"/>
      <c r="E196" s="14"/>
      <c r="F196" s="14"/>
      <c r="G196" s="14"/>
      <c r="H196" s="60"/>
      <c r="I196" s="10"/>
      <c r="J196" s="10"/>
      <c r="K196" s="10"/>
      <c r="L196" s="10"/>
      <c r="M196" s="14"/>
      <c r="N196" s="14"/>
      <c r="O196" s="14"/>
      <c r="P196" s="3"/>
      <c r="Q196" s="3"/>
      <c r="R196" s="3"/>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2.75" customHeight="1" x14ac:dyDescent="0.2">
      <c r="A197" s="207" t="s">
        <v>384</v>
      </c>
      <c r="B197" s="207"/>
      <c r="C197" s="207"/>
      <c r="D197" s="207"/>
      <c r="E197" s="207"/>
      <c r="F197" s="207"/>
      <c r="G197" s="207"/>
      <c r="H197" s="207"/>
      <c r="I197" s="207"/>
      <c r="J197" s="207"/>
      <c r="K197" s="207"/>
      <c r="L197" s="207"/>
      <c r="M197" s="207"/>
      <c r="N197" s="207"/>
      <c r="O197" s="207"/>
      <c r="P197" s="58"/>
      <c r="Q197" s="58"/>
      <c r="R197" s="58"/>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208" t="s">
        <v>383</v>
      </c>
      <c r="B198" s="208"/>
      <c r="C198" s="208"/>
      <c r="D198" s="208"/>
      <c r="E198" s="208"/>
      <c r="F198" s="208"/>
      <c r="G198" s="208"/>
      <c r="H198" s="208"/>
      <c r="I198" s="208"/>
      <c r="J198" s="208"/>
      <c r="K198" s="208"/>
      <c r="L198" s="208"/>
      <c r="M198" s="208"/>
      <c r="N198" s="208"/>
      <c r="O198" s="208"/>
      <c r="P198" s="59"/>
      <c r="Q198" s="59"/>
      <c r="R198" s="59"/>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3.5" customHeight="1" x14ac:dyDescent="0.25">
      <c r="A199" s="14"/>
      <c r="B199" s="14"/>
      <c r="C199" s="14"/>
      <c r="D199" s="14"/>
      <c r="E199" s="14"/>
      <c r="F199" s="14"/>
      <c r="G199" s="14"/>
      <c r="H199" s="60"/>
      <c r="I199" s="10"/>
      <c r="J199" s="10"/>
      <c r="K199" s="10"/>
      <c r="L199" s="10"/>
      <c r="M199" s="14"/>
      <c r="N199" s="14"/>
      <c r="O199" s="14"/>
      <c r="P199" s="3"/>
      <c r="Q199" s="3"/>
      <c r="R199" s="3"/>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3" customFormat="1" ht="15" x14ac:dyDescent="0.25">
      <c r="A200" s="4"/>
      <c r="B200" s="4"/>
      <c r="C200" s="4"/>
      <c r="D200" s="4"/>
      <c r="E200" s="4"/>
      <c r="F200" s="4"/>
      <c r="G200" s="4"/>
      <c r="H200" s="14"/>
      <c r="I200" s="61"/>
      <c r="J200" s="61"/>
      <c r="K200" s="61"/>
      <c r="L200" s="61"/>
      <c r="M200" s="4"/>
      <c r="N200" s="4"/>
      <c r="O200" s="4"/>
    </row>
  </sheetData>
  <mergeCells count="161">
    <mergeCell ref="A194:O194"/>
    <mergeCell ref="A195:O195"/>
    <mergeCell ref="A197:O197"/>
    <mergeCell ref="A198:O198"/>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C57:E57"/>
    <mergeCell ref="C58:E58"/>
    <mergeCell ref="C59:E59"/>
    <mergeCell ref="C46:E46"/>
    <mergeCell ref="C47:E47"/>
    <mergeCell ref="C48:E48"/>
    <mergeCell ref="C49:E49"/>
    <mergeCell ref="C54:E54"/>
    <mergeCell ref="A65:O65"/>
    <mergeCell ref="C66:E66"/>
    <mergeCell ref="C67:E67"/>
    <mergeCell ref="C68:E68"/>
    <mergeCell ref="C69:E69"/>
    <mergeCell ref="C60:E60"/>
    <mergeCell ref="C61:E61"/>
    <mergeCell ref="C62:E62"/>
    <mergeCell ref="C63:E63"/>
    <mergeCell ref="C64:E64"/>
    <mergeCell ref="C75:E75"/>
    <mergeCell ref="C76:E76"/>
    <mergeCell ref="C77:E77"/>
    <mergeCell ref="C78:E78"/>
    <mergeCell ref="A79:O79"/>
    <mergeCell ref="C70:E70"/>
    <mergeCell ref="C71:E71"/>
    <mergeCell ref="C72:E72"/>
    <mergeCell ref="C73:E73"/>
    <mergeCell ref="C74:E74"/>
    <mergeCell ref="C93:E93"/>
    <mergeCell ref="C94:E94"/>
    <mergeCell ref="C95:E95"/>
    <mergeCell ref="C100:E100"/>
    <mergeCell ref="C101:E101"/>
    <mergeCell ref="C80:E80"/>
    <mergeCell ref="C85:E85"/>
    <mergeCell ref="C86:E86"/>
    <mergeCell ref="A87:O87"/>
    <mergeCell ref="C88:E88"/>
    <mergeCell ref="C112:E112"/>
    <mergeCell ref="C113:E113"/>
    <mergeCell ref="C114:E114"/>
    <mergeCell ref="C116:E116"/>
    <mergeCell ref="C118:E118"/>
    <mergeCell ref="C102:E102"/>
    <mergeCell ref="C104:E104"/>
    <mergeCell ref="A105:O105"/>
    <mergeCell ref="C106:E106"/>
    <mergeCell ref="C111:E111"/>
    <mergeCell ref="C128:E128"/>
    <mergeCell ref="C129:E129"/>
    <mergeCell ref="C130:E130"/>
    <mergeCell ref="C134:E134"/>
    <mergeCell ref="A135:O135"/>
    <mergeCell ref="C119:E119"/>
    <mergeCell ref="C120:E120"/>
    <mergeCell ref="A121:O121"/>
    <mergeCell ref="C122:E122"/>
    <mergeCell ref="C127:E127"/>
    <mergeCell ref="C144:E144"/>
    <mergeCell ref="C145:E145"/>
    <mergeCell ref="C146:E146"/>
    <mergeCell ref="A147:K147"/>
    <mergeCell ref="A148:K148"/>
    <mergeCell ref="C136:E136"/>
    <mergeCell ref="C140:E140"/>
    <mergeCell ref="C141:E141"/>
    <mergeCell ref="C142:E142"/>
    <mergeCell ref="C143:E143"/>
    <mergeCell ref="A154:K154"/>
    <mergeCell ref="A155:K155"/>
    <mergeCell ref="A156:K156"/>
    <mergeCell ref="A157:K157"/>
    <mergeCell ref="A158:K158"/>
    <mergeCell ref="A149:K149"/>
    <mergeCell ref="A150:K150"/>
    <mergeCell ref="A151:K151"/>
    <mergeCell ref="A152:K152"/>
    <mergeCell ref="A153:K153"/>
    <mergeCell ref="A164:K164"/>
    <mergeCell ref="A165:K165"/>
    <mergeCell ref="A166:K166"/>
    <mergeCell ref="A167:K167"/>
    <mergeCell ref="A168:K168"/>
    <mergeCell ref="A159:K159"/>
    <mergeCell ref="A160:K160"/>
    <mergeCell ref="A161:K161"/>
    <mergeCell ref="A162:K162"/>
    <mergeCell ref="A163:K163"/>
    <mergeCell ref="A174:K174"/>
    <mergeCell ref="A175:K175"/>
    <mergeCell ref="A176:K176"/>
    <mergeCell ref="A177:K177"/>
    <mergeCell ref="A178:K178"/>
    <mergeCell ref="A169:K169"/>
    <mergeCell ref="A170:K170"/>
    <mergeCell ref="A171:K171"/>
    <mergeCell ref="A172:K172"/>
    <mergeCell ref="A173:K173"/>
    <mergeCell ref="A192:O192"/>
    <mergeCell ref="A193:O193"/>
    <mergeCell ref="A184:K184"/>
    <mergeCell ref="A185:K185"/>
    <mergeCell ref="A186:K186"/>
    <mergeCell ref="A187:K187"/>
    <mergeCell ref="A179:K179"/>
    <mergeCell ref="A180:K180"/>
    <mergeCell ref="A181:K181"/>
    <mergeCell ref="A182:K182"/>
    <mergeCell ref="A183:K183"/>
    <mergeCell ref="A188:K188"/>
    <mergeCell ref="A189:K189"/>
    <mergeCell ref="A190:K190"/>
    <mergeCell ref="A191:K191"/>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Q193"/>
  <sheetViews>
    <sheetView topLeftCell="A165" workbookViewId="0">
      <selection activeCell="L181" sqref="L181"/>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1322</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1323</v>
      </c>
      <c r="B13" s="171"/>
      <c r="C13" s="171"/>
      <c r="D13" s="171"/>
      <c r="E13" s="171"/>
      <c r="F13" s="171"/>
      <c r="G13" s="171"/>
      <c r="H13" s="171"/>
      <c r="I13" s="171"/>
      <c r="J13" s="171"/>
      <c r="K13" s="171"/>
      <c r="L13" s="171"/>
      <c r="M13" s="171"/>
      <c r="N13" s="171"/>
      <c r="O13" s="171"/>
      <c r="AQ13" s="12" t="s">
        <v>1323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1324</v>
      </c>
      <c r="D15" s="178"/>
      <c r="E15" s="178"/>
      <c r="F15" s="178"/>
      <c r="G15" s="178"/>
      <c r="H15" s="15"/>
      <c r="I15" s="15"/>
      <c r="J15" s="15"/>
      <c r="K15" s="15"/>
      <c r="L15" s="15"/>
      <c r="M15" s="15"/>
      <c r="N15" s="15"/>
      <c r="O15" s="15"/>
    </row>
    <row r="16" spans="1:57" s="3" customFormat="1" ht="12.75" customHeight="1" x14ac:dyDescent="0.25">
      <c r="B16" s="16" t="s">
        <v>12</v>
      </c>
      <c r="C16" s="16"/>
      <c r="D16" s="17"/>
      <c r="E16" s="18">
        <v>633.88900000000001</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442.64699999999999</v>
      </c>
      <c r="F18" s="19" t="s">
        <v>13</v>
      </c>
      <c r="H18" s="16"/>
      <c r="I18" s="16"/>
      <c r="J18" s="16"/>
      <c r="K18" s="16"/>
      <c r="L18" s="16"/>
      <c r="M18" s="20"/>
      <c r="N18" s="20"/>
      <c r="O18" s="16"/>
    </row>
    <row r="19" spans="1:69" s="3" customFormat="1" ht="12.75" customHeight="1" x14ac:dyDescent="0.25">
      <c r="B19" s="16" t="s">
        <v>15</v>
      </c>
      <c r="C19" s="16"/>
      <c r="D19" s="17"/>
      <c r="E19" s="18">
        <v>156.15700000000001</v>
      </c>
      <c r="F19" s="19" t="s">
        <v>13</v>
      </c>
      <c r="H19" s="16"/>
      <c r="J19" s="16"/>
      <c r="K19" s="16"/>
      <c r="L19" s="16"/>
      <c r="M19" s="21"/>
      <c r="N19" s="5"/>
      <c r="O19" s="22"/>
    </row>
    <row r="20" spans="1:69" s="3" customFormat="1" ht="12.75" customHeight="1" x14ac:dyDescent="0.25">
      <c r="B20" s="16" t="s">
        <v>16</v>
      </c>
      <c r="C20" s="16"/>
      <c r="D20" s="23"/>
      <c r="E20" s="18">
        <v>380.28</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390</v>
      </c>
      <c r="C29" s="196" t="s">
        <v>391</v>
      </c>
      <c r="D29" s="196"/>
      <c r="E29" s="196"/>
      <c r="F29" s="34" t="s">
        <v>392</v>
      </c>
      <c r="G29" s="62">
        <v>0.24761</v>
      </c>
      <c r="H29" s="38" t="s">
        <v>393</v>
      </c>
      <c r="I29" s="38" t="s">
        <v>394</v>
      </c>
      <c r="J29" s="38">
        <v>637.72</v>
      </c>
      <c r="K29" s="36" t="s">
        <v>40</v>
      </c>
      <c r="L29" s="38">
        <v>6794.54</v>
      </c>
      <c r="M29" s="38">
        <v>5316.74</v>
      </c>
      <c r="N29" s="39" t="s">
        <v>1325</v>
      </c>
      <c r="O29" s="38">
        <v>157.9</v>
      </c>
      <c r="BP29" s="33"/>
      <c r="BQ29" s="40" t="s">
        <v>391</v>
      </c>
    </row>
    <row r="30" spans="1:69" s="3" customFormat="1" ht="15" x14ac:dyDescent="0.25">
      <c r="A30" s="41"/>
      <c r="B30" s="42"/>
      <c r="C30" s="43" t="s">
        <v>1326</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1327</v>
      </c>
      <c r="F31" s="48"/>
      <c r="G31" s="49"/>
      <c r="H31" s="50"/>
      <c r="I31" s="17"/>
      <c r="J31" s="17"/>
      <c r="K31" s="17"/>
      <c r="L31" s="51">
        <v>5348.04</v>
      </c>
      <c r="M31" s="52"/>
      <c r="N31" s="52"/>
      <c r="O31" s="53"/>
      <c r="BP31" s="33"/>
      <c r="BQ31" s="40"/>
    </row>
    <row r="32" spans="1:69" s="3" customFormat="1" ht="15" x14ac:dyDescent="0.25">
      <c r="A32" s="46"/>
      <c r="B32" s="47"/>
      <c r="C32" s="47"/>
      <c r="D32" s="47"/>
      <c r="E32" s="48" t="s">
        <v>1328</v>
      </c>
      <c r="F32" s="48"/>
      <c r="G32" s="49"/>
      <c r="H32" s="50"/>
      <c r="I32" s="17"/>
      <c r="J32" s="17"/>
      <c r="K32" s="17"/>
      <c r="L32" s="51">
        <v>2811.85</v>
      </c>
      <c r="M32" s="52"/>
      <c r="N32" s="52"/>
      <c r="O32" s="53"/>
      <c r="BP32" s="33"/>
      <c r="BQ32" s="40"/>
    </row>
    <row r="33" spans="1:69" s="3" customFormat="1" ht="15" x14ac:dyDescent="0.25">
      <c r="A33" s="46"/>
      <c r="B33" s="47"/>
      <c r="C33" s="47"/>
      <c r="D33" s="47"/>
      <c r="E33" s="48" t="s">
        <v>45</v>
      </c>
      <c r="F33" s="48"/>
      <c r="G33" s="49"/>
      <c r="H33" s="50"/>
      <c r="I33" s="17"/>
      <c r="J33" s="17"/>
      <c r="K33" s="17"/>
      <c r="L33" s="51">
        <v>14954.43</v>
      </c>
      <c r="M33" s="52"/>
      <c r="N33" s="52"/>
      <c r="O33" s="53"/>
      <c r="BP33" s="33"/>
      <c r="BQ33" s="40"/>
    </row>
    <row r="34" spans="1:69" s="3" customFormat="1" ht="67.5" x14ac:dyDescent="0.25">
      <c r="A34" s="34" t="s">
        <v>46</v>
      </c>
      <c r="B34" s="35" t="s">
        <v>399</v>
      </c>
      <c r="C34" s="196" t="s">
        <v>400</v>
      </c>
      <c r="D34" s="196"/>
      <c r="E34" s="196"/>
      <c r="F34" s="34" t="s">
        <v>401</v>
      </c>
      <c r="G34" s="66">
        <v>-0.44074600000000003</v>
      </c>
      <c r="H34" s="38">
        <v>133.79</v>
      </c>
      <c r="I34" s="38"/>
      <c r="J34" s="38">
        <v>133.79</v>
      </c>
      <c r="K34" s="36" t="s">
        <v>40</v>
      </c>
      <c r="L34" s="38">
        <v>-58.97</v>
      </c>
      <c r="M34" s="38"/>
      <c r="N34" s="39"/>
      <c r="O34" s="38">
        <v>-58.97</v>
      </c>
      <c r="BP34" s="33"/>
      <c r="BQ34" s="40" t="s">
        <v>400</v>
      </c>
    </row>
    <row r="35" spans="1:69" s="3" customFormat="1" ht="67.5" x14ac:dyDescent="0.25">
      <c r="A35" s="34" t="s">
        <v>402</v>
      </c>
      <c r="B35" s="35"/>
      <c r="C35" s="196" t="s">
        <v>403</v>
      </c>
      <c r="D35" s="196"/>
      <c r="E35" s="196"/>
      <c r="F35" s="34" t="s">
        <v>404</v>
      </c>
      <c r="G35" s="55">
        <v>5</v>
      </c>
      <c r="H35" s="38"/>
      <c r="I35" s="38"/>
      <c r="J35" s="38"/>
      <c r="K35" s="36" t="s">
        <v>40</v>
      </c>
      <c r="L35" s="38"/>
      <c r="M35" s="38"/>
      <c r="N35" s="39"/>
      <c r="O35" s="38"/>
      <c r="BP35" s="33"/>
      <c r="BQ35" s="40" t="s">
        <v>403</v>
      </c>
    </row>
    <row r="36" spans="1:69" s="3" customFormat="1" ht="67.5" x14ac:dyDescent="0.25">
      <c r="A36" s="34" t="s">
        <v>405</v>
      </c>
      <c r="B36" s="35"/>
      <c r="C36" s="196" t="s">
        <v>408</v>
      </c>
      <c r="D36" s="196"/>
      <c r="E36" s="196"/>
      <c r="F36" s="34" t="s">
        <v>404</v>
      </c>
      <c r="G36" s="55">
        <v>5</v>
      </c>
      <c r="H36" s="38"/>
      <c r="I36" s="38"/>
      <c r="J36" s="38"/>
      <c r="K36" s="36" t="s">
        <v>40</v>
      </c>
      <c r="L36" s="38"/>
      <c r="M36" s="38"/>
      <c r="N36" s="39"/>
      <c r="O36" s="38"/>
      <c r="BP36" s="33"/>
      <c r="BQ36" s="40" t="s">
        <v>408</v>
      </c>
    </row>
    <row r="37" spans="1:69" s="3" customFormat="1" ht="67.5" x14ac:dyDescent="0.25">
      <c r="A37" s="34" t="s">
        <v>407</v>
      </c>
      <c r="B37" s="35"/>
      <c r="C37" s="196" t="s">
        <v>410</v>
      </c>
      <c r="D37" s="196"/>
      <c r="E37" s="196"/>
      <c r="F37" s="34" t="s">
        <v>404</v>
      </c>
      <c r="G37" s="55">
        <v>2</v>
      </c>
      <c r="H37" s="38"/>
      <c r="I37" s="38"/>
      <c r="J37" s="38"/>
      <c r="K37" s="36" t="s">
        <v>40</v>
      </c>
      <c r="L37" s="38"/>
      <c r="M37" s="38"/>
      <c r="N37" s="39"/>
      <c r="O37" s="38"/>
      <c r="BP37" s="33"/>
      <c r="BQ37" s="40" t="s">
        <v>410</v>
      </c>
    </row>
    <row r="38" spans="1:69" s="3" customFormat="1" ht="67.5" x14ac:dyDescent="0.25">
      <c r="A38" s="34" t="s">
        <v>409</v>
      </c>
      <c r="B38" s="35"/>
      <c r="C38" s="196" t="s">
        <v>412</v>
      </c>
      <c r="D38" s="196"/>
      <c r="E38" s="196"/>
      <c r="F38" s="34" t="s">
        <v>404</v>
      </c>
      <c r="G38" s="55">
        <v>2</v>
      </c>
      <c r="H38" s="38"/>
      <c r="I38" s="38"/>
      <c r="J38" s="38"/>
      <c r="K38" s="36" t="s">
        <v>40</v>
      </c>
      <c r="L38" s="38"/>
      <c r="M38" s="38"/>
      <c r="N38" s="39"/>
      <c r="O38" s="38"/>
      <c r="BP38" s="33"/>
      <c r="BQ38" s="40" t="s">
        <v>412</v>
      </c>
    </row>
    <row r="39" spans="1:69" s="3" customFormat="1" ht="67.5" x14ac:dyDescent="0.25">
      <c r="A39" s="34" t="s">
        <v>411</v>
      </c>
      <c r="B39" s="35"/>
      <c r="C39" s="196" t="s">
        <v>420</v>
      </c>
      <c r="D39" s="196"/>
      <c r="E39" s="196"/>
      <c r="F39" s="34" t="s">
        <v>404</v>
      </c>
      <c r="G39" s="55">
        <v>9</v>
      </c>
      <c r="H39" s="38"/>
      <c r="I39" s="38"/>
      <c r="J39" s="38"/>
      <c r="K39" s="36" t="s">
        <v>40</v>
      </c>
      <c r="L39" s="38"/>
      <c r="M39" s="38"/>
      <c r="N39" s="39"/>
      <c r="O39" s="38"/>
      <c r="BP39" s="33"/>
      <c r="BQ39" s="40" t="s">
        <v>420</v>
      </c>
    </row>
    <row r="40" spans="1:69" s="3" customFormat="1" ht="67.5" x14ac:dyDescent="0.25">
      <c r="A40" s="34" t="s">
        <v>413</v>
      </c>
      <c r="B40" s="35"/>
      <c r="C40" s="196" t="s">
        <v>416</v>
      </c>
      <c r="D40" s="196"/>
      <c r="E40" s="196"/>
      <c r="F40" s="34" t="s">
        <v>404</v>
      </c>
      <c r="G40" s="55">
        <v>2</v>
      </c>
      <c r="H40" s="38"/>
      <c r="I40" s="38"/>
      <c r="J40" s="38"/>
      <c r="K40" s="36" t="s">
        <v>40</v>
      </c>
      <c r="L40" s="38"/>
      <c r="M40" s="38"/>
      <c r="N40" s="39"/>
      <c r="O40" s="38"/>
      <c r="BP40" s="33"/>
      <c r="BQ40" s="40" t="s">
        <v>416</v>
      </c>
    </row>
    <row r="41" spans="1:69" s="3" customFormat="1" ht="67.5" x14ac:dyDescent="0.25">
      <c r="A41" s="34" t="s">
        <v>415</v>
      </c>
      <c r="B41" s="35"/>
      <c r="C41" s="196" t="s">
        <v>653</v>
      </c>
      <c r="D41" s="196"/>
      <c r="E41" s="196"/>
      <c r="F41" s="34" t="s">
        <v>404</v>
      </c>
      <c r="G41" s="55">
        <v>3</v>
      </c>
      <c r="H41" s="38"/>
      <c r="I41" s="38"/>
      <c r="J41" s="38"/>
      <c r="K41" s="36" t="s">
        <v>40</v>
      </c>
      <c r="L41" s="38"/>
      <c r="M41" s="38"/>
      <c r="N41" s="39"/>
      <c r="O41" s="38"/>
      <c r="BP41" s="33"/>
      <c r="BQ41" s="40" t="s">
        <v>653</v>
      </c>
    </row>
    <row r="42" spans="1:69" s="3" customFormat="1" ht="67.5" x14ac:dyDescent="0.25">
      <c r="A42" s="34" t="s">
        <v>417</v>
      </c>
      <c r="B42" s="35"/>
      <c r="C42" s="196" t="s">
        <v>422</v>
      </c>
      <c r="D42" s="196"/>
      <c r="E42" s="196"/>
      <c r="F42" s="34" t="s">
        <v>404</v>
      </c>
      <c r="G42" s="55">
        <v>5</v>
      </c>
      <c r="H42" s="38"/>
      <c r="I42" s="38"/>
      <c r="J42" s="38"/>
      <c r="K42" s="36" t="s">
        <v>40</v>
      </c>
      <c r="L42" s="38"/>
      <c r="M42" s="38"/>
      <c r="N42" s="39"/>
      <c r="O42" s="38"/>
      <c r="BP42" s="33"/>
      <c r="BQ42" s="40" t="s">
        <v>422</v>
      </c>
    </row>
    <row r="43" spans="1:69" s="3" customFormat="1" ht="67.5" x14ac:dyDescent="0.25">
      <c r="A43" s="34" t="s">
        <v>419</v>
      </c>
      <c r="B43" s="35"/>
      <c r="C43" s="196" t="s">
        <v>423</v>
      </c>
      <c r="D43" s="196"/>
      <c r="E43" s="196"/>
      <c r="F43" s="34" t="s">
        <v>145</v>
      </c>
      <c r="G43" s="55">
        <v>5</v>
      </c>
      <c r="H43" s="38"/>
      <c r="I43" s="38"/>
      <c r="J43" s="38"/>
      <c r="K43" s="36" t="s">
        <v>40</v>
      </c>
      <c r="L43" s="38"/>
      <c r="M43" s="38"/>
      <c r="N43" s="39"/>
      <c r="O43" s="38"/>
      <c r="BP43" s="33"/>
      <c r="BQ43" s="40" t="s">
        <v>423</v>
      </c>
    </row>
    <row r="44" spans="1:69" s="3" customFormat="1" ht="67.5" x14ac:dyDescent="0.25">
      <c r="A44" s="34" t="s">
        <v>421</v>
      </c>
      <c r="B44" s="35"/>
      <c r="C44" s="196" t="s">
        <v>424</v>
      </c>
      <c r="D44" s="196"/>
      <c r="E44" s="196"/>
      <c r="F44" s="34" t="s">
        <v>404</v>
      </c>
      <c r="G44" s="55">
        <v>14</v>
      </c>
      <c r="H44" s="38"/>
      <c r="I44" s="38"/>
      <c r="J44" s="38"/>
      <c r="K44" s="36" t="s">
        <v>40</v>
      </c>
      <c r="L44" s="38"/>
      <c r="M44" s="38"/>
      <c r="N44" s="39"/>
      <c r="O44" s="38"/>
      <c r="BP44" s="33"/>
      <c r="BQ44" s="40" t="s">
        <v>424</v>
      </c>
    </row>
    <row r="45" spans="1:69" s="3" customFormat="1" ht="67.5" x14ac:dyDescent="0.25">
      <c r="A45" s="34" t="s">
        <v>143</v>
      </c>
      <c r="B45" s="35"/>
      <c r="C45" s="196" t="s">
        <v>426</v>
      </c>
      <c r="D45" s="196"/>
      <c r="E45" s="196"/>
      <c r="F45" s="34" t="s">
        <v>404</v>
      </c>
      <c r="G45" s="55">
        <v>44</v>
      </c>
      <c r="H45" s="38"/>
      <c r="I45" s="38"/>
      <c r="J45" s="38"/>
      <c r="K45" s="36" t="s">
        <v>40</v>
      </c>
      <c r="L45" s="38"/>
      <c r="M45" s="38"/>
      <c r="N45" s="39"/>
      <c r="O45" s="38"/>
      <c r="BP45" s="33"/>
      <c r="BQ45" s="40" t="s">
        <v>426</v>
      </c>
    </row>
    <row r="46" spans="1:69" s="3" customFormat="1" ht="67.5" x14ac:dyDescent="0.25">
      <c r="A46" s="34" t="s">
        <v>147</v>
      </c>
      <c r="B46" s="35"/>
      <c r="C46" s="196" t="s">
        <v>427</v>
      </c>
      <c r="D46" s="196"/>
      <c r="E46" s="196"/>
      <c r="F46" s="34" t="s">
        <v>404</v>
      </c>
      <c r="G46" s="55">
        <v>9</v>
      </c>
      <c r="H46" s="38"/>
      <c r="I46" s="38"/>
      <c r="J46" s="38"/>
      <c r="K46" s="36" t="s">
        <v>40</v>
      </c>
      <c r="L46" s="38"/>
      <c r="M46" s="38"/>
      <c r="N46" s="39"/>
      <c r="O46" s="38"/>
      <c r="BP46" s="33"/>
      <c r="BQ46" s="40" t="s">
        <v>427</v>
      </c>
    </row>
    <row r="47" spans="1:69" s="3" customFormat="1" ht="67.5" x14ac:dyDescent="0.25">
      <c r="A47" s="34" t="s">
        <v>150</v>
      </c>
      <c r="B47" s="35"/>
      <c r="C47" s="196" t="s">
        <v>428</v>
      </c>
      <c r="D47" s="196"/>
      <c r="E47" s="196"/>
      <c r="F47" s="34" t="s">
        <v>404</v>
      </c>
      <c r="G47" s="55">
        <v>27</v>
      </c>
      <c r="H47" s="38"/>
      <c r="I47" s="38"/>
      <c r="J47" s="38"/>
      <c r="K47" s="36" t="s">
        <v>40</v>
      </c>
      <c r="L47" s="38"/>
      <c r="M47" s="38"/>
      <c r="N47" s="39"/>
      <c r="O47" s="38"/>
      <c r="BP47" s="33"/>
      <c r="BQ47" s="40" t="s">
        <v>428</v>
      </c>
    </row>
    <row r="48" spans="1:69" s="3" customFormat="1" ht="67.5" x14ac:dyDescent="0.25">
      <c r="A48" s="34" t="s">
        <v>1040</v>
      </c>
      <c r="B48" s="35" t="s">
        <v>430</v>
      </c>
      <c r="C48" s="196" t="s">
        <v>431</v>
      </c>
      <c r="D48" s="196"/>
      <c r="E48" s="196"/>
      <c r="F48" s="34" t="s">
        <v>37</v>
      </c>
      <c r="G48" s="64">
        <v>0.35370000000000001</v>
      </c>
      <c r="H48" s="38" t="s">
        <v>432</v>
      </c>
      <c r="I48" s="38" t="s">
        <v>433</v>
      </c>
      <c r="J48" s="38">
        <v>3210.17</v>
      </c>
      <c r="K48" s="36" t="s">
        <v>40</v>
      </c>
      <c r="L48" s="38">
        <v>3154.16</v>
      </c>
      <c r="M48" s="38">
        <v>1398.64</v>
      </c>
      <c r="N48" s="39" t="s">
        <v>1329</v>
      </c>
      <c r="O48" s="38">
        <v>1135.44</v>
      </c>
      <c r="BP48" s="33"/>
      <c r="BQ48" s="40" t="s">
        <v>431</v>
      </c>
    </row>
    <row r="49" spans="1:70" s="3" customFormat="1" ht="15" x14ac:dyDescent="0.25">
      <c r="A49" s="41"/>
      <c r="B49" s="42"/>
      <c r="C49" s="43" t="s">
        <v>1330</v>
      </c>
      <c r="D49" s="44"/>
      <c r="E49" s="44"/>
      <c r="F49" s="44"/>
      <c r="G49" s="44"/>
      <c r="H49" s="44"/>
      <c r="I49" s="44"/>
      <c r="J49" s="44"/>
      <c r="K49" s="44"/>
      <c r="L49" s="44"/>
      <c r="M49" s="44"/>
      <c r="N49" s="44"/>
      <c r="O49" s="45"/>
      <c r="BP49" s="33"/>
      <c r="BQ49" s="40"/>
    </row>
    <row r="50" spans="1:70" s="3" customFormat="1" ht="15" x14ac:dyDescent="0.25">
      <c r="A50" s="46"/>
      <c r="B50" s="47"/>
      <c r="C50" s="47"/>
      <c r="D50" s="47"/>
      <c r="E50" s="48" t="s">
        <v>1331</v>
      </c>
      <c r="F50" s="48"/>
      <c r="G50" s="49"/>
      <c r="H50" s="50"/>
      <c r="I50" s="17"/>
      <c r="J50" s="17"/>
      <c r="K50" s="17"/>
      <c r="L50" s="51">
        <v>1714.48</v>
      </c>
      <c r="M50" s="52"/>
      <c r="N50" s="52"/>
      <c r="O50" s="53"/>
      <c r="BP50" s="33"/>
      <c r="BQ50" s="40"/>
    </row>
    <row r="51" spans="1:70" s="3" customFormat="1" ht="15" x14ac:dyDescent="0.25">
      <c r="A51" s="46"/>
      <c r="B51" s="47"/>
      <c r="C51" s="47"/>
      <c r="D51" s="47"/>
      <c r="E51" s="48" t="s">
        <v>1332</v>
      </c>
      <c r="F51" s="48"/>
      <c r="G51" s="49"/>
      <c r="H51" s="50"/>
      <c r="I51" s="17"/>
      <c r="J51" s="17"/>
      <c r="K51" s="17"/>
      <c r="L51" s="51">
        <v>901.43</v>
      </c>
      <c r="M51" s="52"/>
      <c r="N51" s="52"/>
      <c r="O51" s="53"/>
      <c r="BP51" s="33"/>
      <c r="BQ51" s="40"/>
    </row>
    <row r="52" spans="1:70" s="3" customFormat="1" ht="15" x14ac:dyDescent="0.25">
      <c r="A52" s="46"/>
      <c r="B52" s="47"/>
      <c r="C52" s="47"/>
      <c r="D52" s="47"/>
      <c r="E52" s="48" t="s">
        <v>45</v>
      </c>
      <c r="F52" s="48"/>
      <c r="G52" s="49"/>
      <c r="H52" s="50"/>
      <c r="I52" s="17"/>
      <c r="J52" s="17"/>
      <c r="K52" s="17"/>
      <c r="L52" s="51">
        <v>5770.07</v>
      </c>
      <c r="M52" s="52"/>
      <c r="N52" s="52"/>
      <c r="O52" s="53"/>
      <c r="BP52" s="33"/>
      <c r="BQ52" s="40"/>
    </row>
    <row r="53" spans="1:70" s="3" customFormat="1" ht="67.5" x14ac:dyDescent="0.25">
      <c r="A53" s="34" t="s">
        <v>1123</v>
      </c>
      <c r="B53" s="35" t="s">
        <v>399</v>
      </c>
      <c r="C53" s="196" t="s">
        <v>400</v>
      </c>
      <c r="D53" s="196"/>
      <c r="E53" s="196"/>
      <c r="F53" s="34" t="s">
        <v>401</v>
      </c>
      <c r="G53" s="66">
        <v>-0.44212499999999999</v>
      </c>
      <c r="H53" s="38">
        <v>133.79</v>
      </c>
      <c r="I53" s="38"/>
      <c r="J53" s="38">
        <v>133.79</v>
      </c>
      <c r="K53" s="36" t="s">
        <v>40</v>
      </c>
      <c r="L53" s="38">
        <v>-59.15</v>
      </c>
      <c r="M53" s="38"/>
      <c r="N53" s="39"/>
      <c r="O53" s="38">
        <v>-59.15</v>
      </c>
      <c r="BP53" s="33"/>
      <c r="BQ53" s="40" t="s">
        <v>400</v>
      </c>
    </row>
    <row r="54" spans="1:70" s="3" customFormat="1" ht="67.5" x14ac:dyDescent="0.25">
      <c r="A54" s="34" t="s">
        <v>159</v>
      </c>
      <c r="B54" s="35"/>
      <c r="C54" s="196" t="s">
        <v>439</v>
      </c>
      <c r="D54" s="196"/>
      <c r="E54" s="196"/>
      <c r="F54" s="34" t="s">
        <v>404</v>
      </c>
      <c r="G54" s="55">
        <v>5</v>
      </c>
      <c r="H54" s="38"/>
      <c r="I54" s="38"/>
      <c r="J54" s="38"/>
      <c r="K54" s="36" t="s">
        <v>40</v>
      </c>
      <c r="L54" s="38"/>
      <c r="M54" s="38"/>
      <c r="N54" s="39"/>
      <c r="O54" s="38"/>
      <c r="BP54" s="33"/>
      <c r="BQ54" s="40" t="s">
        <v>439</v>
      </c>
    </row>
    <row r="55" spans="1:70" s="3" customFormat="1" ht="67.5" x14ac:dyDescent="0.25">
      <c r="A55" s="34" t="s">
        <v>162</v>
      </c>
      <c r="B55" s="35"/>
      <c r="C55" s="196" t="s">
        <v>1136</v>
      </c>
      <c r="D55" s="196"/>
      <c r="E55" s="196"/>
      <c r="F55" s="34" t="s">
        <v>404</v>
      </c>
      <c r="G55" s="55">
        <v>16</v>
      </c>
      <c r="H55" s="38"/>
      <c r="I55" s="38"/>
      <c r="J55" s="38"/>
      <c r="K55" s="36" t="s">
        <v>40</v>
      </c>
      <c r="L55" s="38"/>
      <c r="M55" s="38"/>
      <c r="N55" s="39"/>
      <c r="O55" s="38"/>
      <c r="BP55" s="33"/>
      <c r="BQ55" s="40" t="s">
        <v>1136</v>
      </c>
    </row>
    <row r="56" spans="1:70" s="3" customFormat="1" ht="67.5" x14ac:dyDescent="0.25">
      <c r="A56" s="34" t="s">
        <v>165</v>
      </c>
      <c r="B56" s="35"/>
      <c r="C56" s="196" t="s">
        <v>449</v>
      </c>
      <c r="D56" s="196"/>
      <c r="E56" s="196"/>
      <c r="F56" s="34" t="s">
        <v>404</v>
      </c>
      <c r="G56" s="55">
        <v>16</v>
      </c>
      <c r="H56" s="38"/>
      <c r="I56" s="38"/>
      <c r="J56" s="38"/>
      <c r="K56" s="36" t="s">
        <v>40</v>
      </c>
      <c r="L56" s="38"/>
      <c r="M56" s="38"/>
      <c r="N56" s="39"/>
      <c r="O56" s="38"/>
      <c r="BP56" s="33"/>
      <c r="BQ56" s="40" t="s">
        <v>449</v>
      </c>
    </row>
    <row r="57" spans="1:70" s="3" customFormat="1" ht="67.5" x14ac:dyDescent="0.25">
      <c r="A57" s="34" t="s">
        <v>168</v>
      </c>
      <c r="B57" s="35"/>
      <c r="C57" s="196" t="s">
        <v>452</v>
      </c>
      <c r="D57" s="196"/>
      <c r="E57" s="196"/>
      <c r="F57" s="34" t="s">
        <v>404</v>
      </c>
      <c r="G57" s="55">
        <v>18</v>
      </c>
      <c r="H57" s="38"/>
      <c r="I57" s="38"/>
      <c r="J57" s="38"/>
      <c r="K57" s="36" t="s">
        <v>40</v>
      </c>
      <c r="L57" s="38"/>
      <c r="M57" s="38"/>
      <c r="N57" s="39"/>
      <c r="O57" s="38"/>
      <c r="BP57" s="33"/>
      <c r="BQ57" s="40" t="s">
        <v>452</v>
      </c>
    </row>
    <row r="58" spans="1:70" s="3" customFormat="1" ht="67.5" x14ac:dyDescent="0.25">
      <c r="A58" s="34" t="s">
        <v>171</v>
      </c>
      <c r="B58" s="35"/>
      <c r="C58" s="196" t="s">
        <v>453</v>
      </c>
      <c r="D58" s="196"/>
      <c r="E58" s="196"/>
      <c r="F58" s="34" t="s">
        <v>404</v>
      </c>
      <c r="G58" s="55">
        <v>9</v>
      </c>
      <c r="H58" s="38"/>
      <c r="I58" s="38"/>
      <c r="J58" s="38"/>
      <c r="K58" s="36" t="s">
        <v>40</v>
      </c>
      <c r="L58" s="38"/>
      <c r="M58" s="38"/>
      <c r="N58" s="39"/>
      <c r="O58" s="38"/>
      <c r="BP58" s="33"/>
      <c r="BQ58" s="40" t="s">
        <v>453</v>
      </c>
    </row>
    <row r="59" spans="1:70" s="3" customFormat="1" ht="67.5" x14ac:dyDescent="0.25">
      <c r="A59" s="34" t="s">
        <v>174</v>
      </c>
      <c r="B59" s="35"/>
      <c r="C59" s="196" t="s">
        <v>454</v>
      </c>
      <c r="D59" s="196"/>
      <c r="E59" s="196"/>
      <c r="F59" s="34" t="s">
        <v>404</v>
      </c>
      <c r="G59" s="55">
        <v>16</v>
      </c>
      <c r="H59" s="38"/>
      <c r="I59" s="38"/>
      <c r="J59" s="38"/>
      <c r="K59" s="36" t="s">
        <v>40</v>
      </c>
      <c r="L59" s="38"/>
      <c r="M59" s="38"/>
      <c r="N59" s="39"/>
      <c r="O59" s="38"/>
      <c r="BP59" s="33"/>
      <c r="BQ59" s="40" t="s">
        <v>454</v>
      </c>
    </row>
    <row r="60" spans="1:70" s="3" customFormat="1" ht="67.5" x14ac:dyDescent="0.25">
      <c r="A60" s="34" t="s">
        <v>177</v>
      </c>
      <c r="B60" s="35"/>
      <c r="C60" s="196" t="s">
        <v>1187</v>
      </c>
      <c r="D60" s="196"/>
      <c r="E60" s="196"/>
      <c r="F60" s="34" t="s">
        <v>404</v>
      </c>
      <c r="G60" s="55">
        <v>5</v>
      </c>
      <c r="H60" s="38"/>
      <c r="I60" s="38"/>
      <c r="J60" s="38"/>
      <c r="K60" s="36" t="s">
        <v>40</v>
      </c>
      <c r="L60" s="38"/>
      <c r="M60" s="38"/>
      <c r="N60" s="39"/>
      <c r="O60" s="38"/>
      <c r="BP60" s="33"/>
      <c r="BQ60" s="40" t="s">
        <v>1187</v>
      </c>
    </row>
    <row r="61" spans="1:70" s="3" customFormat="1" ht="15" x14ac:dyDescent="0.25">
      <c r="A61" s="197" t="s">
        <v>457</v>
      </c>
      <c r="B61" s="198"/>
      <c r="C61" s="198"/>
      <c r="D61" s="198"/>
      <c r="E61" s="198"/>
      <c r="F61" s="198"/>
      <c r="G61" s="198"/>
      <c r="H61" s="198"/>
      <c r="I61" s="198"/>
      <c r="J61" s="198"/>
      <c r="K61" s="198"/>
      <c r="L61" s="198"/>
      <c r="M61" s="198"/>
      <c r="N61" s="198"/>
      <c r="O61" s="199"/>
      <c r="BP61" s="33"/>
      <c r="BQ61" s="40"/>
      <c r="BR61" s="56" t="s">
        <v>457</v>
      </c>
    </row>
    <row r="62" spans="1:70" s="3" customFormat="1" ht="67.5" x14ac:dyDescent="0.25">
      <c r="A62" s="34" t="s">
        <v>180</v>
      </c>
      <c r="B62" s="35"/>
      <c r="C62" s="196" t="s">
        <v>458</v>
      </c>
      <c r="D62" s="196"/>
      <c r="E62" s="196"/>
      <c r="F62" s="34" t="s">
        <v>404</v>
      </c>
      <c r="G62" s="55">
        <v>31</v>
      </c>
      <c r="H62" s="38"/>
      <c r="I62" s="38"/>
      <c r="J62" s="38"/>
      <c r="K62" s="36" t="s">
        <v>40</v>
      </c>
      <c r="L62" s="38"/>
      <c r="M62" s="38"/>
      <c r="N62" s="39"/>
      <c r="O62" s="38"/>
      <c r="BP62" s="33"/>
      <c r="BQ62" s="40" t="s">
        <v>458</v>
      </c>
      <c r="BR62" s="56"/>
    </row>
    <row r="63" spans="1:70" s="3" customFormat="1" ht="67.5" x14ac:dyDescent="0.25">
      <c r="A63" s="34" t="s">
        <v>183</v>
      </c>
      <c r="B63" s="35"/>
      <c r="C63" s="196" t="s">
        <v>460</v>
      </c>
      <c r="D63" s="196"/>
      <c r="E63" s="196"/>
      <c r="F63" s="34" t="s">
        <v>404</v>
      </c>
      <c r="G63" s="55">
        <v>18</v>
      </c>
      <c r="H63" s="38"/>
      <c r="I63" s="38"/>
      <c r="J63" s="38"/>
      <c r="K63" s="36" t="s">
        <v>40</v>
      </c>
      <c r="L63" s="38"/>
      <c r="M63" s="38"/>
      <c r="N63" s="39"/>
      <c r="O63" s="38"/>
      <c r="BP63" s="33"/>
      <c r="BQ63" s="40" t="s">
        <v>460</v>
      </c>
      <c r="BR63" s="56"/>
    </row>
    <row r="64" spans="1:70" s="3" customFormat="1" ht="67.5" x14ac:dyDescent="0.25">
      <c r="A64" s="34" t="s">
        <v>186</v>
      </c>
      <c r="B64" s="35"/>
      <c r="C64" s="196" t="s">
        <v>461</v>
      </c>
      <c r="D64" s="196"/>
      <c r="E64" s="196"/>
      <c r="F64" s="34" t="s">
        <v>404</v>
      </c>
      <c r="G64" s="55">
        <v>9</v>
      </c>
      <c r="H64" s="38"/>
      <c r="I64" s="38"/>
      <c r="J64" s="38"/>
      <c r="K64" s="36" t="s">
        <v>40</v>
      </c>
      <c r="L64" s="38"/>
      <c r="M64" s="38"/>
      <c r="N64" s="39"/>
      <c r="O64" s="38"/>
      <c r="BP64" s="33"/>
      <c r="BQ64" s="40" t="s">
        <v>461</v>
      </c>
      <c r="BR64" s="56"/>
    </row>
    <row r="65" spans="1:70" s="3" customFormat="1" ht="67.5" x14ac:dyDescent="0.25">
      <c r="A65" s="34" t="s">
        <v>189</v>
      </c>
      <c r="B65" s="35"/>
      <c r="C65" s="196" t="s">
        <v>462</v>
      </c>
      <c r="D65" s="196"/>
      <c r="E65" s="196"/>
      <c r="F65" s="34" t="s">
        <v>463</v>
      </c>
      <c r="G65" s="55">
        <v>25</v>
      </c>
      <c r="H65" s="38"/>
      <c r="I65" s="38"/>
      <c r="J65" s="38"/>
      <c r="K65" s="36" t="s">
        <v>40</v>
      </c>
      <c r="L65" s="38"/>
      <c r="M65" s="38"/>
      <c r="N65" s="39"/>
      <c r="O65" s="38"/>
      <c r="BP65" s="33"/>
      <c r="BQ65" s="40" t="s">
        <v>462</v>
      </c>
      <c r="BR65" s="56"/>
    </row>
    <row r="66" spans="1:70" s="3" customFormat="1" ht="67.5" x14ac:dyDescent="0.25">
      <c r="A66" s="34" t="s">
        <v>192</v>
      </c>
      <c r="B66" s="35"/>
      <c r="C66" s="196" t="s">
        <v>464</v>
      </c>
      <c r="D66" s="196"/>
      <c r="E66" s="196"/>
      <c r="F66" s="34" t="s">
        <v>404</v>
      </c>
      <c r="G66" s="55">
        <v>27</v>
      </c>
      <c r="H66" s="38"/>
      <c r="I66" s="38"/>
      <c r="J66" s="38"/>
      <c r="K66" s="36" t="s">
        <v>40</v>
      </c>
      <c r="L66" s="38"/>
      <c r="M66" s="38"/>
      <c r="N66" s="39"/>
      <c r="O66" s="38"/>
      <c r="BP66" s="33"/>
      <c r="BQ66" s="40" t="s">
        <v>464</v>
      </c>
      <c r="BR66" s="56"/>
    </row>
    <row r="67" spans="1:70" s="3" customFormat="1" ht="67.5" x14ac:dyDescent="0.25">
      <c r="A67" s="34" t="s">
        <v>195</v>
      </c>
      <c r="B67" s="35"/>
      <c r="C67" s="196" t="s">
        <v>465</v>
      </c>
      <c r="D67" s="196"/>
      <c r="E67" s="196"/>
      <c r="F67" s="34" t="s">
        <v>404</v>
      </c>
      <c r="G67" s="55">
        <v>370</v>
      </c>
      <c r="H67" s="38"/>
      <c r="I67" s="38"/>
      <c r="J67" s="38"/>
      <c r="K67" s="36" t="s">
        <v>40</v>
      </c>
      <c r="L67" s="38"/>
      <c r="M67" s="38"/>
      <c r="N67" s="39"/>
      <c r="O67" s="38"/>
      <c r="BP67" s="33"/>
      <c r="BQ67" s="40" t="s">
        <v>465</v>
      </c>
      <c r="BR67" s="56"/>
    </row>
    <row r="68" spans="1:70" s="3" customFormat="1" ht="67.5" x14ac:dyDescent="0.25">
      <c r="A68" s="34" t="s">
        <v>198</v>
      </c>
      <c r="B68" s="35"/>
      <c r="C68" s="196" t="s">
        <v>466</v>
      </c>
      <c r="D68" s="196"/>
      <c r="E68" s="196"/>
      <c r="F68" s="34" t="s">
        <v>404</v>
      </c>
      <c r="G68" s="55">
        <v>53</v>
      </c>
      <c r="H68" s="38"/>
      <c r="I68" s="38"/>
      <c r="J68" s="38"/>
      <c r="K68" s="36" t="s">
        <v>40</v>
      </c>
      <c r="L68" s="38"/>
      <c r="M68" s="38"/>
      <c r="N68" s="39"/>
      <c r="O68" s="38"/>
      <c r="BP68" s="33"/>
      <c r="BQ68" s="40" t="s">
        <v>466</v>
      </c>
      <c r="BR68" s="56"/>
    </row>
    <row r="69" spans="1:70" s="3" customFormat="1" ht="67.5" x14ac:dyDescent="0.25">
      <c r="A69" s="34" t="s">
        <v>201</v>
      </c>
      <c r="B69" s="35"/>
      <c r="C69" s="196" t="s">
        <v>467</v>
      </c>
      <c r="D69" s="196"/>
      <c r="E69" s="196"/>
      <c r="F69" s="34" t="s">
        <v>404</v>
      </c>
      <c r="G69" s="55">
        <v>102</v>
      </c>
      <c r="H69" s="38"/>
      <c r="I69" s="38"/>
      <c r="J69" s="38"/>
      <c r="K69" s="36" t="s">
        <v>40</v>
      </c>
      <c r="L69" s="38"/>
      <c r="M69" s="38"/>
      <c r="N69" s="39"/>
      <c r="O69" s="38"/>
      <c r="BP69" s="33"/>
      <c r="BQ69" s="40" t="s">
        <v>467</v>
      </c>
      <c r="BR69" s="56"/>
    </row>
    <row r="70" spans="1:70" s="3" customFormat="1" ht="67.5" x14ac:dyDescent="0.25">
      <c r="A70" s="34" t="s">
        <v>204</v>
      </c>
      <c r="B70" s="35"/>
      <c r="C70" s="196" t="s">
        <v>469</v>
      </c>
      <c r="D70" s="196"/>
      <c r="E70" s="196"/>
      <c r="F70" s="34" t="s">
        <v>470</v>
      </c>
      <c r="G70" s="55">
        <v>1</v>
      </c>
      <c r="H70" s="38"/>
      <c r="I70" s="38"/>
      <c r="J70" s="38"/>
      <c r="K70" s="36" t="s">
        <v>40</v>
      </c>
      <c r="L70" s="38"/>
      <c r="M70" s="38"/>
      <c r="N70" s="39"/>
      <c r="O70" s="38"/>
      <c r="BP70" s="33"/>
      <c r="BQ70" s="40" t="s">
        <v>469</v>
      </c>
      <c r="BR70" s="56"/>
    </row>
    <row r="71" spans="1:70" s="3" customFormat="1" ht="67.5" x14ac:dyDescent="0.25">
      <c r="A71" s="34" t="s">
        <v>207</v>
      </c>
      <c r="B71" s="35"/>
      <c r="C71" s="196" t="s">
        <v>472</v>
      </c>
      <c r="D71" s="196"/>
      <c r="E71" s="196"/>
      <c r="F71" s="34" t="s">
        <v>470</v>
      </c>
      <c r="G71" s="55">
        <v>1</v>
      </c>
      <c r="H71" s="38"/>
      <c r="I71" s="38"/>
      <c r="J71" s="38"/>
      <c r="K71" s="36" t="s">
        <v>40</v>
      </c>
      <c r="L71" s="38"/>
      <c r="M71" s="38"/>
      <c r="N71" s="39"/>
      <c r="O71" s="38"/>
      <c r="BP71" s="33"/>
      <c r="BQ71" s="40" t="s">
        <v>472</v>
      </c>
      <c r="BR71" s="56"/>
    </row>
    <row r="72" spans="1:70" s="3" customFormat="1" ht="15" x14ac:dyDescent="0.25">
      <c r="A72" s="197" t="s">
        <v>505</v>
      </c>
      <c r="B72" s="198"/>
      <c r="C72" s="198"/>
      <c r="D72" s="198"/>
      <c r="E72" s="198"/>
      <c r="F72" s="198"/>
      <c r="G72" s="198"/>
      <c r="H72" s="198"/>
      <c r="I72" s="198"/>
      <c r="J72" s="198"/>
      <c r="K72" s="198"/>
      <c r="L72" s="198"/>
      <c r="M72" s="198"/>
      <c r="N72" s="198"/>
      <c r="O72" s="199"/>
      <c r="BP72" s="33"/>
      <c r="BQ72" s="40"/>
      <c r="BR72" s="56" t="s">
        <v>505</v>
      </c>
    </row>
    <row r="73" spans="1:70" s="3" customFormat="1" ht="67.5" x14ac:dyDescent="0.25">
      <c r="A73" s="34" t="s">
        <v>915</v>
      </c>
      <c r="B73" s="35" t="s">
        <v>507</v>
      </c>
      <c r="C73" s="196" t="s">
        <v>508</v>
      </c>
      <c r="D73" s="196"/>
      <c r="E73" s="196"/>
      <c r="F73" s="34" t="s">
        <v>509</v>
      </c>
      <c r="G73" s="66">
        <v>2.6667E-2</v>
      </c>
      <c r="H73" s="38" t="s">
        <v>510</v>
      </c>
      <c r="I73" s="38" t="s">
        <v>511</v>
      </c>
      <c r="J73" s="38">
        <v>10834.99</v>
      </c>
      <c r="K73" s="36" t="s">
        <v>40</v>
      </c>
      <c r="L73" s="38">
        <v>347.19</v>
      </c>
      <c r="M73" s="38">
        <v>52.43</v>
      </c>
      <c r="N73" s="39" t="s">
        <v>512</v>
      </c>
      <c r="O73" s="38">
        <v>288.94</v>
      </c>
      <c r="BP73" s="33"/>
      <c r="BQ73" s="40" t="s">
        <v>508</v>
      </c>
      <c r="BR73" s="56"/>
    </row>
    <row r="74" spans="1:70" s="3" customFormat="1" ht="15" x14ac:dyDescent="0.25">
      <c r="A74" s="41"/>
      <c r="B74" s="42"/>
      <c r="C74" s="43" t="s">
        <v>513</v>
      </c>
      <c r="D74" s="44"/>
      <c r="E74" s="44"/>
      <c r="F74" s="44"/>
      <c r="G74" s="44"/>
      <c r="H74" s="44"/>
      <c r="I74" s="44"/>
      <c r="J74" s="44"/>
      <c r="K74" s="44"/>
      <c r="L74" s="44"/>
      <c r="M74" s="44"/>
      <c r="N74" s="44"/>
      <c r="O74" s="45"/>
      <c r="BP74" s="33"/>
      <c r="BQ74" s="40"/>
      <c r="BR74" s="56"/>
    </row>
    <row r="75" spans="1:70" s="3" customFormat="1" ht="15" x14ac:dyDescent="0.25">
      <c r="A75" s="46"/>
      <c r="B75" s="47"/>
      <c r="C75" s="47"/>
      <c r="D75" s="47"/>
      <c r="E75" s="48" t="s">
        <v>514</v>
      </c>
      <c r="F75" s="48"/>
      <c r="G75" s="49"/>
      <c r="H75" s="50"/>
      <c r="I75" s="17"/>
      <c r="J75" s="17"/>
      <c r="K75" s="17"/>
      <c r="L75" s="51">
        <v>49.4</v>
      </c>
      <c r="M75" s="52"/>
      <c r="N75" s="52"/>
      <c r="O75" s="53"/>
      <c r="BP75" s="33"/>
      <c r="BQ75" s="40"/>
      <c r="BR75" s="56"/>
    </row>
    <row r="76" spans="1:70" s="3" customFormat="1" ht="15" x14ac:dyDescent="0.25">
      <c r="A76" s="46"/>
      <c r="B76" s="47"/>
      <c r="C76" s="47"/>
      <c r="D76" s="47"/>
      <c r="E76" s="48" t="s">
        <v>515</v>
      </c>
      <c r="F76" s="48"/>
      <c r="G76" s="49"/>
      <c r="H76" s="50"/>
      <c r="I76" s="17"/>
      <c r="J76" s="17"/>
      <c r="K76" s="17"/>
      <c r="L76" s="51">
        <v>26.8</v>
      </c>
      <c r="M76" s="52"/>
      <c r="N76" s="52"/>
      <c r="O76" s="53"/>
      <c r="BP76" s="33"/>
      <c r="BQ76" s="40"/>
      <c r="BR76" s="56"/>
    </row>
    <row r="77" spans="1:70" s="3" customFormat="1" ht="15" x14ac:dyDescent="0.25">
      <c r="A77" s="46"/>
      <c r="B77" s="47"/>
      <c r="C77" s="47"/>
      <c r="D77" s="47"/>
      <c r="E77" s="48" t="s">
        <v>45</v>
      </c>
      <c r="F77" s="48"/>
      <c r="G77" s="49"/>
      <c r="H77" s="50"/>
      <c r="I77" s="17"/>
      <c r="J77" s="17"/>
      <c r="K77" s="17"/>
      <c r="L77" s="51">
        <v>423.39</v>
      </c>
      <c r="M77" s="52"/>
      <c r="N77" s="52"/>
      <c r="O77" s="53"/>
      <c r="BP77" s="33"/>
      <c r="BQ77" s="40"/>
      <c r="BR77" s="56"/>
    </row>
    <row r="78" spans="1:70" s="3" customFormat="1" ht="67.5" x14ac:dyDescent="0.25">
      <c r="A78" s="34" t="s">
        <v>918</v>
      </c>
      <c r="B78" s="35" t="s">
        <v>516</v>
      </c>
      <c r="C78" s="196" t="s">
        <v>517</v>
      </c>
      <c r="D78" s="196"/>
      <c r="E78" s="196"/>
      <c r="F78" s="34" t="s">
        <v>487</v>
      </c>
      <c r="G78" s="64">
        <v>-4.0000000000000002E-4</v>
      </c>
      <c r="H78" s="38">
        <v>715695.09</v>
      </c>
      <c r="I78" s="38"/>
      <c r="J78" s="38">
        <v>715695.09</v>
      </c>
      <c r="K78" s="36" t="s">
        <v>40</v>
      </c>
      <c r="L78" s="38">
        <v>-286.27999999999997</v>
      </c>
      <c r="M78" s="38"/>
      <c r="N78" s="39"/>
      <c r="O78" s="38">
        <v>-286.27999999999997</v>
      </c>
      <c r="BP78" s="33"/>
      <c r="BQ78" s="40" t="s">
        <v>517</v>
      </c>
      <c r="BR78" s="56"/>
    </row>
    <row r="79" spans="1:70" s="3" customFormat="1" ht="67.5" x14ac:dyDescent="0.25">
      <c r="A79" s="34" t="s">
        <v>216</v>
      </c>
      <c r="B79" s="35" t="s">
        <v>518</v>
      </c>
      <c r="C79" s="196" t="s">
        <v>519</v>
      </c>
      <c r="D79" s="196"/>
      <c r="E79" s="196"/>
      <c r="F79" s="34" t="s">
        <v>404</v>
      </c>
      <c r="G79" s="55">
        <v>1</v>
      </c>
      <c r="H79" s="38"/>
      <c r="I79" s="38"/>
      <c r="J79" s="38"/>
      <c r="K79" s="36" t="s">
        <v>40</v>
      </c>
      <c r="L79" s="38"/>
      <c r="M79" s="38"/>
      <c r="N79" s="39"/>
      <c r="O79" s="38"/>
      <c r="BP79" s="33"/>
      <c r="BQ79" s="40" t="s">
        <v>519</v>
      </c>
      <c r="BR79" s="56"/>
    </row>
    <row r="80" spans="1:70" s="3" customFormat="1" ht="15" x14ac:dyDescent="0.25">
      <c r="A80" s="197" t="s">
        <v>473</v>
      </c>
      <c r="B80" s="198"/>
      <c r="C80" s="198"/>
      <c r="D80" s="198"/>
      <c r="E80" s="198"/>
      <c r="F80" s="198"/>
      <c r="G80" s="198"/>
      <c r="H80" s="198"/>
      <c r="I80" s="198"/>
      <c r="J80" s="198"/>
      <c r="K80" s="198"/>
      <c r="L80" s="198"/>
      <c r="M80" s="198"/>
      <c r="N80" s="198"/>
      <c r="O80" s="199"/>
      <c r="BP80" s="33"/>
      <c r="BQ80" s="40"/>
      <c r="BR80" s="56" t="s">
        <v>473</v>
      </c>
    </row>
    <row r="81" spans="1:70" s="3" customFormat="1" ht="67.5" x14ac:dyDescent="0.25">
      <c r="A81" s="34" t="s">
        <v>1281</v>
      </c>
      <c r="B81" s="35" t="s">
        <v>475</v>
      </c>
      <c r="C81" s="196" t="s">
        <v>476</v>
      </c>
      <c r="D81" s="196"/>
      <c r="E81" s="196"/>
      <c r="F81" s="34" t="s">
        <v>477</v>
      </c>
      <c r="G81" s="54">
        <v>1.1000000000000001</v>
      </c>
      <c r="H81" s="38" t="s">
        <v>478</v>
      </c>
      <c r="I81" s="38" t="s">
        <v>479</v>
      </c>
      <c r="J81" s="38">
        <v>58.12</v>
      </c>
      <c r="K81" s="36" t="s">
        <v>40</v>
      </c>
      <c r="L81" s="38">
        <v>1994.29</v>
      </c>
      <c r="M81" s="38">
        <v>1824.32</v>
      </c>
      <c r="N81" s="39" t="s">
        <v>1238</v>
      </c>
      <c r="O81" s="38">
        <v>63.93</v>
      </c>
      <c r="BP81" s="33"/>
      <c r="BQ81" s="40" t="s">
        <v>476</v>
      </c>
      <c r="BR81" s="56"/>
    </row>
    <row r="82" spans="1:70" s="3" customFormat="1" ht="15" x14ac:dyDescent="0.25">
      <c r="A82" s="41"/>
      <c r="B82" s="42"/>
      <c r="C82" s="43" t="s">
        <v>1239</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1240</v>
      </c>
      <c r="F83" s="48"/>
      <c r="G83" s="49"/>
      <c r="H83" s="50"/>
      <c r="I83" s="17"/>
      <c r="J83" s="17"/>
      <c r="K83" s="17"/>
      <c r="L83" s="51">
        <v>1776.51</v>
      </c>
      <c r="M83" s="52"/>
      <c r="N83" s="52"/>
      <c r="O83" s="53"/>
      <c r="BP83" s="33"/>
      <c r="BQ83" s="40"/>
      <c r="BR83" s="56"/>
    </row>
    <row r="84" spans="1:70" s="3" customFormat="1" ht="15" x14ac:dyDescent="0.25">
      <c r="A84" s="46"/>
      <c r="B84" s="47"/>
      <c r="C84" s="47"/>
      <c r="D84" s="47"/>
      <c r="E84" s="48" t="s">
        <v>1241</v>
      </c>
      <c r="F84" s="48"/>
      <c r="G84" s="49"/>
      <c r="H84" s="50"/>
      <c r="I84" s="17"/>
      <c r="J84" s="17"/>
      <c r="K84" s="17"/>
      <c r="L84" s="51">
        <v>934.04</v>
      </c>
      <c r="M84" s="52"/>
      <c r="N84" s="52"/>
      <c r="O84" s="53"/>
      <c r="BP84" s="33"/>
      <c r="BQ84" s="40"/>
      <c r="BR84" s="56"/>
    </row>
    <row r="85" spans="1:70" s="3" customFormat="1" ht="15" x14ac:dyDescent="0.25">
      <c r="A85" s="46"/>
      <c r="B85" s="47"/>
      <c r="C85" s="47"/>
      <c r="D85" s="47"/>
      <c r="E85" s="48" t="s">
        <v>45</v>
      </c>
      <c r="F85" s="48"/>
      <c r="G85" s="49"/>
      <c r="H85" s="50"/>
      <c r="I85" s="17"/>
      <c r="J85" s="17"/>
      <c r="K85" s="17"/>
      <c r="L85" s="51">
        <v>4704.84</v>
      </c>
      <c r="M85" s="52"/>
      <c r="N85" s="52"/>
      <c r="O85" s="53"/>
      <c r="BP85" s="33"/>
      <c r="BQ85" s="40"/>
      <c r="BR85" s="56"/>
    </row>
    <row r="86" spans="1:70" s="3" customFormat="1" ht="67.5" x14ac:dyDescent="0.25">
      <c r="A86" s="34" t="s">
        <v>1333</v>
      </c>
      <c r="B86" s="35" t="s">
        <v>485</v>
      </c>
      <c r="C86" s="196" t="s">
        <v>486</v>
      </c>
      <c r="D86" s="196"/>
      <c r="E86" s="196"/>
      <c r="F86" s="34" t="s">
        <v>487</v>
      </c>
      <c r="G86" s="64">
        <v>-1.1000000000000001E-3</v>
      </c>
      <c r="H86" s="38">
        <v>47206.35</v>
      </c>
      <c r="I86" s="38"/>
      <c r="J86" s="38">
        <v>47206.35</v>
      </c>
      <c r="K86" s="36" t="s">
        <v>40</v>
      </c>
      <c r="L86" s="38">
        <v>-51.93</v>
      </c>
      <c r="M86" s="38"/>
      <c r="N86" s="39"/>
      <c r="O86" s="38">
        <v>-51.93</v>
      </c>
      <c r="BP86" s="33"/>
      <c r="BQ86" s="40" t="s">
        <v>486</v>
      </c>
      <c r="BR86" s="56"/>
    </row>
    <row r="87" spans="1:70" s="3" customFormat="1" ht="67.5" x14ac:dyDescent="0.25">
      <c r="A87" s="34" t="s">
        <v>225</v>
      </c>
      <c r="B87" s="35"/>
      <c r="C87" s="196" t="s">
        <v>488</v>
      </c>
      <c r="D87" s="196"/>
      <c r="E87" s="196"/>
      <c r="F87" s="34" t="s">
        <v>404</v>
      </c>
      <c r="G87" s="55">
        <v>11</v>
      </c>
      <c r="H87" s="38"/>
      <c r="I87" s="38"/>
      <c r="J87" s="38"/>
      <c r="K87" s="36" t="s">
        <v>40</v>
      </c>
      <c r="L87" s="38"/>
      <c r="M87" s="38"/>
      <c r="N87" s="39"/>
      <c r="O87" s="38"/>
      <c r="BP87" s="33"/>
      <c r="BQ87" s="40" t="s">
        <v>488</v>
      </c>
      <c r="BR87" s="56"/>
    </row>
    <row r="88" spans="1:70" s="3" customFormat="1" ht="67.5" x14ac:dyDescent="0.25">
      <c r="A88" s="34" t="s">
        <v>660</v>
      </c>
      <c r="B88" s="35" t="s">
        <v>301</v>
      </c>
      <c r="C88" s="196" t="s">
        <v>302</v>
      </c>
      <c r="D88" s="196"/>
      <c r="E88" s="196"/>
      <c r="F88" s="34" t="s">
        <v>37</v>
      </c>
      <c r="G88" s="54">
        <v>0.5</v>
      </c>
      <c r="H88" s="38" t="s">
        <v>303</v>
      </c>
      <c r="I88" s="38" t="s">
        <v>304</v>
      </c>
      <c r="J88" s="38">
        <v>1471.29</v>
      </c>
      <c r="K88" s="36" t="s">
        <v>40</v>
      </c>
      <c r="L88" s="38">
        <v>8382.5</v>
      </c>
      <c r="M88" s="38">
        <v>7428.39</v>
      </c>
      <c r="N88" s="39" t="s">
        <v>705</v>
      </c>
      <c r="O88" s="38">
        <v>735.64</v>
      </c>
      <c r="BP88" s="33"/>
      <c r="BQ88" s="40" t="s">
        <v>302</v>
      </c>
      <c r="BR88" s="56"/>
    </row>
    <row r="89" spans="1:70" s="3" customFormat="1" ht="15" x14ac:dyDescent="0.25">
      <c r="A89" s="41"/>
      <c r="B89" s="42"/>
      <c r="C89" s="43" t="s">
        <v>319</v>
      </c>
      <c r="D89" s="44"/>
      <c r="E89" s="44"/>
      <c r="F89" s="44"/>
      <c r="G89" s="44"/>
      <c r="H89" s="44"/>
      <c r="I89" s="44"/>
      <c r="J89" s="44"/>
      <c r="K89" s="44"/>
      <c r="L89" s="44"/>
      <c r="M89" s="44"/>
      <c r="N89" s="44"/>
      <c r="O89" s="45"/>
      <c r="BP89" s="33"/>
      <c r="BQ89" s="40"/>
      <c r="BR89" s="56"/>
    </row>
    <row r="90" spans="1:70" s="3" customFormat="1" ht="15" x14ac:dyDescent="0.25">
      <c r="A90" s="46"/>
      <c r="B90" s="47"/>
      <c r="C90" s="47"/>
      <c r="D90" s="47"/>
      <c r="E90" s="48" t="s">
        <v>706</v>
      </c>
      <c r="F90" s="48"/>
      <c r="G90" s="49"/>
      <c r="H90" s="50"/>
      <c r="I90" s="17"/>
      <c r="J90" s="17"/>
      <c r="K90" s="17"/>
      <c r="L90" s="51">
        <v>7214.84</v>
      </c>
      <c r="M90" s="52"/>
      <c r="N90" s="52"/>
      <c r="O90" s="53"/>
      <c r="BP90" s="33"/>
      <c r="BQ90" s="40"/>
      <c r="BR90" s="56"/>
    </row>
    <row r="91" spans="1:70" s="3" customFormat="1" ht="15" x14ac:dyDescent="0.25">
      <c r="A91" s="46"/>
      <c r="B91" s="47"/>
      <c r="C91" s="47"/>
      <c r="D91" s="47"/>
      <c r="E91" s="48" t="s">
        <v>707</v>
      </c>
      <c r="F91" s="48"/>
      <c r="G91" s="49"/>
      <c r="H91" s="50"/>
      <c r="I91" s="17"/>
      <c r="J91" s="17"/>
      <c r="K91" s="17"/>
      <c r="L91" s="51">
        <v>3793.37</v>
      </c>
      <c r="M91" s="52"/>
      <c r="N91" s="52"/>
      <c r="O91" s="53"/>
      <c r="BP91" s="33"/>
      <c r="BQ91" s="40"/>
      <c r="BR91" s="56"/>
    </row>
    <row r="92" spans="1:70" s="3" customFormat="1" ht="15" x14ac:dyDescent="0.25">
      <c r="A92" s="46"/>
      <c r="B92" s="47"/>
      <c r="C92" s="47"/>
      <c r="D92" s="47"/>
      <c r="E92" s="48" t="s">
        <v>45</v>
      </c>
      <c r="F92" s="48"/>
      <c r="G92" s="49"/>
      <c r="H92" s="50"/>
      <c r="I92" s="17"/>
      <c r="J92" s="17"/>
      <c r="K92" s="17"/>
      <c r="L92" s="51">
        <v>19390.71</v>
      </c>
      <c r="M92" s="52"/>
      <c r="N92" s="52"/>
      <c r="O92" s="53"/>
      <c r="BP92" s="33"/>
      <c r="BQ92" s="40"/>
      <c r="BR92" s="56"/>
    </row>
    <row r="93" spans="1:70" s="3" customFormat="1" ht="67.5" x14ac:dyDescent="0.25">
      <c r="A93" s="34" t="s">
        <v>1334</v>
      </c>
      <c r="B93" s="35" t="s">
        <v>495</v>
      </c>
      <c r="C93" s="196" t="s">
        <v>496</v>
      </c>
      <c r="D93" s="196"/>
      <c r="E93" s="196"/>
      <c r="F93" s="34" t="s">
        <v>497</v>
      </c>
      <c r="G93" s="37">
        <v>-1.02</v>
      </c>
      <c r="H93" s="38">
        <v>655.95</v>
      </c>
      <c r="I93" s="38"/>
      <c r="J93" s="38">
        <v>655.95</v>
      </c>
      <c r="K93" s="36" t="s">
        <v>40</v>
      </c>
      <c r="L93" s="38">
        <v>-669.07</v>
      </c>
      <c r="M93" s="38"/>
      <c r="N93" s="39"/>
      <c r="O93" s="38">
        <v>-669.07</v>
      </c>
      <c r="BP93" s="33"/>
      <c r="BQ93" s="40" t="s">
        <v>496</v>
      </c>
      <c r="BR93" s="56"/>
    </row>
    <row r="94" spans="1:70" s="3" customFormat="1" ht="67.5" x14ac:dyDescent="0.25">
      <c r="A94" s="34" t="s">
        <v>1235</v>
      </c>
      <c r="B94" s="35" t="s">
        <v>499</v>
      </c>
      <c r="C94" s="196" t="s">
        <v>500</v>
      </c>
      <c r="D94" s="196"/>
      <c r="E94" s="196"/>
      <c r="F94" s="34" t="s">
        <v>497</v>
      </c>
      <c r="G94" s="37">
        <v>-1.02</v>
      </c>
      <c r="H94" s="38">
        <v>17.12</v>
      </c>
      <c r="I94" s="38"/>
      <c r="J94" s="38">
        <v>17.12</v>
      </c>
      <c r="K94" s="36" t="s">
        <v>40</v>
      </c>
      <c r="L94" s="38">
        <v>-17.46</v>
      </c>
      <c r="M94" s="38"/>
      <c r="N94" s="39"/>
      <c r="O94" s="38">
        <v>-17.46</v>
      </c>
      <c r="BP94" s="33"/>
      <c r="BQ94" s="40" t="s">
        <v>500</v>
      </c>
      <c r="BR94" s="56"/>
    </row>
    <row r="95" spans="1:70" s="3" customFormat="1" ht="67.5" x14ac:dyDescent="0.25">
      <c r="A95" s="34" t="s">
        <v>237</v>
      </c>
      <c r="B95" s="35"/>
      <c r="C95" s="196" t="s">
        <v>501</v>
      </c>
      <c r="D95" s="196"/>
      <c r="E95" s="196"/>
      <c r="F95" s="34" t="s">
        <v>145</v>
      </c>
      <c r="G95" s="54">
        <v>20.399999999999999</v>
      </c>
      <c r="H95" s="38"/>
      <c r="I95" s="38"/>
      <c r="J95" s="38"/>
      <c r="K95" s="36" t="s">
        <v>40</v>
      </c>
      <c r="L95" s="38"/>
      <c r="M95" s="38"/>
      <c r="N95" s="39"/>
      <c r="O95" s="38"/>
      <c r="BP95" s="33"/>
      <c r="BQ95" s="40" t="s">
        <v>501</v>
      </c>
      <c r="BR95" s="56"/>
    </row>
    <row r="96" spans="1:70" s="3" customFormat="1" ht="15" x14ac:dyDescent="0.25">
      <c r="A96" s="41"/>
      <c r="B96" s="42"/>
      <c r="C96" s="43" t="s">
        <v>1335</v>
      </c>
      <c r="D96" s="44"/>
      <c r="E96" s="44"/>
      <c r="F96" s="44"/>
      <c r="G96" s="44"/>
      <c r="H96" s="44"/>
      <c r="I96" s="44"/>
      <c r="J96" s="44"/>
      <c r="K96" s="44"/>
      <c r="L96" s="44"/>
      <c r="M96" s="44"/>
      <c r="N96" s="44"/>
      <c r="O96" s="45"/>
      <c r="BP96" s="33"/>
      <c r="BQ96" s="40"/>
      <c r="BR96" s="56"/>
    </row>
    <row r="97" spans="1:70" s="3" customFormat="1" ht="67.5" x14ac:dyDescent="0.25">
      <c r="A97" s="34" t="s">
        <v>240</v>
      </c>
      <c r="B97" s="35"/>
      <c r="C97" s="196" t="s">
        <v>503</v>
      </c>
      <c r="D97" s="196"/>
      <c r="E97" s="196"/>
      <c r="F97" s="34" t="s">
        <v>504</v>
      </c>
      <c r="G97" s="55">
        <v>1</v>
      </c>
      <c r="H97" s="38"/>
      <c r="I97" s="38"/>
      <c r="J97" s="38"/>
      <c r="K97" s="36" t="s">
        <v>40</v>
      </c>
      <c r="L97" s="38"/>
      <c r="M97" s="38"/>
      <c r="N97" s="39"/>
      <c r="O97" s="38"/>
      <c r="BP97" s="33"/>
      <c r="BQ97" s="40" t="s">
        <v>503</v>
      </c>
      <c r="BR97" s="56"/>
    </row>
    <row r="98" spans="1:70" s="3" customFormat="1" ht="15" x14ac:dyDescent="0.25">
      <c r="A98" s="197" t="s">
        <v>520</v>
      </c>
      <c r="B98" s="198"/>
      <c r="C98" s="198"/>
      <c r="D98" s="198"/>
      <c r="E98" s="198"/>
      <c r="F98" s="198"/>
      <c r="G98" s="198"/>
      <c r="H98" s="198"/>
      <c r="I98" s="198"/>
      <c r="J98" s="198"/>
      <c r="K98" s="198"/>
      <c r="L98" s="198"/>
      <c r="M98" s="198"/>
      <c r="N98" s="198"/>
      <c r="O98" s="199"/>
      <c r="BP98" s="33"/>
      <c r="BQ98" s="40"/>
      <c r="BR98" s="56" t="s">
        <v>520</v>
      </c>
    </row>
    <row r="99" spans="1:70" s="3" customFormat="1" ht="67.5" x14ac:dyDescent="0.25">
      <c r="A99" s="34" t="s">
        <v>1237</v>
      </c>
      <c r="B99" s="35" t="s">
        <v>522</v>
      </c>
      <c r="C99" s="196" t="s">
        <v>523</v>
      </c>
      <c r="D99" s="196"/>
      <c r="E99" s="196"/>
      <c r="F99" s="34" t="s">
        <v>37</v>
      </c>
      <c r="G99" s="54">
        <v>6.4</v>
      </c>
      <c r="H99" s="38" t="s">
        <v>524</v>
      </c>
      <c r="I99" s="38" t="s">
        <v>525</v>
      </c>
      <c r="J99" s="38">
        <v>5162.1000000000004</v>
      </c>
      <c r="K99" s="36" t="s">
        <v>40</v>
      </c>
      <c r="L99" s="38">
        <v>129797.57</v>
      </c>
      <c r="M99" s="38">
        <v>82074.69</v>
      </c>
      <c r="N99" s="39" t="s">
        <v>1336</v>
      </c>
      <c r="O99" s="38">
        <v>33037.440000000002</v>
      </c>
      <c r="BP99" s="33"/>
      <c r="BQ99" s="40" t="s">
        <v>523</v>
      </c>
      <c r="BR99" s="56"/>
    </row>
    <row r="100" spans="1:70" s="3" customFormat="1" ht="15" x14ac:dyDescent="0.25">
      <c r="A100" s="41"/>
      <c r="B100" s="42"/>
      <c r="C100" s="43" t="s">
        <v>1337</v>
      </c>
      <c r="D100" s="44"/>
      <c r="E100" s="44"/>
      <c r="F100" s="44"/>
      <c r="G100" s="44"/>
      <c r="H100" s="44"/>
      <c r="I100" s="44"/>
      <c r="J100" s="44"/>
      <c r="K100" s="44"/>
      <c r="L100" s="44"/>
      <c r="M100" s="44"/>
      <c r="N100" s="44"/>
      <c r="O100" s="45"/>
      <c r="BP100" s="33"/>
      <c r="BQ100" s="40"/>
      <c r="BR100" s="56"/>
    </row>
    <row r="101" spans="1:70" s="3" customFormat="1" ht="15" x14ac:dyDescent="0.25">
      <c r="A101" s="46"/>
      <c r="B101" s="47"/>
      <c r="C101" s="47"/>
      <c r="D101" s="47"/>
      <c r="E101" s="48" t="s">
        <v>1338</v>
      </c>
      <c r="F101" s="48"/>
      <c r="G101" s="49"/>
      <c r="H101" s="50"/>
      <c r="I101" s="17"/>
      <c r="J101" s="17"/>
      <c r="K101" s="17"/>
      <c r="L101" s="51">
        <v>80323.39</v>
      </c>
      <c r="M101" s="52"/>
      <c r="N101" s="52"/>
      <c r="O101" s="53"/>
      <c r="BP101" s="33"/>
      <c r="BQ101" s="40"/>
      <c r="BR101" s="56"/>
    </row>
    <row r="102" spans="1:70" s="3" customFormat="1" ht="15" x14ac:dyDescent="0.25">
      <c r="A102" s="46"/>
      <c r="B102" s="47"/>
      <c r="C102" s="47"/>
      <c r="D102" s="47"/>
      <c r="E102" s="48" t="s">
        <v>1339</v>
      </c>
      <c r="F102" s="48"/>
      <c r="G102" s="49"/>
      <c r="H102" s="50"/>
      <c r="I102" s="17"/>
      <c r="J102" s="17"/>
      <c r="K102" s="17"/>
      <c r="L102" s="51">
        <v>42231.89</v>
      </c>
      <c r="M102" s="52"/>
      <c r="N102" s="52"/>
      <c r="O102" s="53"/>
      <c r="BP102" s="33"/>
      <c r="BQ102" s="40"/>
      <c r="BR102" s="56"/>
    </row>
    <row r="103" spans="1:70" s="3" customFormat="1" ht="15" x14ac:dyDescent="0.25">
      <c r="A103" s="46"/>
      <c r="B103" s="47"/>
      <c r="C103" s="47"/>
      <c r="D103" s="47"/>
      <c r="E103" s="48" t="s">
        <v>45</v>
      </c>
      <c r="F103" s="48"/>
      <c r="G103" s="49"/>
      <c r="H103" s="50"/>
      <c r="I103" s="17"/>
      <c r="J103" s="17"/>
      <c r="K103" s="17"/>
      <c r="L103" s="51">
        <v>252352.85</v>
      </c>
      <c r="M103" s="52"/>
      <c r="N103" s="52"/>
      <c r="O103" s="53"/>
      <c r="BP103" s="33"/>
      <c r="BQ103" s="40"/>
      <c r="BR103" s="56"/>
    </row>
    <row r="104" spans="1:70" s="3" customFormat="1" ht="67.5" x14ac:dyDescent="0.25">
      <c r="A104" s="34" t="s">
        <v>931</v>
      </c>
      <c r="B104" s="35" t="s">
        <v>531</v>
      </c>
      <c r="C104" s="196" t="s">
        <v>532</v>
      </c>
      <c r="D104" s="196"/>
      <c r="E104" s="196"/>
      <c r="F104" s="34" t="s">
        <v>487</v>
      </c>
      <c r="G104" s="66">
        <v>-1.3952000000000001E-2</v>
      </c>
      <c r="H104" s="38">
        <v>154011.51999999999</v>
      </c>
      <c r="I104" s="38"/>
      <c r="J104" s="38">
        <v>154011.51999999999</v>
      </c>
      <c r="K104" s="36" t="s">
        <v>40</v>
      </c>
      <c r="L104" s="38">
        <v>-2148.77</v>
      </c>
      <c r="M104" s="38"/>
      <c r="N104" s="39"/>
      <c r="O104" s="38">
        <v>-2148.77</v>
      </c>
      <c r="BP104" s="33"/>
      <c r="BQ104" s="40" t="s">
        <v>532</v>
      </c>
      <c r="BR104" s="56"/>
    </row>
    <row r="105" spans="1:70" s="3" customFormat="1" ht="67.5" x14ac:dyDescent="0.25">
      <c r="A105" s="34" t="s">
        <v>1340</v>
      </c>
      <c r="B105" s="35" t="s">
        <v>533</v>
      </c>
      <c r="C105" s="196" t="s">
        <v>534</v>
      </c>
      <c r="D105" s="196"/>
      <c r="E105" s="196"/>
      <c r="F105" s="34" t="s">
        <v>477</v>
      </c>
      <c r="G105" s="54">
        <v>-3.2</v>
      </c>
      <c r="H105" s="38">
        <v>297.02999999999997</v>
      </c>
      <c r="I105" s="38"/>
      <c r="J105" s="38">
        <v>297.02999999999997</v>
      </c>
      <c r="K105" s="36" t="s">
        <v>40</v>
      </c>
      <c r="L105" s="38">
        <v>-950.5</v>
      </c>
      <c r="M105" s="38"/>
      <c r="N105" s="39"/>
      <c r="O105" s="38">
        <v>-950.5</v>
      </c>
      <c r="BP105" s="33"/>
      <c r="BQ105" s="40" t="s">
        <v>534</v>
      </c>
      <c r="BR105" s="56"/>
    </row>
    <row r="106" spans="1:70" s="3" customFormat="1" ht="67.5" x14ac:dyDescent="0.25">
      <c r="A106" s="34" t="s">
        <v>1242</v>
      </c>
      <c r="B106" s="35" t="s">
        <v>536</v>
      </c>
      <c r="C106" s="196" t="s">
        <v>537</v>
      </c>
      <c r="D106" s="196"/>
      <c r="E106" s="196"/>
      <c r="F106" s="34" t="s">
        <v>538</v>
      </c>
      <c r="G106" s="55">
        <v>-64</v>
      </c>
      <c r="H106" s="38">
        <v>5.39</v>
      </c>
      <c r="I106" s="38"/>
      <c r="J106" s="38">
        <v>5.39</v>
      </c>
      <c r="K106" s="36" t="s">
        <v>40</v>
      </c>
      <c r="L106" s="38">
        <v>-344.96</v>
      </c>
      <c r="M106" s="38"/>
      <c r="N106" s="39"/>
      <c r="O106" s="38">
        <v>-344.96</v>
      </c>
      <c r="BP106" s="33"/>
      <c r="BQ106" s="40" t="s">
        <v>537</v>
      </c>
      <c r="BR106" s="56"/>
    </row>
    <row r="107" spans="1:70" s="3" customFormat="1" ht="67.5" x14ac:dyDescent="0.25">
      <c r="A107" s="34" t="s">
        <v>255</v>
      </c>
      <c r="B107" s="35"/>
      <c r="C107" s="196" t="s">
        <v>540</v>
      </c>
      <c r="D107" s="196"/>
      <c r="E107" s="196"/>
      <c r="F107" s="34" t="s">
        <v>145</v>
      </c>
      <c r="G107" s="37">
        <v>612.85</v>
      </c>
      <c r="H107" s="38"/>
      <c r="I107" s="38"/>
      <c r="J107" s="38"/>
      <c r="K107" s="36" t="s">
        <v>40</v>
      </c>
      <c r="L107" s="38"/>
      <c r="M107" s="38"/>
      <c r="N107" s="39"/>
      <c r="O107" s="38"/>
      <c r="BP107" s="33"/>
      <c r="BQ107" s="40" t="s">
        <v>540</v>
      </c>
      <c r="BR107" s="56"/>
    </row>
    <row r="108" spans="1:70" s="3" customFormat="1" ht="15" x14ac:dyDescent="0.25">
      <c r="A108" s="41"/>
      <c r="B108" s="42"/>
      <c r="C108" s="43" t="s">
        <v>1341</v>
      </c>
      <c r="D108" s="44"/>
      <c r="E108" s="44"/>
      <c r="F108" s="44"/>
      <c r="G108" s="44"/>
      <c r="H108" s="44"/>
      <c r="I108" s="44"/>
      <c r="J108" s="44"/>
      <c r="K108" s="44"/>
      <c r="L108" s="44"/>
      <c r="M108" s="44"/>
      <c r="N108" s="44"/>
      <c r="O108" s="45"/>
      <c r="BP108" s="33"/>
      <c r="BQ108" s="40"/>
      <c r="BR108" s="56"/>
    </row>
    <row r="109" spans="1:70" s="3" customFormat="1" ht="67.5" x14ac:dyDescent="0.25">
      <c r="A109" s="34" t="s">
        <v>258</v>
      </c>
      <c r="B109" s="35"/>
      <c r="C109" s="196" t="s">
        <v>543</v>
      </c>
      <c r="D109" s="196"/>
      <c r="E109" s="196"/>
      <c r="F109" s="34" t="s">
        <v>145</v>
      </c>
      <c r="G109" s="37">
        <v>46.35</v>
      </c>
      <c r="H109" s="38"/>
      <c r="I109" s="38"/>
      <c r="J109" s="38"/>
      <c r="K109" s="36" t="s">
        <v>40</v>
      </c>
      <c r="L109" s="38"/>
      <c r="M109" s="38"/>
      <c r="N109" s="39"/>
      <c r="O109" s="38"/>
      <c r="BP109" s="33"/>
      <c r="BQ109" s="40" t="s">
        <v>543</v>
      </c>
      <c r="BR109" s="56"/>
    </row>
    <row r="110" spans="1:70" s="3" customFormat="1" ht="15" x14ac:dyDescent="0.25">
      <c r="A110" s="41"/>
      <c r="B110" s="42"/>
      <c r="C110" s="43" t="s">
        <v>1203</v>
      </c>
      <c r="D110" s="44"/>
      <c r="E110" s="44"/>
      <c r="F110" s="44"/>
      <c r="G110" s="44"/>
      <c r="H110" s="44"/>
      <c r="I110" s="44"/>
      <c r="J110" s="44"/>
      <c r="K110" s="44"/>
      <c r="L110" s="44"/>
      <c r="M110" s="44"/>
      <c r="N110" s="44"/>
      <c r="O110" s="45"/>
      <c r="BP110" s="33"/>
      <c r="BQ110" s="40"/>
      <c r="BR110" s="56"/>
    </row>
    <row r="111" spans="1:70" s="3" customFormat="1" ht="67.5" x14ac:dyDescent="0.25">
      <c r="A111" s="34" t="s">
        <v>260</v>
      </c>
      <c r="B111" s="35"/>
      <c r="C111" s="196" t="s">
        <v>546</v>
      </c>
      <c r="D111" s="196"/>
      <c r="E111" s="196"/>
      <c r="F111" s="34" t="s">
        <v>404</v>
      </c>
      <c r="G111" s="55">
        <v>1190</v>
      </c>
      <c r="H111" s="38"/>
      <c r="I111" s="38"/>
      <c r="J111" s="38"/>
      <c r="K111" s="36" t="s">
        <v>40</v>
      </c>
      <c r="L111" s="38"/>
      <c r="M111" s="38"/>
      <c r="N111" s="39"/>
      <c r="O111" s="38"/>
      <c r="BP111" s="33"/>
      <c r="BQ111" s="40" t="s">
        <v>546</v>
      </c>
      <c r="BR111" s="56"/>
    </row>
    <row r="112" spans="1:70" s="3" customFormat="1" ht="67.5" x14ac:dyDescent="0.25">
      <c r="A112" s="34" t="s">
        <v>263</v>
      </c>
      <c r="B112" s="35"/>
      <c r="C112" s="196" t="s">
        <v>1342</v>
      </c>
      <c r="D112" s="196"/>
      <c r="E112" s="196"/>
      <c r="F112" s="34" t="s">
        <v>404</v>
      </c>
      <c r="G112" s="55">
        <v>90</v>
      </c>
      <c r="H112" s="38"/>
      <c r="I112" s="38"/>
      <c r="J112" s="38"/>
      <c r="K112" s="36" t="s">
        <v>40</v>
      </c>
      <c r="L112" s="38"/>
      <c r="M112" s="38"/>
      <c r="N112" s="39"/>
      <c r="O112" s="38"/>
      <c r="BP112" s="33"/>
      <c r="BQ112" s="40" t="s">
        <v>1342</v>
      </c>
      <c r="BR112" s="56"/>
    </row>
    <row r="113" spans="1:70" s="3" customFormat="1" ht="67.5" x14ac:dyDescent="0.25">
      <c r="A113" s="34" t="s">
        <v>266</v>
      </c>
      <c r="B113" s="35"/>
      <c r="C113" s="196" t="s">
        <v>549</v>
      </c>
      <c r="D113" s="196"/>
      <c r="E113" s="196"/>
      <c r="F113" s="34" t="s">
        <v>404</v>
      </c>
      <c r="G113" s="55">
        <v>1280</v>
      </c>
      <c r="H113" s="38"/>
      <c r="I113" s="38"/>
      <c r="J113" s="38"/>
      <c r="K113" s="36" t="s">
        <v>40</v>
      </c>
      <c r="L113" s="38"/>
      <c r="M113" s="38"/>
      <c r="N113" s="39"/>
      <c r="O113" s="38"/>
      <c r="BP113" s="33"/>
      <c r="BQ113" s="40" t="s">
        <v>549</v>
      </c>
      <c r="BR113" s="56"/>
    </row>
    <row r="114" spans="1:70" s="3" customFormat="1" ht="15" x14ac:dyDescent="0.25">
      <c r="A114" s="197" t="s">
        <v>550</v>
      </c>
      <c r="B114" s="198"/>
      <c r="C114" s="198"/>
      <c r="D114" s="198"/>
      <c r="E114" s="198"/>
      <c r="F114" s="198"/>
      <c r="G114" s="198"/>
      <c r="H114" s="198"/>
      <c r="I114" s="198"/>
      <c r="J114" s="198"/>
      <c r="K114" s="198"/>
      <c r="L114" s="198"/>
      <c r="M114" s="198"/>
      <c r="N114" s="198"/>
      <c r="O114" s="199"/>
      <c r="BP114" s="33"/>
      <c r="BQ114" s="40"/>
      <c r="BR114" s="56" t="s">
        <v>550</v>
      </c>
    </row>
    <row r="115" spans="1:70" s="3" customFormat="1" ht="67.5" x14ac:dyDescent="0.25">
      <c r="A115" s="34" t="s">
        <v>1247</v>
      </c>
      <c r="B115" s="35" t="s">
        <v>551</v>
      </c>
      <c r="C115" s="196" t="s">
        <v>552</v>
      </c>
      <c r="D115" s="196"/>
      <c r="E115" s="196"/>
      <c r="F115" s="34" t="s">
        <v>553</v>
      </c>
      <c r="G115" s="55">
        <v>125</v>
      </c>
      <c r="H115" s="38" t="s">
        <v>554</v>
      </c>
      <c r="I115" s="38" t="s">
        <v>39</v>
      </c>
      <c r="J115" s="38">
        <v>42.46</v>
      </c>
      <c r="K115" s="36" t="s">
        <v>40</v>
      </c>
      <c r="L115" s="38">
        <v>64052.5</v>
      </c>
      <c r="M115" s="38">
        <v>54345</v>
      </c>
      <c r="N115" s="39" t="s">
        <v>1204</v>
      </c>
      <c r="O115" s="38">
        <v>5307.5</v>
      </c>
      <c r="BP115" s="33"/>
      <c r="BQ115" s="40" t="s">
        <v>552</v>
      </c>
      <c r="BR115" s="56"/>
    </row>
    <row r="116" spans="1:70" s="3" customFormat="1" ht="15" x14ac:dyDescent="0.25">
      <c r="A116" s="41"/>
      <c r="B116" s="42"/>
      <c r="C116" s="43" t="s">
        <v>1205</v>
      </c>
      <c r="D116" s="44"/>
      <c r="E116" s="44"/>
      <c r="F116" s="44"/>
      <c r="G116" s="44"/>
      <c r="H116" s="44"/>
      <c r="I116" s="44"/>
      <c r="J116" s="44"/>
      <c r="K116" s="44"/>
      <c r="L116" s="44"/>
      <c r="M116" s="44"/>
      <c r="N116" s="44"/>
      <c r="O116" s="45"/>
      <c r="BP116" s="33"/>
      <c r="BQ116" s="40"/>
      <c r="BR116" s="56"/>
    </row>
    <row r="117" spans="1:70" s="3" customFormat="1" ht="15" x14ac:dyDescent="0.25">
      <c r="A117" s="46"/>
      <c r="B117" s="47"/>
      <c r="C117" s="47"/>
      <c r="D117" s="47"/>
      <c r="E117" s="48" t="s">
        <v>1206</v>
      </c>
      <c r="F117" s="48"/>
      <c r="G117" s="49"/>
      <c r="H117" s="50"/>
      <c r="I117" s="17"/>
      <c r="J117" s="17"/>
      <c r="K117" s="17"/>
      <c r="L117" s="51">
        <v>53500.35</v>
      </c>
      <c r="M117" s="52"/>
      <c r="N117" s="52"/>
      <c r="O117" s="53"/>
      <c r="BP117" s="33"/>
      <c r="BQ117" s="40"/>
      <c r="BR117" s="56"/>
    </row>
    <row r="118" spans="1:70" s="3" customFormat="1" ht="15" x14ac:dyDescent="0.25">
      <c r="A118" s="46"/>
      <c r="B118" s="47"/>
      <c r="C118" s="47"/>
      <c r="D118" s="47"/>
      <c r="E118" s="48" t="s">
        <v>1207</v>
      </c>
      <c r="F118" s="48"/>
      <c r="G118" s="49"/>
      <c r="H118" s="50"/>
      <c r="I118" s="17"/>
      <c r="J118" s="17"/>
      <c r="K118" s="17"/>
      <c r="L118" s="51">
        <v>28129.05</v>
      </c>
      <c r="M118" s="52"/>
      <c r="N118" s="52"/>
      <c r="O118" s="53"/>
      <c r="BP118" s="33"/>
      <c r="BQ118" s="40"/>
      <c r="BR118" s="56"/>
    </row>
    <row r="119" spans="1:70" s="3" customFormat="1" ht="15" x14ac:dyDescent="0.25">
      <c r="A119" s="46"/>
      <c r="B119" s="47"/>
      <c r="C119" s="47"/>
      <c r="D119" s="47"/>
      <c r="E119" s="48" t="s">
        <v>45</v>
      </c>
      <c r="F119" s="48"/>
      <c r="G119" s="49"/>
      <c r="H119" s="50"/>
      <c r="I119" s="17"/>
      <c r="J119" s="17"/>
      <c r="K119" s="17"/>
      <c r="L119" s="51">
        <v>145681.9</v>
      </c>
      <c r="M119" s="52"/>
      <c r="N119" s="52"/>
      <c r="O119" s="53"/>
      <c r="BP119" s="33"/>
      <c r="BQ119" s="40"/>
      <c r="BR119" s="56"/>
    </row>
    <row r="120" spans="1:70" s="3" customFormat="1" ht="67.5" x14ac:dyDescent="0.25">
      <c r="A120" s="34" t="s">
        <v>271</v>
      </c>
      <c r="B120" s="35"/>
      <c r="C120" s="196" t="s">
        <v>559</v>
      </c>
      <c r="D120" s="196"/>
      <c r="E120" s="196"/>
      <c r="F120" s="34" t="s">
        <v>560</v>
      </c>
      <c r="G120" s="55">
        <v>1</v>
      </c>
      <c r="H120" s="38"/>
      <c r="I120" s="38"/>
      <c r="J120" s="38"/>
      <c r="K120" s="36" t="s">
        <v>40</v>
      </c>
      <c r="L120" s="38"/>
      <c r="M120" s="38"/>
      <c r="N120" s="39"/>
      <c r="O120" s="38"/>
      <c r="BP120" s="33"/>
      <c r="BQ120" s="40" t="s">
        <v>559</v>
      </c>
      <c r="BR120" s="56"/>
    </row>
    <row r="121" spans="1:70" s="3" customFormat="1" ht="67.5" x14ac:dyDescent="0.25">
      <c r="A121" s="34" t="s">
        <v>274</v>
      </c>
      <c r="B121" s="35"/>
      <c r="C121" s="196" t="s">
        <v>562</v>
      </c>
      <c r="D121" s="196"/>
      <c r="E121" s="196"/>
      <c r="F121" s="34" t="s">
        <v>560</v>
      </c>
      <c r="G121" s="55">
        <v>1</v>
      </c>
      <c r="H121" s="38"/>
      <c r="I121" s="38"/>
      <c r="J121" s="38"/>
      <c r="K121" s="36" t="s">
        <v>40</v>
      </c>
      <c r="L121" s="38"/>
      <c r="M121" s="38"/>
      <c r="N121" s="39"/>
      <c r="O121" s="38"/>
      <c r="BP121" s="33"/>
      <c r="BQ121" s="40" t="s">
        <v>562</v>
      </c>
      <c r="BR121" s="56"/>
    </row>
    <row r="122" spans="1:70" s="3" customFormat="1" ht="67.5" x14ac:dyDescent="0.25">
      <c r="A122" s="34" t="s">
        <v>277</v>
      </c>
      <c r="B122" s="35"/>
      <c r="C122" s="196" t="s">
        <v>563</v>
      </c>
      <c r="D122" s="196"/>
      <c r="E122" s="196"/>
      <c r="F122" s="34" t="s">
        <v>560</v>
      </c>
      <c r="G122" s="55">
        <v>1</v>
      </c>
      <c r="H122" s="38"/>
      <c r="I122" s="38"/>
      <c r="J122" s="38"/>
      <c r="K122" s="36" t="s">
        <v>40</v>
      </c>
      <c r="L122" s="38"/>
      <c r="M122" s="38"/>
      <c r="N122" s="39"/>
      <c r="O122" s="38"/>
      <c r="BP122" s="33"/>
      <c r="BQ122" s="40" t="s">
        <v>563</v>
      </c>
      <c r="BR122" s="56"/>
    </row>
    <row r="123" spans="1:70" s="3" customFormat="1" ht="67.5" x14ac:dyDescent="0.25">
      <c r="A123" s="34" t="s">
        <v>1343</v>
      </c>
      <c r="B123" s="35" t="s">
        <v>565</v>
      </c>
      <c r="C123" s="196" t="s">
        <v>566</v>
      </c>
      <c r="D123" s="196"/>
      <c r="E123" s="196"/>
      <c r="F123" s="34" t="s">
        <v>553</v>
      </c>
      <c r="G123" s="55">
        <v>2</v>
      </c>
      <c r="H123" s="38" t="s">
        <v>567</v>
      </c>
      <c r="I123" s="38" t="s">
        <v>39</v>
      </c>
      <c r="J123" s="38">
        <v>42.97</v>
      </c>
      <c r="K123" s="36" t="s">
        <v>40</v>
      </c>
      <c r="L123" s="38">
        <v>1195.82</v>
      </c>
      <c r="M123" s="38">
        <v>1039.48</v>
      </c>
      <c r="N123" s="39" t="s">
        <v>1093</v>
      </c>
      <c r="O123" s="38">
        <v>85.94</v>
      </c>
      <c r="BP123" s="33"/>
      <c r="BQ123" s="40" t="s">
        <v>566</v>
      </c>
      <c r="BR123" s="56"/>
    </row>
    <row r="124" spans="1:70" s="3" customFormat="1" ht="15" x14ac:dyDescent="0.25">
      <c r="A124" s="46"/>
      <c r="B124" s="47"/>
      <c r="C124" s="47"/>
      <c r="D124" s="47"/>
      <c r="E124" s="48" t="s">
        <v>1249</v>
      </c>
      <c r="F124" s="48"/>
      <c r="G124" s="49"/>
      <c r="H124" s="50"/>
      <c r="I124" s="17"/>
      <c r="J124" s="17"/>
      <c r="K124" s="17"/>
      <c r="L124" s="51">
        <v>1020.87</v>
      </c>
      <c r="M124" s="52"/>
      <c r="N124" s="52"/>
      <c r="O124" s="53"/>
      <c r="BP124" s="33"/>
      <c r="BQ124" s="40"/>
      <c r="BR124" s="56"/>
    </row>
    <row r="125" spans="1:70" s="3" customFormat="1" ht="15" x14ac:dyDescent="0.25">
      <c r="A125" s="46"/>
      <c r="B125" s="47"/>
      <c r="C125" s="47"/>
      <c r="D125" s="47"/>
      <c r="E125" s="48" t="s">
        <v>1250</v>
      </c>
      <c r="F125" s="48"/>
      <c r="G125" s="49"/>
      <c r="H125" s="50"/>
      <c r="I125" s="17"/>
      <c r="J125" s="17"/>
      <c r="K125" s="17"/>
      <c r="L125" s="51">
        <v>536.74</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2753.43</v>
      </c>
      <c r="M126" s="52"/>
      <c r="N126" s="52"/>
      <c r="O126" s="53"/>
      <c r="BP126" s="33"/>
      <c r="BQ126" s="40"/>
      <c r="BR126" s="56"/>
    </row>
    <row r="127" spans="1:70" s="3" customFormat="1" ht="67.5" x14ac:dyDescent="0.25">
      <c r="A127" s="34" t="s">
        <v>283</v>
      </c>
      <c r="B127" s="35"/>
      <c r="C127" s="196" t="s">
        <v>1251</v>
      </c>
      <c r="D127" s="196"/>
      <c r="E127" s="196"/>
      <c r="F127" s="34" t="s">
        <v>573</v>
      </c>
      <c r="G127" s="55">
        <v>1</v>
      </c>
      <c r="H127" s="38"/>
      <c r="I127" s="38"/>
      <c r="J127" s="38"/>
      <c r="K127" s="36" t="s">
        <v>40</v>
      </c>
      <c r="L127" s="38"/>
      <c r="M127" s="38"/>
      <c r="N127" s="39"/>
      <c r="O127" s="38"/>
      <c r="BP127" s="33"/>
      <c r="BQ127" s="40" t="s">
        <v>1251</v>
      </c>
      <c r="BR127" s="56"/>
    </row>
    <row r="128" spans="1:70" s="3" customFormat="1" ht="15" x14ac:dyDescent="0.25">
      <c r="A128" s="197" t="s">
        <v>574</v>
      </c>
      <c r="B128" s="198"/>
      <c r="C128" s="198"/>
      <c r="D128" s="198"/>
      <c r="E128" s="198"/>
      <c r="F128" s="198"/>
      <c r="G128" s="198"/>
      <c r="H128" s="198"/>
      <c r="I128" s="198"/>
      <c r="J128" s="198"/>
      <c r="K128" s="198"/>
      <c r="L128" s="198"/>
      <c r="M128" s="198"/>
      <c r="N128" s="198"/>
      <c r="O128" s="199"/>
      <c r="BP128" s="33"/>
      <c r="BQ128" s="40"/>
      <c r="BR128" s="56" t="s">
        <v>574</v>
      </c>
    </row>
    <row r="129" spans="1:72" s="3" customFormat="1" ht="67.5" x14ac:dyDescent="0.25">
      <c r="A129" s="34" t="s">
        <v>506</v>
      </c>
      <c r="B129" s="35" t="s">
        <v>576</v>
      </c>
      <c r="C129" s="196" t="s">
        <v>577</v>
      </c>
      <c r="D129" s="196"/>
      <c r="E129" s="196"/>
      <c r="F129" s="34" t="s">
        <v>578</v>
      </c>
      <c r="G129" s="55">
        <v>3</v>
      </c>
      <c r="H129" s="38" t="s">
        <v>579</v>
      </c>
      <c r="I129" s="38"/>
      <c r="J129" s="38">
        <v>116.59</v>
      </c>
      <c r="K129" s="36" t="s">
        <v>40</v>
      </c>
      <c r="L129" s="38">
        <v>888.42</v>
      </c>
      <c r="M129" s="38">
        <v>538.65</v>
      </c>
      <c r="N129" s="39"/>
      <c r="O129" s="38">
        <v>349.77</v>
      </c>
      <c r="BP129" s="33"/>
      <c r="BQ129" s="40" t="s">
        <v>577</v>
      </c>
      <c r="BR129" s="56"/>
    </row>
    <row r="130" spans="1:72" s="3" customFormat="1" ht="15" x14ac:dyDescent="0.25">
      <c r="A130" s="46"/>
      <c r="B130" s="47"/>
      <c r="C130" s="47"/>
      <c r="D130" s="47"/>
      <c r="E130" s="48" t="s">
        <v>1252</v>
      </c>
      <c r="F130" s="48"/>
      <c r="G130" s="49"/>
      <c r="H130" s="50"/>
      <c r="I130" s="17"/>
      <c r="J130" s="17"/>
      <c r="K130" s="17"/>
      <c r="L130" s="51">
        <v>522.49</v>
      </c>
      <c r="M130" s="52"/>
      <c r="N130" s="52"/>
      <c r="O130" s="53"/>
      <c r="BP130" s="33"/>
      <c r="BQ130" s="40"/>
      <c r="BR130" s="56"/>
    </row>
    <row r="131" spans="1:72" s="3" customFormat="1" ht="15" x14ac:dyDescent="0.25">
      <c r="A131" s="46"/>
      <c r="B131" s="47"/>
      <c r="C131" s="47"/>
      <c r="D131" s="47"/>
      <c r="E131" s="48" t="s">
        <v>1253</v>
      </c>
      <c r="F131" s="48"/>
      <c r="G131" s="49"/>
      <c r="H131" s="50"/>
      <c r="I131" s="17"/>
      <c r="J131" s="17"/>
      <c r="K131" s="17"/>
      <c r="L131" s="51">
        <v>274.70999999999998</v>
      </c>
      <c r="M131" s="52"/>
      <c r="N131" s="52"/>
      <c r="O131" s="53"/>
      <c r="BP131" s="33"/>
      <c r="BQ131" s="40"/>
      <c r="BR131" s="56"/>
    </row>
    <row r="132" spans="1:72" s="3" customFormat="1" ht="15" x14ac:dyDescent="0.25">
      <c r="A132" s="46"/>
      <c r="B132" s="47"/>
      <c r="C132" s="47"/>
      <c r="D132" s="47"/>
      <c r="E132" s="48" t="s">
        <v>45</v>
      </c>
      <c r="F132" s="48"/>
      <c r="G132" s="49"/>
      <c r="H132" s="50"/>
      <c r="I132" s="17"/>
      <c r="J132" s="17"/>
      <c r="K132" s="17"/>
      <c r="L132" s="51">
        <v>1685.62</v>
      </c>
      <c r="M132" s="52"/>
      <c r="N132" s="52"/>
      <c r="O132" s="53"/>
      <c r="BP132" s="33"/>
      <c r="BQ132" s="40"/>
      <c r="BR132" s="56"/>
    </row>
    <row r="133" spans="1:72" s="3" customFormat="1" ht="67.5" x14ac:dyDescent="0.25">
      <c r="A133" s="34" t="s">
        <v>290</v>
      </c>
      <c r="B133" s="35" t="s">
        <v>583</v>
      </c>
      <c r="C133" s="196" t="s">
        <v>584</v>
      </c>
      <c r="D133" s="196"/>
      <c r="E133" s="196"/>
      <c r="F133" s="34" t="s">
        <v>401</v>
      </c>
      <c r="G133" s="37">
        <v>-0.45</v>
      </c>
      <c r="H133" s="38">
        <v>80.81</v>
      </c>
      <c r="I133" s="38"/>
      <c r="J133" s="38">
        <v>80.81</v>
      </c>
      <c r="K133" s="36" t="s">
        <v>40</v>
      </c>
      <c r="L133" s="38">
        <v>-36.36</v>
      </c>
      <c r="M133" s="38"/>
      <c r="N133" s="39"/>
      <c r="O133" s="38">
        <v>-36.36</v>
      </c>
      <c r="BP133" s="33"/>
      <c r="BQ133" s="40" t="s">
        <v>584</v>
      </c>
      <c r="BR133" s="56"/>
    </row>
    <row r="134" spans="1:72" s="3" customFormat="1" ht="67.5" x14ac:dyDescent="0.25">
      <c r="A134" s="34" t="s">
        <v>1061</v>
      </c>
      <c r="B134" s="35" t="s">
        <v>586</v>
      </c>
      <c r="C134" s="196" t="s">
        <v>587</v>
      </c>
      <c r="D134" s="196"/>
      <c r="E134" s="196"/>
      <c r="F134" s="34" t="s">
        <v>401</v>
      </c>
      <c r="G134" s="37">
        <v>-2.16</v>
      </c>
      <c r="H134" s="38">
        <v>127.29</v>
      </c>
      <c r="I134" s="38"/>
      <c r="J134" s="38">
        <v>127.29</v>
      </c>
      <c r="K134" s="36" t="s">
        <v>40</v>
      </c>
      <c r="L134" s="38">
        <v>-274.95</v>
      </c>
      <c r="M134" s="38"/>
      <c r="N134" s="39"/>
      <c r="O134" s="38">
        <v>-274.95</v>
      </c>
      <c r="BP134" s="33"/>
      <c r="BQ134" s="40" t="s">
        <v>587</v>
      </c>
      <c r="BR134" s="56"/>
    </row>
    <row r="135" spans="1:72" s="3" customFormat="1" ht="67.5" x14ac:dyDescent="0.25">
      <c r="A135" s="34" t="s">
        <v>521</v>
      </c>
      <c r="B135" s="35" t="s">
        <v>589</v>
      </c>
      <c r="C135" s="196" t="s">
        <v>590</v>
      </c>
      <c r="D135" s="196"/>
      <c r="E135" s="196"/>
      <c r="F135" s="34" t="s">
        <v>487</v>
      </c>
      <c r="G135" s="62">
        <v>-1.8000000000000001E-4</v>
      </c>
      <c r="H135" s="38">
        <v>193833.84</v>
      </c>
      <c r="I135" s="38"/>
      <c r="J135" s="38">
        <v>193833.84</v>
      </c>
      <c r="K135" s="36" t="s">
        <v>40</v>
      </c>
      <c r="L135" s="38">
        <v>-34.89</v>
      </c>
      <c r="M135" s="38"/>
      <c r="N135" s="39"/>
      <c r="O135" s="38">
        <v>-34.89</v>
      </c>
      <c r="BP135" s="33"/>
      <c r="BQ135" s="40" t="s">
        <v>590</v>
      </c>
      <c r="BR135" s="56"/>
    </row>
    <row r="136" spans="1:72" s="3" customFormat="1" ht="67.5" x14ac:dyDescent="0.25">
      <c r="A136" s="34" t="s">
        <v>678</v>
      </c>
      <c r="B136" s="35"/>
      <c r="C136" s="196" t="s">
        <v>592</v>
      </c>
      <c r="D136" s="196"/>
      <c r="E136" s="196"/>
      <c r="F136" s="34" t="s">
        <v>404</v>
      </c>
      <c r="G136" s="55">
        <v>4</v>
      </c>
      <c r="H136" s="38"/>
      <c r="I136" s="38"/>
      <c r="J136" s="38"/>
      <c r="K136" s="36" t="s">
        <v>40</v>
      </c>
      <c r="L136" s="38"/>
      <c r="M136" s="38"/>
      <c r="N136" s="39"/>
      <c r="O136" s="38"/>
      <c r="BP136" s="33"/>
      <c r="BQ136" s="40" t="s">
        <v>592</v>
      </c>
      <c r="BR136" s="56"/>
    </row>
    <row r="137" spans="1:72" s="3" customFormat="1" ht="67.5" x14ac:dyDescent="0.25">
      <c r="A137" s="34" t="s">
        <v>680</v>
      </c>
      <c r="B137" s="35"/>
      <c r="C137" s="196" t="s">
        <v>594</v>
      </c>
      <c r="D137" s="196"/>
      <c r="E137" s="196"/>
      <c r="F137" s="34" t="s">
        <v>404</v>
      </c>
      <c r="G137" s="55">
        <v>1</v>
      </c>
      <c r="H137" s="38"/>
      <c r="I137" s="38"/>
      <c r="J137" s="38"/>
      <c r="K137" s="36" t="s">
        <v>40</v>
      </c>
      <c r="L137" s="38"/>
      <c r="M137" s="38"/>
      <c r="N137" s="39"/>
      <c r="O137" s="38"/>
      <c r="BP137" s="33"/>
      <c r="BQ137" s="40" t="s">
        <v>594</v>
      </c>
      <c r="BR137" s="56"/>
    </row>
    <row r="138" spans="1:72" s="3" customFormat="1" ht="67.5" x14ac:dyDescent="0.25">
      <c r="A138" s="34" t="s">
        <v>309</v>
      </c>
      <c r="B138" s="35"/>
      <c r="C138" s="196" t="s">
        <v>596</v>
      </c>
      <c r="D138" s="196"/>
      <c r="E138" s="196"/>
      <c r="F138" s="34" t="s">
        <v>404</v>
      </c>
      <c r="G138" s="55">
        <v>5</v>
      </c>
      <c r="H138" s="38"/>
      <c r="I138" s="38"/>
      <c r="J138" s="38"/>
      <c r="K138" s="36" t="s">
        <v>40</v>
      </c>
      <c r="L138" s="38"/>
      <c r="M138" s="38"/>
      <c r="N138" s="39"/>
      <c r="O138" s="38"/>
      <c r="BP138" s="33"/>
      <c r="BQ138" s="40" t="s">
        <v>596</v>
      </c>
      <c r="BR138" s="56"/>
    </row>
    <row r="139" spans="1:72" s="3" customFormat="1" ht="67.5" x14ac:dyDescent="0.25">
      <c r="A139" s="34" t="s">
        <v>539</v>
      </c>
      <c r="B139" s="35"/>
      <c r="C139" s="196" t="s">
        <v>598</v>
      </c>
      <c r="D139" s="196"/>
      <c r="E139" s="196"/>
      <c r="F139" s="34" t="s">
        <v>404</v>
      </c>
      <c r="G139" s="55">
        <v>3</v>
      </c>
      <c r="H139" s="38"/>
      <c r="I139" s="38"/>
      <c r="J139" s="38"/>
      <c r="K139" s="36" t="s">
        <v>40</v>
      </c>
      <c r="L139" s="38"/>
      <c r="M139" s="38"/>
      <c r="N139" s="39"/>
      <c r="O139" s="38"/>
      <c r="BP139" s="33"/>
      <c r="BQ139" s="40" t="s">
        <v>598</v>
      </c>
      <c r="BR139" s="56"/>
    </row>
    <row r="140" spans="1:72" s="3" customFormat="1" ht="22.5" x14ac:dyDescent="0.25">
      <c r="A140" s="204" t="s">
        <v>348</v>
      </c>
      <c r="B140" s="205"/>
      <c r="C140" s="205"/>
      <c r="D140" s="205"/>
      <c r="E140" s="205"/>
      <c r="F140" s="205"/>
      <c r="G140" s="205"/>
      <c r="H140" s="205"/>
      <c r="I140" s="205"/>
      <c r="J140" s="205"/>
      <c r="K140" s="206"/>
      <c r="L140" s="38">
        <v>211673.7</v>
      </c>
      <c r="M140" s="38">
        <v>154018.34</v>
      </c>
      <c r="N140" s="38" t="s">
        <v>1344</v>
      </c>
      <c r="O140" s="38">
        <v>36229.21</v>
      </c>
      <c r="BS140" s="40" t="s">
        <v>348</v>
      </c>
    </row>
    <row r="141" spans="1:72" s="3" customFormat="1" ht="15" x14ac:dyDescent="0.25">
      <c r="A141" s="204" t="s">
        <v>350</v>
      </c>
      <c r="B141" s="205"/>
      <c r="C141" s="205"/>
      <c r="D141" s="205"/>
      <c r="E141" s="205"/>
      <c r="F141" s="205"/>
      <c r="G141" s="205"/>
      <c r="H141" s="205"/>
      <c r="I141" s="205"/>
      <c r="J141" s="205"/>
      <c r="K141" s="206"/>
      <c r="L141" s="38">
        <v>151470.35999999999</v>
      </c>
      <c r="M141" s="38"/>
      <c r="N141" s="38"/>
      <c r="O141" s="38"/>
      <c r="BS141" s="40" t="s">
        <v>350</v>
      </c>
    </row>
    <row r="142" spans="1:72" s="3" customFormat="1" ht="15" x14ac:dyDescent="0.25">
      <c r="A142" s="201" t="s">
        <v>351</v>
      </c>
      <c r="B142" s="202"/>
      <c r="C142" s="202"/>
      <c r="D142" s="202"/>
      <c r="E142" s="202"/>
      <c r="F142" s="202"/>
      <c r="G142" s="202"/>
      <c r="H142" s="202"/>
      <c r="I142" s="202"/>
      <c r="J142" s="202"/>
      <c r="K142" s="203"/>
      <c r="L142" s="57"/>
      <c r="M142" s="57"/>
      <c r="N142" s="57"/>
      <c r="O142" s="57"/>
      <c r="BS142" s="40"/>
      <c r="BT142" s="2" t="s">
        <v>351</v>
      </c>
    </row>
    <row r="143" spans="1:72" s="3" customFormat="1" ht="15" x14ac:dyDescent="0.25">
      <c r="A143" s="201" t="s">
        <v>1345</v>
      </c>
      <c r="B143" s="202"/>
      <c r="C143" s="202"/>
      <c r="D143" s="202"/>
      <c r="E143" s="202"/>
      <c r="F143" s="202"/>
      <c r="G143" s="202"/>
      <c r="H143" s="202"/>
      <c r="I143" s="202"/>
      <c r="J143" s="202"/>
      <c r="K143" s="203"/>
      <c r="L143" s="57">
        <v>49.4</v>
      </c>
      <c r="M143" s="57"/>
      <c r="N143" s="57"/>
      <c r="O143" s="57"/>
      <c r="BS143" s="40"/>
      <c r="BT143" s="2" t="s">
        <v>1345</v>
      </c>
    </row>
    <row r="144" spans="1:72" s="3" customFormat="1" ht="15" x14ac:dyDescent="0.25">
      <c r="A144" s="201" t="s">
        <v>1346</v>
      </c>
      <c r="B144" s="202"/>
      <c r="C144" s="202"/>
      <c r="D144" s="202"/>
      <c r="E144" s="202"/>
      <c r="F144" s="202"/>
      <c r="G144" s="202"/>
      <c r="H144" s="202"/>
      <c r="I144" s="202"/>
      <c r="J144" s="202"/>
      <c r="K144" s="203"/>
      <c r="L144" s="57">
        <v>151420.96</v>
      </c>
      <c r="M144" s="57"/>
      <c r="N144" s="57"/>
      <c r="O144" s="57"/>
      <c r="BS144" s="40"/>
      <c r="BT144" s="2" t="s">
        <v>1346</v>
      </c>
    </row>
    <row r="145" spans="1:72" s="3" customFormat="1" ht="15" x14ac:dyDescent="0.25">
      <c r="A145" s="204" t="s">
        <v>354</v>
      </c>
      <c r="B145" s="205"/>
      <c r="C145" s="205"/>
      <c r="D145" s="205"/>
      <c r="E145" s="205"/>
      <c r="F145" s="205"/>
      <c r="G145" s="205"/>
      <c r="H145" s="205"/>
      <c r="I145" s="205"/>
      <c r="J145" s="205"/>
      <c r="K145" s="206"/>
      <c r="L145" s="38">
        <v>79639.88</v>
      </c>
      <c r="M145" s="38"/>
      <c r="N145" s="38"/>
      <c r="O145" s="38"/>
      <c r="BS145" s="40" t="s">
        <v>354</v>
      </c>
    </row>
    <row r="146" spans="1:72" s="3" customFormat="1" ht="15" x14ac:dyDescent="0.25">
      <c r="A146" s="201" t="s">
        <v>351</v>
      </c>
      <c r="B146" s="202"/>
      <c r="C146" s="202"/>
      <c r="D146" s="202"/>
      <c r="E146" s="202"/>
      <c r="F146" s="202"/>
      <c r="G146" s="202"/>
      <c r="H146" s="202"/>
      <c r="I146" s="202"/>
      <c r="J146" s="202"/>
      <c r="K146" s="203"/>
      <c r="L146" s="57"/>
      <c r="M146" s="57"/>
      <c r="N146" s="57"/>
      <c r="O146" s="57"/>
      <c r="BS146" s="40"/>
      <c r="BT146" s="2" t="s">
        <v>351</v>
      </c>
    </row>
    <row r="147" spans="1:72" s="3" customFormat="1" ht="15" x14ac:dyDescent="0.25">
      <c r="A147" s="201" t="s">
        <v>1347</v>
      </c>
      <c r="B147" s="202"/>
      <c r="C147" s="202"/>
      <c r="D147" s="202"/>
      <c r="E147" s="202"/>
      <c r="F147" s="202"/>
      <c r="G147" s="202"/>
      <c r="H147" s="202"/>
      <c r="I147" s="202"/>
      <c r="J147" s="202"/>
      <c r="K147" s="203"/>
      <c r="L147" s="57">
        <v>79639.88</v>
      </c>
      <c r="M147" s="57"/>
      <c r="N147" s="57"/>
      <c r="O147" s="57"/>
      <c r="BS147" s="40"/>
      <c r="BT147" s="2" t="s">
        <v>1347</v>
      </c>
    </row>
    <row r="148" spans="1:72" s="3" customFormat="1" ht="15" x14ac:dyDescent="0.25">
      <c r="A148" s="204" t="s">
        <v>357</v>
      </c>
      <c r="B148" s="205"/>
      <c r="C148" s="205"/>
      <c r="D148" s="205"/>
      <c r="E148" s="205"/>
      <c r="F148" s="205"/>
      <c r="G148" s="205"/>
      <c r="H148" s="205"/>
      <c r="I148" s="205"/>
      <c r="J148" s="205"/>
      <c r="K148" s="206"/>
      <c r="L148" s="38"/>
      <c r="M148" s="38"/>
      <c r="N148" s="38"/>
      <c r="O148" s="38"/>
      <c r="BS148" s="40" t="s">
        <v>357</v>
      </c>
    </row>
    <row r="149" spans="1:72" s="3" customFormat="1" ht="15" x14ac:dyDescent="0.25">
      <c r="A149" s="201" t="s">
        <v>603</v>
      </c>
      <c r="B149" s="202"/>
      <c r="C149" s="202"/>
      <c r="D149" s="202"/>
      <c r="E149" s="202"/>
      <c r="F149" s="202"/>
      <c r="G149" s="202"/>
      <c r="H149" s="202"/>
      <c r="I149" s="202"/>
      <c r="J149" s="202"/>
      <c r="K149" s="203"/>
      <c r="L149" s="57"/>
      <c r="M149" s="57"/>
      <c r="N149" s="57"/>
      <c r="O149" s="57"/>
      <c r="BS149" s="40"/>
      <c r="BT149" s="2" t="s">
        <v>603</v>
      </c>
    </row>
    <row r="150" spans="1:72" s="3" customFormat="1" ht="15" x14ac:dyDescent="0.25">
      <c r="A150" s="201" t="s">
        <v>604</v>
      </c>
      <c r="B150" s="202"/>
      <c r="C150" s="202"/>
      <c r="D150" s="202"/>
      <c r="E150" s="202"/>
      <c r="F150" s="202"/>
      <c r="G150" s="202"/>
      <c r="H150" s="202"/>
      <c r="I150" s="202"/>
      <c r="J150" s="202"/>
      <c r="K150" s="203"/>
      <c r="L150" s="57"/>
      <c r="M150" s="57"/>
      <c r="N150" s="57"/>
      <c r="O150" s="57"/>
      <c r="BS150" s="40"/>
      <c r="BT150" s="2" t="s">
        <v>604</v>
      </c>
    </row>
    <row r="151" spans="1:72" s="3" customFormat="1" ht="22.5" x14ac:dyDescent="0.25">
      <c r="A151" s="201" t="s">
        <v>1348</v>
      </c>
      <c r="B151" s="202"/>
      <c r="C151" s="202"/>
      <c r="D151" s="202"/>
      <c r="E151" s="202"/>
      <c r="F151" s="202"/>
      <c r="G151" s="202"/>
      <c r="H151" s="202"/>
      <c r="I151" s="202"/>
      <c r="J151" s="202"/>
      <c r="K151" s="203"/>
      <c r="L151" s="57">
        <v>60.91</v>
      </c>
      <c r="M151" s="57">
        <v>52.43</v>
      </c>
      <c r="N151" s="57" t="s">
        <v>512</v>
      </c>
      <c r="O151" s="57">
        <v>2.66</v>
      </c>
      <c r="BS151" s="40"/>
      <c r="BT151" s="2" t="s">
        <v>1348</v>
      </c>
    </row>
    <row r="152" spans="1:72" s="3" customFormat="1" ht="15" x14ac:dyDescent="0.25">
      <c r="A152" s="201" t="s">
        <v>606</v>
      </c>
      <c r="B152" s="202"/>
      <c r="C152" s="202"/>
      <c r="D152" s="202"/>
      <c r="E152" s="202"/>
      <c r="F152" s="202"/>
      <c r="G152" s="202"/>
      <c r="H152" s="202"/>
      <c r="I152" s="202"/>
      <c r="J152" s="202"/>
      <c r="K152" s="203"/>
      <c r="L152" s="57">
        <v>49.4</v>
      </c>
      <c r="M152" s="57"/>
      <c r="N152" s="57"/>
      <c r="O152" s="57"/>
      <c r="BS152" s="40"/>
      <c r="BT152" s="2" t="s">
        <v>606</v>
      </c>
    </row>
    <row r="153" spans="1:72" s="3" customFormat="1" ht="15" x14ac:dyDescent="0.25">
      <c r="A153" s="201" t="s">
        <v>607</v>
      </c>
      <c r="B153" s="202"/>
      <c r="C153" s="202"/>
      <c r="D153" s="202"/>
      <c r="E153" s="202"/>
      <c r="F153" s="202"/>
      <c r="G153" s="202"/>
      <c r="H153" s="202"/>
      <c r="I153" s="202"/>
      <c r="J153" s="202"/>
      <c r="K153" s="203"/>
      <c r="L153" s="57">
        <v>26.8</v>
      </c>
      <c r="M153" s="57"/>
      <c r="N153" s="57"/>
      <c r="O153" s="57"/>
      <c r="BS153" s="40"/>
      <c r="BT153" s="2" t="s">
        <v>607</v>
      </c>
    </row>
    <row r="154" spans="1:72" s="3" customFormat="1" ht="15" x14ac:dyDescent="0.25">
      <c r="A154" s="201" t="s">
        <v>608</v>
      </c>
      <c r="B154" s="202"/>
      <c r="C154" s="202"/>
      <c r="D154" s="202"/>
      <c r="E154" s="202"/>
      <c r="F154" s="202"/>
      <c r="G154" s="202"/>
      <c r="H154" s="202"/>
      <c r="I154" s="202"/>
      <c r="J154" s="202"/>
      <c r="K154" s="203"/>
      <c r="L154" s="57">
        <v>137.11000000000001</v>
      </c>
      <c r="M154" s="57"/>
      <c r="N154" s="57"/>
      <c r="O154" s="57"/>
      <c r="BS154" s="40"/>
      <c r="BT154" s="2" t="s">
        <v>608</v>
      </c>
    </row>
    <row r="155" spans="1:72" s="3" customFormat="1" ht="15" x14ac:dyDescent="0.25">
      <c r="A155" s="201" t="s">
        <v>609</v>
      </c>
      <c r="B155" s="202"/>
      <c r="C155" s="202"/>
      <c r="D155" s="202"/>
      <c r="E155" s="202"/>
      <c r="F155" s="202"/>
      <c r="G155" s="202"/>
      <c r="H155" s="202"/>
      <c r="I155" s="202"/>
      <c r="J155" s="202"/>
      <c r="K155" s="203"/>
      <c r="L155" s="57">
        <v>137.11000000000001</v>
      </c>
      <c r="M155" s="57"/>
      <c r="N155" s="57"/>
      <c r="O155" s="57"/>
      <c r="BS155" s="40"/>
      <c r="BT155" s="2" t="s">
        <v>609</v>
      </c>
    </row>
    <row r="156" spans="1:72" s="3" customFormat="1" ht="15" x14ac:dyDescent="0.25">
      <c r="A156" s="201" t="s">
        <v>610</v>
      </c>
      <c r="B156" s="202"/>
      <c r="C156" s="202"/>
      <c r="D156" s="202"/>
      <c r="E156" s="202"/>
      <c r="F156" s="202"/>
      <c r="G156" s="202"/>
      <c r="H156" s="202"/>
      <c r="I156" s="202"/>
      <c r="J156" s="202"/>
      <c r="K156" s="203"/>
      <c r="L156" s="57"/>
      <c r="M156" s="57"/>
      <c r="N156" s="57"/>
      <c r="O156" s="57"/>
      <c r="BS156" s="40"/>
      <c r="BT156" s="2" t="s">
        <v>610</v>
      </c>
    </row>
    <row r="157" spans="1:72" s="3" customFormat="1" ht="15" x14ac:dyDescent="0.25">
      <c r="A157" s="201" t="s">
        <v>611</v>
      </c>
      <c r="B157" s="202"/>
      <c r="C157" s="202"/>
      <c r="D157" s="202"/>
      <c r="E157" s="202"/>
      <c r="F157" s="202"/>
      <c r="G157" s="202"/>
      <c r="H157" s="202"/>
      <c r="I157" s="202"/>
      <c r="J157" s="202"/>
      <c r="K157" s="203"/>
      <c r="L157" s="57"/>
      <c r="M157" s="57"/>
      <c r="N157" s="57"/>
      <c r="O157" s="57"/>
      <c r="BS157" s="40"/>
      <c r="BT157" s="2" t="s">
        <v>611</v>
      </c>
    </row>
    <row r="158" spans="1:72" s="3" customFormat="1" ht="22.5" x14ac:dyDescent="0.25">
      <c r="A158" s="201" t="s">
        <v>1349</v>
      </c>
      <c r="B158" s="202"/>
      <c r="C158" s="202"/>
      <c r="D158" s="202"/>
      <c r="E158" s="202"/>
      <c r="F158" s="202"/>
      <c r="G158" s="202"/>
      <c r="H158" s="202"/>
      <c r="I158" s="202"/>
      <c r="J158" s="202"/>
      <c r="K158" s="203"/>
      <c r="L158" s="57">
        <v>211612.79</v>
      </c>
      <c r="M158" s="57">
        <v>153965.91</v>
      </c>
      <c r="N158" s="57" t="s">
        <v>1350</v>
      </c>
      <c r="O158" s="57">
        <v>36226.550000000003</v>
      </c>
      <c r="BS158" s="40"/>
      <c r="BT158" s="2" t="s">
        <v>1349</v>
      </c>
    </row>
    <row r="159" spans="1:72" s="3" customFormat="1" ht="15" x14ac:dyDescent="0.25">
      <c r="A159" s="201" t="s">
        <v>1351</v>
      </c>
      <c r="B159" s="202"/>
      <c r="C159" s="202"/>
      <c r="D159" s="202"/>
      <c r="E159" s="202"/>
      <c r="F159" s="202"/>
      <c r="G159" s="202"/>
      <c r="H159" s="202"/>
      <c r="I159" s="202"/>
      <c r="J159" s="202"/>
      <c r="K159" s="203"/>
      <c r="L159" s="57">
        <v>151420.96</v>
      </c>
      <c r="M159" s="57"/>
      <c r="N159" s="57"/>
      <c r="O159" s="57"/>
      <c r="BS159" s="40"/>
      <c r="BT159" s="2" t="s">
        <v>1351</v>
      </c>
    </row>
    <row r="160" spans="1:72" s="3" customFormat="1" ht="15" x14ac:dyDescent="0.25">
      <c r="A160" s="201" t="s">
        <v>1352</v>
      </c>
      <c r="B160" s="202"/>
      <c r="C160" s="202"/>
      <c r="D160" s="202"/>
      <c r="E160" s="202"/>
      <c r="F160" s="202"/>
      <c r="G160" s="202"/>
      <c r="H160" s="202"/>
      <c r="I160" s="202"/>
      <c r="J160" s="202"/>
      <c r="K160" s="203"/>
      <c r="L160" s="57">
        <v>79613.08</v>
      </c>
      <c r="M160" s="57"/>
      <c r="N160" s="57"/>
      <c r="O160" s="57"/>
      <c r="BS160" s="40"/>
      <c r="BT160" s="2" t="s">
        <v>1352</v>
      </c>
    </row>
    <row r="161" spans="1:73" s="3" customFormat="1" ht="15" x14ac:dyDescent="0.25">
      <c r="A161" s="201" t="s">
        <v>608</v>
      </c>
      <c r="B161" s="202"/>
      <c r="C161" s="202"/>
      <c r="D161" s="202"/>
      <c r="E161" s="202"/>
      <c r="F161" s="202"/>
      <c r="G161" s="202"/>
      <c r="H161" s="202"/>
      <c r="I161" s="202"/>
      <c r="J161" s="202"/>
      <c r="K161" s="203"/>
      <c r="L161" s="57">
        <v>442646.83</v>
      </c>
      <c r="M161" s="57"/>
      <c r="N161" s="57"/>
      <c r="O161" s="57"/>
      <c r="BS161" s="40"/>
      <c r="BT161" s="2" t="s">
        <v>608</v>
      </c>
    </row>
    <row r="162" spans="1:73" s="3" customFormat="1" ht="15" x14ac:dyDescent="0.25">
      <c r="A162" s="201" t="s">
        <v>609</v>
      </c>
      <c r="B162" s="202"/>
      <c r="C162" s="202"/>
      <c r="D162" s="202"/>
      <c r="E162" s="202"/>
      <c r="F162" s="202"/>
      <c r="G162" s="202"/>
      <c r="H162" s="202"/>
      <c r="I162" s="202"/>
      <c r="J162" s="202"/>
      <c r="K162" s="203"/>
      <c r="L162" s="57">
        <v>442646.83</v>
      </c>
      <c r="M162" s="57"/>
      <c r="N162" s="57"/>
      <c r="O162" s="57"/>
      <c r="BS162" s="40"/>
      <c r="BT162" s="2" t="s">
        <v>609</v>
      </c>
    </row>
    <row r="163" spans="1:73" s="3" customFormat="1" ht="15" x14ac:dyDescent="0.25">
      <c r="A163" s="201" t="s">
        <v>367</v>
      </c>
      <c r="B163" s="202"/>
      <c r="C163" s="202"/>
      <c r="D163" s="202"/>
      <c r="E163" s="202"/>
      <c r="F163" s="202"/>
      <c r="G163" s="202"/>
      <c r="H163" s="202"/>
      <c r="I163" s="202"/>
      <c r="J163" s="202"/>
      <c r="K163" s="203"/>
      <c r="L163" s="57">
        <v>442783.94</v>
      </c>
      <c r="M163" s="57"/>
      <c r="N163" s="57"/>
      <c r="O163" s="57"/>
      <c r="BS163" s="40"/>
      <c r="BT163" s="2" t="s">
        <v>367</v>
      </c>
    </row>
    <row r="164" spans="1:73" s="3" customFormat="1" ht="15" x14ac:dyDescent="0.25">
      <c r="A164" s="201" t="s">
        <v>368</v>
      </c>
      <c r="B164" s="202"/>
      <c r="C164" s="202"/>
      <c r="D164" s="202"/>
      <c r="E164" s="202"/>
      <c r="F164" s="202"/>
      <c r="G164" s="202"/>
      <c r="H164" s="202"/>
      <c r="I164" s="202"/>
      <c r="J164" s="202"/>
      <c r="K164" s="203"/>
      <c r="L164" s="57"/>
      <c r="M164" s="57"/>
      <c r="N164" s="57"/>
      <c r="O164" s="57"/>
      <c r="BS164" s="40"/>
      <c r="BT164" s="2" t="s">
        <v>368</v>
      </c>
    </row>
    <row r="165" spans="1:73" s="3" customFormat="1" ht="15" x14ac:dyDescent="0.25">
      <c r="A165" s="201" t="s">
        <v>369</v>
      </c>
      <c r="B165" s="202"/>
      <c r="C165" s="202"/>
      <c r="D165" s="202"/>
      <c r="E165" s="202"/>
      <c r="F165" s="202"/>
      <c r="G165" s="202"/>
      <c r="H165" s="202"/>
      <c r="I165" s="202"/>
      <c r="J165" s="202"/>
      <c r="K165" s="203"/>
      <c r="L165" s="57">
        <v>36229.21</v>
      </c>
      <c r="M165" s="57"/>
      <c r="N165" s="57"/>
      <c r="O165" s="57"/>
      <c r="BS165" s="40"/>
      <c r="BT165" s="2" t="s">
        <v>369</v>
      </c>
    </row>
    <row r="166" spans="1:73" s="3" customFormat="1" ht="15" x14ac:dyDescent="0.25">
      <c r="A166" s="201" t="s">
        <v>370</v>
      </c>
      <c r="B166" s="202"/>
      <c r="C166" s="202"/>
      <c r="D166" s="202"/>
      <c r="E166" s="202"/>
      <c r="F166" s="202"/>
      <c r="G166" s="202"/>
      <c r="H166" s="202"/>
      <c r="I166" s="202"/>
      <c r="J166" s="202"/>
      <c r="K166" s="203"/>
      <c r="L166" s="57">
        <v>21426.15</v>
      </c>
      <c r="M166" s="57"/>
      <c r="N166" s="57"/>
      <c r="O166" s="57"/>
      <c r="BS166" s="40"/>
      <c r="BT166" s="2" t="s">
        <v>370</v>
      </c>
    </row>
    <row r="167" spans="1:73" s="3" customFormat="1" ht="15" x14ac:dyDescent="0.25">
      <c r="A167" s="201" t="s">
        <v>371</v>
      </c>
      <c r="B167" s="202"/>
      <c r="C167" s="202"/>
      <c r="D167" s="202"/>
      <c r="E167" s="202"/>
      <c r="F167" s="202"/>
      <c r="G167" s="202"/>
      <c r="H167" s="202"/>
      <c r="I167" s="202"/>
      <c r="J167" s="202"/>
      <c r="K167" s="203"/>
      <c r="L167" s="57">
        <v>156156.63</v>
      </c>
      <c r="M167" s="57"/>
      <c r="N167" s="57"/>
      <c r="O167" s="57"/>
      <c r="BS167" s="40"/>
      <c r="BT167" s="2" t="s">
        <v>371</v>
      </c>
    </row>
    <row r="168" spans="1:73" s="3" customFormat="1" ht="15" x14ac:dyDescent="0.25">
      <c r="A168" s="201" t="s">
        <v>372</v>
      </c>
      <c r="B168" s="202"/>
      <c r="C168" s="202"/>
      <c r="D168" s="202"/>
      <c r="E168" s="202"/>
      <c r="F168" s="202"/>
      <c r="G168" s="202"/>
      <c r="H168" s="202"/>
      <c r="I168" s="202"/>
      <c r="J168" s="202"/>
      <c r="K168" s="203"/>
      <c r="L168" s="57">
        <v>151470.35999999999</v>
      </c>
      <c r="M168" s="57"/>
      <c r="N168" s="57"/>
      <c r="O168" s="57"/>
      <c r="BS168" s="40"/>
      <c r="BT168" s="2" t="s">
        <v>372</v>
      </c>
    </row>
    <row r="169" spans="1:73" s="3" customFormat="1" ht="15" x14ac:dyDescent="0.25">
      <c r="A169" s="201" t="s">
        <v>373</v>
      </c>
      <c r="B169" s="202"/>
      <c r="C169" s="202"/>
      <c r="D169" s="202"/>
      <c r="E169" s="202"/>
      <c r="F169" s="202"/>
      <c r="G169" s="202"/>
      <c r="H169" s="202"/>
      <c r="I169" s="202"/>
      <c r="J169" s="202"/>
      <c r="K169" s="203"/>
      <c r="L169" s="57">
        <v>79639.88</v>
      </c>
      <c r="M169" s="57"/>
      <c r="N169" s="57"/>
      <c r="O169" s="57"/>
      <c r="BS169" s="40"/>
      <c r="BT169" s="2" t="s">
        <v>373</v>
      </c>
    </row>
    <row r="170" spans="1:73" s="3" customFormat="1" ht="15" x14ac:dyDescent="0.25">
      <c r="A170" s="201" t="s">
        <v>374</v>
      </c>
      <c r="B170" s="202"/>
      <c r="C170" s="202"/>
      <c r="D170" s="202"/>
      <c r="E170" s="202"/>
      <c r="F170" s="202"/>
      <c r="G170" s="202"/>
      <c r="H170" s="202"/>
      <c r="I170" s="202"/>
      <c r="J170" s="202"/>
      <c r="K170" s="203"/>
      <c r="L170" s="57">
        <f>L163*0.052</f>
        <v>23024.764879999999</v>
      </c>
      <c r="M170" s="57"/>
      <c r="N170" s="57"/>
      <c r="O170" s="57"/>
      <c r="BS170" s="40"/>
      <c r="BT170" s="2" t="s">
        <v>374</v>
      </c>
    </row>
    <row r="171" spans="1:73" s="3" customFormat="1" ht="15" x14ac:dyDescent="0.25">
      <c r="A171" s="204" t="s">
        <v>367</v>
      </c>
      <c r="B171" s="205"/>
      <c r="C171" s="205"/>
      <c r="D171" s="205"/>
      <c r="E171" s="205"/>
      <c r="F171" s="205"/>
      <c r="G171" s="205"/>
      <c r="H171" s="205"/>
      <c r="I171" s="205"/>
      <c r="J171" s="205"/>
      <c r="K171" s="206"/>
      <c r="L171" s="38">
        <f>L163+L170</f>
        <v>465808.70487999998</v>
      </c>
      <c r="M171" s="38"/>
      <c r="N171" s="38"/>
      <c r="O171" s="38"/>
      <c r="BS171" s="40"/>
      <c r="BU171" s="40" t="s">
        <v>367</v>
      </c>
    </row>
    <row r="172" spans="1:73" s="3" customFormat="1" ht="15" x14ac:dyDescent="0.25">
      <c r="A172" s="201" t="s">
        <v>375</v>
      </c>
      <c r="B172" s="202"/>
      <c r="C172" s="202"/>
      <c r="D172" s="202"/>
      <c r="E172" s="202"/>
      <c r="F172" s="202"/>
      <c r="G172" s="202"/>
      <c r="H172" s="202"/>
      <c r="I172" s="202"/>
      <c r="J172" s="202"/>
      <c r="K172" s="203"/>
      <c r="L172" s="57">
        <f>L171*0.021</f>
        <v>9781.9828024800008</v>
      </c>
      <c r="M172" s="57"/>
      <c r="N172" s="57"/>
      <c r="O172" s="57"/>
      <c r="BS172" s="40"/>
      <c r="BT172" s="2" t="s">
        <v>375</v>
      </c>
      <c r="BU172" s="40"/>
    </row>
    <row r="173" spans="1:73" s="3" customFormat="1" ht="15" x14ac:dyDescent="0.25">
      <c r="A173" s="201" t="s">
        <v>376</v>
      </c>
      <c r="B173" s="202"/>
      <c r="C173" s="202"/>
      <c r="D173" s="202"/>
      <c r="E173" s="202"/>
      <c r="F173" s="202"/>
      <c r="G173" s="202"/>
      <c r="H173" s="202"/>
      <c r="I173" s="202"/>
      <c r="J173" s="202"/>
      <c r="K173" s="203"/>
      <c r="L173" s="57">
        <f>L171*0.035</f>
        <v>16303.3046708</v>
      </c>
      <c r="M173" s="57"/>
      <c r="N173" s="57"/>
      <c r="O173" s="57"/>
      <c r="BS173" s="40"/>
      <c r="BT173" s="2" t="s">
        <v>376</v>
      </c>
      <c r="BU173" s="40"/>
    </row>
    <row r="174" spans="1:73" s="3" customFormat="1" ht="15" x14ac:dyDescent="0.25">
      <c r="A174" s="201" t="s">
        <v>377</v>
      </c>
      <c r="B174" s="202"/>
      <c r="C174" s="202"/>
      <c r="D174" s="202"/>
      <c r="E174" s="202"/>
      <c r="F174" s="202"/>
      <c r="G174" s="202"/>
      <c r="H174" s="202"/>
      <c r="I174" s="202"/>
      <c r="J174" s="202"/>
      <c r="K174" s="203"/>
      <c r="L174" s="57">
        <f>L171*0.025</f>
        <v>11645.217622</v>
      </c>
      <c r="M174" s="57"/>
      <c r="N174" s="57"/>
      <c r="O174" s="57"/>
      <c r="BS174" s="40"/>
      <c r="BT174" s="2" t="s">
        <v>377</v>
      </c>
      <c r="BU174" s="40"/>
    </row>
    <row r="175" spans="1:73" s="3" customFormat="1" ht="15" x14ac:dyDescent="0.25">
      <c r="A175" s="201" t="s">
        <v>378</v>
      </c>
      <c r="B175" s="202"/>
      <c r="C175" s="202"/>
      <c r="D175" s="202"/>
      <c r="E175" s="202"/>
      <c r="F175" s="202"/>
      <c r="G175" s="202"/>
      <c r="H175" s="202"/>
      <c r="I175" s="202"/>
      <c r="J175" s="202"/>
      <c r="K175" s="203"/>
      <c r="L175" s="57">
        <f>L171*0.02</f>
        <v>9316.1740976000001</v>
      </c>
      <c r="M175" s="57"/>
      <c r="N175" s="57"/>
      <c r="O175" s="57"/>
      <c r="BS175" s="40"/>
      <c r="BT175" s="2" t="s">
        <v>378</v>
      </c>
      <c r="BU175" s="40"/>
    </row>
    <row r="176" spans="1:73" s="3" customFormat="1" ht="15" x14ac:dyDescent="0.25">
      <c r="A176" s="204" t="s">
        <v>367</v>
      </c>
      <c r="B176" s="205"/>
      <c r="C176" s="205"/>
      <c r="D176" s="205"/>
      <c r="E176" s="205"/>
      <c r="F176" s="205"/>
      <c r="G176" s="205"/>
      <c r="H176" s="205"/>
      <c r="I176" s="205"/>
      <c r="J176" s="205"/>
      <c r="K176" s="206"/>
      <c r="L176" s="38">
        <f>L171+L172+L173+L174+L175</f>
        <v>512855.38407287997</v>
      </c>
      <c r="M176" s="38"/>
      <c r="N176" s="38"/>
      <c r="O176" s="38"/>
      <c r="BS176" s="40"/>
      <c r="BU176" s="40" t="s">
        <v>367</v>
      </c>
    </row>
    <row r="177" spans="1:95" s="3" customFormat="1" ht="15" x14ac:dyDescent="0.25">
      <c r="A177" s="201" t="s">
        <v>379</v>
      </c>
      <c r="B177" s="202"/>
      <c r="C177" s="202"/>
      <c r="D177" s="202"/>
      <c r="E177" s="202"/>
      <c r="F177" s="202"/>
      <c r="G177" s="202"/>
      <c r="H177" s="202"/>
      <c r="I177" s="202"/>
      <c r="J177" s="202"/>
      <c r="K177" s="203"/>
      <c r="L177" s="57">
        <f>L176*0.03</f>
        <v>15385.661522186398</v>
      </c>
      <c r="M177" s="57"/>
      <c r="N177" s="57"/>
      <c r="O177" s="57"/>
      <c r="BS177" s="40"/>
      <c r="BT177" s="2" t="s">
        <v>379</v>
      </c>
      <c r="BU177" s="40"/>
    </row>
    <row r="178" spans="1:95" s="3" customFormat="1" ht="15" x14ac:dyDescent="0.25">
      <c r="A178" s="204" t="s">
        <v>2240</v>
      </c>
      <c r="B178" s="205"/>
      <c r="C178" s="205"/>
      <c r="D178" s="205"/>
      <c r="E178" s="205"/>
      <c r="F178" s="205"/>
      <c r="G178" s="205"/>
      <c r="H178" s="205"/>
      <c r="I178" s="205"/>
      <c r="J178" s="205"/>
      <c r="K178" s="206"/>
      <c r="L178" s="38">
        <f>L176+L177</f>
        <v>528241.04559506639</v>
      </c>
      <c r="M178" s="38"/>
      <c r="N178" s="38"/>
      <c r="O178" s="38"/>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c r="AP178" s="67"/>
      <c r="AQ178" s="67"/>
      <c r="AR178" s="67"/>
      <c r="AS178" s="67"/>
      <c r="AT178" s="67"/>
      <c r="AU178" s="67"/>
      <c r="AV178" s="67"/>
      <c r="AW178" s="67"/>
      <c r="AX178" s="67"/>
      <c r="AY178" s="67"/>
      <c r="AZ178" s="67"/>
      <c r="BA178" s="67"/>
      <c r="BB178" s="67"/>
      <c r="BC178" s="67"/>
      <c r="BD178" s="67"/>
      <c r="BE178" s="67"/>
      <c r="BF178" s="67"/>
      <c r="BG178" s="67"/>
      <c r="BH178" s="67"/>
      <c r="BI178" s="67"/>
      <c r="BJ178" s="67"/>
      <c r="BK178" s="67"/>
      <c r="BL178" s="67"/>
      <c r="BM178" s="67"/>
      <c r="BN178" s="67"/>
      <c r="BO178" s="67"/>
      <c r="BP178" s="67"/>
      <c r="BQ178" s="67"/>
      <c r="BR178" s="67"/>
      <c r="BS178" s="67"/>
      <c r="BT178" s="67"/>
      <c r="BU178" s="67" t="s">
        <v>380</v>
      </c>
      <c r="BV178" s="67"/>
      <c r="BW178" s="67"/>
    </row>
    <row r="179" spans="1:95" s="115" customFormat="1" ht="15" customHeight="1" x14ac:dyDescent="0.25">
      <c r="A179" s="209" t="s">
        <v>945</v>
      </c>
      <c r="B179" s="209"/>
      <c r="C179" s="209"/>
      <c r="D179" s="209"/>
      <c r="E179" s="209"/>
      <c r="F179" s="209"/>
      <c r="G179" s="209"/>
      <c r="H179" s="209"/>
      <c r="I179" s="209"/>
      <c r="J179" s="209"/>
      <c r="K179" s="209"/>
      <c r="L179" s="112">
        <f>L165*1.052*1.021*1.035*1.025*1.02*1.03</f>
        <v>43371.251851116409</v>
      </c>
      <c r="M179" s="113"/>
      <c r="N179" s="114"/>
      <c r="O179" s="114"/>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c r="AP179" s="67"/>
      <c r="AQ179" s="67"/>
      <c r="AR179" s="67"/>
      <c r="AS179" s="67"/>
      <c r="AT179" s="67"/>
      <c r="AU179" s="67"/>
      <c r="AV179" s="67"/>
      <c r="AW179" s="67"/>
      <c r="AX179" s="67"/>
      <c r="AY179" s="67"/>
      <c r="AZ179" s="67"/>
      <c r="BA179" s="67"/>
      <c r="BB179" s="67"/>
      <c r="BC179" s="67"/>
      <c r="BD179" s="67"/>
      <c r="BE179" s="67"/>
      <c r="BF179" s="67"/>
      <c r="BG179" s="67"/>
      <c r="BH179" s="67"/>
      <c r="BI179" s="67"/>
      <c r="BJ179" s="67"/>
      <c r="BK179" s="67"/>
      <c r="BL179" s="67"/>
      <c r="BM179" s="67"/>
      <c r="BN179" s="67"/>
      <c r="BO179" s="67"/>
      <c r="BP179" s="67"/>
      <c r="BQ179" s="67"/>
      <c r="BR179" s="67"/>
      <c r="BS179" s="67"/>
      <c r="BT179" s="67"/>
      <c r="BU179" s="67"/>
      <c r="BV179" s="67"/>
      <c r="BW179" s="67"/>
      <c r="CG179" s="116"/>
      <c r="CI179" s="116" t="s">
        <v>380</v>
      </c>
      <c r="CK179" s="117"/>
      <c r="CL179" s="118"/>
      <c r="CM179" s="118"/>
      <c r="CN179" s="118"/>
      <c r="CO179" s="118"/>
      <c r="CP179" s="118"/>
      <c r="CQ179" s="118"/>
    </row>
    <row r="180" spans="1:95" s="115" customFormat="1" ht="15" customHeight="1" x14ac:dyDescent="0.25">
      <c r="A180" s="209" t="s">
        <v>2237</v>
      </c>
      <c r="B180" s="209"/>
      <c r="C180" s="209"/>
      <c r="D180" s="209"/>
      <c r="E180" s="209"/>
      <c r="F180" s="209"/>
      <c r="G180" s="209"/>
      <c r="H180" s="209"/>
      <c r="I180" s="209"/>
      <c r="J180" s="209"/>
      <c r="K180" s="209"/>
      <c r="L180" s="112">
        <f>L178-L179</f>
        <v>484869.79374394997</v>
      </c>
      <c r="M180" s="113"/>
      <c r="N180" s="114"/>
      <c r="O180" s="114"/>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c r="AP180" s="67"/>
      <c r="AQ180" s="67"/>
      <c r="AR180" s="67"/>
      <c r="AS180" s="67"/>
      <c r="AT180" s="67"/>
      <c r="AU180" s="67"/>
      <c r="AV180" s="67"/>
      <c r="AW180" s="67"/>
      <c r="AX180" s="67"/>
      <c r="AY180" s="67"/>
      <c r="AZ180" s="67"/>
      <c r="BA180" s="67"/>
      <c r="BB180" s="67"/>
      <c r="BC180" s="67"/>
      <c r="BD180" s="67"/>
      <c r="BE180" s="67"/>
      <c r="BF180" s="67"/>
      <c r="BG180" s="67"/>
      <c r="BH180" s="67"/>
      <c r="BI180" s="67"/>
      <c r="BJ180" s="67"/>
      <c r="BK180" s="67"/>
      <c r="BL180" s="67"/>
      <c r="BM180" s="67"/>
      <c r="BN180" s="67"/>
      <c r="BO180" s="67"/>
      <c r="BP180" s="67"/>
      <c r="BQ180" s="67"/>
      <c r="BR180" s="67"/>
      <c r="BS180" s="67"/>
      <c r="BT180" s="67"/>
      <c r="BU180" s="67"/>
      <c r="BV180" s="67"/>
      <c r="BW180" s="67"/>
      <c r="CG180" s="116"/>
      <c r="CI180" s="116" t="s">
        <v>380</v>
      </c>
      <c r="CK180" s="117"/>
      <c r="CL180" s="118"/>
      <c r="CM180" s="118"/>
      <c r="CN180" s="118"/>
      <c r="CO180" s="118"/>
      <c r="CP180" s="118"/>
      <c r="CQ180" s="118"/>
    </row>
    <row r="181" spans="1:95" s="67" customFormat="1" ht="15" customHeight="1" x14ac:dyDescent="0.25">
      <c r="A181" s="210" t="s">
        <v>2238</v>
      </c>
      <c r="B181" s="211"/>
      <c r="C181" s="211"/>
      <c r="D181" s="211"/>
      <c r="E181" s="211"/>
      <c r="F181" s="211"/>
      <c r="G181" s="211"/>
      <c r="H181" s="211"/>
      <c r="I181" s="211"/>
      <c r="J181" s="211"/>
      <c r="K181" s="212"/>
      <c r="L181" s="119">
        <f>'02-03-01_СМР_Каб.жур'!L272</f>
        <v>1</v>
      </c>
      <c r="M181" s="88"/>
      <c r="N181" s="120"/>
      <c r="O181" s="88"/>
      <c r="CG181" s="98"/>
      <c r="CH181" s="105" t="s">
        <v>379</v>
      </c>
      <c r="CI181" s="98"/>
      <c r="CK181" s="121"/>
    </row>
    <row r="182" spans="1:95" s="67" customFormat="1" ht="28.5" customHeight="1" x14ac:dyDescent="0.25">
      <c r="A182" s="213" t="s">
        <v>2239</v>
      </c>
      <c r="B182" s="213"/>
      <c r="C182" s="213"/>
      <c r="D182" s="213"/>
      <c r="E182" s="213"/>
      <c r="F182" s="213"/>
      <c r="G182" s="213"/>
      <c r="H182" s="213"/>
      <c r="I182" s="213"/>
      <c r="J182" s="213"/>
      <c r="K182" s="213"/>
      <c r="L182" s="122">
        <f>L179+L180*L181</f>
        <v>528241.04559506639</v>
      </c>
      <c r="M182" s="123"/>
      <c r="N182" s="102"/>
      <c r="O182" s="102"/>
      <c r="CG182" s="98"/>
      <c r="CI182" s="98" t="s">
        <v>380</v>
      </c>
      <c r="CK182" s="124"/>
    </row>
    <row r="183" spans="1:95" s="67" customFormat="1" ht="15" customHeight="1" x14ac:dyDescent="0.25">
      <c r="A183" s="214" t="s">
        <v>381</v>
      </c>
      <c r="B183" s="214"/>
      <c r="C183" s="214"/>
      <c r="D183" s="214"/>
      <c r="E183" s="214"/>
      <c r="F183" s="214"/>
      <c r="G183" s="214"/>
      <c r="H183" s="214"/>
      <c r="I183" s="214"/>
      <c r="J183" s="214"/>
      <c r="K183" s="214"/>
      <c r="L183" s="125">
        <f>L182*0.2</f>
        <v>105648.20911901328</v>
      </c>
      <c r="M183" s="88"/>
      <c r="N183" s="88"/>
      <c r="O183" s="88"/>
      <c r="CG183" s="98"/>
      <c r="CH183" s="105" t="s">
        <v>381</v>
      </c>
      <c r="CI183" s="98"/>
    </row>
    <row r="184" spans="1:95" s="67" customFormat="1" ht="15" customHeight="1" x14ac:dyDescent="0.25">
      <c r="A184" s="213" t="s">
        <v>382</v>
      </c>
      <c r="B184" s="213"/>
      <c r="C184" s="213"/>
      <c r="D184" s="213"/>
      <c r="E184" s="213"/>
      <c r="F184" s="213"/>
      <c r="G184" s="213"/>
      <c r="H184" s="213"/>
      <c r="I184" s="213"/>
      <c r="J184" s="213"/>
      <c r="K184" s="213"/>
      <c r="L184" s="126">
        <f>L182+L183</f>
        <v>633889.25471407967</v>
      </c>
      <c r="M184" s="102"/>
      <c r="N184" s="102"/>
      <c r="O184" s="102"/>
      <c r="S184" s="67">
        <v>117</v>
      </c>
      <c r="CG184" s="98"/>
      <c r="CI184" s="98"/>
      <c r="CJ184" s="98" t="s">
        <v>382</v>
      </c>
      <c r="CM184" s="121"/>
    </row>
    <row r="185" spans="1:95" s="16" customFormat="1" ht="12.75" customHeight="1" x14ac:dyDescent="0.2">
      <c r="A185" s="207"/>
      <c r="B185" s="207"/>
      <c r="C185" s="207"/>
      <c r="D185" s="207"/>
      <c r="E185" s="207"/>
      <c r="F185" s="207"/>
      <c r="G185" s="207"/>
      <c r="H185" s="207"/>
      <c r="I185" s="207"/>
      <c r="J185" s="207"/>
      <c r="K185" s="207"/>
      <c r="L185" s="207"/>
      <c r="M185" s="207"/>
      <c r="N185" s="207"/>
      <c r="O185" s="207"/>
      <c r="P185" s="58"/>
      <c r="Q185" s="58"/>
      <c r="R185" s="58"/>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row>
    <row r="186" spans="1:95" s="16" customFormat="1" ht="12.75" customHeight="1" x14ac:dyDescent="0.2">
      <c r="A186" s="208"/>
      <c r="B186" s="208"/>
      <c r="C186" s="208"/>
      <c r="D186" s="208"/>
      <c r="E186" s="208"/>
      <c r="F186" s="208"/>
      <c r="G186" s="208"/>
      <c r="H186" s="208"/>
      <c r="I186" s="208"/>
      <c r="J186" s="208"/>
      <c r="K186" s="208"/>
      <c r="L186" s="208"/>
      <c r="M186" s="208"/>
      <c r="N186" s="208"/>
      <c r="O186" s="208"/>
      <c r="P186" s="59"/>
      <c r="Q186" s="59"/>
      <c r="R186" s="59"/>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row>
    <row r="187" spans="1:95" s="16" customFormat="1" ht="12.75" customHeight="1" x14ac:dyDescent="0.2">
      <c r="A187" s="207" t="s">
        <v>2241</v>
      </c>
      <c r="B187" s="207"/>
      <c r="C187" s="207"/>
      <c r="D187" s="207"/>
      <c r="E187" s="207"/>
      <c r="F187" s="207"/>
      <c r="G187" s="207"/>
      <c r="H187" s="207"/>
      <c r="I187" s="207"/>
      <c r="J187" s="207"/>
      <c r="K187" s="207"/>
      <c r="L187" s="207"/>
      <c r="M187" s="207"/>
      <c r="N187" s="207"/>
      <c r="O187" s="207"/>
      <c r="P187" s="58"/>
      <c r="Q187" s="58"/>
      <c r="R187" s="58"/>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row>
    <row r="188" spans="1:95" s="16" customFormat="1" ht="12.75" customHeight="1" x14ac:dyDescent="0.2">
      <c r="A188" s="208" t="s">
        <v>383</v>
      </c>
      <c r="B188" s="208"/>
      <c r="C188" s="208"/>
      <c r="D188" s="208"/>
      <c r="E188" s="208"/>
      <c r="F188" s="208"/>
      <c r="G188" s="208"/>
      <c r="H188" s="208"/>
      <c r="I188" s="208"/>
      <c r="J188" s="208"/>
      <c r="K188" s="208"/>
      <c r="L188" s="208"/>
      <c r="M188" s="208"/>
      <c r="N188" s="208"/>
      <c r="O188" s="208"/>
      <c r="P188" s="59"/>
      <c r="Q188" s="59"/>
      <c r="R188" s="59"/>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row>
    <row r="189" spans="1:95" s="16" customFormat="1" ht="13.5" customHeight="1" x14ac:dyDescent="0.25">
      <c r="A189" s="14"/>
      <c r="B189" s="14"/>
      <c r="C189" s="14"/>
      <c r="D189" s="14"/>
      <c r="E189" s="14"/>
      <c r="F189" s="14"/>
      <c r="G189" s="14"/>
      <c r="H189" s="60"/>
      <c r="I189" s="10"/>
      <c r="J189" s="10"/>
      <c r="K189" s="10"/>
      <c r="L189" s="10"/>
      <c r="M189" s="14"/>
      <c r="N189" s="14"/>
      <c r="O189" s="14"/>
      <c r="P189" s="3"/>
      <c r="Q189" s="3"/>
      <c r="R189" s="3"/>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row>
    <row r="190" spans="1:95" s="16" customFormat="1" ht="12.75" customHeight="1" x14ac:dyDescent="0.2">
      <c r="A190" s="207" t="s">
        <v>384</v>
      </c>
      <c r="B190" s="207"/>
      <c r="C190" s="207"/>
      <c r="D190" s="207"/>
      <c r="E190" s="207"/>
      <c r="F190" s="207"/>
      <c r="G190" s="207"/>
      <c r="H190" s="207"/>
      <c r="I190" s="207"/>
      <c r="J190" s="207"/>
      <c r="K190" s="207"/>
      <c r="L190" s="207"/>
      <c r="M190" s="207"/>
      <c r="N190" s="207"/>
      <c r="O190" s="207"/>
      <c r="P190" s="58"/>
      <c r="Q190" s="58"/>
      <c r="R190" s="58"/>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row>
    <row r="191" spans="1:95" s="16" customFormat="1" ht="12.75" customHeight="1" x14ac:dyDescent="0.2">
      <c r="A191" s="208" t="s">
        <v>383</v>
      </c>
      <c r="B191" s="208"/>
      <c r="C191" s="208"/>
      <c r="D191" s="208"/>
      <c r="E191" s="208"/>
      <c r="F191" s="208"/>
      <c r="G191" s="208"/>
      <c r="H191" s="208"/>
      <c r="I191" s="208"/>
      <c r="J191" s="208"/>
      <c r="K191" s="208"/>
      <c r="L191" s="208"/>
      <c r="M191" s="208"/>
      <c r="N191" s="208"/>
      <c r="O191" s="208"/>
      <c r="P191" s="59"/>
      <c r="Q191" s="59"/>
      <c r="R191" s="59"/>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row>
    <row r="192" spans="1:95" s="16" customFormat="1" ht="13.5" customHeight="1" x14ac:dyDescent="0.25">
      <c r="A192" s="14"/>
      <c r="B192" s="14"/>
      <c r="C192" s="14"/>
      <c r="D192" s="14"/>
      <c r="E192" s="14"/>
      <c r="F192" s="14"/>
      <c r="G192" s="14"/>
      <c r="H192" s="60"/>
      <c r="I192" s="10"/>
      <c r="J192" s="10"/>
      <c r="K192" s="10"/>
      <c r="L192" s="10"/>
      <c r="M192" s="14"/>
      <c r="N192" s="14"/>
      <c r="O192" s="14"/>
      <c r="P192" s="3"/>
      <c r="Q192" s="3"/>
      <c r="R192" s="3"/>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row>
    <row r="193" spans="1:15" s="3" customFormat="1" ht="15" x14ac:dyDescent="0.25">
      <c r="A193" s="4"/>
      <c r="B193" s="4"/>
      <c r="C193" s="4"/>
      <c r="D193" s="4"/>
      <c r="E193" s="4"/>
      <c r="F193" s="4"/>
      <c r="G193" s="4"/>
      <c r="H193" s="14"/>
      <c r="I193" s="61"/>
      <c r="J193" s="61"/>
      <c r="K193" s="61"/>
      <c r="L193" s="61"/>
      <c r="M193" s="4"/>
      <c r="N193" s="4"/>
      <c r="O193" s="4"/>
    </row>
  </sheetData>
  <mergeCells count="154">
    <mergeCell ref="A187:O187"/>
    <mergeCell ref="A188:O188"/>
    <mergeCell ref="A190:O190"/>
    <mergeCell ref="A191:O191"/>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48:E48"/>
    <mergeCell ref="C53:E53"/>
    <mergeCell ref="C54:E54"/>
    <mergeCell ref="C41:E41"/>
    <mergeCell ref="C42:E42"/>
    <mergeCell ref="C43:E43"/>
    <mergeCell ref="C44:E44"/>
    <mergeCell ref="C45:E45"/>
    <mergeCell ref="C60:E60"/>
    <mergeCell ref="A61:O61"/>
    <mergeCell ref="C62:E62"/>
    <mergeCell ref="C63:E63"/>
    <mergeCell ref="C64:E64"/>
    <mergeCell ref="C55:E55"/>
    <mergeCell ref="C56:E56"/>
    <mergeCell ref="C57:E57"/>
    <mergeCell ref="C58:E58"/>
    <mergeCell ref="C59:E59"/>
    <mergeCell ref="C70:E70"/>
    <mergeCell ref="C71:E71"/>
    <mergeCell ref="A72:O72"/>
    <mergeCell ref="C73:E73"/>
    <mergeCell ref="C78:E78"/>
    <mergeCell ref="C65:E65"/>
    <mergeCell ref="C66:E66"/>
    <mergeCell ref="C67:E67"/>
    <mergeCell ref="C68:E68"/>
    <mergeCell ref="C69:E69"/>
    <mergeCell ref="C88:E88"/>
    <mergeCell ref="C93:E93"/>
    <mergeCell ref="C94:E94"/>
    <mergeCell ref="C95:E95"/>
    <mergeCell ref="C97:E97"/>
    <mergeCell ref="C79:E79"/>
    <mergeCell ref="A80:O80"/>
    <mergeCell ref="C81:E81"/>
    <mergeCell ref="C86:E86"/>
    <mergeCell ref="C87:E87"/>
    <mergeCell ref="C107:E107"/>
    <mergeCell ref="C109:E109"/>
    <mergeCell ref="C111:E111"/>
    <mergeCell ref="C112:E112"/>
    <mergeCell ref="C113:E113"/>
    <mergeCell ref="A98:O98"/>
    <mergeCell ref="C99:E99"/>
    <mergeCell ref="C104:E104"/>
    <mergeCell ref="C105:E105"/>
    <mergeCell ref="C106:E106"/>
    <mergeCell ref="C123:E123"/>
    <mergeCell ref="C127:E127"/>
    <mergeCell ref="A128:O128"/>
    <mergeCell ref="C129:E129"/>
    <mergeCell ref="C133:E133"/>
    <mergeCell ref="A114:O114"/>
    <mergeCell ref="C115:E115"/>
    <mergeCell ref="C120:E120"/>
    <mergeCell ref="C121:E121"/>
    <mergeCell ref="C122:E122"/>
    <mergeCell ref="C139:E139"/>
    <mergeCell ref="A140:K140"/>
    <mergeCell ref="A141:K141"/>
    <mergeCell ref="A142:K142"/>
    <mergeCell ref="A143:K143"/>
    <mergeCell ref="C134:E134"/>
    <mergeCell ref="C135:E135"/>
    <mergeCell ref="C136:E136"/>
    <mergeCell ref="C137:E137"/>
    <mergeCell ref="C138:E138"/>
    <mergeCell ref="A149:K149"/>
    <mergeCell ref="A150:K150"/>
    <mergeCell ref="A151:K151"/>
    <mergeCell ref="A152:K152"/>
    <mergeCell ref="A153:K153"/>
    <mergeCell ref="A144:K144"/>
    <mergeCell ref="A145:K145"/>
    <mergeCell ref="A146:K146"/>
    <mergeCell ref="A147:K147"/>
    <mergeCell ref="A148:K148"/>
    <mergeCell ref="A159:K159"/>
    <mergeCell ref="A160:K160"/>
    <mergeCell ref="A161:K161"/>
    <mergeCell ref="A162:K162"/>
    <mergeCell ref="A163:K163"/>
    <mergeCell ref="A154:K154"/>
    <mergeCell ref="A155:K155"/>
    <mergeCell ref="A156:K156"/>
    <mergeCell ref="A157:K157"/>
    <mergeCell ref="A158:K158"/>
    <mergeCell ref="A169:K169"/>
    <mergeCell ref="A170:K170"/>
    <mergeCell ref="A171:K171"/>
    <mergeCell ref="A172:K172"/>
    <mergeCell ref="A173:K173"/>
    <mergeCell ref="A164:K164"/>
    <mergeCell ref="A165:K165"/>
    <mergeCell ref="A166:K166"/>
    <mergeCell ref="A167:K167"/>
    <mergeCell ref="A168:K168"/>
    <mergeCell ref="A186:O186"/>
    <mergeCell ref="A179:K179"/>
    <mergeCell ref="A180:K180"/>
    <mergeCell ref="A185:O185"/>
    <mergeCell ref="A174:K174"/>
    <mergeCell ref="A175:K175"/>
    <mergeCell ref="A176:K176"/>
    <mergeCell ref="A177:K177"/>
    <mergeCell ref="A178:K178"/>
    <mergeCell ref="A181:K181"/>
    <mergeCell ref="A182:K182"/>
    <mergeCell ref="A183:K183"/>
    <mergeCell ref="A184:K18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C65BC-D419-4F6D-BC4A-5C06C9074A0C}">
  <sheetPr>
    <pageSetUpPr fitToPage="1"/>
  </sheetPr>
  <dimension ref="A1:X283"/>
  <sheetViews>
    <sheetView tabSelected="1" topLeftCell="A252" workbookViewId="0">
      <selection activeCell="L272" sqref="L272"/>
    </sheetView>
  </sheetViews>
  <sheetFormatPr defaultColWidth="9.140625" defaultRowHeight="11.25" customHeight="1" x14ac:dyDescent="0.2"/>
  <cols>
    <col min="1" max="1" width="9" style="281" customWidth="1"/>
    <col min="2" max="2" width="20.140625" style="281" customWidth="1"/>
    <col min="3" max="4" width="10.42578125" style="281" customWidth="1"/>
    <col min="5" max="5" width="13.28515625" style="281" customWidth="1"/>
    <col min="6" max="11" width="10.7109375" style="281" customWidth="1"/>
    <col min="12" max="12" width="12.85546875" style="281" customWidth="1"/>
    <col min="13" max="15" width="10.7109375" style="281" customWidth="1"/>
    <col min="16" max="16384" width="9.140625" style="1"/>
  </cols>
  <sheetData>
    <row r="1" spans="1:15" s="3" customFormat="1" ht="15" x14ac:dyDescent="0.25">
      <c r="A1" s="248"/>
      <c r="B1" s="248"/>
      <c r="C1" s="248"/>
      <c r="D1" s="248"/>
      <c r="E1" s="248"/>
      <c r="F1" s="248"/>
      <c r="G1" s="248"/>
      <c r="H1" s="248"/>
      <c r="I1" s="248"/>
      <c r="J1" s="248"/>
      <c r="K1" s="248"/>
      <c r="L1" s="248"/>
      <c r="M1" s="248"/>
      <c r="N1" s="249"/>
      <c r="O1" s="248"/>
    </row>
    <row r="2" spans="1:15" s="3" customFormat="1" ht="11.25" customHeight="1" x14ac:dyDescent="0.25">
      <c r="A2" s="251" t="s">
        <v>0</v>
      </c>
      <c r="B2" s="251"/>
      <c r="C2" s="251"/>
      <c r="D2" s="252"/>
      <c r="E2" s="248"/>
      <c r="F2" s="248"/>
      <c r="G2" s="248"/>
      <c r="H2" s="248"/>
      <c r="I2" s="248"/>
      <c r="J2" s="248"/>
      <c r="K2" s="248"/>
      <c r="L2" s="251" t="s">
        <v>1</v>
      </c>
      <c r="M2" s="251"/>
      <c r="N2" s="251"/>
      <c r="O2" s="251"/>
    </row>
    <row r="3" spans="1:15" s="3" customFormat="1" ht="11.25" customHeight="1" x14ac:dyDescent="0.25">
      <c r="A3" s="253"/>
      <c r="B3" s="253"/>
      <c r="C3" s="253"/>
      <c r="D3" s="253"/>
      <c r="E3" s="248"/>
      <c r="F3" s="248"/>
      <c r="G3" s="248"/>
      <c r="H3" s="248"/>
      <c r="I3" s="248"/>
      <c r="J3" s="248"/>
      <c r="K3" s="254"/>
      <c r="L3" s="254"/>
      <c r="M3" s="254"/>
      <c r="N3" s="254"/>
      <c r="O3" s="254"/>
    </row>
    <row r="4" spans="1:15" s="3" customFormat="1" ht="15" x14ac:dyDescent="0.25">
      <c r="A4" s="255"/>
      <c r="B4" s="255"/>
      <c r="C4" s="255"/>
      <c r="D4" s="255"/>
      <c r="E4" s="248"/>
      <c r="F4" s="248"/>
      <c r="G4" s="248"/>
      <c r="H4" s="248"/>
      <c r="I4" s="248"/>
      <c r="J4" s="248"/>
      <c r="K4" s="255"/>
      <c r="L4" s="255"/>
      <c r="M4" s="255"/>
      <c r="N4" s="255"/>
      <c r="O4" s="255"/>
    </row>
    <row r="5" spans="1:15" s="3" customFormat="1" ht="11.25" customHeight="1" x14ac:dyDescent="0.25">
      <c r="A5" s="256"/>
      <c r="B5" s="257"/>
      <c r="C5" s="258"/>
      <c r="D5" s="258"/>
      <c r="E5" s="248"/>
      <c r="F5" s="248"/>
      <c r="G5" s="248"/>
      <c r="H5" s="248"/>
      <c r="I5" s="248"/>
      <c r="J5" s="248"/>
      <c r="K5" s="256"/>
      <c r="L5" s="256"/>
      <c r="M5" s="256"/>
      <c r="N5" s="256"/>
      <c r="O5" s="257"/>
    </row>
    <row r="6" spans="1:15" s="3" customFormat="1" ht="24.75" customHeight="1" x14ac:dyDescent="0.25">
      <c r="A6" s="248" t="s">
        <v>3</v>
      </c>
      <c r="B6" s="259"/>
      <c r="C6" s="259"/>
      <c r="D6" s="259"/>
      <c r="E6" s="248"/>
      <c r="F6" s="248"/>
      <c r="G6" s="248"/>
      <c r="H6" s="248"/>
      <c r="I6" s="248"/>
      <c r="J6" s="248"/>
      <c r="K6" s="248"/>
      <c r="L6" s="248"/>
      <c r="M6" s="259"/>
      <c r="N6" s="259"/>
      <c r="O6" s="260" t="s">
        <v>3</v>
      </c>
    </row>
    <row r="7" spans="1:15" s="3" customFormat="1" ht="11.25" customHeight="1" x14ac:dyDescent="0.25">
      <c r="A7" s="248"/>
      <c r="B7" s="248"/>
      <c r="C7" s="248"/>
      <c r="D7" s="248"/>
      <c r="E7" s="248"/>
      <c r="F7" s="248"/>
      <c r="G7" s="248"/>
      <c r="H7" s="248"/>
      <c r="I7" s="248"/>
      <c r="J7" s="249"/>
      <c r="K7" s="248"/>
      <c r="L7" s="248"/>
      <c r="M7" s="248"/>
      <c r="N7" s="248"/>
      <c r="O7" s="248"/>
    </row>
    <row r="8" spans="1:15" s="3" customFormat="1" ht="15" x14ac:dyDescent="0.25">
      <c r="A8" s="261" t="s">
        <v>4</v>
      </c>
      <c r="B8" s="261"/>
      <c r="C8" s="261"/>
      <c r="D8" s="261"/>
      <c r="E8" s="261"/>
      <c r="F8" s="261"/>
      <c r="G8" s="261"/>
      <c r="H8" s="261"/>
      <c r="I8" s="261"/>
      <c r="J8" s="261"/>
      <c r="K8" s="261"/>
      <c r="L8" s="261"/>
      <c r="M8" s="261"/>
      <c r="N8" s="261"/>
      <c r="O8" s="261"/>
    </row>
    <row r="9" spans="1:15" s="3" customFormat="1" ht="15" x14ac:dyDescent="0.25">
      <c r="A9" s="262" t="s">
        <v>5</v>
      </c>
      <c r="B9" s="262"/>
      <c r="C9" s="262"/>
      <c r="D9" s="262"/>
      <c r="E9" s="262"/>
      <c r="F9" s="262"/>
      <c r="G9" s="262"/>
      <c r="H9" s="262"/>
      <c r="I9" s="262"/>
      <c r="J9" s="262"/>
      <c r="K9" s="262"/>
      <c r="L9" s="262"/>
      <c r="M9" s="262"/>
      <c r="N9" s="262"/>
      <c r="O9" s="262"/>
    </row>
    <row r="10" spans="1:15" s="3" customFormat="1" ht="15" x14ac:dyDescent="0.25">
      <c r="A10" s="263"/>
      <c r="B10" s="263"/>
      <c r="C10" s="263"/>
      <c r="D10" s="263"/>
      <c r="E10" s="263"/>
      <c r="F10" s="263"/>
      <c r="G10" s="263"/>
      <c r="H10" s="263"/>
      <c r="I10" s="263"/>
      <c r="J10" s="263"/>
      <c r="K10" s="263"/>
      <c r="L10" s="263"/>
      <c r="M10" s="263"/>
      <c r="N10" s="263"/>
      <c r="O10" s="248"/>
    </row>
    <row r="11" spans="1:15" s="3" customFormat="1" ht="28.5" customHeight="1" x14ac:dyDescent="0.25">
      <c r="A11" s="264" t="s">
        <v>6</v>
      </c>
      <c r="B11" s="264"/>
      <c r="C11" s="264"/>
      <c r="D11" s="264"/>
      <c r="E11" s="264"/>
      <c r="F11" s="264"/>
      <c r="G11" s="264"/>
      <c r="H11" s="264"/>
      <c r="I11" s="264"/>
      <c r="J11" s="264"/>
      <c r="K11" s="264"/>
      <c r="L11" s="264"/>
      <c r="M11" s="264"/>
      <c r="N11" s="264"/>
      <c r="O11" s="264"/>
    </row>
    <row r="12" spans="1:15" s="3" customFormat="1" ht="21" customHeight="1" x14ac:dyDescent="0.25">
      <c r="A12" s="262" t="s">
        <v>7</v>
      </c>
      <c r="B12" s="262"/>
      <c r="C12" s="262"/>
      <c r="D12" s="262"/>
      <c r="E12" s="262"/>
      <c r="F12" s="262"/>
      <c r="G12" s="262"/>
      <c r="H12" s="262"/>
      <c r="I12" s="262"/>
      <c r="J12" s="262"/>
      <c r="K12" s="262"/>
      <c r="L12" s="262"/>
      <c r="M12" s="262"/>
      <c r="N12" s="262"/>
      <c r="O12" s="262"/>
    </row>
    <row r="13" spans="1:15" s="3" customFormat="1" ht="15" x14ac:dyDescent="0.25">
      <c r="A13" s="261" t="s">
        <v>8</v>
      </c>
      <c r="B13" s="261"/>
      <c r="C13" s="261"/>
      <c r="D13" s="261"/>
      <c r="E13" s="261"/>
      <c r="F13" s="261"/>
      <c r="G13" s="261"/>
      <c r="H13" s="261"/>
      <c r="I13" s="261"/>
      <c r="J13" s="261"/>
      <c r="K13" s="261"/>
      <c r="L13" s="261"/>
      <c r="M13" s="261"/>
      <c r="N13" s="261"/>
      <c r="O13" s="261"/>
    </row>
    <row r="14" spans="1:15" s="3" customFormat="1" ht="15.75" customHeight="1" x14ac:dyDescent="0.25">
      <c r="A14" s="262" t="s">
        <v>9</v>
      </c>
      <c r="B14" s="262"/>
      <c r="C14" s="262"/>
      <c r="D14" s="262"/>
      <c r="E14" s="262"/>
      <c r="F14" s="262"/>
      <c r="G14" s="262"/>
      <c r="H14" s="262"/>
      <c r="I14" s="262"/>
      <c r="J14" s="262"/>
      <c r="K14" s="262"/>
      <c r="L14" s="262"/>
      <c r="M14" s="262"/>
      <c r="N14" s="262"/>
      <c r="O14" s="262"/>
    </row>
    <row r="15" spans="1:15" s="3" customFormat="1" ht="30.75" customHeight="1" x14ac:dyDescent="0.25">
      <c r="A15" s="248"/>
      <c r="B15" s="265" t="s">
        <v>10</v>
      </c>
      <c r="C15" s="266" t="s">
        <v>11</v>
      </c>
      <c r="D15" s="266"/>
      <c r="E15" s="266"/>
      <c r="F15" s="266"/>
      <c r="G15" s="266"/>
      <c r="H15" s="267"/>
      <c r="I15" s="267"/>
      <c r="J15" s="267"/>
      <c r="K15" s="267"/>
      <c r="L15" s="267"/>
      <c r="M15" s="267"/>
      <c r="N15" s="267"/>
      <c r="O15" s="267"/>
    </row>
    <row r="16" spans="1:15" s="3" customFormat="1" ht="12.75" customHeight="1" x14ac:dyDescent="0.25">
      <c r="A16" s="250"/>
      <c r="B16" s="268" t="s">
        <v>12</v>
      </c>
      <c r="C16" s="268"/>
      <c r="D16" s="269"/>
      <c r="E16" s="270">
        <v>43076.142999999996</v>
      </c>
      <c r="F16" s="271" t="s">
        <v>13</v>
      </c>
      <c r="G16" s="250"/>
      <c r="H16" s="268"/>
      <c r="I16" s="268"/>
      <c r="J16" s="268"/>
      <c r="K16" s="268"/>
      <c r="L16" s="268"/>
      <c r="M16" s="272"/>
      <c r="N16" s="272"/>
      <c r="O16" s="268"/>
    </row>
    <row r="17" spans="1:15" s="3" customFormat="1" ht="12.75" customHeight="1" x14ac:dyDescent="0.25">
      <c r="A17" s="250"/>
      <c r="B17" s="268" t="s">
        <v>14</v>
      </c>
      <c r="C17" s="250"/>
      <c r="D17" s="269"/>
      <c r="E17" s="270">
        <v>30089.521000000001</v>
      </c>
      <c r="F17" s="271" t="s">
        <v>13</v>
      </c>
      <c r="G17" s="250"/>
      <c r="H17" s="268"/>
      <c r="I17" s="268"/>
      <c r="J17" s="268"/>
      <c r="K17" s="268"/>
      <c r="L17" s="268"/>
      <c r="M17" s="272"/>
      <c r="N17" s="272"/>
      <c r="O17" s="268"/>
    </row>
    <row r="18" spans="1:15" s="3" customFormat="1" ht="12.75" customHeight="1" x14ac:dyDescent="0.25">
      <c r="A18" s="250"/>
      <c r="B18" s="268" t="s">
        <v>15</v>
      </c>
      <c r="C18" s="268"/>
      <c r="D18" s="269"/>
      <c r="E18" s="270">
        <v>10942.939</v>
      </c>
      <c r="F18" s="271" t="s">
        <v>13</v>
      </c>
      <c r="G18" s="250"/>
      <c r="H18" s="268"/>
      <c r="I18" s="250"/>
      <c r="J18" s="268"/>
      <c r="K18" s="268"/>
      <c r="L18" s="268"/>
      <c r="M18" s="273"/>
      <c r="N18" s="249"/>
      <c r="O18" s="274"/>
    </row>
    <row r="19" spans="1:15" s="3" customFormat="1" ht="12.75" customHeight="1" x14ac:dyDescent="0.25">
      <c r="A19" s="250"/>
      <c r="B19" s="268" t="s">
        <v>16</v>
      </c>
      <c r="C19" s="268"/>
      <c r="D19" s="275"/>
      <c r="E19" s="270">
        <v>26874.58</v>
      </c>
      <c r="F19" s="271" t="s">
        <v>17</v>
      </c>
      <c r="G19" s="250"/>
      <c r="H19" s="268"/>
      <c r="I19" s="250"/>
      <c r="J19" s="268"/>
      <c r="K19" s="268"/>
      <c r="L19" s="268"/>
      <c r="M19" s="276"/>
      <c r="N19" s="276"/>
      <c r="O19" s="271"/>
    </row>
    <row r="20" spans="1:15" s="3" customFormat="1" ht="15" x14ac:dyDescent="0.25">
      <c r="A20" s="250"/>
      <c r="B20" s="268" t="s">
        <v>18</v>
      </c>
      <c r="C20" s="268"/>
      <c r="D20" s="250"/>
      <c r="E20" s="273"/>
      <c r="F20" s="277"/>
      <c r="G20" s="277"/>
      <c r="H20" s="277"/>
      <c r="I20" s="277"/>
      <c r="J20" s="277"/>
      <c r="K20" s="277"/>
      <c r="L20" s="277"/>
      <c r="M20" s="277"/>
      <c r="N20" s="277"/>
      <c r="O20" s="277"/>
    </row>
    <row r="21" spans="1:15" s="3" customFormat="1" ht="12.75" customHeight="1" x14ac:dyDescent="0.25">
      <c r="A21" s="268"/>
      <c r="B21" s="268"/>
      <c r="C21" s="250"/>
      <c r="D21" s="273"/>
      <c r="E21" s="274"/>
      <c r="F21" s="278"/>
      <c r="G21" s="279"/>
      <c r="H21" s="268"/>
      <c r="I21" s="268"/>
      <c r="J21" s="268"/>
      <c r="K21" s="268"/>
      <c r="L21" s="280"/>
      <c r="M21" s="280"/>
      <c r="N21" s="268"/>
      <c r="O21" s="250"/>
    </row>
    <row r="22" spans="1:15" s="3" customFormat="1" ht="12.75" customHeight="1" x14ac:dyDescent="0.25">
      <c r="A22" s="268"/>
      <c r="B22" s="268"/>
      <c r="C22" s="250"/>
      <c r="D22" s="273"/>
      <c r="E22" s="274"/>
      <c r="F22" s="281"/>
      <c r="G22" s="268"/>
      <c r="H22" s="268"/>
      <c r="I22" s="268"/>
      <c r="J22" s="268"/>
      <c r="K22" s="268"/>
      <c r="L22" s="282"/>
      <c r="M22" s="282"/>
      <c r="N22" s="268"/>
      <c r="O22" s="250"/>
    </row>
    <row r="23" spans="1:15" s="3" customFormat="1" ht="36" customHeight="1" x14ac:dyDescent="0.25">
      <c r="A23" s="283" t="s">
        <v>19</v>
      </c>
      <c r="B23" s="283" t="s">
        <v>20</v>
      </c>
      <c r="C23" s="283" t="s">
        <v>21</v>
      </c>
      <c r="D23" s="283"/>
      <c r="E23" s="283"/>
      <c r="F23" s="284" t="s">
        <v>22</v>
      </c>
      <c r="G23" s="283" t="s">
        <v>23</v>
      </c>
      <c r="H23" s="285" t="s">
        <v>24</v>
      </c>
      <c r="I23" s="286"/>
      <c r="J23" s="287"/>
      <c r="K23" s="284" t="s">
        <v>25</v>
      </c>
      <c r="L23" s="285" t="s">
        <v>26</v>
      </c>
      <c r="M23" s="286"/>
      <c r="N23" s="286"/>
      <c r="O23" s="287"/>
    </row>
    <row r="24" spans="1:15" s="3" customFormat="1" ht="36.75" customHeight="1" x14ac:dyDescent="0.25">
      <c r="A24" s="283"/>
      <c r="B24" s="283"/>
      <c r="C24" s="283"/>
      <c r="D24" s="283"/>
      <c r="E24" s="283"/>
      <c r="F24" s="288"/>
      <c r="G24" s="283"/>
      <c r="H24" s="289" t="s">
        <v>27</v>
      </c>
      <c r="I24" s="289" t="s">
        <v>28</v>
      </c>
      <c r="J24" s="284" t="s">
        <v>29</v>
      </c>
      <c r="K24" s="290"/>
      <c r="L24" s="291" t="s">
        <v>27</v>
      </c>
      <c r="M24" s="291" t="s">
        <v>30</v>
      </c>
      <c r="N24" s="289" t="s">
        <v>28</v>
      </c>
      <c r="O24" s="284" t="s">
        <v>29</v>
      </c>
    </row>
    <row r="25" spans="1:15" s="3" customFormat="1" ht="36" x14ac:dyDescent="0.25">
      <c r="A25" s="283"/>
      <c r="B25" s="283"/>
      <c r="C25" s="283"/>
      <c r="D25" s="283"/>
      <c r="E25" s="283"/>
      <c r="F25" s="292"/>
      <c r="G25" s="283"/>
      <c r="H25" s="289" t="s">
        <v>31</v>
      </c>
      <c r="I25" s="293" t="s">
        <v>32</v>
      </c>
      <c r="J25" s="294"/>
      <c r="K25" s="294"/>
      <c r="L25" s="295"/>
      <c r="M25" s="295"/>
      <c r="N25" s="293" t="s">
        <v>32</v>
      </c>
      <c r="O25" s="294"/>
    </row>
    <row r="26" spans="1:15" s="3" customFormat="1" ht="15" x14ac:dyDescent="0.25">
      <c r="A26" s="296">
        <v>1</v>
      </c>
      <c r="B26" s="296">
        <v>2</v>
      </c>
      <c r="C26" s="297">
        <v>3</v>
      </c>
      <c r="D26" s="297"/>
      <c r="E26" s="297"/>
      <c r="F26" s="298">
        <v>4</v>
      </c>
      <c r="G26" s="296">
        <v>5</v>
      </c>
      <c r="H26" s="298">
        <v>6</v>
      </c>
      <c r="I26" s="296">
        <v>7</v>
      </c>
      <c r="J26" s="298">
        <v>8</v>
      </c>
      <c r="K26" s="296">
        <v>9</v>
      </c>
      <c r="L26" s="298">
        <v>10</v>
      </c>
      <c r="M26" s="296">
        <v>11</v>
      </c>
      <c r="N26" s="298">
        <v>12</v>
      </c>
      <c r="O26" s="296">
        <v>13</v>
      </c>
    </row>
    <row r="27" spans="1:15" s="3" customFormat="1" ht="15" x14ac:dyDescent="0.25">
      <c r="A27" s="299" t="s">
        <v>33</v>
      </c>
      <c r="B27" s="300"/>
      <c r="C27" s="300"/>
      <c r="D27" s="300"/>
      <c r="E27" s="300"/>
      <c r="F27" s="300"/>
      <c r="G27" s="300"/>
      <c r="H27" s="300"/>
      <c r="I27" s="300"/>
      <c r="J27" s="300"/>
      <c r="K27" s="300"/>
      <c r="L27" s="300"/>
      <c r="M27" s="300"/>
      <c r="N27" s="300"/>
      <c r="O27" s="301"/>
    </row>
    <row r="28" spans="1:15" s="3" customFormat="1" ht="67.5" x14ac:dyDescent="0.25">
      <c r="A28" s="159" t="s">
        <v>34</v>
      </c>
      <c r="B28" s="160" t="s">
        <v>35</v>
      </c>
      <c r="C28" s="200" t="s">
        <v>36</v>
      </c>
      <c r="D28" s="200"/>
      <c r="E28" s="200"/>
      <c r="F28" s="159" t="s">
        <v>37</v>
      </c>
      <c r="G28" s="302">
        <v>4.01</v>
      </c>
      <c r="H28" s="162" t="s">
        <v>38</v>
      </c>
      <c r="I28" s="162" t="s">
        <v>39</v>
      </c>
      <c r="J28" s="162">
        <v>221.28</v>
      </c>
      <c r="K28" s="170" t="s">
        <v>40</v>
      </c>
      <c r="L28" s="162">
        <v>9346.4699999999993</v>
      </c>
      <c r="M28" s="162">
        <v>8317.98</v>
      </c>
      <c r="N28" s="163" t="s">
        <v>41</v>
      </c>
      <c r="O28" s="162">
        <v>887.34</v>
      </c>
    </row>
    <row r="29" spans="1:15" s="3" customFormat="1" ht="15" x14ac:dyDescent="0.25">
      <c r="A29" s="165"/>
      <c r="B29" s="166"/>
      <c r="C29" s="167" t="s">
        <v>42</v>
      </c>
      <c r="D29" s="168"/>
      <c r="E29" s="168"/>
      <c r="F29" s="168"/>
      <c r="G29" s="168"/>
      <c r="H29" s="168"/>
      <c r="I29" s="168"/>
      <c r="J29" s="168"/>
      <c r="K29" s="168"/>
      <c r="L29" s="168"/>
      <c r="M29" s="168"/>
      <c r="N29" s="168"/>
      <c r="O29" s="169"/>
    </row>
    <row r="30" spans="1:15" s="3" customFormat="1" ht="15" x14ac:dyDescent="0.25">
      <c r="A30" s="303"/>
      <c r="B30" s="304"/>
      <c r="C30" s="304"/>
      <c r="D30" s="304"/>
      <c r="E30" s="305" t="s">
        <v>43</v>
      </c>
      <c r="F30" s="305"/>
      <c r="G30" s="306"/>
      <c r="H30" s="307"/>
      <c r="I30" s="269"/>
      <c r="J30" s="269"/>
      <c r="K30" s="269"/>
      <c r="L30" s="308">
        <v>8093.64</v>
      </c>
      <c r="M30" s="309"/>
      <c r="N30" s="309"/>
      <c r="O30" s="310"/>
    </row>
    <row r="31" spans="1:15" s="3" customFormat="1" ht="15" x14ac:dyDescent="0.25">
      <c r="A31" s="303"/>
      <c r="B31" s="304"/>
      <c r="C31" s="304"/>
      <c r="D31" s="304"/>
      <c r="E31" s="305" t="s">
        <v>44</v>
      </c>
      <c r="F31" s="305"/>
      <c r="G31" s="306"/>
      <c r="H31" s="307"/>
      <c r="I31" s="269"/>
      <c r="J31" s="269"/>
      <c r="K31" s="269"/>
      <c r="L31" s="308">
        <v>4255.42</v>
      </c>
      <c r="M31" s="309"/>
      <c r="N31" s="309"/>
      <c r="O31" s="310"/>
    </row>
    <row r="32" spans="1:15" s="3" customFormat="1" ht="15" x14ac:dyDescent="0.25">
      <c r="A32" s="303"/>
      <c r="B32" s="304"/>
      <c r="C32" s="304"/>
      <c r="D32" s="304"/>
      <c r="E32" s="305" t="s">
        <v>45</v>
      </c>
      <c r="F32" s="305"/>
      <c r="G32" s="306"/>
      <c r="H32" s="307"/>
      <c r="I32" s="269"/>
      <c r="J32" s="269"/>
      <c r="K32" s="269"/>
      <c r="L32" s="308">
        <v>21695.53</v>
      </c>
      <c r="M32" s="309"/>
      <c r="N32" s="309"/>
      <c r="O32" s="310"/>
    </row>
    <row r="33" spans="1:15" s="3" customFormat="1" ht="67.5" x14ac:dyDescent="0.25">
      <c r="A33" s="159" t="s">
        <v>46</v>
      </c>
      <c r="B33" s="160" t="s">
        <v>47</v>
      </c>
      <c r="C33" s="200" t="s">
        <v>48</v>
      </c>
      <c r="D33" s="200"/>
      <c r="E33" s="200"/>
      <c r="F33" s="159" t="s">
        <v>37</v>
      </c>
      <c r="G33" s="302">
        <v>66.95</v>
      </c>
      <c r="H33" s="162" t="s">
        <v>49</v>
      </c>
      <c r="I33" s="162" t="s">
        <v>50</v>
      </c>
      <c r="J33" s="162">
        <v>258.69</v>
      </c>
      <c r="K33" s="170" t="s">
        <v>40</v>
      </c>
      <c r="L33" s="162">
        <v>188739.41</v>
      </c>
      <c r="M33" s="162">
        <v>166698.81</v>
      </c>
      <c r="N33" s="163" t="s">
        <v>51</v>
      </c>
      <c r="O33" s="162">
        <v>17319.29</v>
      </c>
    </row>
    <row r="34" spans="1:15" s="3" customFormat="1" ht="15" x14ac:dyDescent="0.25">
      <c r="A34" s="165"/>
      <c r="B34" s="166"/>
      <c r="C34" s="167" t="s">
        <v>52</v>
      </c>
      <c r="D34" s="168"/>
      <c r="E34" s="168"/>
      <c r="F34" s="168"/>
      <c r="G34" s="168"/>
      <c r="H34" s="168"/>
      <c r="I34" s="168"/>
      <c r="J34" s="168"/>
      <c r="K34" s="168"/>
      <c r="L34" s="168"/>
      <c r="M34" s="168"/>
      <c r="N34" s="168"/>
      <c r="O34" s="169"/>
    </row>
    <row r="35" spans="1:15" s="3" customFormat="1" ht="15" x14ac:dyDescent="0.25">
      <c r="A35" s="303"/>
      <c r="B35" s="304"/>
      <c r="C35" s="304"/>
      <c r="D35" s="304"/>
      <c r="E35" s="305" t="s">
        <v>53</v>
      </c>
      <c r="F35" s="305"/>
      <c r="G35" s="306"/>
      <c r="H35" s="307"/>
      <c r="I35" s="269"/>
      <c r="J35" s="269"/>
      <c r="K35" s="269"/>
      <c r="L35" s="308">
        <v>162522.60999999999</v>
      </c>
      <c r="M35" s="309"/>
      <c r="N35" s="309"/>
      <c r="O35" s="310"/>
    </row>
    <row r="36" spans="1:15" s="3" customFormat="1" ht="15" x14ac:dyDescent="0.25">
      <c r="A36" s="303"/>
      <c r="B36" s="304"/>
      <c r="C36" s="304"/>
      <c r="D36" s="304"/>
      <c r="E36" s="305" t="s">
        <v>54</v>
      </c>
      <c r="F36" s="305"/>
      <c r="G36" s="306"/>
      <c r="H36" s="307"/>
      <c r="I36" s="269"/>
      <c r="J36" s="269"/>
      <c r="K36" s="269"/>
      <c r="L36" s="308">
        <v>85450.03</v>
      </c>
      <c r="M36" s="309"/>
      <c r="N36" s="309"/>
      <c r="O36" s="310"/>
    </row>
    <row r="37" spans="1:15" s="3" customFormat="1" ht="15" x14ac:dyDescent="0.25">
      <c r="A37" s="303"/>
      <c r="B37" s="304"/>
      <c r="C37" s="304"/>
      <c r="D37" s="304"/>
      <c r="E37" s="305" t="s">
        <v>45</v>
      </c>
      <c r="F37" s="305"/>
      <c r="G37" s="306"/>
      <c r="H37" s="307"/>
      <c r="I37" s="269"/>
      <c r="J37" s="269"/>
      <c r="K37" s="269"/>
      <c r="L37" s="308">
        <v>436712.05</v>
      </c>
      <c r="M37" s="309"/>
      <c r="N37" s="309"/>
      <c r="O37" s="310"/>
    </row>
    <row r="38" spans="1:15" s="3" customFormat="1" ht="67.5" x14ac:dyDescent="0.25">
      <c r="A38" s="159" t="s">
        <v>55</v>
      </c>
      <c r="B38" s="160" t="s">
        <v>56</v>
      </c>
      <c r="C38" s="200" t="s">
        <v>57</v>
      </c>
      <c r="D38" s="200"/>
      <c r="E38" s="200"/>
      <c r="F38" s="159" t="s">
        <v>37</v>
      </c>
      <c r="G38" s="302">
        <v>358.21</v>
      </c>
      <c r="H38" s="162" t="s">
        <v>58</v>
      </c>
      <c r="I38" s="162" t="s">
        <v>59</v>
      </c>
      <c r="J38" s="162">
        <v>452.05</v>
      </c>
      <c r="K38" s="170" t="s">
        <v>40</v>
      </c>
      <c r="L38" s="162">
        <v>1240667.5</v>
      </c>
      <c r="M38" s="162">
        <v>1040868.71</v>
      </c>
      <c r="N38" s="163" t="s">
        <v>60</v>
      </c>
      <c r="O38" s="162">
        <v>161928.82999999999</v>
      </c>
    </row>
    <row r="39" spans="1:15" s="3" customFormat="1" ht="15" x14ac:dyDescent="0.25">
      <c r="A39" s="165"/>
      <c r="B39" s="166"/>
      <c r="C39" s="167" t="s">
        <v>61</v>
      </c>
      <c r="D39" s="168"/>
      <c r="E39" s="168"/>
      <c r="F39" s="168"/>
      <c r="G39" s="168"/>
      <c r="H39" s="168"/>
      <c r="I39" s="168"/>
      <c r="J39" s="168"/>
      <c r="K39" s="168"/>
      <c r="L39" s="168"/>
      <c r="M39" s="168"/>
      <c r="N39" s="168"/>
      <c r="O39" s="169"/>
    </row>
    <row r="40" spans="1:15" s="3" customFormat="1" ht="15" x14ac:dyDescent="0.25">
      <c r="A40" s="303"/>
      <c r="B40" s="304"/>
      <c r="C40" s="304"/>
      <c r="D40" s="304"/>
      <c r="E40" s="305" t="s">
        <v>62</v>
      </c>
      <c r="F40" s="305"/>
      <c r="G40" s="306"/>
      <c r="H40" s="307"/>
      <c r="I40" s="269"/>
      <c r="J40" s="269"/>
      <c r="K40" s="269"/>
      <c r="L40" s="308">
        <v>1016303.53</v>
      </c>
      <c r="M40" s="309"/>
      <c r="N40" s="309"/>
      <c r="O40" s="310"/>
    </row>
    <row r="41" spans="1:15" s="3" customFormat="1" ht="15" x14ac:dyDescent="0.25">
      <c r="A41" s="303"/>
      <c r="B41" s="304"/>
      <c r="C41" s="304"/>
      <c r="D41" s="304"/>
      <c r="E41" s="305" t="s">
        <v>63</v>
      </c>
      <c r="F41" s="305"/>
      <c r="G41" s="306"/>
      <c r="H41" s="307"/>
      <c r="I41" s="269"/>
      <c r="J41" s="269"/>
      <c r="K41" s="269"/>
      <c r="L41" s="308">
        <v>534345.16</v>
      </c>
      <c r="M41" s="309"/>
      <c r="N41" s="309"/>
      <c r="O41" s="310"/>
    </row>
    <row r="42" spans="1:15" s="3" customFormat="1" ht="15" x14ac:dyDescent="0.25">
      <c r="A42" s="303"/>
      <c r="B42" s="304"/>
      <c r="C42" s="304"/>
      <c r="D42" s="304"/>
      <c r="E42" s="305" t="s">
        <v>45</v>
      </c>
      <c r="F42" s="305"/>
      <c r="G42" s="306"/>
      <c r="H42" s="307"/>
      <c r="I42" s="269"/>
      <c r="J42" s="269"/>
      <c r="K42" s="269"/>
      <c r="L42" s="308">
        <v>2791316.19</v>
      </c>
      <c r="M42" s="309"/>
      <c r="N42" s="309"/>
      <c r="O42" s="310"/>
    </row>
    <row r="43" spans="1:15" s="3" customFormat="1" ht="67.5" x14ac:dyDescent="0.25">
      <c r="A43" s="159" t="s">
        <v>64</v>
      </c>
      <c r="B43" s="160" t="s">
        <v>65</v>
      </c>
      <c r="C43" s="200" t="s">
        <v>66</v>
      </c>
      <c r="D43" s="200"/>
      <c r="E43" s="200"/>
      <c r="F43" s="159" t="s">
        <v>37</v>
      </c>
      <c r="G43" s="164">
        <v>155.4</v>
      </c>
      <c r="H43" s="162" t="s">
        <v>67</v>
      </c>
      <c r="I43" s="162" t="s">
        <v>68</v>
      </c>
      <c r="J43" s="162">
        <v>569.07000000000005</v>
      </c>
      <c r="K43" s="170" t="s">
        <v>40</v>
      </c>
      <c r="L43" s="162">
        <v>764538.47</v>
      </c>
      <c r="M43" s="162">
        <v>643247.22</v>
      </c>
      <c r="N43" s="163" t="s">
        <v>69</v>
      </c>
      <c r="O43" s="162">
        <v>88433.47</v>
      </c>
    </row>
    <row r="44" spans="1:15" s="3" customFormat="1" ht="15" x14ac:dyDescent="0.25">
      <c r="A44" s="165"/>
      <c r="B44" s="166"/>
      <c r="C44" s="167" t="s">
        <v>70</v>
      </c>
      <c r="D44" s="168"/>
      <c r="E44" s="168"/>
      <c r="F44" s="168"/>
      <c r="G44" s="168"/>
      <c r="H44" s="168"/>
      <c r="I44" s="168"/>
      <c r="J44" s="168"/>
      <c r="K44" s="168"/>
      <c r="L44" s="168"/>
      <c r="M44" s="168"/>
      <c r="N44" s="168"/>
      <c r="O44" s="169"/>
    </row>
    <row r="45" spans="1:15" s="3" customFormat="1" ht="15" x14ac:dyDescent="0.25">
      <c r="A45" s="303"/>
      <c r="B45" s="304"/>
      <c r="C45" s="304"/>
      <c r="D45" s="304"/>
      <c r="E45" s="305" t="s">
        <v>71</v>
      </c>
      <c r="F45" s="305"/>
      <c r="G45" s="306"/>
      <c r="H45" s="307"/>
      <c r="I45" s="269"/>
      <c r="J45" s="269"/>
      <c r="K45" s="269"/>
      <c r="L45" s="308">
        <v>629691.42000000004</v>
      </c>
      <c r="M45" s="309"/>
      <c r="N45" s="309"/>
      <c r="O45" s="310"/>
    </row>
    <row r="46" spans="1:15" s="3" customFormat="1" ht="15" x14ac:dyDescent="0.25">
      <c r="A46" s="303"/>
      <c r="B46" s="304"/>
      <c r="C46" s="304"/>
      <c r="D46" s="304"/>
      <c r="E46" s="305" t="s">
        <v>72</v>
      </c>
      <c r="F46" s="305"/>
      <c r="G46" s="306"/>
      <c r="H46" s="307"/>
      <c r="I46" s="269"/>
      <c r="J46" s="269"/>
      <c r="K46" s="269"/>
      <c r="L46" s="308">
        <v>331074.87</v>
      </c>
      <c r="M46" s="309"/>
      <c r="N46" s="309"/>
      <c r="O46" s="310"/>
    </row>
    <row r="47" spans="1:15" s="3" customFormat="1" ht="15" x14ac:dyDescent="0.25">
      <c r="A47" s="303"/>
      <c r="B47" s="304"/>
      <c r="C47" s="304"/>
      <c r="D47" s="304"/>
      <c r="E47" s="305" t="s">
        <v>45</v>
      </c>
      <c r="F47" s="305"/>
      <c r="G47" s="306"/>
      <c r="H47" s="307"/>
      <c r="I47" s="269"/>
      <c r="J47" s="269"/>
      <c r="K47" s="269"/>
      <c r="L47" s="308">
        <v>1725304.76</v>
      </c>
      <c r="M47" s="309"/>
      <c r="N47" s="309"/>
      <c r="O47" s="310"/>
    </row>
    <row r="48" spans="1:15" s="3" customFormat="1" ht="67.5" x14ac:dyDescent="0.25">
      <c r="A48" s="159" t="s">
        <v>73</v>
      </c>
      <c r="B48" s="160" t="s">
        <v>74</v>
      </c>
      <c r="C48" s="200" t="s">
        <v>75</v>
      </c>
      <c r="D48" s="200"/>
      <c r="E48" s="200"/>
      <c r="F48" s="159" t="s">
        <v>37</v>
      </c>
      <c r="G48" s="302">
        <v>5.15</v>
      </c>
      <c r="H48" s="162" t="s">
        <v>76</v>
      </c>
      <c r="I48" s="162" t="s">
        <v>77</v>
      </c>
      <c r="J48" s="162">
        <v>708.77</v>
      </c>
      <c r="K48" s="170" t="s">
        <v>40</v>
      </c>
      <c r="L48" s="162">
        <v>33434.370000000003</v>
      </c>
      <c r="M48" s="162">
        <v>27787.599999999999</v>
      </c>
      <c r="N48" s="163" t="s">
        <v>78</v>
      </c>
      <c r="O48" s="162">
        <v>3650.17</v>
      </c>
    </row>
    <row r="49" spans="1:15" s="3" customFormat="1" ht="15" x14ac:dyDescent="0.25">
      <c r="A49" s="165"/>
      <c r="B49" s="166"/>
      <c r="C49" s="167" t="s">
        <v>79</v>
      </c>
      <c r="D49" s="168"/>
      <c r="E49" s="168"/>
      <c r="F49" s="168"/>
      <c r="G49" s="168"/>
      <c r="H49" s="168"/>
      <c r="I49" s="168"/>
      <c r="J49" s="168"/>
      <c r="K49" s="168"/>
      <c r="L49" s="168"/>
      <c r="M49" s="168"/>
      <c r="N49" s="168"/>
      <c r="O49" s="169"/>
    </row>
    <row r="50" spans="1:15" s="3" customFormat="1" ht="15" x14ac:dyDescent="0.25">
      <c r="A50" s="303"/>
      <c r="B50" s="304"/>
      <c r="C50" s="304"/>
      <c r="D50" s="304"/>
      <c r="E50" s="305" t="s">
        <v>80</v>
      </c>
      <c r="F50" s="305"/>
      <c r="G50" s="306"/>
      <c r="H50" s="307"/>
      <c r="I50" s="269"/>
      <c r="J50" s="269"/>
      <c r="K50" s="269"/>
      <c r="L50" s="308">
        <v>27303.45</v>
      </c>
      <c r="M50" s="309"/>
      <c r="N50" s="309"/>
      <c r="O50" s="310"/>
    </row>
    <row r="51" spans="1:15" s="3" customFormat="1" ht="15" x14ac:dyDescent="0.25">
      <c r="A51" s="303"/>
      <c r="B51" s="304"/>
      <c r="C51" s="304"/>
      <c r="D51" s="304"/>
      <c r="E51" s="305" t="s">
        <v>81</v>
      </c>
      <c r="F51" s="305"/>
      <c r="G51" s="306"/>
      <c r="H51" s="307"/>
      <c r="I51" s="269"/>
      <c r="J51" s="269"/>
      <c r="K51" s="269"/>
      <c r="L51" s="308">
        <v>14355.42</v>
      </c>
      <c r="M51" s="309"/>
      <c r="N51" s="309"/>
      <c r="O51" s="310"/>
    </row>
    <row r="52" spans="1:15" s="3" customFormat="1" ht="15" x14ac:dyDescent="0.25">
      <c r="A52" s="303"/>
      <c r="B52" s="304"/>
      <c r="C52" s="304"/>
      <c r="D52" s="304"/>
      <c r="E52" s="305" t="s">
        <v>45</v>
      </c>
      <c r="F52" s="305"/>
      <c r="G52" s="306"/>
      <c r="H52" s="307"/>
      <c r="I52" s="269"/>
      <c r="J52" s="269"/>
      <c r="K52" s="269"/>
      <c r="L52" s="308">
        <v>75093.240000000005</v>
      </c>
      <c r="M52" s="309"/>
      <c r="N52" s="309"/>
      <c r="O52" s="310"/>
    </row>
    <row r="53" spans="1:15" s="3" customFormat="1" ht="67.5" x14ac:dyDescent="0.25">
      <c r="A53" s="159" t="s">
        <v>82</v>
      </c>
      <c r="B53" s="160" t="s">
        <v>83</v>
      </c>
      <c r="C53" s="200" t="s">
        <v>84</v>
      </c>
      <c r="D53" s="200"/>
      <c r="E53" s="200"/>
      <c r="F53" s="159" t="s">
        <v>37</v>
      </c>
      <c r="G53" s="302">
        <v>9.4700000000000006</v>
      </c>
      <c r="H53" s="162" t="s">
        <v>85</v>
      </c>
      <c r="I53" s="162" t="s">
        <v>86</v>
      </c>
      <c r="J53" s="162">
        <v>1057.68</v>
      </c>
      <c r="K53" s="170" t="s">
        <v>40</v>
      </c>
      <c r="L53" s="162">
        <v>79688.06</v>
      </c>
      <c r="M53" s="162">
        <v>62996.9</v>
      </c>
      <c r="N53" s="163" t="s">
        <v>87</v>
      </c>
      <c r="O53" s="162">
        <v>10016.23</v>
      </c>
    </row>
    <row r="54" spans="1:15" s="3" customFormat="1" ht="15" x14ac:dyDescent="0.25">
      <c r="A54" s="165"/>
      <c r="B54" s="166"/>
      <c r="C54" s="167" t="s">
        <v>88</v>
      </c>
      <c r="D54" s="168"/>
      <c r="E54" s="168"/>
      <c r="F54" s="168"/>
      <c r="G54" s="168"/>
      <c r="H54" s="168"/>
      <c r="I54" s="168"/>
      <c r="J54" s="168"/>
      <c r="K54" s="168"/>
      <c r="L54" s="168"/>
      <c r="M54" s="168"/>
      <c r="N54" s="168"/>
      <c r="O54" s="169"/>
    </row>
    <row r="55" spans="1:15" s="3" customFormat="1" ht="15" x14ac:dyDescent="0.25">
      <c r="A55" s="303"/>
      <c r="B55" s="304"/>
      <c r="C55" s="304"/>
      <c r="D55" s="304"/>
      <c r="E55" s="305" t="s">
        <v>89</v>
      </c>
      <c r="F55" s="305"/>
      <c r="G55" s="306"/>
      <c r="H55" s="307"/>
      <c r="I55" s="269"/>
      <c r="J55" s="269"/>
      <c r="K55" s="269"/>
      <c r="L55" s="308">
        <v>62275.62</v>
      </c>
      <c r="M55" s="309"/>
      <c r="N55" s="309"/>
      <c r="O55" s="310"/>
    </row>
    <row r="56" spans="1:15" s="3" customFormat="1" ht="15" x14ac:dyDescent="0.25">
      <c r="A56" s="303"/>
      <c r="B56" s="304"/>
      <c r="C56" s="304"/>
      <c r="D56" s="304"/>
      <c r="E56" s="305" t="s">
        <v>90</v>
      </c>
      <c r="F56" s="305"/>
      <c r="G56" s="306"/>
      <c r="H56" s="307"/>
      <c r="I56" s="269"/>
      <c r="J56" s="269"/>
      <c r="K56" s="269"/>
      <c r="L56" s="308">
        <v>32742.85</v>
      </c>
      <c r="M56" s="309"/>
      <c r="N56" s="309"/>
      <c r="O56" s="310"/>
    </row>
    <row r="57" spans="1:15" s="3" customFormat="1" ht="15" x14ac:dyDescent="0.25">
      <c r="A57" s="303"/>
      <c r="B57" s="304"/>
      <c r="C57" s="304"/>
      <c r="D57" s="304"/>
      <c r="E57" s="305" t="s">
        <v>45</v>
      </c>
      <c r="F57" s="305"/>
      <c r="G57" s="306"/>
      <c r="H57" s="307"/>
      <c r="I57" s="269"/>
      <c r="J57" s="269"/>
      <c r="K57" s="269"/>
      <c r="L57" s="308">
        <v>174706.53</v>
      </c>
      <c r="M57" s="309"/>
      <c r="N57" s="309"/>
      <c r="O57" s="310"/>
    </row>
    <row r="58" spans="1:15" s="3" customFormat="1" ht="67.5" x14ac:dyDescent="0.25">
      <c r="A58" s="159" t="s">
        <v>91</v>
      </c>
      <c r="B58" s="160" t="s">
        <v>92</v>
      </c>
      <c r="C58" s="200" t="s">
        <v>93</v>
      </c>
      <c r="D58" s="200"/>
      <c r="E58" s="200"/>
      <c r="F58" s="159" t="s">
        <v>37</v>
      </c>
      <c r="G58" s="302">
        <v>1.58</v>
      </c>
      <c r="H58" s="162" t="s">
        <v>94</v>
      </c>
      <c r="I58" s="162" t="s">
        <v>95</v>
      </c>
      <c r="J58" s="162">
        <v>1831.5</v>
      </c>
      <c r="K58" s="170" t="s">
        <v>40</v>
      </c>
      <c r="L58" s="162">
        <v>27624.06</v>
      </c>
      <c r="M58" s="162">
        <v>22948.47</v>
      </c>
      <c r="N58" s="163" t="s">
        <v>96</v>
      </c>
      <c r="O58" s="162">
        <v>2893.78</v>
      </c>
    </row>
    <row r="59" spans="1:15" s="3" customFormat="1" ht="15" x14ac:dyDescent="0.25">
      <c r="A59" s="165"/>
      <c r="B59" s="166"/>
      <c r="C59" s="167" t="s">
        <v>97</v>
      </c>
      <c r="D59" s="168"/>
      <c r="E59" s="168"/>
      <c r="F59" s="168"/>
      <c r="G59" s="168"/>
      <c r="H59" s="168"/>
      <c r="I59" s="168"/>
      <c r="J59" s="168"/>
      <c r="K59" s="168"/>
      <c r="L59" s="168"/>
      <c r="M59" s="168"/>
      <c r="N59" s="168"/>
      <c r="O59" s="169"/>
    </row>
    <row r="60" spans="1:15" s="3" customFormat="1" ht="15" x14ac:dyDescent="0.25">
      <c r="A60" s="303"/>
      <c r="B60" s="304"/>
      <c r="C60" s="304"/>
      <c r="D60" s="304"/>
      <c r="E60" s="305" t="s">
        <v>98</v>
      </c>
      <c r="F60" s="305"/>
      <c r="G60" s="306"/>
      <c r="H60" s="307"/>
      <c r="I60" s="269"/>
      <c r="J60" s="269"/>
      <c r="K60" s="269"/>
      <c r="L60" s="308">
        <v>22571.74</v>
      </c>
      <c r="M60" s="309"/>
      <c r="N60" s="309"/>
      <c r="O60" s="310"/>
    </row>
    <row r="61" spans="1:15" s="3" customFormat="1" ht="15" x14ac:dyDescent="0.25">
      <c r="A61" s="303"/>
      <c r="B61" s="304"/>
      <c r="C61" s="304"/>
      <c r="D61" s="304"/>
      <c r="E61" s="305" t="s">
        <v>99</v>
      </c>
      <c r="F61" s="305"/>
      <c r="G61" s="306"/>
      <c r="H61" s="307"/>
      <c r="I61" s="269"/>
      <c r="J61" s="269"/>
      <c r="K61" s="269"/>
      <c r="L61" s="308">
        <v>11867.61</v>
      </c>
      <c r="M61" s="309"/>
      <c r="N61" s="309"/>
      <c r="O61" s="310"/>
    </row>
    <row r="62" spans="1:15" s="3" customFormat="1" ht="15" x14ac:dyDescent="0.25">
      <c r="A62" s="303"/>
      <c r="B62" s="304"/>
      <c r="C62" s="304"/>
      <c r="D62" s="304"/>
      <c r="E62" s="305" t="s">
        <v>45</v>
      </c>
      <c r="F62" s="305"/>
      <c r="G62" s="306"/>
      <c r="H62" s="307"/>
      <c r="I62" s="269"/>
      <c r="J62" s="269"/>
      <c r="K62" s="269"/>
      <c r="L62" s="308">
        <v>62063.41</v>
      </c>
      <c r="M62" s="309"/>
      <c r="N62" s="309"/>
      <c r="O62" s="310"/>
    </row>
    <row r="63" spans="1:15" s="3" customFormat="1" ht="67.5" x14ac:dyDescent="0.25">
      <c r="A63" s="159" t="s">
        <v>100</v>
      </c>
      <c r="B63" s="160" t="s">
        <v>101</v>
      </c>
      <c r="C63" s="200" t="s">
        <v>102</v>
      </c>
      <c r="D63" s="200"/>
      <c r="E63" s="200"/>
      <c r="F63" s="159" t="s">
        <v>37</v>
      </c>
      <c r="G63" s="302">
        <v>2925.16</v>
      </c>
      <c r="H63" s="162" t="s">
        <v>103</v>
      </c>
      <c r="I63" s="162" t="s">
        <v>39</v>
      </c>
      <c r="J63" s="162">
        <v>195.76</v>
      </c>
      <c r="K63" s="170" t="s">
        <v>40</v>
      </c>
      <c r="L63" s="162">
        <v>2067093.57</v>
      </c>
      <c r="M63" s="162">
        <v>1391498.61</v>
      </c>
      <c r="N63" s="163" t="s">
        <v>104</v>
      </c>
      <c r="O63" s="162">
        <v>572629.32999999996</v>
      </c>
    </row>
    <row r="64" spans="1:15" s="3" customFormat="1" ht="15" x14ac:dyDescent="0.25">
      <c r="A64" s="165"/>
      <c r="B64" s="166"/>
      <c r="C64" s="167" t="s">
        <v>105</v>
      </c>
      <c r="D64" s="168"/>
      <c r="E64" s="168"/>
      <c r="F64" s="168"/>
      <c r="G64" s="168"/>
      <c r="H64" s="168"/>
      <c r="I64" s="168"/>
      <c r="J64" s="168"/>
      <c r="K64" s="168"/>
      <c r="L64" s="168"/>
      <c r="M64" s="168"/>
      <c r="N64" s="168"/>
      <c r="O64" s="169"/>
    </row>
    <row r="65" spans="1:15" s="3" customFormat="1" ht="15" x14ac:dyDescent="0.25">
      <c r="A65" s="303"/>
      <c r="B65" s="304"/>
      <c r="C65" s="304"/>
      <c r="D65" s="304"/>
      <c r="E65" s="305" t="s">
        <v>106</v>
      </c>
      <c r="F65" s="305"/>
      <c r="G65" s="306"/>
      <c r="H65" s="307"/>
      <c r="I65" s="269"/>
      <c r="J65" s="269"/>
      <c r="K65" s="269"/>
      <c r="L65" s="308">
        <v>1368140.04</v>
      </c>
      <c r="M65" s="309"/>
      <c r="N65" s="309"/>
      <c r="O65" s="310"/>
    </row>
    <row r="66" spans="1:15" s="3" customFormat="1" ht="15" x14ac:dyDescent="0.25">
      <c r="A66" s="303"/>
      <c r="B66" s="304"/>
      <c r="C66" s="304"/>
      <c r="D66" s="304"/>
      <c r="E66" s="305" t="s">
        <v>107</v>
      </c>
      <c r="F66" s="305"/>
      <c r="G66" s="306"/>
      <c r="H66" s="307"/>
      <c r="I66" s="269"/>
      <c r="J66" s="269"/>
      <c r="K66" s="269"/>
      <c r="L66" s="308">
        <v>719331.36</v>
      </c>
      <c r="M66" s="309"/>
      <c r="N66" s="309"/>
      <c r="O66" s="310"/>
    </row>
    <row r="67" spans="1:15" s="3" customFormat="1" ht="15" x14ac:dyDescent="0.25">
      <c r="A67" s="303"/>
      <c r="B67" s="304"/>
      <c r="C67" s="304"/>
      <c r="D67" s="304"/>
      <c r="E67" s="305" t="s">
        <v>45</v>
      </c>
      <c r="F67" s="305"/>
      <c r="G67" s="306"/>
      <c r="H67" s="307"/>
      <c r="I67" s="269"/>
      <c r="J67" s="269"/>
      <c r="K67" s="269"/>
      <c r="L67" s="308">
        <v>4154564.97</v>
      </c>
      <c r="M67" s="309"/>
      <c r="N67" s="309"/>
      <c r="O67" s="310"/>
    </row>
    <row r="68" spans="1:15" s="3" customFormat="1" ht="67.5" x14ac:dyDescent="0.25">
      <c r="A68" s="159" t="s">
        <v>108</v>
      </c>
      <c r="B68" s="160" t="s">
        <v>109</v>
      </c>
      <c r="C68" s="200" t="s">
        <v>110</v>
      </c>
      <c r="D68" s="200"/>
      <c r="E68" s="200"/>
      <c r="F68" s="159" t="s">
        <v>37</v>
      </c>
      <c r="G68" s="302">
        <v>6314.15</v>
      </c>
      <c r="H68" s="162" t="s">
        <v>111</v>
      </c>
      <c r="I68" s="162" t="s">
        <v>50</v>
      </c>
      <c r="J68" s="162">
        <v>203.39</v>
      </c>
      <c r="K68" s="170" t="s">
        <v>40</v>
      </c>
      <c r="L68" s="162">
        <v>7738432.8200000003</v>
      </c>
      <c r="M68" s="162">
        <v>6008923.9900000002</v>
      </c>
      <c r="N68" s="163" t="s">
        <v>112</v>
      </c>
      <c r="O68" s="162">
        <v>1284234.97</v>
      </c>
    </row>
    <row r="69" spans="1:15" s="3" customFormat="1" ht="15" x14ac:dyDescent="0.25">
      <c r="A69" s="165"/>
      <c r="B69" s="166"/>
      <c r="C69" s="167" t="s">
        <v>113</v>
      </c>
      <c r="D69" s="168"/>
      <c r="E69" s="168"/>
      <c r="F69" s="168"/>
      <c r="G69" s="168"/>
      <c r="H69" s="168"/>
      <c r="I69" s="168"/>
      <c r="J69" s="168"/>
      <c r="K69" s="168"/>
      <c r="L69" s="168"/>
      <c r="M69" s="168"/>
      <c r="N69" s="168"/>
      <c r="O69" s="169"/>
    </row>
    <row r="70" spans="1:15" s="3" customFormat="1" ht="15" x14ac:dyDescent="0.25">
      <c r="A70" s="303"/>
      <c r="B70" s="304"/>
      <c r="C70" s="304"/>
      <c r="D70" s="304"/>
      <c r="E70" s="305" t="s">
        <v>114</v>
      </c>
      <c r="F70" s="305"/>
      <c r="G70" s="306"/>
      <c r="H70" s="307"/>
      <c r="I70" s="269"/>
      <c r="J70" s="269"/>
      <c r="K70" s="269"/>
      <c r="L70" s="308">
        <v>5906440.29</v>
      </c>
      <c r="M70" s="309"/>
      <c r="N70" s="309"/>
      <c r="O70" s="310"/>
    </row>
    <row r="71" spans="1:15" s="3" customFormat="1" ht="15" x14ac:dyDescent="0.25">
      <c r="A71" s="303"/>
      <c r="B71" s="304"/>
      <c r="C71" s="304"/>
      <c r="D71" s="304"/>
      <c r="E71" s="305" t="s">
        <v>115</v>
      </c>
      <c r="F71" s="305"/>
      <c r="G71" s="306"/>
      <c r="H71" s="307"/>
      <c r="I71" s="269"/>
      <c r="J71" s="269"/>
      <c r="K71" s="269"/>
      <c r="L71" s="308">
        <v>3105447.99</v>
      </c>
      <c r="M71" s="309"/>
      <c r="N71" s="309"/>
      <c r="O71" s="310"/>
    </row>
    <row r="72" spans="1:15" s="3" customFormat="1" ht="15" x14ac:dyDescent="0.25">
      <c r="A72" s="303"/>
      <c r="B72" s="304"/>
      <c r="C72" s="304"/>
      <c r="D72" s="304"/>
      <c r="E72" s="305" t="s">
        <v>45</v>
      </c>
      <c r="F72" s="305"/>
      <c r="G72" s="306"/>
      <c r="H72" s="307"/>
      <c r="I72" s="269"/>
      <c r="J72" s="269"/>
      <c r="K72" s="269"/>
      <c r="L72" s="308">
        <v>16750321.1</v>
      </c>
      <c r="M72" s="309"/>
      <c r="N72" s="309"/>
      <c r="O72" s="310"/>
    </row>
    <row r="73" spans="1:15" s="3" customFormat="1" ht="67.5" x14ac:dyDescent="0.25">
      <c r="A73" s="159" t="s">
        <v>116</v>
      </c>
      <c r="B73" s="160" t="s">
        <v>117</v>
      </c>
      <c r="C73" s="200" t="s">
        <v>118</v>
      </c>
      <c r="D73" s="200"/>
      <c r="E73" s="200"/>
      <c r="F73" s="159" t="s">
        <v>37</v>
      </c>
      <c r="G73" s="302">
        <v>78.790000000000006</v>
      </c>
      <c r="H73" s="162" t="s">
        <v>119</v>
      </c>
      <c r="I73" s="162" t="s">
        <v>120</v>
      </c>
      <c r="J73" s="162">
        <v>210.32</v>
      </c>
      <c r="K73" s="170" t="s">
        <v>40</v>
      </c>
      <c r="L73" s="162">
        <v>144202.25</v>
      </c>
      <c r="M73" s="162">
        <v>102642.1</v>
      </c>
      <c r="N73" s="163" t="s">
        <v>121</v>
      </c>
      <c r="O73" s="162">
        <v>16571.11</v>
      </c>
    </row>
    <row r="74" spans="1:15" s="3" customFormat="1" ht="15" x14ac:dyDescent="0.25">
      <c r="A74" s="165"/>
      <c r="B74" s="166"/>
      <c r="C74" s="167" t="s">
        <v>122</v>
      </c>
      <c r="D74" s="168"/>
      <c r="E74" s="168"/>
      <c r="F74" s="168"/>
      <c r="G74" s="168"/>
      <c r="H74" s="168"/>
      <c r="I74" s="168"/>
      <c r="J74" s="168"/>
      <c r="K74" s="168"/>
      <c r="L74" s="168"/>
      <c r="M74" s="168"/>
      <c r="N74" s="168"/>
      <c r="O74" s="169"/>
    </row>
    <row r="75" spans="1:15" s="3" customFormat="1" ht="15" x14ac:dyDescent="0.25">
      <c r="A75" s="303"/>
      <c r="B75" s="304"/>
      <c r="C75" s="304"/>
      <c r="D75" s="304"/>
      <c r="E75" s="305" t="s">
        <v>123</v>
      </c>
      <c r="F75" s="305"/>
      <c r="G75" s="306"/>
      <c r="H75" s="307"/>
      <c r="I75" s="269"/>
      <c r="J75" s="269"/>
      <c r="K75" s="269"/>
      <c r="L75" s="308">
        <v>103939.01</v>
      </c>
      <c r="M75" s="309"/>
      <c r="N75" s="309"/>
      <c r="O75" s="310"/>
    </row>
    <row r="76" spans="1:15" s="3" customFormat="1" ht="15" x14ac:dyDescent="0.25">
      <c r="A76" s="303"/>
      <c r="B76" s="304"/>
      <c r="C76" s="304"/>
      <c r="D76" s="304"/>
      <c r="E76" s="305" t="s">
        <v>124</v>
      </c>
      <c r="F76" s="305"/>
      <c r="G76" s="306"/>
      <c r="H76" s="307"/>
      <c r="I76" s="269"/>
      <c r="J76" s="269"/>
      <c r="K76" s="269"/>
      <c r="L76" s="308">
        <v>54648.35</v>
      </c>
      <c r="M76" s="309"/>
      <c r="N76" s="309"/>
      <c r="O76" s="310"/>
    </row>
    <row r="77" spans="1:15" s="3" customFormat="1" ht="15" x14ac:dyDescent="0.25">
      <c r="A77" s="303"/>
      <c r="B77" s="304"/>
      <c r="C77" s="304"/>
      <c r="D77" s="304"/>
      <c r="E77" s="305" t="s">
        <v>45</v>
      </c>
      <c r="F77" s="305"/>
      <c r="G77" s="306"/>
      <c r="H77" s="307"/>
      <c r="I77" s="269"/>
      <c r="J77" s="269"/>
      <c r="K77" s="269"/>
      <c r="L77" s="308">
        <v>302789.61</v>
      </c>
      <c r="M77" s="309"/>
      <c r="N77" s="309"/>
      <c r="O77" s="310"/>
    </row>
    <row r="78" spans="1:15" s="3" customFormat="1" ht="67.5" x14ac:dyDescent="0.25">
      <c r="A78" s="159" t="s">
        <v>125</v>
      </c>
      <c r="B78" s="160" t="s">
        <v>126</v>
      </c>
      <c r="C78" s="200" t="s">
        <v>127</v>
      </c>
      <c r="D78" s="200"/>
      <c r="E78" s="200"/>
      <c r="F78" s="159" t="s">
        <v>37</v>
      </c>
      <c r="G78" s="302">
        <v>130.93</v>
      </c>
      <c r="H78" s="162" t="s">
        <v>128</v>
      </c>
      <c r="I78" s="162" t="s">
        <v>129</v>
      </c>
      <c r="J78" s="162">
        <v>223.34</v>
      </c>
      <c r="K78" s="170" t="s">
        <v>40</v>
      </c>
      <c r="L78" s="162">
        <v>359662.09</v>
      </c>
      <c r="M78" s="162">
        <v>247368.67</v>
      </c>
      <c r="N78" s="163" t="s">
        <v>130</v>
      </c>
      <c r="O78" s="162">
        <v>29241.9</v>
      </c>
    </row>
    <row r="79" spans="1:15" s="3" customFormat="1" ht="15" x14ac:dyDescent="0.25">
      <c r="A79" s="165"/>
      <c r="B79" s="166"/>
      <c r="C79" s="167" t="s">
        <v>131</v>
      </c>
      <c r="D79" s="168"/>
      <c r="E79" s="168"/>
      <c r="F79" s="168"/>
      <c r="G79" s="168"/>
      <c r="H79" s="168"/>
      <c r="I79" s="168"/>
      <c r="J79" s="168"/>
      <c r="K79" s="168"/>
      <c r="L79" s="168"/>
      <c r="M79" s="168"/>
      <c r="N79" s="168"/>
      <c r="O79" s="169"/>
    </row>
    <row r="80" spans="1:15" s="3" customFormat="1" ht="15" x14ac:dyDescent="0.25">
      <c r="A80" s="303"/>
      <c r="B80" s="304"/>
      <c r="C80" s="304"/>
      <c r="D80" s="304"/>
      <c r="E80" s="305" t="s">
        <v>132</v>
      </c>
      <c r="F80" s="305"/>
      <c r="G80" s="306"/>
      <c r="H80" s="307"/>
      <c r="I80" s="269"/>
      <c r="J80" s="269"/>
      <c r="K80" s="269"/>
      <c r="L80" s="308">
        <v>254491.89</v>
      </c>
      <c r="M80" s="309"/>
      <c r="N80" s="309"/>
      <c r="O80" s="310"/>
    </row>
    <row r="81" spans="1:15" s="3" customFormat="1" ht="15" x14ac:dyDescent="0.25">
      <c r="A81" s="303"/>
      <c r="B81" s="304"/>
      <c r="C81" s="304"/>
      <c r="D81" s="304"/>
      <c r="E81" s="305" t="s">
        <v>133</v>
      </c>
      <c r="F81" s="305"/>
      <c r="G81" s="306"/>
      <c r="H81" s="307"/>
      <c r="I81" s="269"/>
      <c r="J81" s="269"/>
      <c r="K81" s="269"/>
      <c r="L81" s="308">
        <v>133805.01</v>
      </c>
      <c r="M81" s="309"/>
      <c r="N81" s="309"/>
      <c r="O81" s="310"/>
    </row>
    <row r="82" spans="1:15" s="3" customFormat="1" ht="15" x14ac:dyDescent="0.25">
      <c r="A82" s="303"/>
      <c r="B82" s="304"/>
      <c r="C82" s="304"/>
      <c r="D82" s="304"/>
      <c r="E82" s="305" t="s">
        <v>45</v>
      </c>
      <c r="F82" s="305"/>
      <c r="G82" s="306"/>
      <c r="H82" s="307"/>
      <c r="I82" s="269"/>
      <c r="J82" s="269"/>
      <c r="K82" s="269"/>
      <c r="L82" s="308">
        <v>747958.99</v>
      </c>
      <c r="M82" s="309"/>
      <c r="N82" s="309"/>
      <c r="O82" s="310"/>
    </row>
    <row r="83" spans="1:15" s="3" customFormat="1" ht="67.5" x14ac:dyDescent="0.25">
      <c r="A83" s="159" t="s">
        <v>134</v>
      </c>
      <c r="B83" s="160" t="s">
        <v>135</v>
      </c>
      <c r="C83" s="200" t="s">
        <v>136</v>
      </c>
      <c r="D83" s="200"/>
      <c r="E83" s="200"/>
      <c r="F83" s="159" t="s">
        <v>37</v>
      </c>
      <c r="G83" s="302">
        <v>37.78</v>
      </c>
      <c r="H83" s="162" t="s">
        <v>137</v>
      </c>
      <c r="I83" s="162" t="s">
        <v>138</v>
      </c>
      <c r="J83" s="162">
        <v>282.99</v>
      </c>
      <c r="K83" s="170" t="s">
        <v>40</v>
      </c>
      <c r="L83" s="162">
        <v>143743.07999999999</v>
      </c>
      <c r="M83" s="162">
        <v>98434.28</v>
      </c>
      <c r="N83" s="163" t="s">
        <v>139</v>
      </c>
      <c r="O83" s="162">
        <v>10691.36</v>
      </c>
    </row>
    <row r="84" spans="1:15" s="3" customFormat="1" ht="15" x14ac:dyDescent="0.25">
      <c r="A84" s="165"/>
      <c r="B84" s="166"/>
      <c r="C84" s="167" t="s">
        <v>140</v>
      </c>
      <c r="D84" s="168"/>
      <c r="E84" s="168"/>
      <c r="F84" s="168"/>
      <c r="G84" s="168"/>
      <c r="H84" s="168"/>
      <c r="I84" s="168"/>
      <c r="J84" s="168"/>
      <c r="K84" s="168"/>
      <c r="L84" s="168"/>
      <c r="M84" s="168"/>
      <c r="N84" s="168"/>
      <c r="O84" s="169"/>
    </row>
    <row r="85" spans="1:15" s="3" customFormat="1" ht="15" x14ac:dyDescent="0.25">
      <c r="A85" s="303"/>
      <c r="B85" s="304"/>
      <c r="C85" s="304"/>
      <c r="D85" s="304"/>
      <c r="E85" s="305" t="s">
        <v>141</v>
      </c>
      <c r="F85" s="305"/>
      <c r="G85" s="306"/>
      <c r="H85" s="307"/>
      <c r="I85" s="269"/>
      <c r="J85" s="269"/>
      <c r="K85" s="269"/>
      <c r="L85" s="308">
        <v>101538.93</v>
      </c>
      <c r="M85" s="309"/>
      <c r="N85" s="309"/>
      <c r="O85" s="310"/>
    </row>
    <row r="86" spans="1:15" s="3" customFormat="1" ht="15" x14ac:dyDescent="0.25">
      <c r="A86" s="303"/>
      <c r="B86" s="304"/>
      <c r="C86" s="304"/>
      <c r="D86" s="304"/>
      <c r="E86" s="305" t="s">
        <v>142</v>
      </c>
      <c r="F86" s="305"/>
      <c r="G86" s="306"/>
      <c r="H86" s="307"/>
      <c r="I86" s="269"/>
      <c r="J86" s="269"/>
      <c r="K86" s="269"/>
      <c r="L86" s="308">
        <v>53386.45</v>
      </c>
      <c r="M86" s="309"/>
      <c r="N86" s="309"/>
      <c r="O86" s="310"/>
    </row>
    <row r="87" spans="1:15" s="3" customFormat="1" ht="15" x14ac:dyDescent="0.25">
      <c r="A87" s="303"/>
      <c r="B87" s="304"/>
      <c r="C87" s="304"/>
      <c r="D87" s="304"/>
      <c r="E87" s="305" t="s">
        <v>45</v>
      </c>
      <c r="F87" s="305"/>
      <c r="G87" s="306"/>
      <c r="H87" s="307"/>
      <c r="I87" s="269"/>
      <c r="J87" s="269"/>
      <c r="K87" s="269"/>
      <c r="L87" s="308">
        <v>298668.46000000002</v>
      </c>
      <c r="M87" s="309"/>
      <c r="N87" s="309"/>
      <c r="O87" s="310"/>
    </row>
    <row r="88" spans="1:15" s="3" customFormat="1" ht="67.5" x14ac:dyDescent="0.25">
      <c r="A88" s="159" t="s">
        <v>143</v>
      </c>
      <c r="B88" s="160"/>
      <c r="C88" s="200" t="s">
        <v>144</v>
      </c>
      <c r="D88" s="200"/>
      <c r="E88" s="200"/>
      <c r="F88" s="159" t="s">
        <v>145</v>
      </c>
      <c r="G88" s="164">
        <v>2621.4</v>
      </c>
      <c r="H88" s="162"/>
      <c r="I88" s="162"/>
      <c r="J88" s="162"/>
      <c r="K88" s="170" t="s">
        <v>40</v>
      </c>
      <c r="L88" s="162"/>
      <c r="M88" s="162"/>
      <c r="N88" s="163"/>
      <c r="O88" s="162"/>
    </row>
    <row r="89" spans="1:15" s="3" customFormat="1" ht="15" x14ac:dyDescent="0.25">
      <c r="A89" s="165"/>
      <c r="B89" s="166"/>
      <c r="C89" s="167" t="s">
        <v>146</v>
      </c>
      <c r="D89" s="168"/>
      <c r="E89" s="168"/>
      <c r="F89" s="168"/>
      <c r="G89" s="168"/>
      <c r="H89" s="168"/>
      <c r="I89" s="168"/>
      <c r="J89" s="168"/>
      <c r="K89" s="168"/>
      <c r="L89" s="168"/>
      <c r="M89" s="168"/>
      <c r="N89" s="168"/>
      <c r="O89" s="169"/>
    </row>
    <row r="90" spans="1:15" s="3" customFormat="1" ht="67.5" x14ac:dyDescent="0.25">
      <c r="A90" s="159" t="s">
        <v>147</v>
      </c>
      <c r="B90" s="160"/>
      <c r="C90" s="200" t="s">
        <v>148</v>
      </c>
      <c r="D90" s="200"/>
      <c r="E90" s="200"/>
      <c r="F90" s="159" t="s">
        <v>145</v>
      </c>
      <c r="G90" s="164">
        <v>260.10000000000002</v>
      </c>
      <c r="H90" s="162"/>
      <c r="I90" s="162"/>
      <c r="J90" s="162"/>
      <c r="K90" s="170" t="s">
        <v>40</v>
      </c>
      <c r="L90" s="162"/>
      <c r="M90" s="162"/>
      <c r="N90" s="163"/>
      <c r="O90" s="162"/>
    </row>
    <row r="91" spans="1:15" s="3" customFormat="1" ht="15" x14ac:dyDescent="0.25">
      <c r="A91" s="165"/>
      <c r="B91" s="166"/>
      <c r="C91" s="167" t="s">
        <v>149</v>
      </c>
      <c r="D91" s="168"/>
      <c r="E91" s="168"/>
      <c r="F91" s="168"/>
      <c r="G91" s="168"/>
      <c r="H91" s="168"/>
      <c r="I91" s="168"/>
      <c r="J91" s="168"/>
      <c r="K91" s="168"/>
      <c r="L91" s="168"/>
      <c r="M91" s="168"/>
      <c r="N91" s="168"/>
      <c r="O91" s="169"/>
    </row>
    <row r="92" spans="1:15" s="3" customFormat="1" ht="67.5" x14ac:dyDescent="0.25">
      <c r="A92" s="159" t="s">
        <v>150</v>
      </c>
      <c r="B92" s="160"/>
      <c r="C92" s="200" t="s">
        <v>151</v>
      </c>
      <c r="D92" s="200"/>
      <c r="E92" s="200"/>
      <c r="F92" s="159" t="s">
        <v>145</v>
      </c>
      <c r="G92" s="164">
        <v>3223.2</v>
      </c>
      <c r="H92" s="162"/>
      <c r="I92" s="162"/>
      <c r="J92" s="162"/>
      <c r="K92" s="170" t="s">
        <v>40</v>
      </c>
      <c r="L92" s="162"/>
      <c r="M92" s="162"/>
      <c r="N92" s="163"/>
      <c r="O92" s="162"/>
    </row>
    <row r="93" spans="1:15" s="3" customFormat="1" ht="15" x14ac:dyDescent="0.25">
      <c r="A93" s="165"/>
      <c r="B93" s="166"/>
      <c r="C93" s="167" t="s">
        <v>152</v>
      </c>
      <c r="D93" s="168"/>
      <c r="E93" s="168"/>
      <c r="F93" s="168"/>
      <c r="G93" s="168"/>
      <c r="H93" s="168"/>
      <c r="I93" s="168"/>
      <c r="J93" s="168"/>
      <c r="K93" s="168"/>
      <c r="L93" s="168"/>
      <c r="M93" s="168"/>
      <c r="N93" s="168"/>
      <c r="O93" s="169"/>
    </row>
    <row r="94" spans="1:15" s="3" customFormat="1" ht="67.5" x14ac:dyDescent="0.25">
      <c r="A94" s="159" t="s">
        <v>153</v>
      </c>
      <c r="B94" s="160"/>
      <c r="C94" s="200" t="s">
        <v>154</v>
      </c>
      <c r="D94" s="200"/>
      <c r="E94" s="200"/>
      <c r="F94" s="159" t="s">
        <v>145</v>
      </c>
      <c r="G94" s="302">
        <v>157501.26</v>
      </c>
      <c r="H94" s="162"/>
      <c r="I94" s="162"/>
      <c r="J94" s="162"/>
      <c r="K94" s="170" t="s">
        <v>40</v>
      </c>
      <c r="L94" s="162"/>
      <c r="M94" s="162"/>
      <c r="N94" s="163"/>
      <c r="O94" s="162"/>
    </row>
    <row r="95" spans="1:15" s="3" customFormat="1" ht="15" x14ac:dyDescent="0.25">
      <c r="A95" s="165"/>
      <c r="B95" s="166"/>
      <c r="C95" s="167" t="s">
        <v>155</v>
      </c>
      <c r="D95" s="168"/>
      <c r="E95" s="168"/>
      <c r="F95" s="168"/>
      <c r="G95" s="168"/>
      <c r="H95" s="168"/>
      <c r="I95" s="168"/>
      <c r="J95" s="168"/>
      <c r="K95" s="168"/>
      <c r="L95" s="168"/>
      <c r="M95" s="168"/>
      <c r="N95" s="168"/>
      <c r="O95" s="169"/>
    </row>
    <row r="96" spans="1:15" s="3" customFormat="1" ht="67.5" x14ac:dyDescent="0.25">
      <c r="A96" s="159" t="s">
        <v>156</v>
      </c>
      <c r="B96" s="160"/>
      <c r="C96" s="200" t="s">
        <v>157</v>
      </c>
      <c r="D96" s="200"/>
      <c r="E96" s="200"/>
      <c r="F96" s="159" t="s">
        <v>145</v>
      </c>
      <c r="G96" s="302">
        <v>29328.06</v>
      </c>
      <c r="H96" s="162"/>
      <c r="I96" s="162"/>
      <c r="J96" s="162"/>
      <c r="K96" s="170" t="s">
        <v>40</v>
      </c>
      <c r="L96" s="162"/>
      <c r="M96" s="162"/>
      <c r="N96" s="163"/>
      <c r="O96" s="162"/>
    </row>
    <row r="97" spans="1:15" s="3" customFormat="1" ht="15" x14ac:dyDescent="0.25">
      <c r="A97" s="165"/>
      <c r="B97" s="166"/>
      <c r="C97" s="167" t="s">
        <v>158</v>
      </c>
      <c r="D97" s="168"/>
      <c r="E97" s="168"/>
      <c r="F97" s="168"/>
      <c r="G97" s="168"/>
      <c r="H97" s="168"/>
      <c r="I97" s="168"/>
      <c r="J97" s="168"/>
      <c r="K97" s="168"/>
      <c r="L97" s="168"/>
      <c r="M97" s="168"/>
      <c r="N97" s="168"/>
      <c r="O97" s="169"/>
    </row>
    <row r="98" spans="1:15" s="3" customFormat="1" ht="67.5" x14ac:dyDescent="0.25">
      <c r="A98" s="159" t="s">
        <v>159</v>
      </c>
      <c r="B98" s="160"/>
      <c r="C98" s="200" t="s">
        <v>160</v>
      </c>
      <c r="D98" s="200"/>
      <c r="E98" s="200"/>
      <c r="F98" s="159" t="s">
        <v>145</v>
      </c>
      <c r="G98" s="164">
        <v>2738.7</v>
      </c>
      <c r="H98" s="162"/>
      <c r="I98" s="162"/>
      <c r="J98" s="162"/>
      <c r="K98" s="170" t="s">
        <v>40</v>
      </c>
      <c r="L98" s="162"/>
      <c r="M98" s="162"/>
      <c r="N98" s="163"/>
      <c r="O98" s="162"/>
    </row>
    <row r="99" spans="1:15" s="3" customFormat="1" ht="15" x14ac:dyDescent="0.25">
      <c r="A99" s="165"/>
      <c r="B99" s="166"/>
      <c r="C99" s="167" t="s">
        <v>161</v>
      </c>
      <c r="D99" s="168"/>
      <c r="E99" s="168"/>
      <c r="F99" s="168"/>
      <c r="G99" s="168"/>
      <c r="H99" s="168"/>
      <c r="I99" s="168"/>
      <c r="J99" s="168"/>
      <c r="K99" s="168"/>
      <c r="L99" s="168"/>
      <c r="M99" s="168"/>
      <c r="N99" s="168"/>
      <c r="O99" s="169"/>
    </row>
    <row r="100" spans="1:15" s="3" customFormat="1" ht="67.5" x14ac:dyDescent="0.25">
      <c r="A100" s="159" t="s">
        <v>162</v>
      </c>
      <c r="B100" s="160"/>
      <c r="C100" s="200" t="s">
        <v>163</v>
      </c>
      <c r="D100" s="200"/>
      <c r="E100" s="200"/>
      <c r="F100" s="159" t="s">
        <v>145</v>
      </c>
      <c r="G100" s="302">
        <v>1134.24</v>
      </c>
      <c r="H100" s="162"/>
      <c r="I100" s="162"/>
      <c r="J100" s="162"/>
      <c r="K100" s="170" t="s">
        <v>40</v>
      </c>
      <c r="L100" s="162"/>
      <c r="M100" s="162"/>
      <c r="N100" s="163"/>
      <c r="O100" s="162"/>
    </row>
    <row r="101" spans="1:15" s="3" customFormat="1" ht="15" x14ac:dyDescent="0.25">
      <c r="A101" s="165"/>
      <c r="B101" s="166"/>
      <c r="C101" s="167" t="s">
        <v>164</v>
      </c>
      <c r="D101" s="168"/>
      <c r="E101" s="168"/>
      <c r="F101" s="168"/>
      <c r="G101" s="168"/>
      <c r="H101" s="168"/>
      <c r="I101" s="168"/>
      <c r="J101" s="168"/>
      <c r="K101" s="168"/>
      <c r="L101" s="168"/>
      <c r="M101" s="168"/>
      <c r="N101" s="168"/>
      <c r="O101" s="169"/>
    </row>
    <row r="102" spans="1:15" s="3" customFormat="1" ht="67.5" x14ac:dyDescent="0.25">
      <c r="A102" s="159" t="s">
        <v>165</v>
      </c>
      <c r="B102" s="160"/>
      <c r="C102" s="200" t="s">
        <v>166</v>
      </c>
      <c r="D102" s="200"/>
      <c r="E102" s="200"/>
      <c r="F102" s="159" t="s">
        <v>145</v>
      </c>
      <c r="G102" s="161">
        <v>102</v>
      </c>
      <c r="H102" s="162"/>
      <c r="I102" s="162"/>
      <c r="J102" s="162"/>
      <c r="K102" s="170" t="s">
        <v>40</v>
      </c>
      <c r="L102" s="162"/>
      <c r="M102" s="162"/>
      <c r="N102" s="163"/>
      <c r="O102" s="162"/>
    </row>
    <row r="103" spans="1:15" s="3" customFormat="1" ht="15" x14ac:dyDescent="0.25">
      <c r="A103" s="165"/>
      <c r="B103" s="166"/>
      <c r="C103" s="167" t="s">
        <v>167</v>
      </c>
      <c r="D103" s="168"/>
      <c r="E103" s="168"/>
      <c r="F103" s="168"/>
      <c r="G103" s="168"/>
      <c r="H103" s="168"/>
      <c r="I103" s="168"/>
      <c r="J103" s="168"/>
      <c r="K103" s="168"/>
      <c r="L103" s="168"/>
      <c r="M103" s="168"/>
      <c r="N103" s="168"/>
      <c r="O103" s="169"/>
    </row>
    <row r="104" spans="1:15" s="3" customFormat="1" ht="67.5" x14ac:dyDescent="0.25">
      <c r="A104" s="159" t="s">
        <v>168</v>
      </c>
      <c r="B104" s="160"/>
      <c r="C104" s="200" t="s">
        <v>169</v>
      </c>
      <c r="D104" s="200"/>
      <c r="E104" s="200"/>
      <c r="F104" s="159" t="s">
        <v>145</v>
      </c>
      <c r="G104" s="164">
        <v>341.7</v>
      </c>
      <c r="H104" s="162"/>
      <c r="I104" s="162"/>
      <c r="J104" s="162"/>
      <c r="K104" s="170" t="s">
        <v>40</v>
      </c>
      <c r="L104" s="162"/>
      <c r="M104" s="162"/>
      <c r="N104" s="163"/>
      <c r="O104" s="162"/>
    </row>
    <row r="105" spans="1:15" s="3" customFormat="1" ht="15" x14ac:dyDescent="0.25">
      <c r="A105" s="165"/>
      <c r="B105" s="166"/>
      <c r="C105" s="167" t="s">
        <v>170</v>
      </c>
      <c r="D105" s="168"/>
      <c r="E105" s="168"/>
      <c r="F105" s="168"/>
      <c r="G105" s="168"/>
      <c r="H105" s="168"/>
      <c r="I105" s="168"/>
      <c r="J105" s="168"/>
      <c r="K105" s="168"/>
      <c r="L105" s="168"/>
      <c r="M105" s="168"/>
      <c r="N105" s="168"/>
      <c r="O105" s="169"/>
    </row>
    <row r="106" spans="1:15" s="3" customFormat="1" ht="67.5" x14ac:dyDescent="0.25">
      <c r="A106" s="159" t="s">
        <v>171</v>
      </c>
      <c r="B106" s="160"/>
      <c r="C106" s="200" t="s">
        <v>172</v>
      </c>
      <c r="D106" s="200"/>
      <c r="E106" s="200"/>
      <c r="F106" s="159" t="s">
        <v>145</v>
      </c>
      <c r="G106" s="164">
        <v>448.8</v>
      </c>
      <c r="H106" s="162"/>
      <c r="I106" s="162"/>
      <c r="J106" s="162"/>
      <c r="K106" s="170" t="s">
        <v>40</v>
      </c>
      <c r="L106" s="162"/>
      <c r="M106" s="162"/>
      <c r="N106" s="163"/>
      <c r="O106" s="162"/>
    </row>
    <row r="107" spans="1:15" s="3" customFormat="1" ht="15" x14ac:dyDescent="0.25">
      <c r="A107" s="165"/>
      <c r="B107" s="166"/>
      <c r="C107" s="167" t="s">
        <v>173</v>
      </c>
      <c r="D107" s="168"/>
      <c r="E107" s="168"/>
      <c r="F107" s="168"/>
      <c r="G107" s="168"/>
      <c r="H107" s="168"/>
      <c r="I107" s="168"/>
      <c r="J107" s="168"/>
      <c r="K107" s="168"/>
      <c r="L107" s="168"/>
      <c r="M107" s="168"/>
      <c r="N107" s="168"/>
      <c r="O107" s="169"/>
    </row>
    <row r="108" spans="1:15" s="3" customFormat="1" ht="67.5" x14ac:dyDescent="0.25">
      <c r="A108" s="159" t="s">
        <v>174</v>
      </c>
      <c r="B108" s="160"/>
      <c r="C108" s="200" t="s">
        <v>175</v>
      </c>
      <c r="D108" s="200"/>
      <c r="E108" s="200"/>
      <c r="F108" s="159" t="s">
        <v>145</v>
      </c>
      <c r="G108" s="164">
        <v>6793.2</v>
      </c>
      <c r="H108" s="162"/>
      <c r="I108" s="162"/>
      <c r="J108" s="162"/>
      <c r="K108" s="170" t="s">
        <v>40</v>
      </c>
      <c r="L108" s="162"/>
      <c r="M108" s="162"/>
      <c r="N108" s="163"/>
      <c r="O108" s="162"/>
    </row>
    <row r="109" spans="1:15" s="3" customFormat="1" ht="15" x14ac:dyDescent="0.25">
      <c r="A109" s="165"/>
      <c r="B109" s="166"/>
      <c r="C109" s="167" t="s">
        <v>176</v>
      </c>
      <c r="D109" s="168"/>
      <c r="E109" s="168"/>
      <c r="F109" s="168"/>
      <c r="G109" s="168"/>
      <c r="H109" s="168"/>
      <c r="I109" s="168"/>
      <c r="J109" s="168"/>
      <c r="K109" s="168"/>
      <c r="L109" s="168"/>
      <c r="M109" s="168"/>
      <c r="N109" s="168"/>
      <c r="O109" s="169"/>
    </row>
    <row r="110" spans="1:15" s="3" customFormat="1" ht="67.5" x14ac:dyDescent="0.25">
      <c r="A110" s="159" t="s">
        <v>177</v>
      </c>
      <c r="B110" s="160"/>
      <c r="C110" s="200" t="s">
        <v>178</v>
      </c>
      <c r="D110" s="200"/>
      <c r="E110" s="200"/>
      <c r="F110" s="159" t="s">
        <v>145</v>
      </c>
      <c r="G110" s="164">
        <v>158.1</v>
      </c>
      <c r="H110" s="162"/>
      <c r="I110" s="162"/>
      <c r="J110" s="162"/>
      <c r="K110" s="170" t="s">
        <v>40</v>
      </c>
      <c r="L110" s="162"/>
      <c r="M110" s="162"/>
      <c r="N110" s="163"/>
      <c r="O110" s="162"/>
    </row>
    <row r="111" spans="1:15" s="3" customFormat="1" ht="15" x14ac:dyDescent="0.25">
      <c r="A111" s="165"/>
      <c r="B111" s="166"/>
      <c r="C111" s="167" t="s">
        <v>179</v>
      </c>
      <c r="D111" s="168"/>
      <c r="E111" s="168"/>
      <c r="F111" s="168"/>
      <c r="G111" s="168"/>
      <c r="H111" s="168"/>
      <c r="I111" s="168"/>
      <c r="J111" s="168"/>
      <c r="K111" s="168"/>
      <c r="L111" s="168"/>
      <c r="M111" s="168"/>
      <c r="N111" s="168"/>
      <c r="O111" s="169"/>
    </row>
    <row r="112" spans="1:15" s="3" customFormat="1" ht="67.5" x14ac:dyDescent="0.25">
      <c r="A112" s="159" t="s">
        <v>180</v>
      </c>
      <c r="B112" s="160"/>
      <c r="C112" s="200" t="s">
        <v>181</v>
      </c>
      <c r="D112" s="200"/>
      <c r="E112" s="200"/>
      <c r="F112" s="159" t="s">
        <v>145</v>
      </c>
      <c r="G112" s="161">
        <v>2142</v>
      </c>
      <c r="H112" s="162"/>
      <c r="I112" s="162"/>
      <c r="J112" s="162"/>
      <c r="K112" s="170" t="s">
        <v>40</v>
      </c>
      <c r="L112" s="162"/>
      <c r="M112" s="162"/>
      <c r="N112" s="163"/>
      <c r="O112" s="162"/>
    </row>
    <row r="113" spans="1:15" s="3" customFormat="1" ht="15" x14ac:dyDescent="0.25">
      <c r="A113" s="165"/>
      <c r="B113" s="166"/>
      <c r="C113" s="167" t="s">
        <v>182</v>
      </c>
      <c r="D113" s="168"/>
      <c r="E113" s="168"/>
      <c r="F113" s="168"/>
      <c r="G113" s="168"/>
      <c r="H113" s="168"/>
      <c r="I113" s="168"/>
      <c r="J113" s="168"/>
      <c r="K113" s="168"/>
      <c r="L113" s="168"/>
      <c r="M113" s="168"/>
      <c r="N113" s="168"/>
      <c r="O113" s="169"/>
    </row>
    <row r="114" spans="1:15" s="3" customFormat="1" ht="67.5" x14ac:dyDescent="0.25">
      <c r="A114" s="159" t="s">
        <v>183</v>
      </c>
      <c r="B114" s="160"/>
      <c r="C114" s="200" t="s">
        <v>184</v>
      </c>
      <c r="D114" s="200"/>
      <c r="E114" s="200"/>
      <c r="F114" s="159" t="s">
        <v>145</v>
      </c>
      <c r="G114" s="161">
        <v>255</v>
      </c>
      <c r="H114" s="162"/>
      <c r="I114" s="162"/>
      <c r="J114" s="162"/>
      <c r="K114" s="170" t="s">
        <v>40</v>
      </c>
      <c r="L114" s="162"/>
      <c r="M114" s="162"/>
      <c r="N114" s="163"/>
      <c r="O114" s="162"/>
    </row>
    <row r="115" spans="1:15" s="3" customFormat="1" ht="15" x14ac:dyDescent="0.25">
      <c r="A115" s="165"/>
      <c r="B115" s="166"/>
      <c r="C115" s="167" t="s">
        <v>185</v>
      </c>
      <c r="D115" s="168"/>
      <c r="E115" s="168"/>
      <c r="F115" s="168"/>
      <c r="G115" s="168"/>
      <c r="H115" s="168"/>
      <c r="I115" s="168"/>
      <c r="J115" s="168"/>
      <c r="K115" s="168"/>
      <c r="L115" s="168"/>
      <c r="M115" s="168"/>
      <c r="N115" s="168"/>
      <c r="O115" s="169"/>
    </row>
    <row r="116" spans="1:15" s="3" customFormat="1" ht="67.5" x14ac:dyDescent="0.25">
      <c r="A116" s="159" t="s">
        <v>186</v>
      </c>
      <c r="B116" s="160"/>
      <c r="C116" s="200" t="s">
        <v>187</v>
      </c>
      <c r="D116" s="200"/>
      <c r="E116" s="200"/>
      <c r="F116" s="159" t="s">
        <v>145</v>
      </c>
      <c r="G116" s="302">
        <v>135508.01999999999</v>
      </c>
      <c r="H116" s="162"/>
      <c r="I116" s="162"/>
      <c r="J116" s="162"/>
      <c r="K116" s="170" t="s">
        <v>40</v>
      </c>
      <c r="L116" s="162"/>
      <c r="M116" s="162"/>
      <c r="N116" s="163"/>
      <c r="O116" s="162"/>
    </row>
    <row r="117" spans="1:15" s="3" customFormat="1" ht="15" x14ac:dyDescent="0.25">
      <c r="A117" s="165"/>
      <c r="B117" s="166"/>
      <c r="C117" s="167" t="s">
        <v>188</v>
      </c>
      <c r="D117" s="168"/>
      <c r="E117" s="168"/>
      <c r="F117" s="168"/>
      <c r="G117" s="168"/>
      <c r="H117" s="168"/>
      <c r="I117" s="168"/>
      <c r="J117" s="168"/>
      <c r="K117" s="168"/>
      <c r="L117" s="168"/>
      <c r="M117" s="168"/>
      <c r="N117" s="168"/>
      <c r="O117" s="169"/>
    </row>
    <row r="118" spans="1:15" s="3" customFormat="1" ht="67.5" x14ac:dyDescent="0.25">
      <c r="A118" s="159" t="s">
        <v>189</v>
      </c>
      <c r="B118" s="160"/>
      <c r="C118" s="200" t="s">
        <v>190</v>
      </c>
      <c r="D118" s="200"/>
      <c r="E118" s="200"/>
      <c r="F118" s="159" t="s">
        <v>145</v>
      </c>
      <c r="G118" s="164">
        <v>32920.5</v>
      </c>
      <c r="H118" s="162"/>
      <c r="I118" s="162"/>
      <c r="J118" s="162"/>
      <c r="K118" s="170" t="s">
        <v>40</v>
      </c>
      <c r="L118" s="162"/>
      <c r="M118" s="162"/>
      <c r="N118" s="163"/>
      <c r="O118" s="162"/>
    </row>
    <row r="119" spans="1:15" s="3" customFormat="1" ht="15" x14ac:dyDescent="0.25">
      <c r="A119" s="165"/>
      <c r="B119" s="166"/>
      <c r="C119" s="167" t="s">
        <v>191</v>
      </c>
      <c r="D119" s="168"/>
      <c r="E119" s="168"/>
      <c r="F119" s="168"/>
      <c r="G119" s="168"/>
      <c r="H119" s="168"/>
      <c r="I119" s="168"/>
      <c r="J119" s="168"/>
      <c r="K119" s="168"/>
      <c r="L119" s="168"/>
      <c r="M119" s="168"/>
      <c r="N119" s="168"/>
      <c r="O119" s="169"/>
    </row>
    <row r="120" spans="1:15" s="3" customFormat="1" ht="67.5" x14ac:dyDescent="0.25">
      <c r="A120" s="159" t="s">
        <v>192</v>
      </c>
      <c r="B120" s="160"/>
      <c r="C120" s="200" t="s">
        <v>193</v>
      </c>
      <c r="D120" s="200"/>
      <c r="E120" s="200"/>
      <c r="F120" s="159" t="s">
        <v>145</v>
      </c>
      <c r="G120" s="164">
        <v>351.9</v>
      </c>
      <c r="H120" s="162"/>
      <c r="I120" s="162"/>
      <c r="J120" s="162"/>
      <c r="K120" s="170" t="s">
        <v>40</v>
      </c>
      <c r="L120" s="162"/>
      <c r="M120" s="162"/>
      <c r="N120" s="163"/>
      <c r="O120" s="162"/>
    </row>
    <row r="121" spans="1:15" s="3" customFormat="1" ht="15" x14ac:dyDescent="0.25">
      <c r="A121" s="165"/>
      <c r="B121" s="166"/>
      <c r="C121" s="167" t="s">
        <v>194</v>
      </c>
      <c r="D121" s="168"/>
      <c r="E121" s="168"/>
      <c r="F121" s="168"/>
      <c r="G121" s="168"/>
      <c r="H121" s="168"/>
      <c r="I121" s="168"/>
      <c r="J121" s="168"/>
      <c r="K121" s="168"/>
      <c r="L121" s="168"/>
      <c r="M121" s="168"/>
      <c r="N121" s="168"/>
      <c r="O121" s="169"/>
    </row>
    <row r="122" spans="1:15" s="3" customFormat="1" ht="67.5" x14ac:dyDescent="0.25">
      <c r="A122" s="159" t="s">
        <v>195</v>
      </c>
      <c r="B122" s="160"/>
      <c r="C122" s="200" t="s">
        <v>196</v>
      </c>
      <c r="D122" s="200"/>
      <c r="E122" s="200"/>
      <c r="F122" s="159" t="s">
        <v>145</v>
      </c>
      <c r="G122" s="302">
        <v>628.32000000000005</v>
      </c>
      <c r="H122" s="162"/>
      <c r="I122" s="162"/>
      <c r="J122" s="162"/>
      <c r="K122" s="170" t="s">
        <v>40</v>
      </c>
      <c r="L122" s="162"/>
      <c r="M122" s="162"/>
      <c r="N122" s="163"/>
      <c r="O122" s="162"/>
    </row>
    <row r="123" spans="1:15" s="3" customFormat="1" ht="15" x14ac:dyDescent="0.25">
      <c r="A123" s="165"/>
      <c r="B123" s="166"/>
      <c r="C123" s="167" t="s">
        <v>197</v>
      </c>
      <c r="D123" s="168"/>
      <c r="E123" s="168"/>
      <c r="F123" s="168"/>
      <c r="G123" s="168"/>
      <c r="H123" s="168"/>
      <c r="I123" s="168"/>
      <c r="J123" s="168"/>
      <c r="K123" s="168"/>
      <c r="L123" s="168"/>
      <c r="M123" s="168"/>
      <c r="N123" s="168"/>
      <c r="O123" s="169"/>
    </row>
    <row r="124" spans="1:15" s="3" customFormat="1" ht="67.5" x14ac:dyDescent="0.25">
      <c r="A124" s="159" t="s">
        <v>198</v>
      </c>
      <c r="B124" s="160"/>
      <c r="C124" s="200" t="s">
        <v>199</v>
      </c>
      <c r="D124" s="200"/>
      <c r="E124" s="200"/>
      <c r="F124" s="159" t="s">
        <v>145</v>
      </c>
      <c r="G124" s="302">
        <v>7135.92</v>
      </c>
      <c r="H124" s="162"/>
      <c r="I124" s="162"/>
      <c r="J124" s="162"/>
      <c r="K124" s="170" t="s">
        <v>40</v>
      </c>
      <c r="L124" s="162"/>
      <c r="M124" s="162"/>
      <c r="N124" s="163"/>
      <c r="O124" s="162"/>
    </row>
    <row r="125" spans="1:15" s="3" customFormat="1" ht="15" x14ac:dyDescent="0.25">
      <c r="A125" s="165"/>
      <c r="B125" s="166"/>
      <c r="C125" s="167" t="s">
        <v>200</v>
      </c>
      <c r="D125" s="168"/>
      <c r="E125" s="168"/>
      <c r="F125" s="168"/>
      <c r="G125" s="168"/>
      <c r="H125" s="168"/>
      <c r="I125" s="168"/>
      <c r="J125" s="168"/>
      <c r="K125" s="168"/>
      <c r="L125" s="168"/>
      <c r="M125" s="168"/>
      <c r="N125" s="168"/>
      <c r="O125" s="169"/>
    </row>
    <row r="126" spans="1:15" s="3" customFormat="1" ht="67.5" x14ac:dyDescent="0.25">
      <c r="A126" s="159" t="s">
        <v>201</v>
      </c>
      <c r="B126" s="160"/>
      <c r="C126" s="200" t="s">
        <v>202</v>
      </c>
      <c r="D126" s="200"/>
      <c r="E126" s="200"/>
      <c r="F126" s="159" t="s">
        <v>145</v>
      </c>
      <c r="G126" s="164">
        <v>81457.2</v>
      </c>
      <c r="H126" s="162"/>
      <c r="I126" s="162"/>
      <c r="J126" s="162"/>
      <c r="K126" s="170" t="s">
        <v>40</v>
      </c>
      <c r="L126" s="162"/>
      <c r="M126" s="162"/>
      <c r="N126" s="163"/>
      <c r="O126" s="162"/>
    </row>
    <row r="127" spans="1:15" s="3" customFormat="1" ht="15" x14ac:dyDescent="0.25">
      <c r="A127" s="165"/>
      <c r="B127" s="166"/>
      <c r="C127" s="167" t="s">
        <v>203</v>
      </c>
      <c r="D127" s="168"/>
      <c r="E127" s="168"/>
      <c r="F127" s="168"/>
      <c r="G127" s="168"/>
      <c r="H127" s="168"/>
      <c r="I127" s="168"/>
      <c r="J127" s="168"/>
      <c r="K127" s="168"/>
      <c r="L127" s="168"/>
      <c r="M127" s="168"/>
      <c r="N127" s="168"/>
      <c r="O127" s="169"/>
    </row>
    <row r="128" spans="1:15" s="3" customFormat="1" ht="67.5" x14ac:dyDescent="0.25">
      <c r="A128" s="159" t="s">
        <v>204</v>
      </c>
      <c r="B128" s="160"/>
      <c r="C128" s="200" t="s">
        <v>205</v>
      </c>
      <c r="D128" s="200"/>
      <c r="E128" s="200"/>
      <c r="F128" s="159" t="s">
        <v>145</v>
      </c>
      <c r="G128" s="161">
        <v>1224</v>
      </c>
      <c r="H128" s="162"/>
      <c r="I128" s="162"/>
      <c r="J128" s="162"/>
      <c r="K128" s="170" t="s">
        <v>40</v>
      </c>
      <c r="L128" s="162"/>
      <c r="M128" s="162"/>
      <c r="N128" s="163"/>
      <c r="O128" s="162"/>
    </row>
    <row r="129" spans="1:15" s="3" customFormat="1" ht="15" x14ac:dyDescent="0.25">
      <c r="A129" s="165"/>
      <c r="B129" s="166"/>
      <c r="C129" s="167" t="s">
        <v>206</v>
      </c>
      <c r="D129" s="168"/>
      <c r="E129" s="168"/>
      <c r="F129" s="168"/>
      <c r="G129" s="168"/>
      <c r="H129" s="168"/>
      <c r="I129" s="168"/>
      <c r="J129" s="168"/>
      <c r="K129" s="168"/>
      <c r="L129" s="168"/>
      <c r="M129" s="168"/>
      <c r="N129" s="168"/>
      <c r="O129" s="169"/>
    </row>
    <row r="130" spans="1:15" s="3" customFormat="1" ht="67.5" x14ac:dyDescent="0.25">
      <c r="A130" s="159" t="s">
        <v>207</v>
      </c>
      <c r="B130" s="160"/>
      <c r="C130" s="200" t="s">
        <v>208</v>
      </c>
      <c r="D130" s="200"/>
      <c r="E130" s="200"/>
      <c r="F130" s="159" t="s">
        <v>145</v>
      </c>
      <c r="G130" s="164">
        <v>326.39999999999998</v>
      </c>
      <c r="H130" s="162"/>
      <c r="I130" s="162"/>
      <c r="J130" s="162"/>
      <c r="K130" s="170" t="s">
        <v>40</v>
      </c>
      <c r="L130" s="162"/>
      <c r="M130" s="162"/>
      <c r="N130" s="163"/>
      <c r="O130" s="162"/>
    </row>
    <row r="131" spans="1:15" s="3" customFormat="1" ht="15" x14ac:dyDescent="0.25">
      <c r="A131" s="165"/>
      <c r="B131" s="166"/>
      <c r="C131" s="167" t="s">
        <v>209</v>
      </c>
      <c r="D131" s="168"/>
      <c r="E131" s="168"/>
      <c r="F131" s="168"/>
      <c r="G131" s="168"/>
      <c r="H131" s="168"/>
      <c r="I131" s="168"/>
      <c r="J131" s="168"/>
      <c r="K131" s="168"/>
      <c r="L131" s="168"/>
      <c r="M131" s="168"/>
      <c r="N131" s="168"/>
      <c r="O131" s="169"/>
    </row>
    <row r="132" spans="1:15" s="3" customFormat="1" ht="67.5" x14ac:dyDescent="0.25">
      <c r="A132" s="159" t="s">
        <v>210</v>
      </c>
      <c r="B132" s="160"/>
      <c r="C132" s="200" t="s">
        <v>211</v>
      </c>
      <c r="D132" s="200"/>
      <c r="E132" s="200"/>
      <c r="F132" s="159" t="s">
        <v>145</v>
      </c>
      <c r="G132" s="161">
        <v>612</v>
      </c>
      <c r="H132" s="162"/>
      <c r="I132" s="162"/>
      <c r="J132" s="162"/>
      <c r="K132" s="170" t="s">
        <v>40</v>
      </c>
      <c r="L132" s="162"/>
      <c r="M132" s="162"/>
      <c r="N132" s="163"/>
      <c r="O132" s="162"/>
    </row>
    <row r="133" spans="1:15" s="3" customFormat="1" ht="15" x14ac:dyDescent="0.25">
      <c r="A133" s="165"/>
      <c r="B133" s="166"/>
      <c r="C133" s="167" t="s">
        <v>212</v>
      </c>
      <c r="D133" s="168"/>
      <c r="E133" s="168"/>
      <c r="F133" s="168"/>
      <c r="G133" s="168"/>
      <c r="H133" s="168"/>
      <c r="I133" s="168"/>
      <c r="J133" s="168"/>
      <c r="K133" s="168"/>
      <c r="L133" s="168"/>
      <c r="M133" s="168"/>
      <c r="N133" s="168"/>
      <c r="O133" s="169"/>
    </row>
    <row r="134" spans="1:15" s="3" customFormat="1" ht="67.5" x14ac:dyDescent="0.25">
      <c r="A134" s="159" t="s">
        <v>213</v>
      </c>
      <c r="B134" s="160"/>
      <c r="C134" s="200" t="s">
        <v>214</v>
      </c>
      <c r="D134" s="200"/>
      <c r="E134" s="200"/>
      <c r="F134" s="159" t="s">
        <v>145</v>
      </c>
      <c r="G134" s="161">
        <v>6375</v>
      </c>
      <c r="H134" s="162"/>
      <c r="I134" s="162"/>
      <c r="J134" s="162"/>
      <c r="K134" s="170" t="s">
        <v>40</v>
      </c>
      <c r="L134" s="162"/>
      <c r="M134" s="162"/>
      <c r="N134" s="163"/>
      <c r="O134" s="162"/>
    </row>
    <row r="135" spans="1:15" s="3" customFormat="1" ht="15" x14ac:dyDescent="0.25">
      <c r="A135" s="165"/>
      <c r="B135" s="166"/>
      <c r="C135" s="167" t="s">
        <v>215</v>
      </c>
      <c r="D135" s="168"/>
      <c r="E135" s="168"/>
      <c r="F135" s="168"/>
      <c r="G135" s="168"/>
      <c r="H135" s="168"/>
      <c r="I135" s="168"/>
      <c r="J135" s="168"/>
      <c r="K135" s="168"/>
      <c r="L135" s="168"/>
      <c r="M135" s="168"/>
      <c r="N135" s="168"/>
      <c r="O135" s="169"/>
    </row>
    <row r="136" spans="1:15" s="3" customFormat="1" ht="67.5" x14ac:dyDescent="0.25">
      <c r="A136" s="159" t="s">
        <v>216</v>
      </c>
      <c r="B136" s="160"/>
      <c r="C136" s="200" t="s">
        <v>217</v>
      </c>
      <c r="D136" s="200"/>
      <c r="E136" s="200"/>
      <c r="F136" s="159" t="s">
        <v>145</v>
      </c>
      <c r="G136" s="302">
        <v>102605.88</v>
      </c>
      <c r="H136" s="162"/>
      <c r="I136" s="162"/>
      <c r="J136" s="162"/>
      <c r="K136" s="170" t="s">
        <v>40</v>
      </c>
      <c r="L136" s="162"/>
      <c r="M136" s="162"/>
      <c r="N136" s="163"/>
      <c r="O136" s="162"/>
    </row>
    <row r="137" spans="1:15" s="3" customFormat="1" ht="15" x14ac:dyDescent="0.25">
      <c r="A137" s="165"/>
      <c r="B137" s="166"/>
      <c r="C137" s="167" t="s">
        <v>218</v>
      </c>
      <c r="D137" s="168"/>
      <c r="E137" s="168"/>
      <c r="F137" s="168"/>
      <c r="G137" s="168"/>
      <c r="H137" s="168"/>
      <c r="I137" s="168"/>
      <c r="J137" s="168"/>
      <c r="K137" s="168"/>
      <c r="L137" s="168"/>
      <c r="M137" s="168"/>
      <c r="N137" s="168"/>
      <c r="O137" s="169"/>
    </row>
    <row r="138" spans="1:15" s="3" customFormat="1" ht="67.5" x14ac:dyDescent="0.25">
      <c r="A138" s="159" t="s">
        <v>219</v>
      </c>
      <c r="B138" s="160"/>
      <c r="C138" s="200" t="s">
        <v>220</v>
      </c>
      <c r="D138" s="200"/>
      <c r="E138" s="200"/>
      <c r="F138" s="159" t="s">
        <v>145</v>
      </c>
      <c r="G138" s="161">
        <v>11985</v>
      </c>
      <c r="H138" s="162"/>
      <c r="I138" s="162"/>
      <c r="J138" s="162"/>
      <c r="K138" s="170" t="s">
        <v>40</v>
      </c>
      <c r="L138" s="162"/>
      <c r="M138" s="162"/>
      <c r="N138" s="163"/>
      <c r="O138" s="162"/>
    </row>
    <row r="139" spans="1:15" s="3" customFormat="1" ht="15" x14ac:dyDescent="0.25">
      <c r="A139" s="165"/>
      <c r="B139" s="166"/>
      <c r="C139" s="167" t="s">
        <v>221</v>
      </c>
      <c r="D139" s="168"/>
      <c r="E139" s="168"/>
      <c r="F139" s="168"/>
      <c r="G139" s="168"/>
      <c r="H139" s="168"/>
      <c r="I139" s="168"/>
      <c r="J139" s="168"/>
      <c r="K139" s="168"/>
      <c r="L139" s="168"/>
      <c r="M139" s="168"/>
      <c r="N139" s="168"/>
      <c r="O139" s="169"/>
    </row>
    <row r="140" spans="1:15" s="3" customFormat="1" ht="67.5" x14ac:dyDescent="0.25">
      <c r="A140" s="159" t="s">
        <v>222</v>
      </c>
      <c r="B140" s="160"/>
      <c r="C140" s="200" t="s">
        <v>223</v>
      </c>
      <c r="D140" s="200"/>
      <c r="E140" s="200"/>
      <c r="F140" s="159" t="s">
        <v>145</v>
      </c>
      <c r="G140" s="164">
        <v>13555.8</v>
      </c>
      <c r="H140" s="162"/>
      <c r="I140" s="162"/>
      <c r="J140" s="162"/>
      <c r="K140" s="170" t="s">
        <v>40</v>
      </c>
      <c r="L140" s="162"/>
      <c r="M140" s="162"/>
      <c r="N140" s="163"/>
      <c r="O140" s="162"/>
    </row>
    <row r="141" spans="1:15" s="3" customFormat="1" ht="15" x14ac:dyDescent="0.25">
      <c r="A141" s="165"/>
      <c r="B141" s="166"/>
      <c r="C141" s="167" t="s">
        <v>224</v>
      </c>
      <c r="D141" s="168"/>
      <c r="E141" s="168"/>
      <c r="F141" s="168"/>
      <c r="G141" s="168"/>
      <c r="H141" s="168"/>
      <c r="I141" s="168"/>
      <c r="J141" s="168"/>
      <c r="K141" s="168"/>
      <c r="L141" s="168"/>
      <c r="M141" s="168"/>
      <c r="N141" s="168"/>
      <c r="O141" s="169"/>
    </row>
    <row r="142" spans="1:15" s="3" customFormat="1" ht="67.5" x14ac:dyDescent="0.25">
      <c r="A142" s="159" t="s">
        <v>225</v>
      </c>
      <c r="B142" s="160"/>
      <c r="C142" s="200" t="s">
        <v>226</v>
      </c>
      <c r="D142" s="200"/>
      <c r="E142" s="200"/>
      <c r="F142" s="159" t="s">
        <v>145</v>
      </c>
      <c r="G142" s="164">
        <v>423.3</v>
      </c>
      <c r="H142" s="162"/>
      <c r="I142" s="162"/>
      <c r="J142" s="162"/>
      <c r="K142" s="170" t="s">
        <v>40</v>
      </c>
      <c r="L142" s="162"/>
      <c r="M142" s="162"/>
      <c r="N142" s="163"/>
      <c r="O142" s="162"/>
    </row>
    <row r="143" spans="1:15" s="3" customFormat="1" ht="15" x14ac:dyDescent="0.25">
      <c r="A143" s="165"/>
      <c r="B143" s="166"/>
      <c r="C143" s="167" t="s">
        <v>227</v>
      </c>
      <c r="D143" s="168"/>
      <c r="E143" s="168"/>
      <c r="F143" s="168"/>
      <c r="G143" s="168"/>
      <c r="H143" s="168"/>
      <c r="I143" s="168"/>
      <c r="J143" s="168"/>
      <c r="K143" s="168"/>
      <c r="L143" s="168"/>
      <c r="M143" s="168"/>
      <c r="N143" s="168"/>
      <c r="O143" s="169"/>
    </row>
    <row r="144" spans="1:15" s="3" customFormat="1" ht="67.5" x14ac:dyDescent="0.25">
      <c r="A144" s="159" t="s">
        <v>228</v>
      </c>
      <c r="B144" s="160"/>
      <c r="C144" s="200" t="s">
        <v>229</v>
      </c>
      <c r="D144" s="200"/>
      <c r="E144" s="200"/>
      <c r="F144" s="159" t="s">
        <v>145</v>
      </c>
      <c r="G144" s="302">
        <v>4745.04</v>
      </c>
      <c r="H144" s="162"/>
      <c r="I144" s="162"/>
      <c r="J144" s="162"/>
      <c r="K144" s="170" t="s">
        <v>40</v>
      </c>
      <c r="L144" s="162"/>
      <c r="M144" s="162"/>
      <c r="N144" s="163"/>
      <c r="O144" s="162"/>
    </row>
    <row r="145" spans="1:15" s="3" customFormat="1" ht="15" x14ac:dyDescent="0.25">
      <c r="A145" s="165"/>
      <c r="B145" s="166"/>
      <c r="C145" s="167" t="s">
        <v>230</v>
      </c>
      <c r="D145" s="168"/>
      <c r="E145" s="168"/>
      <c r="F145" s="168"/>
      <c r="G145" s="168"/>
      <c r="H145" s="168"/>
      <c r="I145" s="168"/>
      <c r="J145" s="168"/>
      <c r="K145" s="168"/>
      <c r="L145" s="168"/>
      <c r="M145" s="168"/>
      <c r="N145" s="168"/>
      <c r="O145" s="169"/>
    </row>
    <row r="146" spans="1:15" s="3" customFormat="1" ht="67.5" x14ac:dyDescent="0.25">
      <c r="A146" s="159" t="s">
        <v>231</v>
      </c>
      <c r="B146" s="160"/>
      <c r="C146" s="200" t="s">
        <v>232</v>
      </c>
      <c r="D146" s="200"/>
      <c r="E146" s="200"/>
      <c r="F146" s="159" t="s">
        <v>145</v>
      </c>
      <c r="G146" s="164">
        <v>3029.4</v>
      </c>
      <c r="H146" s="162"/>
      <c r="I146" s="162"/>
      <c r="J146" s="162"/>
      <c r="K146" s="170" t="s">
        <v>40</v>
      </c>
      <c r="L146" s="162"/>
      <c r="M146" s="162"/>
      <c r="N146" s="163"/>
      <c r="O146" s="162"/>
    </row>
    <row r="147" spans="1:15" s="3" customFormat="1" ht="15" x14ac:dyDescent="0.25">
      <c r="A147" s="165"/>
      <c r="B147" s="166"/>
      <c r="C147" s="167" t="s">
        <v>233</v>
      </c>
      <c r="D147" s="168"/>
      <c r="E147" s="168"/>
      <c r="F147" s="168"/>
      <c r="G147" s="168"/>
      <c r="H147" s="168"/>
      <c r="I147" s="168"/>
      <c r="J147" s="168"/>
      <c r="K147" s="168"/>
      <c r="L147" s="168"/>
      <c r="M147" s="168"/>
      <c r="N147" s="168"/>
      <c r="O147" s="169"/>
    </row>
    <row r="148" spans="1:15" s="3" customFormat="1" ht="67.5" x14ac:dyDescent="0.25">
      <c r="A148" s="159" t="s">
        <v>234</v>
      </c>
      <c r="B148" s="160"/>
      <c r="C148" s="200" t="s">
        <v>235</v>
      </c>
      <c r="D148" s="200"/>
      <c r="E148" s="200"/>
      <c r="F148" s="159" t="s">
        <v>145</v>
      </c>
      <c r="G148" s="164">
        <v>872.1</v>
      </c>
      <c r="H148" s="162"/>
      <c r="I148" s="162"/>
      <c r="J148" s="162"/>
      <c r="K148" s="170" t="s">
        <v>40</v>
      </c>
      <c r="L148" s="162"/>
      <c r="M148" s="162"/>
      <c r="N148" s="163"/>
      <c r="O148" s="162"/>
    </row>
    <row r="149" spans="1:15" s="3" customFormat="1" ht="15" x14ac:dyDescent="0.25">
      <c r="A149" s="165"/>
      <c r="B149" s="166"/>
      <c r="C149" s="167" t="s">
        <v>236</v>
      </c>
      <c r="D149" s="168"/>
      <c r="E149" s="168"/>
      <c r="F149" s="168"/>
      <c r="G149" s="168"/>
      <c r="H149" s="168"/>
      <c r="I149" s="168"/>
      <c r="J149" s="168"/>
      <c r="K149" s="168"/>
      <c r="L149" s="168"/>
      <c r="M149" s="168"/>
      <c r="N149" s="168"/>
      <c r="O149" s="169"/>
    </row>
    <row r="150" spans="1:15" s="3" customFormat="1" ht="67.5" x14ac:dyDescent="0.25">
      <c r="A150" s="159" t="s">
        <v>237</v>
      </c>
      <c r="B150" s="160"/>
      <c r="C150" s="200" t="s">
        <v>238</v>
      </c>
      <c r="D150" s="200"/>
      <c r="E150" s="200"/>
      <c r="F150" s="159" t="s">
        <v>145</v>
      </c>
      <c r="G150" s="164">
        <v>82395.600000000006</v>
      </c>
      <c r="H150" s="162"/>
      <c r="I150" s="162"/>
      <c r="J150" s="162"/>
      <c r="K150" s="170" t="s">
        <v>40</v>
      </c>
      <c r="L150" s="162"/>
      <c r="M150" s="162"/>
      <c r="N150" s="163"/>
      <c r="O150" s="162"/>
    </row>
    <row r="151" spans="1:15" s="3" customFormat="1" ht="15" x14ac:dyDescent="0.25">
      <c r="A151" s="165"/>
      <c r="B151" s="166"/>
      <c r="C151" s="167" t="s">
        <v>239</v>
      </c>
      <c r="D151" s="168"/>
      <c r="E151" s="168"/>
      <c r="F151" s="168"/>
      <c r="G151" s="168"/>
      <c r="H151" s="168"/>
      <c r="I151" s="168"/>
      <c r="J151" s="168"/>
      <c r="K151" s="168"/>
      <c r="L151" s="168"/>
      <c r="M151" s="168"/>
      <c r="N151" s="168"/>
      <c r="O151" s="169"/>
    </row>
    <row r="152" spans="1:15" s="3" customFormat="1" ht="67.5" x14ac:dyDescent="0.25">
      <c r="A152" s="159" t="s">
        <v>240</v>
      </c>
      <c r="B152" s="160"/>
      <c r="C152" s="200" t="s">
        <v>241</v>
      </c>
      <c r="D152" s="200"/>
      <c r="E152" s="200"/>
      <c r="F152" s="159" t="s">
        <v>145</v>
      </c>
      <c r="G152" s="164">
        <v>1943.1</v>
      </c>
      <c r="H152" s="162"/>
      <c r="I152" s="162"/>
      <c r="J152" s="162"/>
      <c r="K152" s="170" t="s">
        <v>40</v>
      </c>
      <c r="L152" s="162"/>
      <c r="M152" s="162"/>
      <c r="N152" s="163"/>
      <c r="O152" s="162"/>
    </row>
    <row r="153" spans="1:15" s="3" customFormat="1" ht="15" x14ac:dyDescent="0.25">
      <c r="A153" s="165"/>
      <c r="B153" s="166"/>
      <c r="C153" s="167" t="s">
        <v>242</v>
      </c>
      <c r="D153" s="168"/>
      <c r="E153" s="168"/>
      <c r="F153" s="168"/>
      <c r="G153" s="168"/>
      <c r="H153" s="168"/>
      <c r="I153" s="168"/>
      <c r="J153" s="168"/>
      <c r="K153" s="168"/>
      <c r="L153" s="168"/>
      <c r="M153" s="168"/>
      <c r="N153" s="168"/>
      <c r="O153" s="169"/>
    </row>
    <row r="154" spans="1:15" s="3" customFormat="1" ht="67.5" x14ac:dyDescent="0.25">
      <c r="A154" s="159" t="s">
        <v>243</v>
      </c>
      <c r="B154" s="160"/>
      <c r="C154" s="200" t="s">
        <v>244</v>
      </c>
      <c r="D154" s="200"/>
      <c r="E154" s="200"/>
      <c r="F154" s="159" t="s">
        <v>145</v>
      </c>
      <c r="G154" s="302">
        <v>352.92</v>
      </c>
      <c r="H154" s="162"/>
      <c r="I154" s="162"/>
      <c r="J154" s="162"/>
      <c r="K154" s="170" t="s">
        <v>40</v>
      </c>
      <c r="L154" s="162"/>
      <c r="M154" s="162"/>
      <c r="N154" s="163"/>
      <c r="O154" s="162"/>
    </row>
    <row r="155" spans="1:15" s="3" customFormat="1" ht="15" x14ac:dyDescent="0.25">
      <c r="A155" s="165"/>
      <c r="B155" s="166"/>
      <c r="C155" s="167" t="s">
        <v>245</v>
      </c>
      <c r="D155" s="168"/>
      <c r="E155" s="168"/>
      <c r="F155" s="168"/>
      <c r="G155" s="168"/>
      <c r="H155" s="168"/>
      <c r="I155" s="168"/>
      <c r="J155" s="168"/>
      <c r="K155" s="168"/>
      <c r="L155" s="168"/>
      <c r="M155" s="168"/>
      <c r="N155" s="168"/>
      <c r="O155" s="169"/>
    </row>
    <row r="156" spans="1:15" s="3" customFormat="1" ht="67.5" x14ac:dyDescent="0.25">
      <c r="A156" s="159" t="s">
        <v>246</v>
      </c>
      <c r="B156" s="160"/>
      <c r="C156" s="200" t="s">
        <v>247</v>
      </c>
      <c r="D156" s="200"/>
      <c r="E156" s="200"/>
      <c r="F156" s="159" t="s">
        <v>145</v>
      </c>
      <c r="G156" s="164">
        <v>453.9</v>
      </c>
      <c r="H156" s="162"/>
      <c r="I156" s="162"/>
      <c r="J156" s="162"/>
      <c r="K156" s="170" t="s">
        <v>40</v>
      </c>
      <c r="L156" s="162"/>
      <c r="M156" s="162"/>
      <c r="N156" s="163"/>
      <c r="O156" s="162"/>
    </row>
    <row r="157" spans="1:15" s="3" customFormat="1" ht="15" x14ac:dyDescent="0.25">
      <c r="A157" s="165"/>
      <c r="B157" s="166"/>
      <c r="C157" s="167" t="s">
        <v>248</v>
      </c>
      <c r="D157" s="168"/>
      <c r="E157" s="168"/>
      <c r="F157" s="168"/>
      <c r="G157" s="168"/>
      <c r="H157" s="168"/>
      <c r="I157" s="168"/>
      <c r="J157" s="168"/>
      <c r="K157" s="168"/>
      <c r="L157" s="168"/>
      <c r="M157" s="168"/>
      <c r="N157" s="168"/>
      <c r="O157" s="169"/>
    </row>
    <row r="158" spans="1:15" s="3" customFormat="1" ht="67.5" x14ac:dyDescent="0.25">
      <c r="A158" s="159" t="s">
        <v>249</v>
      </c>
      <c r="B158" s="160"/>
      <c r="C158" s="200" t="s">
        <v>250</v>
      </c>
      <c r="D158" s="200"/>
      <c r="E158" s="200"/>
      <c r="F158" s="159" t="s">
        <v>145</v>
      </c>
      <c r="G158" s="164">
        <v>1239.3</v>
      </c>
      <c r="H158" s="162"/>
      <c r="I158" s="162"/>
      <c r="J158" s="162"/>
      <c r="K158" s="170" t="s">
        <v>40</v>
      </c>
      <c r="L158" s="162"/>
      <c r="M158" s="162"/>
      <c r="N158" s="163"/>
      <c r="O158" s="162"/>
    </row>
    <row r="159" spans="1:15" s="3" customFormat="1" ht="15" x14ac:dyDescent="0.25">
      <c r="A159" s="165"/>
      <c r="B159" s="166"/>
      <c r="C159" s="167" t="s">
        <v>251</v>
      </c>
      <c r="D159" s="168"/>
      <c r="E159" s="168"/>
      <c r="F159" s="168"/>
      <c r="G159" s="168"/>
      <c r="H159" s="168"/>
      <c r="I159" s="168"/>
      <c r="J159" s="168"/>
      <c r="K159" s="168"/>
      <c r="L159" s="168"/>
      <c r="M159" s="168"/>
      <c r="N159" s="168"/>
      <c r="O159" s="169"/>
    </row>
    <row r="160" spans="1:15" s="3" customFormat="1" ht="67.5" x14ac:dyDescent="0.25">
      <c r="A160" s="159" t="s">
        <v>252</v>
      </c>
      <c r="B160" s="160"/>
      <c r="C160" s="200" t="s">
        <v>253</v>
      </c>
      <c r="D160" s="200"/>
      <c r="E160" s="200"/>
      <c r="F160" s="159" t="s">
        <v>145</v>
      </c>
      <c r="G160" s="164">
        <v>999.6</v>
      </c>
      <c r="H160" s="162"/>
      <c r="I160" s="162"/>
      <c r="J160" s="162"/>
      <c r="K160" s="170" t="s">
        <v>40</v>
      </c>
      <c r="L160" s="162"/>
      <c r="M160" s="162"/>
      <c r="N160" s="163"/>
      <c r="O160" s="162"/>
    </row>
    <row r="161" spans="1:15" s="3" customFormat="1" ht="15" x14ac:dyDescent="0.25">
      <c r="A161" s="165"/>
      <c r="B161" s="166"/>
      <c r="C161" s="167" t="s">
        <v>254</v>
      </c>
      <c r="D161" s="168"/>
      <c r="E161" s="168"/>
      <c r="F161" s="168"/>
      <c r="G161" s="168"/>
      <c r="H161" s="168"/>
      <c r="I161" s="168"/>
      <c r="J161" s="168"/>
      <c r="K161" s="168"/>
      <c r="L161" s="168"/>
      <c r="M161" s="168"/>
      <c r="N161" s="168"/>
      <c r="O161" s="169"/>
    </row>
    <row r="162" spans="1:15" s="3" customFormat="1" ht="67.5" x14ac:dyDescent="0.25">
      <c r="A162" s="159" t="s">
        <v>255</v>
      </c>
      <c r="B162" s="160"/>
      <c r="C162" s="200" t="s">
        <v>256</v>
      </c>
      <c r="D162" s="200"/>
      <c r="E162" s="200"/>
      <c r="F162" s="159" t="s">
        <v>145</v>
      </c>
      <c r="G162" s="164">
        <v>1468.8</v>
      </c>
      <c r="H162" s="162"/>
      <c r="I162" s="162"/>
      <c r="J162" s="162"/>
      <c r="K162" s="170" t="s">
        <v>40</v>
      </c>
      <c r="L162" s="162"/>
      <c r="M162" s="162"/>
      <c r="N162" s="163"/>
      <c r="O162" s="162"/>
    </row>
    <row r="163" spans="1:15" s="3" customFormat="1" ht="15" x14ac:dyDescent="0.25">
      <c r="A163" s="165"/>
      <c r="B163" s="166"/>
      <c r="C163" s="167" t="s">
        <v>257</v>
      </c>
      <c r="D163" s="168"/>
      <c r="E163" s="168"/>
      <c r="F163" s="168"/>
      <c r="G163" s="168"/>
      <c r="H163" s="168"/>
      <c r="I163" s="168"/>
      <c r="J163" s="168"/>
      <c r="K163" s="168"/>
      <c r="L163" s="168"/>
      <c r="M163" s="168"/>
      <c r="N163" s="168"/>
      <c r="O163" s="169"/>
    </row>
    <row r="164" spans="1:15" s="3" customFormat="1" ht="67.5" x14ac:dyDescent="0.25">
      <c r="A164" s="159" t="s">
        <v>258</v>
      </c>
      <c r="B164" s="160"/>
      <c r="C164" s="200" t="s">
        <v>259</v>
      </c>
      <c r="D164" s="200"/>
      <c r="E164" s="200"/>
      <c r="F164" s="159" t="s">
        <v>145</v>
      </c>
      <c r="G164" s="164">
        <v>1468.8</v>
      </c>
      <c r="H164" s="162"/>
      <c r="I164" s="162"/>
      <c r="J164" s="162"/>
      <c r="K164" s="170" t="s">
        <v>40</v>
      </c>
      <c r="L164" s="162"/>
      <c r="M164" s="162"/>
      <c r="N164" s="163"/>
      <c r="O164" s="162"/>
    </row>
    <row r="165" spans="1:15" s="3" customFormat="1" ht="15" x14ac:dyDescent="0.25">
      <c r="A165" s="165"/>
      <c r="B165" s="166"/>
      <c r="C165" s="167" t="s">
        <v>257</v>
      </c>
      <c r="D165" s="168"/>
      <c r="E165" s="168"/>
      <c r="F165" s="168"/>
      <c r="G165" s="168"/>
      <c r="H165" s="168"/>
      <c r="I165" s="168"/>
      <c r="J165" s="168"/>
      <c r="K165" s="168"/>
      <c r="L165" s="168"/>
      <c r="M165" s="168"/>
      <c r="N165" s="168"/>
      <c r="O165" s="169"/>
    </row>
    <row r="166" spans="1:15" s="3" customFormat="1" ht="67.5" x14ac:dyDescent="0.25">
      <c r="A166" s="159" t="s">
        <v>260</v>
      </c>
      <c r="B166" s="160"/>
      <c r="C166" s="200" t="s">
        <v>261</v>
      </c>
      <c r="D166" s="200"/>
      <c r="E166" s="200"/>
      <c r="F166" s="159" t="s">
        <v>145</v>
      </c>
      <c r="G166" s="302">
        <v>11851.38</v>
      </c>
      <c r="H166" s="162"/>
      <c r="I166" s="162"/>
      <c r="J166" s="162"/>
      <c r="K166" s="170" t="s">
        <v>40</v>
      </c>
      <c r="L166" s="162"/>
      <c r="M166" s="162"/>
      <c r="N166" s="163"/>
      <c r="O166" s="162"/>
    </row>
    <row r="167" spans="1:15" s="3" customFormat="1" ht="15" x14ac:dyDescent="0.25">
      <c r="A167" s="165"/>
      <c r="B167" s="166"/>
      <c r="C167" s="167" t="s">
        <v>262</v>
      </c>
      <c r="D167" s="168"/>
      <c r="E167" s="168"/>
      <c r="F167" s="168"/>
      <c r="G167" s="168"/>
      <c r="H167" s="168"/>
      <c r="I167" s="168"/>
      <c r="J167" s="168"/>
      <c r="K167" s="168"/>
      <c r="L167" s="168"/>
      <c r="M167" s="168"/>
      <c r="N167" s="168"/>
      <c r="O167" s="169"/>
    </row>
    <row r="168" spans="1:15" s="3" customFormat="1" ht="67.5" x14ac:dyDescent="0.25">
      <c r="A168" s="159" t="s">
        <v>263</v>
      </c>
      <c r="B168" s="160"/>
      <c r="C168" s="200" t="s">
        <v>264</v>
      </c>
      <c r="D168" s="200"/>
      <c r="E168" s="200"/>
      <c r="F168" s="159" t="s">
        <v>145</v>
      </c>
      <c r="G168" s="164">
        <v>958.8</v>
      </c>
      <c r="H168" s="162"/>
      <c r="I168" s="162"/>
      <c r="J168" s="162"/>
      <c r="K168" s="170" t="s">
        <v>40</v>
      </c>
      <c r="L168" s="162"/>
      <c r="M168" s="162"/>
      <c r="N168" s="163"/>
      <c r="O168" s="162"/>
    </row>
    <row r="169" spans="1:15" s="3" customFormat="1" ht="15" x14ac:dyDescent="0.25">
      <c r="A169" s="165"/>
      <c r="B169" s="166"/>
      <c r="C169" s="167" t="s">
        <v>265</v>
      </c>
      <c r="D169" s="168"/>
      <c r="E169" s="168"/>
      <c r="F169" s="168"/>
      <c r="G169" s="168"/>
      <c r="H169" s="168"/>
      <c r="I169" s="168"/>
      <c r="J169" s="168"/>
      <c r="K169" s="168"/>
      <c r="L169" s="168"/>
      <c r="M169" s="168"/>
      <c r="N169" s="168"/>
      <c r="O169" s="169"/>
    </row>
    <row r="170" spans="1:15" s="3" customFormat="1" ht="67.5" x14ac:dyDescent="0.25">
      <c r="A170" s="159" t="s">
        <v>266</v>
      </c>
      <c r="B170" s="160"/>
      <c r="C170" s="200" t="s">
        <v>267</v>
      </c>
      <c r="D170" s="200"/>
      <c r="E170" s="200"/>
      <c r="F170" s="159" t="s">
        <v>145</v>
      </c>
      <c r="G170" s="164">
        <v>341.7</v>
      </c>
      <c r="H170" s="162"/>
      <c r="I170" s="162"/>
      <c r="J170" s="162"/>
      <c r="K170" s="170" t="s">
        <v>40</v>
      </c>
      <c r="L170" s="162"/>
      <c r="M170" s="162"/>
      <c r="N170" s="163"/>
      <c r="O170" s="162"/>
    </row>
    <row r="171" spans="1:15" s="3" customFormat="1" ht="15" x14ac:dyDescent="0.25">
      <c r="A171" s="165"/>
      <c r="B171" s="166"/>
      <c r="C171" s="167" t="s">
        <v>170</v>
      </c>
      <c r="D171" s="168"/>
      <c r="E171" s="168"/>
      <c r="F171" s="168"/>
      <c r="G171" s="168"/>
      <c r="H171" s="168"/>
      <c r="I171" s="168"/>
      <c r="J171" s="168"/>
      <c r="K171" s="168"/>
      <c r="L171" s="168"/>
      <c r="M171" s="168"/>
      <c r="N171" s="168"/>
      <c r="O171" s="169"/>
    </row>
    <row r="172" spans="1:15" s="3" customFormat="1" ht="67.5" x14ac:dyDescent="0.25">
      <c r="A172" s="159" t="s">
        <v>268</v>
      </c>
      <c r="B172" s="160"/>
      <c r="C172" s="200" t="s">
        <v>269</v>
      </c>
      <c r="D172" s="200"/>
      <c r="E172" s="200"/>
      <c r="F172" s="159" t="s">
        <v>145</v>
      </c>
      <c r="G172" s="164">
        <v>27223.8</v>
      </c>
      <c r="H172" s="162"/>
      <c r="I172" s="162"/>
      <c r="J172" s="162"/>
      <c r="K172" s="170" t="s">
        <v>40</v>
      </c>
      <c r="L172" s="162"/>
      <c r="M172" s="162"/>
      <c r="N172" s="163"/>
      <c r="O172" s="162"/>
    </row>
    <row r="173" spans="1:15" s="3" customFormat="1" ht="15" x14ac:dyDescent="0.25">
      <c r="A173" s="165"/>
      <c r="B173" s="166"/>
      <c r="C173" s="167" t="s">
        <v>270</v>
      </c>
      <c r="D173" s="168"/>
      <c r="E173" s="168"/>
      <c r="F173" s="168"/>
      <c r="G173" s="168"/>
      <c r="H173" s="168"/>
      <c r="I173" s="168"/>
      <c r="J173" s="168"/>
      <c r="K173" s="168"/>
      <c r="L173" s="168"/>
      <c r="M173" s="168"/>
      <c r="N173" s="168"/>
      <c r="O173" s="169"/>
    </row>
    <row r="174" spans="1:15" s="3" customFormat="1" ht="67.5" x14ac:dyDescent="0.25">
      <c r="A174" s="159" t="s">
        <v>271</v>
      </c>
      <c r="B174" s="160"/>
      <c r="C174" s="200" t="s">
        <v>272</v>
      </c>
      <c r="D174" s="200"/>
      <c r="E174" s="200"/>
      <c r="F174" s="159" t="s">
        <v>145</v>
      </c>
      <c r="G174" s="302">
        <v>185212.62</v>
      </c>
      <c r="H174" s="162"/>
      <c r="I174" s="162"/>
      <c r="J174" s="162"/>
      <c r="K174" s="170" t="s">
        <v>40</v>
      </c>
      <c r="L174" s="162"/>
      <c r="M174" s="162"/>
      <c r="N174" s="163"/>
      <c r="O174" s="162"/>
    </row>
    <row r="175" spans="1:15" s="3" customFormat="1" ht="15" x14ac:dyDescent="0.25">
      <c r="A175" s="165"/>
      <c r="B175" s="166"/>
      <c r="C175" s="167" t="s">
        <v>273</v>
      </c>
      <c r="D175" s="168"/>
      <c r="E175" s="168"/>
      <c r="F175" s="168"/>
      <c r="G175" s="168"/>
      <c r="H175" s="168"/>
      <c r="I175" s="168"/>
      <c r="J175" s="168"/>
      <c r="K175" s="168"/>
      <c r="L175" s="168"/>
      <c r="M175" s="168"/>
      <c r="N175" s="168"/>
      <c r="O175" s="169"/>
    </row>
    <row r="176" spans="1:15" s="3" customFormat="1" ht="67.5" x14ac:dyDescent="0.25">
      <c r="A176" s="159" t="s">
        <v>274</v>
      </c>
      <c r="B176" s="160"/>
      <c r="C176" s="200" t="s">
        <v>275</v>
      </c>
      <c r="D176" s="200"/>
      <c r="E176" s="200"/>
      <c r="F176" s="159" t="s">
        <v>145</v>
      </c>
      <c r="G176" s="161">
        <v>6630</v>
      </c>
      <c r="H176" s="162"/>
      <c r="I176" s="162"/>
      <c r="J176" s="162"/>
      <c r="K176" s="170" t="s">
        <v>40</v>
      </c>
      <c r="L176" s="162"/>
      <c r="M176" s="162"/>
      <c r="N176" s="163"/>
      <c r="O176" s="162"/>
    </row>
    <row r="177" spans="1:15" s="3" customFormat="1" ht="15" x14ac:dyDescent="0.25">
      <c r="A177" s="165"/>
      <c r="B177" s="166"/>
      <c r="C177" s="167" t="s">
        <v>276</v>
      </c>
      <c r="D177" s="168"/>
      <c r="E177" s="168"/>
      <c r="F177" s="168"/>
      <c r="G177" s="168"/>
      <c r="H177" s="168"/>
      <c r="I177" s="168"/>
      <c r="J177" s="168"/>
      <c r="K177" s="168"/>
      <c r="L177" s="168"/>
      <c r="M177" s="168"/>
      <c r="N177" s="168"/>
      <c r="O177" s="169"/>
    </row>
    <row r="178" spans="1:15" s="3" customFormat="1" ht="67.5" x14ac:dyDescent="0.25">
      <c r="A178" s="159" t="s">
        <v>277</v>
      </c>
      <c r="B178" s="160"/>
      <c r="C178" s="200" t="s">
        <v>278</v>
      </c>
      <c r="D178" s="200"/>
      <c r="E178" s="200"/>
      <c r="F178" s="159" t="s">
        <v>145</v>
      </c>
      <c r="G178" s="164">
        <v>265.2</v>
      </c>
      <c r="H178" s="162"/>
      <c r="I178" s="162"/>
      <c r="J178" s="162"/>
      <c r="K178" s="170" t="s">
        <v>40</v>
      </c>
      <c r="L178" s="162"/>
      <c r="M178" s="162"/>
      <c r="N178" s="163"/>
      <c r="O178" s="162"/>
    </row>
    <row r="179" spans="1:15" s="3" customFormat="1" ht="15" x14ac:dyDescent="0.25">
      <c r="A179" s="165"/>
      <c r="B179" s="166"/>
      <c r="C179" s="167" t="s">
        <v>279</v>
      </c>
      <c r="D179" s="168"/>
      <c r="E179" s="168"/>
      <c r="F179" s="168"/>
      <c r="G179" s="168"/>
      <c r="H179" s="168"/>
      <c r="I179" s="168"/>
      <c r="J179" s="168"/>
      <c r="K179" s="168"/>
      <c r="L179" s="168"/>
      <c r="M179" s="168"/>
      <c r="N179" s="168"/>
      <c r="O179" s="169"/>
    </row>
    <row r="180" spans="1:15" s="3" customFormat="1" ht="67.5" x14ac:dyDescent="0.25">
      <c r="A180" s="159" t="s">
        <v>280</v>
      </c>
      <c r="B180" s="160"/>
      <c r="C180" s="200" t="s">
        <v>281</v>
      </c>
      <c r="D180" s="200"/>
      <c r="E180" s="200"/>
      <c r="F180" s="159" t="s">
        <v>145</v>
      </c>
      <c r="G180" s="164">
        <v>2305.1999999999998</v>
      </c>
      <c r="H180" s="162"/>
      <c r="I180" s="162"/>
      <c r="J180" s="162"/>
      <c r="K180" s="170" t="s">
        <v>40</v>
      </c>
      <c r="L180" s="162"/>
      <c r="M180" s="162"/>
      <c r="N180" s="163"/>
      <c r="O180" s="162"/>
    </row>
    <row r="181" spans="1:15" s="3" customFormat="1" ht="15" x14ac:dyDescent="0.25">
      <c r="A181" s="165"/>
      <c r="B181" s="166"/>
      <c r="C181" s="167" t="s">
        <v>282</v>
      </c>
      <c r="D181" s="168"/>
      <c r="E181" s="168"/>
      <c r="F181" s="168"/>
      <c r="G181" s="168"/>
      <c r="H181" s="168"/>
      <c r="I181" s="168"/>
      <c r="J181" s="168"/>
      <c r="K181" s="168"/>
      <c r="L181" s="168"/>
      <c r="M181" s="168"/>
      <c r="N181" s="168"/>
      <c r="O181" s="169"/>
    </row>
    <row r="182" spans="1:15" s="3" customFormat="1" ht="67.5" x14ac:dyDescent="0.25">
      <c r="A182" s="159" t="s">
        <v>283</v>
      </c>
      <c r="B182" s="160"/>
      <c r="C182" s="200" t="s">
        <v>284</v>
      </c>
      <c r="D182" s="200"/>
      <c r="E182" s="200"/>
      <c r="F182" s="159" t="s">
        <v>145</v>
      </c>
      <c r="G182" s="164">
        <v>1305.5999999999999</v>
      </c>
      <c r="H182" s="162"/>
      <c r="I182" s="162"/>
      <c r="J182" s="162"/>
      <c r="K182" s="170" t="s">
        <v>40</v>
      </c>
      <c r="L182" s="162"/>
      <c r="M182" s="162"/>
      <c r="N182" s="163"/>
      <c r="O182" s="162"/>
    </row>
    <row r="183" spans="1:15" s="3" customFormat="1" ht="15" x14ac:dyDescent="0.25">
      <c r="A183" s="165"/>
      <c r="B183" s="166"/>
      <c r="C183" s="167" t="s">
        <v>285</v>
      </c>
      <c r="D183" s="168"/>
      <c r="E183" s="168"/>
      <c r="F183" s="168"/>
      <c r="G183" s="168"/>
      <c r="H183" s="168"/>
      <c r="I183" s="168"/>
      <c r="J183" s="168"/>
      <c r="K183" s="168"/>
      <c r="L183" s="168"/>
      <c r="M183" s="168"/>
      <c r="N183" s="168"/>
      <c r="O183" s="169"/>
    </row>
    <row r="184" spans="1:15" s="3" customFormat="1" ht="67.5" x14ac:dyDescent="0.25">
      <c r="A184" s="159" t="s">
        <v>286</v>
      </c>
      <c r="B184" s="160"/>
      <c r="C184" s="200" t="s">
        <v>287</v>
      </c>
      <c r="D184" s="200"/>
      <c r="E184" s="200"/>
      <c r="F184" s="159" t="s">
        <v>145</v>
      </c>
      <c r="G184" s="302">
        <v>91721.46</v>
      </c>
      <c r="H184" s="162"/>
      <c r="I184" s="162"/>
      <c r="J184" s="162"/>
      <c r="K184" s="170" t="s">
        <v>40</v>
      </c>
      <c r="L184" s="162"/>
      <c r="M184" s="162"/>
      <c r="N184" s="163"/>
      <c r="O184" s="162"/>
    </row>
    <row r="185" spans="1:15" s="3" customFormat="1" ht="15" x14ac:dyDescent="0.25">
      <c r="A185" s="165"/>
      <c r="B185" s="166"/>
      <c r="C185" s="167" t="s">
        <v>288</v>
      </c>
      <c r="D185" s="168"/>
      <c r="E185" s="168"/>
      <c r="F185" s="168"/>
      <c r="G185" s="168"/>
      <c r="H185" s="168"/>
      <c r="I185" s="168"/>
      <c r="J185" s="168"/>
      <c r="K185" s="168"/>
      <c r="L185" s="168"/>
      <c r="M185" s="168"/>
      <c r="N185" s="168"/>
      <c r="O185" s="169"/>
    </row>
    <row r="186" spans="1:15" s="3" customFormat="1" ht="15" x14ac:dyDescent="0.25">
      <c r="A186" s="311" t="s">
        <v>289</v>
      </c>
      <c r="B186" s="312"/>
      <c r="C186" s="312"/>
      <c r="D186" s="312"/>
      <c r="E186" s="312"/>
      <c r="F186" s="312"/>
      <c r="G186" s="312"/>
      <c r="H186" s="312"/>
      <c r="I186" s="312"/>
      <c r="J186" s="312"/>
      <c r="K186" s="312"/>
      <c r="L186" s="312"/>
      <c r="M186" s="312"/>
      <c r="N186" s="312"/>
      <c r="O186" s="313"/>
    </row>
    <row r="187" spans="1:15" s="3" customFormat="1" ht="67.5" x14ac:dyDescent="0.25">
      <c r="A187" s="159" t="s">
        <v>290</v>
      </c>
      <c r="B187" s="160" t="s">
        <v>291</v>
      </c>
      <c r="C187" s="200" t="s">
        <v>292</v>
      </c>
      <c r="D187" s="200"/>
      <c r="E187" s="200"/>
      <c r="F187" s="159" t="s">
        <v>37</v>
      </c>
      <c r="G187" s="164">
        <v>1.9</v>
      </c>
      <c r="H187" s="162" t="s">
        <v>293</v>
      </c>
      <c r="I187" s="162"/>
      <c r="J187" s="162">
        <v>127.88</v>
      </c>
      <c r="K187" s="170" t="s">
        <v>40</v>
      </c>
      <c r="L187" s="162">
        <v>9835.56</v>
      </c>
      <c r="M187" s="162">
        <v>9592.59</v>
      </c>
      <c r="N187" s="163"/>
      <c r="O187" s="162">
        <v>242.97</v>
      </c>
    </row>
    <row r="188" spans="1:15" s="3" customFormat="1" ht="15" x14ac:dyDescent="0.25">
      <c r="A188" s="165"/>
      <c r="B188" s="166"/>
      <c r="C188" s="167" t="s">
        <v>294</v>
      </c>
      <c r="D188" s="168"/>
      <c r="E188" s="168"/>
      <c r="F188" s="168"/>
      <c r="G188" s="168"/>
      <c r="H188" s="168"/>
      <c r="I188" s="168"/>
      <c r="J188" s="168"/>
      <c r="K188" s="168"/>
      <c r="L188" s="168"/>
      <c r="M188" s="168"/>
      <c r="N188" s="168"/>
      <c r="O188" s="169"/>
    </row>
    <row r="189" spans="1:15" s="3" customFormat="1" ht="15" x14ac:dyDescent="0.25">
      <c r="A189" s="303"/>
      <c r="B189" s="304"/>
      <c r="C189" s="304"/>
      <c r="D189" s="304"/>
      <c r="E189" s="305" t="s">
        <v>295</v>
      </c>
      <c r="F189" s="305"/>
      <c r="G189" s="306"/>
      <c r="H189" s="307"/>
      <c r="I189" s="269"/>
      <c r="J189" s="269"/>
      <c r="K189" s="269"/>
      <c r="L189" s="308">
        <v>8633.33</v>
      </c>
      <c r="M189" s="309"/>
      <c r="N189" s="309"/>
      <c r="O189" s="310"/>
    </row>
    <row r="190" spans="1:15" s="3" customFormat="1" ht="15" x14ac:dyDescent="0.25">
      <c r="A190" s="303"/>
      <c r="B190" s="304"/>
      <c r="C190" s="304"/>
      <c r="D190" s="304"/>
      <c r="E190" s="305" t="s">
        <v>296</v>
      </c>
      <c r="F190" s="305"/>
      <c r="G190" s="306"/>
      <c r="H190" s="307"/>
      <c r="I190" s="269"/>
      <c r="J190" s="269"/>
      <c r="K190" s="269"/>
      <c r="L190" s="308">
        <v>4412.59</v>
      </c>
      <c r="M190" s="309"/>
      <c r="N190" s="309"/>
      <c r="O190" s="310"/>
    </row>
    <row r="191" spans="1:15" s="3" customFormat="1" ht="15" x14ac:dyDescent="0.25">
      <c r="A191" s="303"/>
      <c r="B191" s="304"/>
      <c r="C191" s="304"/>
      <c r="D191" s="304"/>
      <c r="E191" s="305" t="s">
        <v>45</v>
      </c>
      <c r="F191" s="305"/>
      <c r="G191" s="306"/>
      <c r="H191" s="307"/>
      <c r="I191" s="269"/>
      <c r="J191" s="269"/>
      <c r="K191" s="269"/>
      <c r="L191" s="308">
        <v>22881.48</v>
      </c>
      <c r="M191" s="309"/>
      <c r="N191" s="309"/>
      <c r="O191" s="310"/>
    </row>
    <row r="192" spans="1:15" s="3" customFormat="1" ht="67.5" x14ac:dyDescent="0.25">
      <c r="A192" s="159" t="s">
        <v>297</v>
      </c>
      <c r="B192" s="160"/>
      <c r="C192" s="200" t="s">
        <v>298</v>
      </c>
      <c r="D192" s="200"/>
      <c r="E192" s="200"/>
      <c r="F192" s="159" t="s">
        <v>145</v>
      </c>
      <c r="G192" s="164">
        <v>193.8</v>
      </c>
      <c r="H192" s="162"/>
      <c r="I192" s="162"/>
      <c r="J192" s="162"/>
      <c r="K192" s="170" t="s">
        <v>40</v>
      </c>
      <c r="L192" s="162"/>
      <c r="M192" s="162"/>
      <c r="N192" s="163"/>
      <c r="O192" s="162"/>
    </row>
    <row r="193" spans="1:15" s="3" customFormat="1" ht="15" x14ac:dyDescent="0.25">
      <c r="A193" s="165"/>
      <c r="B193" s="166"/>
      <c r="C193" s="167" t="s">
        <v>299</v>
      </c>
      <c r="D193" s="168"/>
      <c r="E193" s="168"/>
      <c r="F193" s="168"/>
      <c r="G193" s="168"/>
      <c r="H193" s="168"/>
      <c r="I193" s="168"/>
      <c r="J193" s="168"/>
      <c r="K193" s="168"/>
      <c r="L193" s="168"/>
      <c r="M193" s="168"/>
      <c r="N193" s="168"/>
      <c r="O193" s="169"/>
    </row>
    <row r="194" spans="1:15" s="3" customFormat="1" ht="67.5" x14ac:dyDescent="0.25">
      <c r="A194" s="159" t="s">
        <v>300</v>
      </c>
      <c r="B194" s="160" t="s">
        <v>301</v>
      </c>
      <c r="C194" s="200" t="s">
        <v>302</v>
      </c>
      <c r="D194" s="200"/>
      <c r="E194" s="200"/>
      <c r="F194" s="159" t="s">
        <v>37</v>
      </c>
      <c r="G194" s="302">
        <v>4.45</v>
      </c>
      <c r="H194" s="162" t="s">
        <v>303</v>
      </c>
      <c r="I194" s="162" t="s">
        <v>304</v>
      </c>
      <c r="J194" s="162">
        <v>1471.29</v>
      </c>
      <c r="K194" s="170" t="s">
        <v>40</v>
      </c>
      <c r="L194" s="162">
        <v>74604.210000000006</v>
      </c>
      <c r="M194" s="162">
        <v>66112.63</v>
      </c>
      <c r="N194" s="163" t="s">
        <v>305</v>
      </c>
      <c r="O194" s="162">
        <v>6547.24</v>
      </c>
    </row>
    <row r="195" spans="1:15" s="3" customFormat="1" ht="15" x14ac:dyDescent="0.25">
      <c r="A195" s="165"/>
      <c r="B195" s="166"/>
      <c r="C195" s="167" t="s">
        <v>306</v>
      </c>
      <c r="D195" s="168"/>
      <c r="E195" s="168"/>
      <c r="F195" s="168"/>
      <c r="G195" s="168"/>
      <c r="H195" s="168"/>
      <c r="I195" s="168"/>
      <c r="J195" s="168"/>
      <c r="K195" s="168"/>
      <c r="L195" s="168"/>
      <c r="M195" s="168"/>
      <c r="N195" s="168"/>
      <c r="O195" s="169"/>
    </row>
    <row r="196" spans="1:15" s="3" customFormat="1" ht="15" x14ac:dyDescent="0.25">
      <c r="A196" s="303"/>
      <c r="B196" s="304"/>
      <c r="C196" s="304"/>
      <c r="D196" s="304"/>
      <c r="E196" s="305" t="s">
        <v>307</v>
      </c>
      <c r="F196" s="305"/>
      <c r="G196" s="306"/>
      <c r="H196" s="307"/>
      <c r="I196" s="269"/>
      <c r="J196" s="269"/>
      <c r="K196" s="269"/>
      <c r="L196" s="308">
        <v>64212</v>
      </c>
      <c r="M196" s="309"/>
      <c r="N196" s="309"/>
      <c r="O196" s="310"/>
    </row>
    <row r="197" spans="1:15" s="3" customFormat="1" ht="15" x14ac:dyDescent="0.25">
      <c r="A197" s="303"/>
      <c r="B197" s="304"/>
      <c r="C197" s="304"/>
      <c r="D197" s="304"/>
      <c r="E197" s="305" t="s">
        <v>308</v>
      </c>
      <c r="F197" s="305"/>
      <c r="G197" s="306"/>
      <c r="H197" s="307"/>
      <c r="I197" s="269"/>
      <c r="J197" s="269"/>
      <c r="K197" s="269"/>
      <c r="L197" s="308">
        <v>33760.949999999997</v>
      </c>
      <c r="M197" s="309"/>
      <c r="N197" s="309"/>
      <c r="O197" s="310"/>
    </row>
    <row r="198" spans="1:15" s="3" customFormat="1" ht="15" x14ac:dyDescent="0.25">
      <c r="A198" s="303"/>
      <c r="B198" s="304"/>
      <c r="C198" s="304"/>
      <c r="D198" s="304"/>
      <c r="E198" s="305" t="s">
        <v>45</v>
      </c>
      <c r="F198" s="305"/>
      <c r="G198" s="306"/>
      <c r="H198" s="307"/>
      <c r="I198" s="269"/>
      <c r="J198" s="269"/>
      <c r="K198" s="269"/>
      <c r="L198" s="308">
        <v>172577.16</v>
      </c>
      <c r="M198" s="309"/>
      <c r="N198" s="309"/>
      <c r="O198" s="310"/>
    </row>
    <row r="199" spans="1:15" s="3" customFormat="1" ht="67.5" x14ac:dyDescent="0.25">
      <c r="A199" s="159" t="s">
        <v>309</v>
      </c>
      <c r="B199" s="160"/>
      <c r="C199" s="200" t="s">
        <v>310</v>
      </c>
      <c r="D199" s="200"/>
      <c r="E199" s="200"/>
      <c r="F199" s="159" t="s">
        <v>145</v>
      </c>
      <c r="G199" s="164">
        <v>453.9</v>
      </c>
      <c r="H199" s="162"/>
      <c r="I199" s="162"/>
      <c r="J199" s="162"/>
      <c r="K199" s="170" t="s">
        <v>40</v>
      </c>
      <c r="L199" s="162"/>
      <c r="M199" s="162"/>
      <c r="N199" s="163"/>
      <c r="O199" s="162"/>
    </row>
    <row r="200" spans="1:15" s="3" customFormat="1" ht="15" x14ac:dyDescent="0.25">
      <c r="A200" s="165"/>
      <c r="B200" s="166"/>
      <c r="C200" s="167" t="s">
        <v>248</v>
      </c>
      <c r="D200" s="168"/>
      <c r="E200" s="168"/>
      <c r="F200" s="168"/>
      <c r="G200" s="168"/>
      <c r="H200" s="168"/>
      <c r="I200" s="168"/>
      <c r="J200" s="168"/>
      <c r="K200" s="168"/>
      <c r="L200" s="168"/>
      <c r="M200" s="168"/>
      <c r="N200" s="168"/>
      <c r="O200" s="169"/>
    </row>
    <row r="201" spans="1:15" s="3" customFormat="1" ht="67.5" x14ac:dyDescent="0.25">
      <c r="A201" s="159" t="s">
        <v>311</v>
      </c>
      <c r="B201" s="160" t="s">
        <v>291</v>
      </c>
      <c r="C201" s="200" t="s">
        <v>292</v>
      </c>
      <c r="D201" s="200"/>
      <c r="E201" s="200"/>
      <c r="F201" s="159" t="s">
        <v>37</v>
      </c>
      <c r="G201" s="302">
        <v>1.85</v>
      </c>
      <c r="H201" s="162" t="s">
        <v>293</v>
      </c>
      <c r="I201" s="162"/>
      <c r="J201" s="162">
        <v>127.88</v>
      </c>
      <c r="K201" s="170" t="s">
        <v>40</v>
      </c>
      <c r="L201" s="162">
        <v>9576.73</v>
      </c>
      <c r="M201" s="162">
        <v>9340.15</v>
      </c>
      <c r="N201" s="163"/>
      <c r="O201" s="162">
        <v>236.58</v>
      </c>
    </row>
    <row r="202" spans="1:15" s="3" customFormat="1" ht="15" x14ac:dyDescent="0.25">
      <c r="A202" s="165"/>
      <c r="B202" s="166"/>
      <c r="C202" s="167" t="s">
        <v>312</v>
      </c>
      <c r="D202" s="168"/>
      <c r="E202" s="168"/>
      <c r="F202" s="168"/>
      <c r="G202" s="168"/>
      <c r="H202" s="168"/>
      <c r="I202" s="168"/>
      <c r="J202" s="168"/>
      <c r="K202" s="168"/>
      <c r="L202" s="168"/>
      <c r="M202" s="168"/>
      <c r="N202" s="168"/>
      <c r="O202" s="169"/>
    </row>
    <row r="203" spans="1:15" s="3" customFormat="1" ht="15" x14ac:dyDescent="0.25">
      <c r="A203" s="303"/>
      <c r="B203" s="304"/>
      <c r="C203" s="304"/>
      <c r="D203" s="304"/>
      <c r="E203" s="305" t="s">
        <v>313</v>
      </c>
      <c r="F203" s="305"/>
      <c r="G203" s="306"/>
      <c r="H203" s="307"/>
      <c r="I203" s="269"/>
      <c r="J203" s="269"/>
      <c r="K203" s="269"/>
      <c r="L203" s="308">
        <v>8406.14</v>
      </c>
      <c r="M203" s="309"/>
      <c r="N203" s="309"/>
      <c r="O203" s="310"/>
    </row>
    <row r="204" spans="1:15" s="3" customFormat="1" ht="15" x14ac:dyDescent="0.25">
      <c r="A204" s="303"/>
      <c r="B204" s="304"/>
      <c r="C204" s="304"/>
      <c r="D204" s="304"/>
      <c r="E204" s="305" t="s">
        <v>314</v>
      </c>
      <c r="F204" s="305"/>
      <c r="G204" s="306"/>
      <c r="H204" s="307"/>
      <c r="I204" s="269"/>
      <c r="J204" s="269"/>
      <c r="K204" s="269"/>
      <c r="L204" s="308">
        <v>4296.47</v>
      </c>
      <c r="M204" s="309"/>
      <c r="N204" s="309"/>
      <c r="O204" s="310"/>
    </row>
    <row r="205" spans="1:15" s="3" customFormat="1" ht="15" x14ac:dyDescent="0.25">
      <c r="A205" s="303"/>
      <c r="B205" s="304"/>
      <c r="C205" s="304"/>
      <c r="D205" s="304"/>
      <c r="E205" s="305" t="s">
        <v>45</v>
      </c>
      <c r="F205" s="305"/>
      <c r="G205" s="306"/>
      <c r="H205" s="307"/>
      <c r="I205" s="269"/>
      <c r="J205" s="269"/>
      <c r="K205" s="269"/>
      <c r="L205" s="308">
        <v>22279.34</v>
      </c>
      <c r="M205" s="309"/>
      <c r="N205" s="309"/>
      <c r="O205" s="310"/>
    </row>
    <row r="206" spans="1:15" s="3" customFormat="1" ht="67.5" x14ac:dyDescent="0.25">
      <c r="A206" s="159" t="s">
        <v>315</v>
      </c>
      <c r="B206" s="160"/>
      <c r="C206" s="200" t="s">
        <v>316</v>
      </c>
      <c r="D206" s="200"/>
      <c r="E206" s="200"/>
      <c r="F206" s="159" t="s">
        <v>145</v>
      </c>
      <c r="G206" s="164">
        <v>188.7</v>
      </c>
      <c r="H206" s="162"/>
      <c r="I206" s="162"/>
      <c r="J206" s="162"/>
      <c r="K206" s="170" t="s">
        <v>40</v>
      </c>
      <c r="L206" s="162"/>
      <c r="M206" s="162"/>
      <c r="N206" s="163"/>
      <c r="O206" s="162"/>
    </row>
    <row r="207" spans="1:15" s="3" customFormat="1" ht="15" x14ac:dyDescent="0.25">
      <c r="A207" s="165"/>
      <c r="B207" s="166"/>
      <c r="C207" s="167" t="s">
        <v>317</v>
      </c>
      <c r="D207" s="168"/>
      <c r="E207" s="168"/>
      <c r="F207" s="168"/>
      <c r="G207" s="168"/>
      <c r="H207" s="168"/>
      <c r="I207" s="168"/>
      <c r="J207" s="168"/>
      <c r="K207" s="168"/>
      <c r="L207" s="168"/>
      <c r="M207" s="168"/>
      <c r="N207" s="168"/>
      <c r="O207" s="169"/>
    </row>
    <row r="208" spans="1:15" s="3" customFormat="1" ht="67.5" x14ac:dyDescent="0.25">
      <c r="A208" s="159" t="s">
        <v>318</v>
      </c>
      <c r="B208" s="160" t="s">
        <v>291</v>
      </c>
      <c r="C208" s="200" t="s">
        <v>292</v>
      </c>
      <c r="D208" s="200"/>
      <c r="E208" s="200"/>
      <c r="F208" s="159" t="s">
        <v>37</v>
      </c>
      <c r="G208" s="164">
        <v>0.5</v>
      </c>
      <c r="H208" s="162" t="s">
        <v>293</v>
      </c>
      <c r="I208" s="162"/>
      <c r="J208" s="162">
        <v>127.88</v>
      </c>
      <c r="K208" s="170" t="s">
        <v>40</v>
      </c>
      <c r="L208" s="162">
        <v>2588.31</v>
      </c>
      <c r="M208" s="162">
        <v>2524.37</v>
      </c>
      <c r="N208" s="163"/>
      <c r="O208" s="162">
        <v>63.94</v>
      </c>
    </row>
    <row r="209" spans="1:15" s="3" customFormat="1" ht="15" x14ac:dyDescent="0.25">
      <c r="A209" s="165"/>
      <c r="B209" s="166"/>
      <c r="C209" s="167" t="s">
        <v>319</v>
      </c>
      <c r="D209" s="168"/>
      <c r="E209" s="168"/>
      <c r="F209" s="168"/>
      <c r="G209" s="168"/>
      <c r="H209" s="168"/>
      <c r="I209" s="168"/>
      <c r="J209" s="168"/>
      <c r="K209" s="168"/>
      <c r="L209" s="168"/>
      <c r="M209" s="168"/>
      <c r="N209" s="168"/>
      <c r="O209" s="169"/>
    </row>
    <row r="210" spans="1:15" s="3" customFormat="1" ht="15" x14ac:dyDescent="0.25">
      <c r="A210" s="303"/>
      <c r="B210" s="304"/>
      <c r="C210" s="304"/>
      <c r="D210" s="304"/>
      <c r="E210" s="305" t="s">
        <v>320</v>
      </c>
      <c r="F210" s="305"/>
      <c r="G210" s="306"/>
      <c r="H210" s="307"/>
      <c r="I210" s="269"/>
      <c r="J210" s="269"/>
      <c r="K210" s="269"/>
      <c r="L210" s="308">
        <v>2271.9299999999998</v>
      </c>
      <c r="M210" s="309"/>
      <c r="N210" s="309"/>
      <c r="O210" s="310"/>
    </row>
    <row r="211" spans="1:15" s="3" customFormat="1" ht="15" x14ac:dyDescent="0.25">
      <c r="A211" s="303"/>
      <c r="B211" s="304"/>
      <c r="C211" s="304"/>
      <c r="D211" s="304"/>
      <c r="E211" s="305" t="s">
        <v>321</v>
      </c>
      <c r="F211" s="305"/>
      <c r="G211" s="306"/>
      <c r="H211" s="307"/>
      <c r="I211" s="269"/>
      <c r="J211" s="269"/>
      <c r="K211" s="269"/>
      <c r="L211" s="308">
        <v>1161.21</v>
      </c>
      <c r="M211" s="309"/>
      <c r="N211" s="309"/>
      <c r="O211" s="310"/>
    </row>
    <row r="212" spans="1:15" s="3" customFormat="1" ht="15" x14ac:dyDescent="0.25">
      <c r="A212" s="303"/>
      <c r="B212" s="304"/>
      <c r="C212" s="304"/>
      <c r="D212" s="304"/>
      <c r="E212" s="305" t="s">
        <v>45</v>
      </c>
      <c r="F212" s="305"/>
      <c r="G212" s="306"/>
      <c r="H212" s="307"/>
      <c r="I212" s="269"/>
      <c r="J212" s="269"/>
      <c r="K212" s="269"/>
      <c r="L212" s="308">
        <v>6021.45</v>
      </c>
      <c r="M212" s="309"/>
      <c r="N212" s="309"/>
      <c r="O212" s="310"/>
    </row>
    <row r="213" spans="1:15" s="3" customFormat="1" ht="67.5" x14ac:dyDescent="0.25">
      <c r="A213" s="159" t="s">
        <v>322</v>
      </c>
      <c r="B213" s="160"/>
      <c r="C213" s="200" t="s">
        <v>323</v>
      </c>
      <c r="D213" s="200"/>
      <c r="E213" s="200"/>
      <c r="F213" s="159" t="s">
        <v>145</v>
      </c>
      <c r="G213" s="161">
        <v>50</v>
      </c>
      <c r="H213" s="162"/>
      <c r="I213" s="162"/>
      <c r="J213" s="162"/>
      <c r="K213" s="170" t="s">
        <v>40</v>
      </c>
      <c r="L213" s="162"/>
      <c r="M213" s="162"/>
      <c r="N213" s="163"/>
      <c r="O213" s="162"/>
    </row>
    <row r="214" spans="1:15" s="3" customFormat="1" ht="67.5" x14ac:dyDescent="0.25">
      <c r="A214" s="159" t="s">
        <v>324</v>
      </c>
      <c r="B214" s="160" t="s">
        <v>301</v>
      </c>
      <c r="C214" s="200" t="s">
        <v>302</v>
      </c>
      <c r="D214" s="200"/>
      <c r="E214" s="200"/>
      <c r="F214" s="159" t="s">
        <v>37</v>
      </c>
      <c r="G214" s="164">
        <v>58.9</v>
      </c>
      <c r="H214" s="162" t="s">
        <v>303</v>
      </c>
      <c r="I214" s="162" t="s">
        <v>304</v>
      </c>
      <c r="J214" s="162">
        <v>1471.29</v>
      </c>
      <c r="K214" s="170" t="s">
        <v>40</v>
      </c>
      <c r="L214" s="162">
        <v>987457.91</v>
      </c>
      <c r="M214" s="162">
        <v>875063.75</v>
      </c>
      <c r="N214" s="163" t="s">
        <v>325</v>
      </c>
      <c r="O214" s="162">
        <v>86658.98</v>
      </c>
    </row>
    <row r="215" spans="1:15" s="3" customFormat="1" ht="15" x14ac:dyDescent="0.25">
      <c r="A215" s="165"/>
      <c r="B215" s="166"/>
      <c r="C215" s="167" t="s">
        <v>326</v>
      </c>
      <c r="D215" s="168"/>
      <c r="E215" s="168"/>
      <c r="F215" s="168"/>
      <c r="G215" s="168"/>
      <c r="H215" s="168"/>
      <c r="I215" s="168"/>
      <c r="J215" s="168"/>
      <c r="K215" s="168"/>
      <c r="L215" s="168"/>
      <c r="M215" s="168"/>
      <c r="N215" s="168"/>
      <c r="O215" s="169"/>
    </row>
    <row r="216" spans="1:15" s="3" customFormat="1" ht="15" x14ac:dyDescent="0.25">
      <c r="A216" s="303"/>
      <c r="B216" s="304"/>
      <c r="C216" s="304"/>
      <c r="D216" s="304"/>
      <c r="E216" s="305" t="s">
        <v>327</v>
      </c>
      <c r="F216" s="305"/>
      <c r="G216" s="306"/>
      <c r="H216" s="307"/>
      <c r="I216" s="269"/>
      <c r="J216" s="269"/>
      <c r="K216" s="269"/>
      <c r="L216" s="308">
        <v>849907.07</v>
      </c>
      <c r="M216" s="309"/>
      <c r="N216" s="309"/>
      <c r="O216" s="310"/>
    </row>
    <row r="217" spans="1:15" s="3" customFormat="1" ht="15" x14ac:dyDescent="0.25">
      <c r="A217" s="303"/>
      <c r="B217" s="304"/>
      <c r="C217" s="304"/>
      <c r="D217" s="304"/>
      <c r="E217" s="305" t="s">
        <v>328</v>
      </c>
      <c r="F217" s="305"/>
      <c r="G217" s="306"/>
      <c r="H217" s="307"/>
      <c r="I217" s="269"/>
      <c r="J217" s="269"/>
      <c r="K217" s="269"/>
      <c r="L217" s="308">
        <v>446858.36</v>
      </c>
      <c r="M217" s="309"/>
      <c r="N217" s="309"/>
      <c r="O217" s="310"/>
    </row>
    <row r="218" spans="1:15" s="3" customFormat="1" ht="15" x14ac:dyDescent="0.25">
      <c r="A218" s="303"/>
      <c r="B218" s="304"/>
      <c r="C218" s="304"/>
      <c r="D218" s="304"/>
      <c r="E218" s="305" t="s">
        <v>45</v>
      </c>
      <c r="F218" s="305"/>
      <c r="G218" s="306"/>
      <c r="H218" s="307"/>
      <c r="I218" s="269"/>
      <c r="J218" s="269"/>
      <c r="K218" s="269"/>
      <c r="L218" s="308">
        <v>2284223.34</v>
      </c>
      <c r="M218" s="309"/>
      <c r="N218" s="309"/>
      <c r="O218" s="310"/>
    </row>
    <row r="219" spans="1:15" s="3" customFormat="1" ht="67.5" x14ac:dyDescent="0.25">
      <c r="A219" s="159" t="s">
        <v>329</v>
      </c>
      <c r="B219" s="160"/>
      <c r="C219" s="200" t="s">
        <v>330</v>
      </c>
      <c r="D219" s="200"/>
      <c r="E219" s="200"/>
      <c r="F219" s="159" t="s">
        <v>145</v>
      </c>
      <c r="G219" s="164">
        <v>2132.1</v>
      </c>
      <c r="H219" s="162"/>
      <c r="I219" s="162"/>
      <c r="J219" s="162"/>
      <c r="K219" s="170" t="s">
        <v>40</v>
      </c>
      <c r="L219" s="162"/>
      <c r="M219" s="162"/>
      <c r="N219" s="163"/>
      <c r="O219" s="162"/>
    </row>
    <row r="220" spans="1:15" s="3" customFormat="1" ht="15" x14ac:dyDescent="0.25">
      <c r="A220" s="165"/>
      <c r="B220" s="166"/>
      <c r="C220" s="167" t="s">
        <v>331</v>
      </c>
      <c r="D220" s="168"/>
      <c r="E220" s="168"/>
      <c r="F220" s="168"/>
      <c r="G220" s="168"/>
      <c r="H220" s="168"/>
      <c r="I220" s="168"/>
      <c r="J220" s="168"/>
      <c r="K220" s="168"/>
      <c r="L220" s="168"/>
      <c r="M220" s="168"/>
      <c r="N220" s="168"/>
      <c r="O220" s="169"/>
    </row>
    <row r="221" spans="1:15" s="3" customFormat="1" ht="67.5" x14ac:dyDescent="0.25">
      <c r="A221" s="159" t="s">
        <v>332</v>
      </c>
      <c r="B221" s="160"/>
      <c r="C221" s="200" t="s">
        <v>333</v>
      </c>
      <c r="D221" s="200"/>
      <c r="E221" s="200"/>
      <c r="F221" s="159" t="s">
        <v>145</v>
      </c>
      <c r="G221" s="164">
        <v>3934.6</v>
      </c>
      <c r="H221" s="162"/>
      <c r="I221" s="162"/>
      <c r="J221" s="162"/>
      <c r="K221" s="170" t="s">
        <v>40</v>
      </c>
      <c r="L221" s="162"/>
      <c r="M221" s="162"/>
      <c r="N221" s="163"/>
      <c r="O221" s="162"/>
    </row>
    <row r="222" spans="1:15" s="3" customFormat="1" ht="15" x14ac:dyDescent="0.25">
      <c r="A222" s="165"/>
      <c r="B222" s="166"/>
      <c r="C222" s="167" t="s">
        <v>334</v>
      </c>
      <c r="D222" s="168"/>
      <c r="E222" s="168"/>
      <c r="F222" s="168"/>
      <c r="G222" s="168"/>
      <c r="H222" s="168"/>
      <c r="I222" s="168"/>
      <c r="J222" s="168"/>
      <c r="K222" s="168"/>
      <c r="L222" s="168"/>
      <c r="M222" s="168"/>
      <c r="N222" s="168"/>
      <c r="O222" s="169"/>
    </row>
    <row r="223" spans="1:15" s="3" customFormat="1" ht="67.5" x14ac:dyDescent="0.25">
      <c r="A223" s="159" t="s">
        <v>335</v>
      </c>
      <c r="B223" s="160" t="s">
        <v>291</v>
      </c>
      <c r="C223" s="200" t="s">
        <v>292</v>
      </c>
      <c r="D223" s="200"/>
      <c r="E223" s="200"/>
      <c r="F223" s="159" t="s">
        <v>37</v>
      </c>
      <c r="G223" s="302">
        <v>3.35</v>
      </c>
      <c r="H223" s="162" t="s">
        <v>293</v>
      </c>
      <c r="I223" s="162"/>
      <c r="J223" s="162">
        <v>127.88</v>
      </c>
      <c r="K223" s="170" t="s">
        <v>40</v>
      </c>
      <c r="L223" s="162">
        <v>17341.64</v>
      </c>
      <c r="M223" s="162">
        <v>16913.25</v>
      </c>
      <c r="N223" s="163"/>
      <c r="O223" s="162">
        <v>428.39</v>
      </c>
    </row>
    <row r="224" spans="1:15" s="3" customFormat="1" ht="15" x14ac:dyDescent="0.25">
      <c r="A224" s="165"/>
      <c r="B224" s="166"/>
      <c r="C224" s="167" t="s">
        <v>336</v>
      </c>
      <c r="D224" s="168"/>
      <c r="E224" s="168"/>
      <c r="F224" s="168"/>
      <c r="G224" s="168"/>
      <c r="H224" s="168"/>
      <c r="I224" s="168"/>
      <c r="J224" s="168"/>
      <c r="K224" s="168"/>
      <c r="L224" s="168"/>
      <c r="M224" s="168"/>
      <c r="N224" s="168"/>
      <c r="O224" s="169"/>
    </row>
    <row r="225" spans="1:15" s="3" customFormat="1" ht="15" x14ac:dyDescent="0.25">
      <c r="A225" s="303"/>
      <c r="B225" s="304"/>
      <c r="C225" s="304"/>
      <c r="D225" s="304"/>
      <c r="E225" s="305" t="s">
        <v>337</v>
      </c>
      <c r="F225" s="305"/>
      <c r="G225" s="306"/>
      <c r="H225" s="307"/>
      <c r="I225" s="269"/>
      <c r="J225" s="269"/>
      <c r="K225" s="269"/>
      <c r="L225" s="308">
        <v>15221.93</v>
      </c>
      <c r="M225" s="309"/>
      <c r="N225" s="309"/>
      <c r="O225" s="310"/>
    </row>
    <row r="226" spans="1:15" s="3" customFormat="1" ht="15" x14ac:dyDescent="0.25">
      <c r="A226" s="303"/>
      <c r="B226" s="304"/>
      <c r="C226" s="304"/>
      <c r="D226" s="304"/>
      <c r="E226" s="305" t="s">
        <v>338</v>
      </c>
      <c r="F226" s="305"/>
      <c r="G226" s="306"/>
      <c r="H226" s="307"/>
      <c r="I226" s="269"/>
      <c r="J226" s="269"/>
      <c r="K226" s="269"/>
      <c r="L226" s="308">
        <v>7780.1</v>
      </c>
      <c r="M226" s="309"/>
      <c r="N226" s="309"/>
      <c r="O226" s="310"/>
    </row>
    <row r="227" spans="1:15" s="3" customFormat="1" ht="15" x14ac:dyDescent="0.25">
      <c r="A227" s="303"/>
      <c r="B227" s="304"/>
      <c r="C227" s="304"/>
      <c r="D227" s="304"/>
      <c r="E227" s="305" t="s">
        <v>45</v>
      </c>
      <c r="F227" s="305"/>
      <c r="G227" s="306"/>
      <c r="H227" s="307"/>
      <c r="I227" s="269"/>
      <c r="J227" s="269"/>
      <c r="K227" s="269"/>
      <c r="L227" s="308">
        <v>40343.67</v>
      </c>
      <c r="M227" s="309"/>
      <c r="N227" s="309"/>
      <c r="O227" s="310"/>
    </row>
    <row r="228" spans="1:15" s="3" customFormat="1" ht="67.5" x14ac:dyDescent="0.25">
      <c r="A228" s="159" t="s">
        <v>339</v>
      </c>
      <c r="B228" s="160"/>
      <c r="C228" s="200" t="s">
        <v>340</v>
      </c>
      <c r="D228" s="200"/>
      <c r="E228" s="200"/>
      <c r="F228" s="159" t="s">
        <v>145</v>
      </c>
      <c r="G228" s="164">
        <v>66.3</v>
      </c>
      <c r="H228" s="162"/>
      <c r="I228" s="162"/>
      <c r="J228" s="162"/>
      <c r="K228" s="170" t="s">
        <v>40</v>
      </c>
      <c r="L228" s="162"/>
      <c r="M228" s="162"/>
      <c r="N228" s="163"/>
      <c r="O228" s="162"/>
    </row>
    <row r="229" spans="1:15" s="3" customFormat="1" ht="15" x14ac:dyDescent="0.25">
      <c r="A229" s="165"/>
      <c r="B229" s="166"/>
      <c r="C229" s="167" t="s">
        <v>341</v>
      </c>
      <c r="D229" s="168"/>
      <c r="E229" s="168"/>
      <c r="F229" s="168"/>
      <c r="G229" s="168"/>
      <c r="H229" s="168"/>
      <c r="I229" s="168"/>
      <c r="J229" s="168"/>
      <c r="K229" s="168"/>
      <c r="L229" s="168"/>
      <c r="M229" s="168"/>
      <c r="N229" s="168"/>
      <c r="O229" s="169"/>
    </row>
    <row r="230" spans="1:15" s="3" customFormat="1" ht="67.5" x14ac:dyDescent="0.25">
      <c r="A230" s="159" t="s">
        <v>342</v>
      </c>
      <c r="B230" s="160"/>
      <c r="C230" s="200" t="s">
        <v>343</v>
      </c>
      <c r="D230" s="200"/>
      <c r="E230" s="200"/>
      <c r="F230" s="159" t="s">
        <v>145</v>
      </c>
      <c r="G230" s="164">
        <v>35.700000000000003</v>
      </c>
      <c r="H230" s="162"/>
      <c r="I230" s="162"/>
      <c r="J230" s="162"/>
      <c r="K230" s="170" t="s">
        <v>40</v>
      </c>
      <c r="L230" s="162"/>
      <c r="M230" s="162"/>
      <c r="N230" s="163"/>
      <c r="O230" s="162"/>
    </row>
    <row r="231" spans="1:15" s="3" customFormat="1" ht="15" x14ac:dyDescent="0.25">
      <c r="A231" s="165"/>
      <c r="B231" s="166"/>
      <c r="C231" s="167" t="s">
        <v>344</v>
      </c>
      <c r="D231" s="168"/>
      <c r="E231" s="168"/>
      <c r="F231" s="168"/>
      <c r="G231" s="168"/>
      <c r="H231" s="168"/>
      <c r="I231" s="168"/>
      <c r="J231" s="168"/>
      <c r="K231" s="168"/>
      <c r="L231" s="168"/>
      <c r="M231" s="168"/>
      <c r="N231" s="168"/>
      <c r="O231" s="169"/>
    </row>
    <row r="232" spans="1:15" s="3" customFormat="1" ht="67.5" x14ac:dyDescent="0.25">
      <c r="A232" s="159" t="s">
        <v>345</v>
      </c>
      <c r="B232" s="160"/>
      <c r="C232" s="200" t="s">
        <v>346</v>
      </c>
      <c r="D232" s="200"/>
      <c r="E232" s="200"/>
      <c r="F232" s="159" t="s">
        <v>145</v>
      </c>
      <c r="G232" s="164">
        <v>239.7</v>
      </c>
      <c r="H232" s="162"/>
      <c r="I232" s="162"/>
      <c r="J232" s="162"/>
      <c r="K232" s="170" t="s">
        <v>40</v>
      </c>
      <c r="L232" s="162"/>
      <c r="M232" s="162"/>
      <c r="N232" s="163"/>
      <c r="O232" s="162"/>
    </row>
    <row r="233" spans="1:15" s="3" customFormat="1" ht="15" x14ac:dyDescent="0.25">
      <c r="A233" s="165"/>
      <c r="B233" s="166"/>
      <c r="C233" s="167" t="s">
        <v>347</v>
      </c>
      <c r="D233" s="168"/>
      <c r="E233" s="168"/>
      <c r="F233" s="168"/>
      <c r="G233" s="168"/>
      <c r="H233" s="168"/>
      <c r="I233" s="168"/>
      <c r="J233" s="168"/>
      <c r="K233" s="168"/>
      <c r="L233" s="168"/>
      <c r="M233" s="168"/>
      <c r="N233" s="168"/>
      <c r="O233" s="169"/>
    </row>
    <row r="234" spans="1:15" s="3" customFormat="1" ht="22.5" x14ac:dyDescent="0.25">
      <c r="A234" s="314" t="s">
        <v>348</v>
      </c>
      <c r="B234" s="315"/>
      <c r="C234" s="315"/>
      <c r="D234" s="315"/>
      <c r="E234" s="315"/>
      <c r="F234" s="315"/>
      <c r="G234" s="315"/>
      <c r="H234" s="315"/>
      <c r="I234" s="315"/>
      <c r="J234" s="315"/>
      <c r="K234" s="316"/>
      <c r="L234" s="162">
        <v>13898576.51</v>
      </c>
      <c r="M234" s="162">
        <v>10801280.08</v>
      </c>
      <c r="N234" s="162" t="s">
        <v>349</v>
      </c>
      <c r="O234" s="162">
        <v>2292675.88</v>
      </c>
    </row>
    <row r="235" spans="1:15" s="3" customFormat="1" ht="15" x14ac:dyDescent="0.25">
      <c r="A235" s="314" t="s">
        <v>350</v>
      </c>
      <c r="B235" s="315"/>
      <c r="C235" s="315"/>
      <c r="D235" s="315"/>
      <c r="E235" s="315"/>
      <c r="F235" s="315"/>
      <c r="G235" s="315"/>
      <c r="H235" s="315"/>
      <c r="I235" s="315"/>
      <c r="J235" s="315"/>
      <c r="K235" s="316"/>
      <c r="L235" s="162">
        <v>10611964.560000001</v>
      </c>
      <c r="M235" s="162"/>
      <c r="N235" s="162"/>
      <c r="O235" s="162"/>
    </row>
    <row r="236" spans="1:15" s="3" customFormat="1" ht="15" x14ac:dyDescent="0.25">
      <c r="A236" s="317" t="s">
        <v>351</v>
      </c>
      <c r="B236" s="318"/>
      <c r="C236" s="318"/>
      <c r="D236" s="318"/>
      <c r="E236" s="318"/>
      <c r="F236" s="318"/>
      <c r="G236" s="318"/>
      <c r="H236" s="318"/>
      <c r="I236" s="318"/>
      <c r="J236" s="318"/>
      <c r="K236" s="319"/>
      <c r="L236" s="320"/>
      <c r="M236" s="320"/>
      <c r="N236" s="320"/>
      <c r="O236" s="320"/>
    </row>
    <row r="237" spans="1:15" s="3" customFormat="1" ht="15" x14ac:dyDescent="0.25">
      <c r="A237" s="317" t="s">
        <v>352</v>
      </c>
      <c r="B237" s="318"/>
      <c r="C237" s="318"/>
      <c r="D237" s="318"/>
      <c r="E237" s="318"/>
      <c r="F237" s="318"/>
      <c r="G237" s="318"/>
      <c r="H237" s="318"/>
      <c r="I237" s="318"/>
      <c r="J237" s="318"/>
      <c r="K237" s="319"/>
      <c r="L237" s="320">
        <v>34533.32</v>
      </c>
      <c r="M237" s="320"/>
      <c r="N237" s="320"/>
      <c r="O237" s="320"/>
    </row>
    <row r="238" spans="1:15" s="3" customFormat="1" ht="15" x14ac:dyDescent="0.25">
      <c r="A238" s="317" t="s">
        <v>353</v>
      </c>
      <c r="B238" s="318"/>
      <c r="C238" s="318"/>
      <c r="D238" s="318"/>
      <c r="E238" s="318"/>
      <c r="F238" s="318"/>
      <c r="G238" s="318"/>
      <c r="H238" s="318"/>
      <c r="I238" s="318"/>
      <c r="J238" s="318"/>
      <c r="K238" s="319"/>
      <c r="L238" s="320">
        <v>10577431.24</v>
      </c>
      <c r="M238" s="320"/>
      <c r="N238" s="320"/>
      <c r="O238" s="320"/>
    </row>
    <row r="239" spans="1:15" s="3" customFormat="1" ht="15" x14ac:dyDescent="0.25">
      <c r="A239" s="314" t="s">
        <v>354</v>
      </c>
      <c r="B239" s="315"/>
      <c r="C239" s="315"/>
      <c r="D239" s="315"/>
      <c r="E239" s="315"/>
      <c r="F239" s="315"/>
      <c r="G239" s="315"/>
      <c r="H239" s="315"/>
      <c r="I239" s="315"/>
      <c r="J239" s="315"/>
      <c r="K239" s="316"/>
      <c r="L239" s="162">
        <v>5578980.2000000002</v>
      </c>
      <c r="M239" s="162"/>
      <c r="N239" s="162"/>
      <c r="O239" s="162"/>
    </row>
    <row r="240" spans="1:15" s="3" customFormat="1" ht="15" x14ac:dyDescent="0.25">
      <c r="A240" s="317" t="s">
        <v>351</v>
      </c>
      <c r="B240" s="318"/>
      <c r="C240" s="318"/>
      <c r="D240" s="318"/>
      <c r="E240" s="318"/>
      <c r="F240" s="318"/>
      <c r="G240" s="318"/>
      <c r="H240" s="318"/>
      <c r="I240" s="318"/>
      <c r="J240" s="318"/>
      <c r="K240" s="319"/>
      <c r="L240" s="320"/>
      <c r="M240" s="320"/>
      <c r="N240" s="320"/>
      <c r="O240" s="320"/>
    </row>
    <row r="241" spans="1:15" s="3" customFormat="1" ht="15" x14ac:dyDescent="0.25">
      <c r="A241" s="317" t="s">
        <v>355</v>
      </c>
      <c r="B241" s="318"/>
      <c r="C241" s="318"/>
      <c r="D241" s="318"/>
      <c r="E241" s="318"/>
      <c r="F241" s="318"/>
      <c r="G241" s="318"/>
      <c r="H241" s="318"/>
      <c r="I241" s="318"/>
      <c r="J241" s="318"/>
      <c r="K241" s="319"/>
      <c r="L241" s="320">
        <v>17650.37</v>
      </c>
      <c r="M241" s="320"/>
      <c r="N241" s="320"/>
      <c r="O241" s="320"/>
    </row>
    <row r="242" spans="1:15" s="3" customFormat="1" ht="15" x14ac:dyDescent="0.25">
      <c r="A242" s="317" t="s">
        <v>356</v>
      </c>
      <c r="B242" s="318"/>
      <c r="C242" s="318"/>
      <c r="D242" s="318"/>
      <c r="E242" s="318"/>
      <c r="F242" s="318"/>
      <c r="G242" s="318"/>
      <c r="H242" s="318"/>
      <c r="I242" s="318"/>
      <c r="J242" s="318"/>
      <c r="K242" s="319"/>
      <c r="L242" s="320">
        <v>5561329.8300000001</v>
      </c>
      <c r="M242" s="320"/>
      <c r="N242" s="320"/>
      <c r="O242" s="320"/>
    </row>
    <row r="243" spans="1:15" s="3" customFormat="1" ht="15" x14ac:dyDescent="0.25">
      <c r="A243" s="314" t="s">
        <v>357</v>
      </c>
      <c r="B243" s="315"/>
      <c r="C243" s="315"/>
      <c r="D243" s="315"/>
      <c r="E243" s="315"/>
      <c r="F243" s="315"/>
      <c r="G243" s="315"/>
      <c r="H243" s="315"/>
      <c r="I243" s="315"/>
      <c r="J243" s="315"/>
      <c r="K243" s="316"/>
      <c r="L243" s="162"/>
      <c r="M243" s="162"/>
      <c r="N243" s="162"/>
      <c r="O243" s="162"/>
    </row>
    <row r="244" spans="1:15" s="3" customFormat="1" ht="15" x14ac:dyDescent="0.25">
      <c r="A244" s="317" t="s">
        <v>358</v>
      </c>
      <c r="B244" s="318"/>
      <c r="C244" s="318"/>
      <c r="D244" s="318"/>
      <c r="E244" s="318"/>
      <c r="F244" s="318"/>
      <c r="G244" s="318"/>
      <c r="H244" s="318"/>
      <c r="I244" s="318"/>
      <c r="J244" s="318"/>
      <c r="K244" s="319"/>
      <c r="L244" s="320"/>
      <c r="M244" s="320"/>
      <c r="N244" s="320"/>
      <c r="O244" s="320"/>
    </row>
    <row r="245" spans="1:15" s="3" customFormat="1" ht="22.5" x14ac:dyDescent="0.25">
      <c r="A245" s="317" t="s">
        <v>359</v>
      </c>
      <c r="B245" s="318"/>
      <c r="C245" s="318"/>
      <c r="D245" s="318"/>
      <c r="E245" s="318"/>
      <c r="F245" s="318"/>
      <c r="G245" s="318"/>
      <c r="H245" s="318"/>
      <c r="I245" s="318"/>
      <c r="J245" s="318"/>
      <c r="K245" s="319"/>
      <c r="L245" s="320">
        <v>13859234.27</v>
      </c>
      <c r="M245" s="320">
        <v>10762909.720000001</v>
      </c>
      <c r="N245" s="320" t="s">
        <v>349</v>
      </c>
      <c r="O245" s="320">
        <v>2291704</v>
      </c>
    </row>
    <row r="246" spans="1:15" s="3" customFormat="1" ht="15" x14ac:dyDescent="0.25">
      <c r="A246" s="317" t="s">
        <v>360</v>
      </c>
      <c r="B246" s="318"/>
      <c r="C246" s="318"/>
      <c r="D246" s="318"/>
      <c r="E246" s="318"/>
      <c r="F246" s="318"/>
      <c r="G246" s="318"/>
      <c r="H246" s="318"/>
      <c r="I246" s="318"/>
      <c r="J246" s="318"/>
      <c r="K246" s="319"/>
      <c r="L246" s="320">
        <v>10577431.24</v>
      </c>
      <c r="M246" s="320"/>
      <c r="N246" s="320"/>
      <c r="O246" s="320"/>
    </row>
    <row r="247" spans="1:15" s="3" customFormat="1" ht="15" x14ac:dyDescent="0.25">
      <c r="A247" s="317" t="s">
        <v>361</v>
      </c>
      <c r="B247" s="318"/>
      <c r="C247" s="318"/>
      <c r="D247" s="318"/>
      <c r="E247" s="318"/>
      <c r="F247" s="318"/>
      <c r="G247" s="318"/>
      <c r="H247" s="318"/>
      <c r="I247" s="318"/>
      <c r="J247" s="318"/>
      <c r="K247" s="319"/>
      <c r="L247" s="320">
        <v>5561329.8300000001</v>
      </c>
      <c r="M247" s="320"/>
      <c r="N247" s="320"/>
      <c r="O247" s="320"/>
    </row>
    <row r="248" spans="1:15" s="3" customFormat="1" ht="15" x14ac:dyDescent="0.25">
      <c r="A248" s="317" t="s">
        <v>362</v>
      </c>
      <c r="B248" s="318"/>
      <c r="C248" s="318"/>
      <c r="D248" s="318"/>
      <c r="E248" s="318"/>
      <c r="F248" s="318"/>
      <c r="G248" s="318"/>
      <c r="H248" s="318"/>
      <c r="I248" s="318"/>
      <c r="J248" s="318"/>
      <c r="K248" s="319"/>
      <c r="L248" s="321">
        <v>29997995.34</v>
      </c>
      <c r="M248" s="320"/>
      <c r="N248" s="320"/>
      <c r="O248" s="320"/>
    </row>
    <row r="249" spans="1:15" s="3" customFormat="1" ht="15" x14ac:dyDescent="0.25">
      <c r="A249" s="317" t="s">
        <v>363</v>
      </c>
      <c r="B249" s="318"/>
      <c r="C249" s="318"/>
      <c r="D249" s="318"/>
      <c r="E249" s="318"/>
      <c r="F249" s="318"/>
      <c r="G249" s="318"/>
      <c r="H249" s="318"/>
      <c r="I249" s="318"/>
      <c r="J249" s="318"/>
      <c r="K249" s="319"/>
      <c r="L249" s="320"/>
      <c r="M249" s="320"/>
      <c r="N249" s="320"/>
      <c r="O249" s="320"/>
    </row>
    <row r="250" spans="1:15" s="3" customFormat="1" ht="15" x14ac:dyDescent="0.25">
      <c r="A250" s="317" t="s">
        <v>364</v>
      </c>
      <c r="B250" s="318"/>
      <c r="C250" s="318"/>
      <c r="D250" s="318"/>
      <c r="E250" s="318"/>
      <c r="F250" s="318"/>
      <c r="G250" s="318"/>
      <c r="H250" s="318"/>
      <c r="I250" s="318"/>
      <c r="J250" s="318"/>
      <c r="K250" s="319"/>
      <c r="L250" s="321">
        <v>39342.239999999998</v>
      </c>
      <c r="M250" s="320">
        <v>38370.36</v>
      </c>
      <c r="N250" s="320"/>
      <c r="O250" s="320">
        <v>971.88</v>
      </c>
    </row>
    <row r="251" spans="1:15" s="3" customFormat="1" ht="15" x14ac:dyDescent="0.25">
      <c r="A251" s="317" t="s">
        <v>365</v>
      </c>
      <c r="B251" s="318"/>
      <c r="C251" s="318"/>
      <c r="D251" s="318"/>
      <c r="E251" s="318"/>
      <c r="F251" s="318"/>
      <c r="G251" s="318"/>
      <c r="H251" s="318"/>
      <c r="I251" s="318"/>
      <c r="J251" s="318"/>
      <c r="K251" s="319"/>
      <c r="L251" s="321">
        <v>34533.32</v>
      </c>
      <c r="M251" s="320"/>
      <c r="N251" s="320"/>
      <c r="O251" s="320"/>
    </row>
    <row r="252" spans="1:15" s="3" customFormat="1" ht="15" x14ac:dyDescent="0.25">
      <c r="A252" s="317" t="s">
        <v>366</v>
      </c>
      <c r="B252" s="318"/>
      <c r="C252" s="318"/>
      <c r="D252" s="318"/>
      <c r="E252" s="318"/>
      <c r="F252" s="318"/>
      <c r="G252" s="318"/>
      <c r="H252" s="318"/>
      <c r="I252" s="318"/>
      <c r="J252" s="318"/>
      <c r="K252" s="319"/>
      <c r="L252" s="321">
        <v>17650.37</v>
      </c>
      <c r="M252" s="320"/>
      <c r="N252" s="320"/>
      <c r="O252" s="320"/>
    </row>
    <row r="253" spans="1:15" s="3" customFormat="1" ht="15" x14ac:dyDescent="0.25">
      <c r="A253" s="317" t="s">
        <v>362</v>
      </c>
      <c r="B253" s="318"/>
      <c r="C253" s="318"/>
      <c r="D253" s="318"/>
      <c r="E253" s="318"/>
      <c r="F253" s="318"/>
      <c r="G253" s="318"/>
      <c r="H253" s="318"/>
      <c r="I253" s="318"/>
      <c r="J253" s="318"/>
      <c r="K253" s="319"/>
      <c r="L253" s="320">
        <v>91525.93</v>
      </c>
      <c r="M253" s="320"/>
      <c r="N253" s="320"/>
      <c r="O253" s="320"/>
    </row>
    <row r="254" spans="1:15" s="3" customFormat="1" ht="15" x14ac:dyDescent="0.25">
      <c r="A254" s="317" t="s">
        <v>367</v>
      </c>
      <c r="B254" s="318"/>
      <c r="C254" s="318"/>
      <c r="D254" s="318"/>
      <c r="E254" s="318"/>
      <c r="F254" s="318"/>
      <c r="G254" s="318"/>
      <c r="H254" s="318"/>
      <c r="I254" s="318"/>
      <c r="J254" s="318"/>
      <c r="K254" s="319"/>
      <c r="L254" s="320">
        <v>30089521.27</v>
      </c>
      <c r="M254" s="320"/>
      <c r="N254" s="320"/>
      <c r="O254" s="320"/>
    </row>
    <row r="255" spans="1:15" s="3" customFormat="1" ht="15" x14ac:dyDescent="0.25">
      <c r="A255" s="317" t="s">
        <v>368</v>
      </c>
      <c r="B255" s="318"/>
      <c r="C255" s="318"/>
      <c r="D255" s="318"/>
      <c r="E255" s="318"/>
      <c r="F255" s="318"/>
      <c r="G255" s="318"/>
      <c r="H255" s="318"/>
      <c r="I255" s="318"/>
      <c r="J255" s="318"/>
      <c r="K255" s="319"/>
      <c r="L255" s="320"/>
      <c r="M255" s="320"/>
      <c r="N255" s="320"/>
      <c r="O255" s="320"/>
    </row>
    <row r="256" spans="1:15" s="3" customFormat="1" ht="15" x14ac:dyDescent="0.25">
      <c r="A256" s="317" t="s">
        <v>369</v>
      </c>
      <c r="B256" s="318"/>
      <c r="C256" s="318"/>
      <c r="D256" s="318"/>
      <c r="E256" s="318"/>
      <c r="F256" s="318"/>
      <c r="G256" s="318"/>
      <c r="H256" s="318"/>
      <c r="I256" s="318"/>
      <c r="J256" s="318"/>
      <c r="K256" s="319"/>
      <c r="L256" s="320">
        <v>2292675.88</v>
      </c>
      <c r="M256" s="320"/>
      <c r="N256" s="320"/>
      <c r="O256" s="320"/>
    </row>
    <row r="257" spans="1:24" s="3" customFormat="1" ht="15" x14ac:dyDescent="0.25">
      <c r="A257" s="317" t="s">
        <v>370</v>
      </c>
      <c r="B257" s="318"/>
      <c r="C257" s="318"/>
      <c r="D257" s="318"/>
      <c r="E257" s="318"/>
      <c r="F257" s="318"/>
      <c r="G257" s="318"/>
      <c r="H257" s="318"/>
      <c r="I257" s="318"/>
      <c r="J257" s="318"/>
      <c r="K257" s="319"/>
      <c r="L257" s="320">
        <v>804620.55</v>
      </c>
      <c r="M257" s="320"/>
      <c r="N257" s="320"/>
      <c r="O257" s="320"/>
    </row>
    <row r="258" spans="1:24" s="3" customFormat="1" ht="15" x14ac:dyDescent="0.25">
      <c r="A258" s="317" t="s">
        <v>371</v>
      </c>
      <c r="B258" s="318"/>
      <c r="C258" s="318"/>
      <c r="D258" s="318"/>
      <c r="E258" s="318"/>
      <c r="F258" s="318"/>
      <c r="G258" s="318"/>
      <c r="H258" s="318"/>
      <c r="I258" s="318"/>
      <c r="J258" s="318"/>
      <c r="K258" s="319"/>
      <c r="L258" s="320">
        <v>10942938.65</v>
      </c>
      <c r="M258" s="320"/>
      <c r="N258" s="320"/>
      <c r="O258" s="320"/>
    </row>
    <row r="259" spans="1:24" s="3" customFormat="1" ht="15" x14ac:dyDescent="0.25">
      <c r="A259" s="317" t="s">
        <v>372</v>
      </c>
      <c r="B259" s="318"/>
      <c r="C259" s="318"/>
      <c r="D259" s="318"/>
      <c r="E259" s="318"/>
      <c r="F259" s="318"/>
      <c r="G259" s="318"/>
      <c r="H259" s="318"/>
      <c r="I259" s="318"/>
      <c r="J259" s="318"/>
      <c r="K259" s="319"/>
      <c r="L259" s="320">
        <v>10611964.560000001</v>
      </c>
      <c r="M259" s="320"/>
      <c r="N259" s="320"/>
      <c r="O259" s="320"/>
    </row>
    <row r="260" spans="1:24" s="3" customFormat="1" ht="15" x14ac:dyDescent="0.25">
      <c r="A260" s="317" t="s">
        <v>373</v>
      </c>
      <c r="B260" s="318"/>
      <c r="C260" s="318"/>
      <c r="D260" s="318"/>
      <c r="E260" s="318"/>
      <c r="F260" s="318"/>
      <c r="G260" s="318"/>
      <c r="H260" s="318"/>
      <c r="I260" s="318"/>
      <c r="J260" s="318"/>
      <c r="K260" s="319"/>
      <c r="L260" s="320">
        <v>5578980.2000000002</v>
      </c>
      <c r="M260" s="320"/>
      <c r="N260" s="320"/>
      <c r="O260" s="320"/>
    </row>
    <row r="261" spans="1:24" s="3" customFormat="1" ht="15" x14ac:dyDescent="0.25">
      <c r="A261" s="317" t="s">
        <v>374</v>
      </c>
      <c r="B261" s="318"/>
      <c r="C261" s="318"/>
      <c r="D261" s="318"/>
      <c r="E261" s="318"/>
      <c r="F261" s="318"/>
      <c r="G261" s="318"/>
      <c r="H261" s="318"/>
      <c r="I261" s="318"/>
      <c r="J261" s="318"/>
      <c r="K261" s="319"/>
      <c r="L261" s="320">
        <f>L254*0.052</f>
        <v>1564655.10604</v>
      </c>
      <c r="M261" s="320"/>
      <c r="N261" s="320"/>
      <c r="O261" s="320"/>
    </row>
    <row r="262" spans="1:24" s="3" customFormat="1" ht="15" x14ac:dyDescent="0.25">
      <c r="A262" s="314" t="s">
        <v>367</v>
      </c>
      <c r="B262" s="315"/>
      <c r="C262" s="315"/>
      <c r="D262" s="315"/>
      <c r="E262" s="315"/>
      <c r="F262" s="315"/>
      <c r="G262" s="315"/>
      <c r="H262" s="315"/>
      <c r="I262" s="315"/>
      <c r="J262" s="315"/>
      <c r="K262" s="316"/>
      <c r="L262" s="162">
        <f>L254+L261</f>
        <v>31654176.37604</v>
      </c>
      <c r="M262" s="162"/>
      <c r="N262" s="162"/>
      <c r="O262" s="162"/>
    </row>
    <row r="263" spans="1:24" s="3" customFormat="1" ht="15" x14ac:dyDescent="0.25">
      <c r="A263" s="317" t="s">
        <v>375</v>
      </c>
      <c r="B263" s="318"/>
      <c r="C263" s="318"/>
      <c r="D263" s="318"/>
      <c r="E263" s="318"/>
      <c r="F263" s="318"/>
      <c r="G263" s="318"/>
      <c r="H263" s="318"/>
      <c r="I263" s="318"/>
      <c r="J263" s="318"/>
      <c r="K263" s="319"/>
      <c r="L263" s="320">
        <f>L262*0.021</f>
        <v>664737.7038968401</v>
      </c>
      <c r="M263" s="320"/>
      <c r="N263" s="320"/>
      <c r="O263" s="320"/>
    </row>
    <row r="264" spans="1:24" s="3" customFormat="1" ht="15" x14ac:dyDescent="0.25">
      <c r="A264" s="317" t="s">
        <v>376</v>
      </c>
      <c r="B264" s="318"/>
      <c r="C264" s="318"/>
      <c r="D264" s="318"/>
      <c r="E264" s="318"/>
      <c r="F264" s="318"/>
      <c r="G264" s="318"/>
      <c r="H264" s="318"/>
      <c r="I264" s="318"/>
      <c r="J264" s="318"/>
      <c r="K264" s="319"/>
      <c r="L264" s="320">
        <f>L262*0.035</f>
        <v>1107896.1731614</v>
      </c>
      <c r="M264" s="320"/>
      <c r="N264" s="320"/>
      <c r="O264" s="320"/>
    </row>
    <row r="265" spans="1:24" s="3" customFormat="1" ht="15" x14ac:dyDescent="0.25">
      <c r="A265" s="317" t="s">
        <v>377</v>
      </c>
      <c r="B265" s="318"/>
      <c r="C265" s="318"/>
      <c r="D265" s="318"/>
      <c r="E265" s="318"/>
      <c r="F265" s="318"/>
      <c r="G265" s="318"/>
      <c r="H265" s="318"/>
      <c r="I265" s="318"/>
      <c r="J265" s="318"/>
      <c r="K265" s="319"/>
      <c r="L265" s="320">
        <f>L262*0.025</f>
        <v>791354.40940100001</v>
      </c>
      <c r="M265" s="320"/>
      <c r="N265" s="320"/>
      <c r="O265" s="320"/>
    </row>
    <row r="266" spans="1:24" s="3" customFormat="1" ht="15" x14ac:dyDescent="0.25">
      <c r="A266" s="317" t="s">
        <v>378</v>
      </c>
      <c r="B266" s="318"/>
      <c r="C266" s="318"/>
      <c r="D266" s="318"/>
      <c r="E266" s="318"/>
      <c r="F266" s="318"/>
      <c r="G266" s="318"/>
      <c r="H266" s="318"/>
      <c r="I266" s="318"/>
      <c r="J266" s="318"/>
      <c r="K266" s="319"/>
      <c r="L266" s="320">
        <f>L262*0.02</f>
        <v>633083.52752080001</v>
      </c>
      <c r="M266" s="320"/>
      <c r="N266" s="320"/>
      <c r="O266" s="320"/>
    </row>
    <row r="267" spans="1:24" s="3" customFormat="1" ht="15" x14ac:dyDescent="0.25">
      <c r="A267" s="314" t="s">
        <v>367</v>
      </c>
      <c r="B267" s="315"/>
      <c r="C267" s="315"/>
      <c r="D267" s="315"/>
      <c r="E267" s="315"/>
      <c r="F267" s="315"/>
      <c r="G267" s="315"/>
      <c r="H267" s="315"/>
      <c r="I267" s="315"/>
      <c r="J267" s="315"/>
      <c r="K267" s="316"/>
      <c r="L267" s="162">
        <f>L262+L263+L264+L265+L266</f>
        <v>34851248.19002004</v>
      </c>
      <c r="M267" s="162"/>
      <c r="N267" s="162"/>
      <c r="O267" s="162"/>
    </row>
    <row r="268" spans="1:24" s="3" customFormat="1" ht="15" x14ac:dyDescent="0.25">
      <c r="A268" s="317" t="s">
        <v>379</v>
      </c>
      <c r="B268" s="318"/>
      <c r="C268" s="318"/>
      <c r="D268" s="318"/>
      <c r="E268" s="318"/>
      <c r="F268" s="318"/>
      <c r="G268" s="318"/>
      <c r="H268" s="318"/>
      <c r="I268" s="318"/>
      <c r="J268" s="318"/>
      <c r="K268" s="319"/>
      <c r="L268" s="320">
        <f>L267*0.03</f>
        <v>1045537.4457006012</v>
      </c>
      <c r="M268" s="320"/>
      <c r="N268" s="320"/>
      <c r="O268" s="320"/>
    </row>
    <row r="269" spans="1:24" s="3" customFormat="1" ht="15" x14ac:dyDescent="0.25">
      <c r="A269" s="314" t="s">
        <v>2240</v>
      </c>
      <c r="B269" s="315"/>
      <c r="C269" s="315"/>
      <c r="D269" s="315"/>
      <c r="E269" s="315"/>
      <c r="F269" s="315"/>
      <c r="G269" s="315"/>
      <c r="H269" s="315"/>
      <c r="I269" s="315"/>
      <c r="J269" s="315"/>
      <c r="K269" s="316"/>
      <c r="L269" s="162">
        <f>L267+L268</f>
        <v>35896785.63572064</v>
      </c>
      <c r="M269" s="162"/>
      <c r="N269" s="162"/>
      <c r="O269" s="162"/>
    </row>
    <row r="270" spans="1:24" s="115" customFormat="1" ht="15" customHeight="1" x14ac:dyDescent="0.25">
      <c r="A270" s="322" t="s">
        <v>945</v>
      </c>
      <c r="B270" s="322"/>
      <c r="C270" s="322"/>
      <c r="D270" s="322"/>
      <c r="E270" s="322"/>
      <c r="F270" s="322"/>
      <c r="G270" s="322"/>
      <c r="H270" s="322"/>
      <c r="I270" s="322"/>
      <c r="J270" s="322"/>
      <c r="K270" s="322"/>
      <c r="L270" s="323">
        <f>L256*1.052*1.021*1.035*1.025*1.02*1.03</f>
        <v>2744642.3205049168</v>
      </c>
      <c r="M270" s="324"/>
      <c r="N270" s="325"/>
      <c r="O270" s="325"/>
      <c r="P270" s="116"/>
      <c r="R270" s="117"/>
      <c r="S270" s="118"/>
      <c r="T270" s="118"/>
      <c r="U270" s="118"/>
      <c r="V270" s="118"/>
      <c r="W270" s="118"/>
      <c r="X270" s="118"/>
    </row>
    <row r="271" spans="1:24" s="115" customFormat="1" ht="15" customHeight="1" x14ac:dyDescent="0.25">
      <c r="A271" s="322" t="s">
        <v>2237</v>
      </c>
      <c r="B271" s="322"/>
      <c r="C271" s="322"/>
      <c r="D271" s="322"/>
      <c r="E271" s="322"/>
      <c r="F271" s="322"/>
      <c r="G271" s="322"/>
      <c r="H271" s="322"/>
      <c r="I271" s="322"/>
      <c r="J271" s="322"/>
      <c r="K271" s="322"/>
      <c r="L271" s="323">
        <f>L269-L270</f>
        <v>33152143.315215722</v>
      </c>
      <c r="M271" s="324"/>
      <c r="N271" s="325"/>
      <c r="O271" s="325"/>
      <c r="P271" s="116"/>
      <c r="R271" s="117"/>
      <c r="S271" s="118"/>
      <c r="T271" s="118"/>
      <c r="U271" s="118"/>
      <c r="V271" s="118"/>
      <c r="W271" s="118"/>
      <c r="X271" s="118"/>
    </row>
    <row r="272" spans="1:24" s="67" customFormat="1" ht="15" customHeight="1" x14ac:dyDescent="0.25">
      <c r="A272" s="326" t="s">
        <v>2238</v>
      </c>
      <c r="B272" s="327"/>
      <c r="C272" s="327"/>
      <c r="D272" s="327"/>
      <c r="E272" s="327"/>
      <c r="F272" s="327"/>
      <c r="G272" s="327"/>
      <c r="H272" s="327"/>
      <c r="I272" s="327"/>
      <c r="J272" s="327"/>
      <c r="K272" s="328"/>
      <c r="L272" s="342">
        <v>1</v>
      </c>
      <c r="M272" s="329"/>
      <c r="N272" s="330"/>
      <c r="O272" s="329"/>
      <c r="P272" s="98"/>
      <c r="R272" s="121"/>
    </row>
    <row r="273" spans="1:20" s="67" customFormat="1" ht="28.5" customHeight="1" x14ac:dyDescent="0.25">
      <c r="A273" s="331" t="s">
        <v>2239</v>
      </c>
      <c r="B273" s="331"/>
      <c r="C273" s="331"/>
      <c r="D273" s="331"/>
      <c r="E273" s="331"/>
      <c r="F273" s="331"/>
      <c r="G273" s="331"/>
      <c r="H273" s="331"/>
      <c r="I273" s="331"/>
      <c r="J273" s="331"/>
      <c r="K273" s="331"/>
      <c r="L273" s="332">
        <f>L270+L271*L272</f>
        <v>35896785.63572064</v>
      </c>
      <c r="M273" s="333"/>
      <c r="N273" s="334"/>
      <c r="O273" s="334"/>
      <c r="P273" s="98"/>
      <c r="R273" s="124"/>
    </row>
    <row r="274" spans="1:20" s="67" customFormat="1" ht="15" customHeight="1" x14ac:dyDescent="0.25">
      <c r="A274" s="335" t="s">
        <v>381</v>
      </c>
      <c r="B274" s="335"/>
      <c r="C274" s="335"/>
      <c r="D274" s="335"/>
      <c r="E274" s="335"/>
      <c r="F274" s="335"/>
      <c r="G274" s="335"/>
      <c r="H274" s="335"/>
      <c r="I274" s="335"/>
      <c r="J274" s="335"/>
      <c r="K274" s="335"/>
      <c r="L274" s="336">
        <f>L273*0.2</f>
        <v>7179357.1271441281</v>
      </c>
      <c r="M274" s="329"/>
      <c r="N274" s="329"/>
      <c r="O274" s="329"/>
      <c r="P274" s="98"/>
    </row>
    <row r="275" spans="1:20" s="67" customFormat="1" ht="15" customHeight="1" x14ac:dyDescent="0.25">
      <c r="A275" s="331" t="s">
        <v>382</v>
      </c>
      <c r="B275" s="331"/>
      <c r="C275" s="331"/>
      <c r="D275" s="331"/>
      <c r="E275" s="331"/>
      <c r="F275" s="331"/>
      <c r="G275" s="331"/>
      <c r="H275" s="331"/>
      <c r="I275" s="331"/>
      <c r="J275" s="331"/>
      <c r="K275" s="331"/>
      <c r="L275" s="337">
        <f>L273+L274</f>
        <v>43076142.762864769</v>
      </c>
      <c r="M275" s="334"/>
      <c r="N275" s="334"/>
      <c r="O275" s="334"/>
      <c r="P275" s="98"/>
      <c r="Q275" s="98"/>
      <c r="T275" s="121"/>
    </row>
    <row r="276" spans="1:20" s="3" customFormat="1" ht="53.25" customHeight="1" x14ac:dyDescent="0.25">
      <c r="A276" s="248"/>
      <c r="B276" s="248"/>
      <c r="C276" s="248"/>
      <c r="D276" s="248"/>
      <c r="E276" s="248"/>
      <c r="F276" s="248"/>
      <c r="G276" s="248"/>
      <c r="H276" s="248"/>
      <c r="I276" s="248"/>
      <c r="J276" s="248"/>
      <c r="K276" s="248"/>
      <c r="L276" s="248"/>
      <c r="M276" s="248"/>
      <c r="N276" s="248"/>
      <c r="O276" s="248"/>
    </row>
    <row r="277" spans="1:20" s="16" customFormat="1" ht="12.75" customHeight="1" x14ac:dyDescent="0.2">
      <c r="A277" s="338" t="s">
        <v>2241</v>
      </c>
      <c r="B277" s="338"/>
      <c r="C277" s="338"/>
      <c r="D277" s="338"/>
      <c r="E277" s="338"/>
      <c r="F277" s="338"/>
      <c r="G277" s="338"/>
      <c r="H277" s="338"/>
      <c r="I277" s="338"/>
      <c r="J277" s="338"/>
      <c r="K277" s="338"/>
      <c r="L277" s="338"/>
      <c r="M277" s="338"/>
      <c r="N277" s="338"/>
      <c r="O277" s="338"/>
    </row>
    <row r="278" spans="1:20" s="16" customFormat="1" ht="12.75" customHeight="1" x14ac:dyDescent="0.2">
      <c r="A278" s="339" t="s">
        <v>383</v>
      </c>
      <c r="B278" s="339"/>
      <c r="C278" s="339"/>
      <c r="D278" s="339"/>
      <c r="E278" s="339"/>
      <c r="F278" s="339"/>
      <c r="G278" s="339"/>
      <c r="H278" s="339"/>
      <c r="I278" s="339"/>
      <c r="J278" s="339"/>
      <c r="K278" s="339"/>
      <c r="L278" s="339"/>
      <c r="M278" s="339"/>
      <c r="N278" s="339"/>
      <c r="O278" s="339"/>
    </row>
    <row r="279" spans="1:20" s="16" customFormat="1" ht="13.5" customHeight="1" x14ac:dyDescent="0.2">
      <c r="A279" s="265"/>
      <c r="B279" s="265"/>
      <c r="C279" s="265"/>
      <c r="D279" s="265"/>
      <c r="E279" s="265"/>
      <c r="F279" s="265"/>
      <c r="G279" s="265"/>
      <c r="H279" s="340"/>
      <c r="I279" s="259"/>
      <c r="J279" s="259"/>
      <c r="K279" s="259"/>
      <c r="L279" s="259"/>
      <c r="M279" s="265"/>
      <c r="N279" s="265"/>
      <c r="O279" s="265"/>
    </row>
    <row r="280" spans="1:20" s="16" customFormat="1" ht="12.75" customHeight="1" x14ac:dyDescent="0.2">
      <c r="A280" s="338" t="s">
        <v>384</v>
      </c>
      <c r="B280" s="338"/>
      <c r="C280" s="338"/>
      <c r="D280" s="338"/>
      <c r="E280" s="338"/>
      <c r="F280" s="338"/>
      <c r="G280" s="338"/>
      <c r="H280" s="338"/>
      <c r="I280" s="338"/>
      <c r="J280" s="338"/>
      <c r="K280" s="338"/>
      <c r="L280" s="338"/>
      <c r="M280" s="338"/>
      <c r="N280" s="338"/>
      <c r="O280" s="338"/>
    </row>
    <row r="281" spans="1:20" s="16" customFormat="1" ht="12.75" customHeight="1" x14ac:dyDescent="0.2">
      <c r="A281" s="339" t="s">
        <v>383</v>
      </c>
      <c r="B281" s="339"/>
      <c r="C281" s="339"/>
      <c r="D281" s="339"/>
      <c r="E281" s="339"/>
      <c r="F281" s="339"/>
      <c r="G281" s="339"/>
      <c r="H281" s="339"/>
      <c r="I281" s="339"/>
      <c r="J281" s="339"/>
      <c r="K281" s="339"/>
      <c r="L281" s="339"/>
      <c r="M281" s="339"/>
      <c r="N281" s="339"/>
      <c r="O281" s="339"/>
    </row>
    <row r="282" spans="1:20" s="16" customFormat="1" ht="13.5" customHeight="1" x14ac:dyDescent="0.2">
      <c r="A282" s="265"/>
      <c r="B282" s="265"/>
      <c r="C282" s="265"/>
      <c r="D282" s="265"/>
      <c r="E282" s="265"/>
      <c r="F282" s="265"/>
      <c r="G282" s="265"/>
      <c r="H282" s="340"/>
      <c r="I282" s="259"/>
      <c r="J282" s="259"/>
      <c r="K282" s="259"/>
      <c r="L282" s="259"/>
      <c r="M282" s="265"/>
      <c r="N282" s="265"/>
      <c r="O282" s="265"/>
    </row>
    <row r="283" spans="1:20" s="3" customFormat="1" ht="15" x14ac:dyDescent="0.25">
      <c r="A283" s="248"/>
      <c r="B283" s="248"/>
      <c r="C283" s="248"/>
      <c r="D283" s="248"/>
      <c r="E283" s="248"/>
      <c r="F283" s="248"/>
      <c r="G283" s="248"/>
      <c r="H283" s="265"/>
      <c r="I283" s="341"/>
      <c r="J283" s="341"/>
      <c r="K283" s="341"/>
      <c r="L283" s="341"/>
      <c r="M283" s="248"/>
      <c r="N283" s="248"/>
      <c r="O283" s="248"/>
    </row>
  </sheetData>
  <autoFilter ref="A26:BA275" xr:uid="{213C65BC-D419-4F6D-BC4A-5C06C9074A0C}">
    <filterColumn colId="2" showButton="0"/>
    <filterColumn colId="3" showButton="0"/>
  </autoFilter>
  <mergeCells count="152">
    <mergeCell ref="A2:C2"/>
    <mergeCell ref="L2:O2"/>
    <mergeCell ref="A3:D3"/>
    <mergeCell ref="K3:O3"/>
    <mergeCell ref="A4:D4"/>
    <mergeCell ref="K4:O4"/>
    <mergeCell ref="A270:K270"/>
    <mergeCell ref="A271:K271"/>
    <mergeCell ref="A272:K272"/>
    <mergeCell ref="A23:A25"/>
    <mergeCell ref="B23:B25"/>
    <mergeCell ref="C23:E25"/>
    <mergeCell ref="F23:F25"/>
    <mergeCell ref="G23:G25"/>
    <mergeCell ref="H23:J23"/>
    <mergeCell ref="K23:K25"/>
    <mergeCell ref="A8:O8"/>
    <mergeCell ref="A9:O9"/>
    <mergeCell ref="A11:O11"/>
    <mergeCell ref="A12:O12"/>
    <mergeCell ref="A13:O13"/>
    <mergeCell ref="A14:O14"/>
    <mergeCell ref="L23:O23"/>
    <mergeCell ref="J24:J25"/>
    <mergeCell ref="L24:L25"/>
    <mergeCell ref="M24:M25"/>
    <mergeCell ref="O24:O25"/>
    <mergeCell ref="C26:E26"/>
    <mergeCell ref="C15:G15"/>
    <mergeCell ref="F20:O20"/>
    <mergeCell ref="L21:M21"/>
    <mergeCell ref="C53:E53"/>
    <mergeCell ref="C58:E58"/>
    <mergeCell ref="C63:E63"/>
    <mergeCell ref="C68:E68"/>
    <mergeCell ref="C73:E73"/>
    <mergeCell ref="C78:E78"/>
    <mergeCell ref="A27:O27"/>
    <mergeCell ref="C28:E28"/>
    <mergeCell ref="C33:E33"/>
    <mergeCell ref="C38:E38"/>
    <mergeCell ref="C43:E43"/>
    <mergeCell ref="C48:E48"/>
    <mergeCell ref="C98:E98"/>
    <mergeCell ref="C100:E100"/>
    <mergeCell ref="C102:E102"/>
    <mergeCell ref="C104:E104"/>
    <mergeCell ref="C106:E106"/>
    <mergeCell ref="C108:E108"/>
    <mergeCell ref="C83:E83"/>
    <mergeCell ref="C88:E88"/>
    <mergeCell ref="C90:E90"/>
    <mergeCell ref="C92:E92"/>
    <mergeCell ref="C94:E94"/>
    <mergeCell ref="C96:E96"/>
    <mergeCell ref="C122:E122"/>
    <mergeCell ref="C124:E124"/>
    <mergeCell ref="C126:E126"/>
    <mergeCell ref="C128:E128"/>
    <mergeCell ref="C130:E130"/>
    <mergeCell ref="C132:E132"/>
    <mergeCell ref="C110:E110"/>
    <mergeCell ref="C112:E112"/>
    <mergeCell ref="C114:E114"/>
    <mergeCell ref="C116:E116"/>
    <mergeCell ref="C118:E118"/>
    <mergeCell ref="C120:E120"/>
    <mergeCell ref="C146:E146"/>
    <mergeCell ref="C148:E148"/>
    <mergeCell ref="C150:E150"/>
    <mergeCell ref="C152:E152"/>
    <mergeCell ref="C154:E154"/>
    <mergeCell ref="C156:E156"/>
    <mergeCell ref="C134:E134"/>
    <mergeCell ref="C136:E136"/>
    <mergeCell ref="C138:E138"/>
    <mergeCell ref="C140:E140"/>
    <mergeCell ref="C142:E142"/>
    <mergeCell ref="C144:E144"/>
    <mergeCell ref="C170:E170"/>
    <mergeCell ref="C172:E172"/>
    <mergeCell ref="C174:E174"/>
    <mergeCell ref="C176:E176"/>
    <mergeCell ref="C178:E178"/>
    <mergeCell ref="C180:E180"/>
    <mergeCell ref="C158:E158"/>
    <mergeCell ref="C160:E160"/>
    <mergeCell ref="C162:E162"/>
    <mergeCell ref="C164:E164"/>
    <mergeCell ref="C166:E166"/>
    <mergeCell ref="C168:E168"/>
    <mergeCell ref="C199:E199"/>
    <mergeCell ref="C201:E201"/>
    <mergeCell ref="C206:E206"/>
    <mergeCell ref="C208:E208"/>
    <mergeCell ref="C213:E213"/>
    <mergeCell ref="C214:E214"/>
    <mergeCell ref="C182:E182"/>
    <mergeCell ref="C184:E184"/>
    <mergeCell ref="A186:O186"/>
    <mergeCell ref="C187:E187"/>
    <mergeCell ref="C192:E192"/>
    <mergeCell ref="C194:E194"/>
    <mergeCell ref="A234:K234"/>
    <mergeCell ref="A235:K235"/>
    <mergeCell ref="A236:K236"/>
    <mergeCell ref="A237:K237"/>
    <mergeCell ref="A238:K238"/>
    <mergeCell ref="A239:K239"/>
    <mergeCell ref="C219:E219"/>
    <mergeCell ref="C221:E221"/>
    <mergeCell ref="C223:E223"/>
    <mergeCell ref="C228:E228"/>
    <mergeCell ref="C230:E230"/>
    <mergeCell ref="C232:E232"/>
    <mergeCell ref="A246:K246"/>
    <mergeCell ref="A247:K247"/>
    <mergeCell ref="A248:K248"/>
    <mergeCell ref="A249:K249"/>
    <mergeCell ref="A250:K250"/>
    <mergeCell ref="A251:K251"/>
    <mergeCell ref="A240:K240"/>
    <mergeCell ref="A241:K241"/>
    <mergeCell ref="A242:K242"/>
    <mergeCell ref="A243:K243"/>
    <mergeCell ref="A244:K244"/>
    <mergeCell ref="A245:K245"/>
    <mergeCell ref="A258:K258"/>
    <mergeCell ref="A259:K259"/>
    <mergeCell ref="A260:K260"/>
    <mergeCell ref="A261:K261"/>
    <mergeCell ref="A262:K262"/>
    <mergeCell ref="A263:K263"/>
    <mergeCell ref="A252:K252"/>
    <mergeCell ref="A253:K253"/>
    <mergeCell ref="A254:K254"/>
    <mergeCell ref="A255:K255"/>
    <mergeCell ref="A256:K256"/>
    <mergeCell ref="A257:K257"/>
    <mergeCell ref="A277:O277"/>
    <mergeCell ref="A278:O278"/>
    <mergeCell ref="A280:O280"/>
    <mergeCell ref="A281:O281"/>
    <mergeCell ref="A264:K264"/>
    <mergeCell ref="A265:K265"/>
    <mergeCell ref="A266:K266"/>
    <mergeCell ref="A267:K267"/>
    <mergeCell ref="A268:K268"/>
    <mergeCell ref="A269:K269"/>
    <mergeCell ref="A273:K273"/>
    <mergeCell ref="A274:K274"/>
    <mergeCell ref="A275:K27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Q248"/>
  <sheetViews>
    <sheetView topLeftCell="A220" workbookViewId="0">
      <selection activeCell="L236" sqref="L23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1264</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1265</v>
      </c>
      <c r="B13" s="171"/>
      <c r="C13" s="171"/>
      <c r="D13" s="171"/>
      <c r="E13" s="171"/>
      <c r="F13" s="171"/>
      <c r="G13" s="171"/>
      <c r="H13" s="171"/>
      <c r="I13" s="171"/>
      <c r="J13" s="171"/>
      <c r="K13" s="171"/>
      <c r="L13" s="171"/>
      <c r="M13" s="171"/>
      <c r="N13" s="171"/>
      <c r="O13" s="171"/>
      <c r="AQ13" s="12" t="s">
        <v>1265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1266</v>
      </c>
      <c r="D15" s="178"/>
      <c r="E15" s="178"/>
      <c r="F15" s="178"/>
      <c r="G15" s="178"/>
      <c r="H15" s="15"/>
      <c r="I15" s="15"/>
      <c r="J15" s="15"/>
      <c r="K15" s="15"/>
      <c r="L15" s="15"/>
      <c r="M15" s="15"/>
      <c r="N15" s="15"/>
      <c r="O15" s="15"/>
    </row>
    <row r="16" spans="1:57" s="3" customFormat="1" ht="12.75" customHeight="1" x14ac:dyDescent="0.25">
      <c r="B16" s="16" t="s">
        <v>12</v>
      </c>
      <c r="C16" s="16"/>
      <c r="D16" s="17"/>
      <c r="E16" s="18">
        <v>3822.5650000000001</v>
      </c>
      <c r="F16" s="19" t="s">
        <v>13</v>
      </c>
      <c r="H16" s="16"/>
      <c r="I16" s="16"/>
      <c r="J16" s="16"/>
      <c r="K16" s="16"/>
      <c r="L16" s="16"/>
      <c r="M16" s="20"/>
      <c r="N16" s="20"/>
      <c r="O16" s="16"/>
    </row>
    <row r="17" spans="1:69" s="3" customFormat="1" ht="12.75" customHeight="1" x14ac:dyDescent="0.25">
      <c r="B17" s="16" t="s">
        <v>388</v>
      </c>
      <c r="D17" s="17"/>
      <c r="E17" s="18">
        <v>1.371</v>
      </c>
      <c r="F17" s="19" t="s">
        <v>13</v>
      </c>
      <c r="H17" s="16"/>
      <c r="I17" s="16"/>
      <c r="J17" s="16"/>
      <c r="K17" s="16"/>
      <c r="L17" s="16"/>
      <c r="M17" s="20"/>
      <c r="N17" s="20"/>
      <c r="O17" s="16"/>
    </row>
    <row r="18" spans="1:69" s="3" customFormat="1" ht="12.75" customHeight="1" x14ac:dyDescent="0.25">
      <c r="B18" s="16" t="s">
        <v>14</v>
      </c>
      <c r="D18" s="17"/>
      <c r="E18" s="18">
        <v>2668.7649999999999</v>
      </c>
      <c r="F18" s="19" t="s">
        <v>13</v>
      </c>
      <c r="H18" s="16"/>
      <c r="I18" s="16"/>
      <c r="J18" s="16"/>
      <c r="K18" s="16"/>
      <c r="L18" s="16"/>
      <c r="M18" s="20"/>
      <c r="N18" s="20"/>
      <c r="O18" s="16"/>
    </row>
    <row r="19" spans="1:69" s="3" customFormat="1" ht="12.75" customHeight="1" x14ac:dyDescent="0.25">
      <c r="B19" s="16" t="s">
        <v>15</v>
      </c>
      <c r="C19" s="16"/>
      <c r="D19" s="17"/>
      <c r="E19" s="18">
        <v>945.79499999999996</v>
      </c>
      <c r="F19" s="19" t="s">
        <v>13</v>
      </c>
      <c r="H19" s="16"/>
      <c r="J19" s="16"/>
      <c r="K19" s="16"/>
      <c r="L19" s="16"/>
      <c r="M19" s="21"/>
      <c r="N19" s="5"/>
      <c r="O19" s="22"/>
    </row>
    <row r="20" spans="1:69" s="3" customFormat="1" ht="12.75" customHeight="1" x14ac:dyDescent="0.25">
      <c r="B20" s="16" t="s">
        <v>16</v>
      </c>
      <c r="C20" s="16"/>
      <c r="D20" s="23"/>
      <c r="E20" s="18">
        <v>2277.9299999999998</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619</v>
      </c>
      <c r="C29" s="196" t="s">
        <v>620</v>
      </c>
      <c r="D29" s="196"/>
      <c r="E29" s="196"/>
      <c r="F29" s="34" t="s">
        <v>392</v>
      </c>
      <c r="G29" s="62">
        <v>3.78146</v>
      </c>
      <c r="H29" s="38" t="s">
        <v>621</v>
      </c>
      <c r="I29" s="38" t="s">
        <v>622</v>
      </c>
      <c r="J29" s="38">
        <v>830.33</v>
      </c>
      <c r="K29" s="36" t="s">
        <v>40</v>
      </c>
      <c r="L29" s="38">
        <v>118455.48</v>
      </c>
      <c r="M29" s="38">
        <v>94332.98</v>
      </c>
      <c r="N29" s="39" t="s">
        <v>1267</v>
      </c>
      <c r="O29" s="38">
        <v>3139.86</v>
      </c>
      <c r="BP29" s="33"/>
      <c r="BQ29" s="40" t="s">
        <v>620</v>
      </c>
    </row>
    <row r="30" spans="1:69" s="3" customFormat="1" ht="15" x14ac:dyDescent="0.25">
      <c r="A30" s="41"/>
      <c r="B30" s="42"/>
      <c r="C30" s="43" t="s">
        <v>1268</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1269</v>
      </c>
      <c r="F31" s="48"/>
      <c r="G31" s="49"/>
      <c r="H31" s="50"/>
      <c r="I31" s="17"/>
      <c r="J31" s="17"/>
      <c r="K31" s="17"/>
      <c r="L31" s="51">
        <v>94416.82</v>
      </c>
      <c r="M31" s="52"/>
      <c r="N31" s="52"/>
      <c r="O31" s="53"/>
      <c r="BP31" s="33"/>
      <c r="BQ31" s="40"/>
    </row>
    <row r="32" spans="1:69" s="3" customFormat="1" ht="15" x14ac:dyDescent="0.25">
      <c r="A32" s="46"/>
      <c r="B32" s="47"/>
      <c r="C32" s="47"/>
      <c r="D32" s="47"/>
      <c r="E32" s="48" t="s">
        <v>1270</v>
      </c>
      <c r="F32" s="48"/>
      <c r="G32" s="49"/>
      <c r="H32" s="50"/>
      <c r="I32" s="17"/>
      <c r="J32" s="17"/>
      <c r="K32" s="17"/>
      <c r="L32" s="51">
        <v>49641.83</v>
      </c>
      <c r="M32" s="52"/>
      <c r="N32" s="52"/>
      <c r="O32" s="53"/>
      <c r="BP32" s="33"/>
      <c r="BQ32" s="40"/>
    </row>
    <row r="33" spans="1:69" s="3" customFormat="1" ht="15" x14ac:dyDescent="0.25">
      <c r="A33" s="46"/>
      <c r="B33" s="47"/>
      <c r="C33" s="47"/>
      <c r="D33" s="47"/>
      <c r="E33" s="48" t="s">
        <v>45</v>
      </c>
      <c r="F33" s="48"/>
      <c r="G33" s="49"/>
      <c r="H33" s="50"/>
      <c r="I33" s="17"/>
      <c r="J33" s="17"/>
      <c r="K33" s="17"/>
      <c r="L33" s="51">
        <v>262514.13</v>
      </c>
      <c r="M33" s="52"/>
      <c r="N33" s="52"/>
      <c r="O33" s="53"/>
      <c r="BP33" s="33"/>
      <c r="BQ33" s="40"/>
    </row>
    <row r="34" spans="1:69" s="3" customFormat="1" ht="67.5" x14ac:dyDescent="0.25">
      <c r="A34" s="34" t="s">
        <v>46</v>
      </c>
      <c r="B34" s="35" t="s">
        <v>399</v>
      </c>
      <c r="C34" s="196" t="s">
        <v>400</v>
      </c>
      <c r="D34" s="196"/>
      <c r="E34" s="196"/>
      <c r="F34" s="34" t="s">
        <v>401</v>
      </c>
      <c r="G34" s="66">
        <v>-9.604908</v>
      </c>
      <c r="H34" s="38">
        <v>133.79</v>
      </c>
      <c r="I34" s="38"/>
      <c r="J34" s="38">
        <v>133.79</v>
      </c>
      <c r="K34" s="36" t="s">
        <v>40</v>
      </c>
      <c r="L34" s="38">
        <v>-1285.04</v>
      </c>
      <c r="M34" s="38"/>
      <c r="N34" s="39"/>
      <c r="O34" s="38">
        <v>-1285.04</v>
      </c>
      <c r="BP34" s="33"/>
      <c r="BQ34" s="40" t="s">
        <v>400</v>
      </c>
    </row>
    <row r="35" spans="1:69" s="3" customFormat="1" ht="67.5" x14ac:dyDescent="0.25">
      <c r="A35" s="34" t="s">
        <v>402</v>
      </c>
      <c r="B35" s="35"/>
      <c r="C35" s="196" t="s">
        <v>403</v>
      </c>
      <c r="D35" s="196"/>
      <c r="E35" s="196"/>
      <c r="F35" s="34" t="s">
        <v>404</v>
      </c>
      <c r="G35" s="55">
        <v>56</v>
      </c>
      <c r="H35" s="38"/>
      <c r="I35" s="38"/>
      <c r="J35" s="38"/>
      <c r="K35" s="36" t="s">
        <v>40</v>
      </c>
      <c r="L35" s="38"/>
      <c r="M35" s="38"/>
      <c r="N35" s="39"/>
      <c r="O35" s="38"/>
      <c r="BP35" s="33"/>
      <c r="BQ35" s="40" t="s">
        <v>403</v>
      </c>
    </row>
    <row r="36" spans="1:69" s="3" customFormat="1" ht="67.5" x14ac:dyDescent="0.25">
      <c r="A36" s="34" t="s">
        <v>405</v>
      </c>
      <c r="B36" s="35"/>
      <c r="C36" s="196" t="s">
        <v>406</v>
      </c>
      <c r="D36" s="196"/>
      <c r="E36" s="196"/>
      <c r="F36" s="34" t="s">
        <v>404</v>
      </c>
      <c r="G36" s="55">
        <v>21</v>
      </c>
      <c r="H36" s="38"/>
      <c r="I36" s="38"/>
      <c r="J36" s="38"/>
      <c r="K36" s="36" t="s">
        <v>40</v>
      </c>
      <c r="L36" s="38"/>
      <c r="M36" s="38"/>
      <c r="N36" s="39"/>
      <c r="O36" s="38"/>
      <c r="BP36" s="33"/>
      <c r="BQ36" s="40" t="s">
        <v>406</v>
      </c>
    </row>
    <row r="37" spans="1:69" s="3" customFormat="1" ht="67.5" x14ac:dyDescent="0.25">
      <c r="A37" s="34" t="s">
        <v>407</v>
      </c>
      <c r="B37" s="35"/>
      <c r="C37" s="196" t="s">
        <v>627</v>
      </c>
      <c r="D37" s="196"/>
      <c r="E37" s="196"/>
      <c r="F37" s="34" t="s">
        <v>404</v>
      </c>
      <c r="G37" s="55">
        <v>125</v>
      </c>
      <c r="H37" s="38"/>
      <c r="I37" s="38"/>
      <c r="J37" s="38"/>
      <c r="K37" s="36" t="s">
        <v>40</v>
      </c>
      <c r="L37" s="38"/>
      <c r="M37" s="38"/>
      <c r="N37" s="39"/>
      <c r="O37" s="38"/>
      <c r="BP37" s="33"/>
      <c r="BQ37" s="40" t="s">
        <v>627</v>
      </c>
    </row>
    <row r="38" spans="1:69" s="3" customFormat="1" ht="67.5" x14ac:dyDescent="0.25">
      <c r="A38" s="34" t="s">
        <v>409</v>
      </c>
      <c r="B38" s="35"/>
      <c r="C38" s="196" t="s">
        <v>628</v>
      </c>
      <c r="D38" s="196"/>
      <c r="E38" s="196"/>
      <c r="F38" s="34" t="s">
        <v>404</v>
      </c>
      <c r="G38" s="55">
        <v>25</v>
      </c>
      <c r="H38" s="38"/>
      <c r="I38" s="38"/>
      <c r="J38" s="38"/>
      <c r="K38" s="36" t="s">
        <v>40</v>
      </c>
      <c r="L38" s="38"/>
      <c r="M38" s="38"/>
      <c r="N38" s="39"/>
      <c r="O38" s="38"/>
      <c r="BP38" s="33"/>
      <c r="BQ38" s="40" t="s">
        <v>628</v>
      </c>
    </row>
    <row r="39" spans="1:69" s="3" customFormat="1" ht="67.5" x14ac:dyDescent="0.25">
      <c r="A39" s="34" t="s">
        <v>411</v>
      </c>
      <c r="B39" s="35"/>
      <c r="C39" s="196" t="s">
        <v>629</v>
      </c>
      <c r="D39" s="196"/>
      <c r="E39" s="196"/>
      <c r="F39" s="34" t="s">
        <v>404</v>
      </c>
      <c r="G39" s="55">
        <v>25</v>
      </c>
      <c r="H39" s="38"/>
      <c r="I39" s="38"/>
      <c r="J39" s="38"/>
      <c r="K39" s="36" t="s">
        <v>40</v>
      </c>
      <c r="L39" s="38"/>
      <c r="M39" s="38"/>
      <c r="N39" s="39"/>
      <c r="O39" s="38"/>
      <c r="BP39" s="33"/>
      <c r="BQ39" s="40" t="s">
        <v>629</v>
      </c>
    </row>
    <row r="40" spans="1:69" s="3" customFormat="1" ht="67.5" x14ac:dyDescent="0.25">
      <c r="A40" s="34" t="s">
        <v>413</v>
      </c>
      <c r="B40" s="35"/>
      <c r="C40" s="196" t="s">
        <v>630</v>
      </c>
      <c r="D40" s="196"/>
      <c r="E40" s="196"/>
      <c r="F40" s="34" t="s">
        <v>404</v>
      </c>
      <c r="G40" s="55">
        <v>8</v>
      </c>
      <c r="H40" s="38"/>
      <c r="I40" s="38"/>
      <c r="J40" s="38"/>
      <c r="K40" s="36" t="s">
        <v>40</v>
      </c>
      <c r="L40" s="38"/>
      <c r="M40" s="38"/>
      <c r="N40" s="39"/>
      <c r="O40" s="38"/>
      <c r="BP40" s="33"/>
      <c r="BQ40" s="40" t="s">
        <v>630</v>
      </c>
    </row>
    <row r="41" spans="1:69" s="3" customFormat="1" ht="67.5" x14ac:dyDescent="0.25">
      <c r="A41" s="34" t="s">
        <v>415</v>
      </c>
      <c r="B41" s="35"/>
      <c r="C41" s="196" t="s">
        <v>425</v>
      </c>
      <c r="D41" s="196"/>
      <c r="E41" s="196"/>
      <c r="F41" s="34" t="s">
        <v>404</v>
      </c>
      <c r="G41" s="55">
        <v>318</v>
      </c>
      <c r="H41" s="38"/>
      <c r="I41" s="38"/>
      <c r="J41" s="38"/>
      <c r="K41" s="36" t="s">
        <v>40</v>
      </c>
      <c r="L41" s="38"/>
      <c r="M41" s="38"/>
      <c r="N41" s="39"/>
      <c r="O41" s="38"/>
      <c r="BP41" s="33"/>
      <c r="BQ41" s="40" t="s">
        <v>425</v>
      </c>
    </row>
    <row r="42" spans="1:69" s="3" customFormat="1" ht="67.5" x14ac:dyDescent="0.25">
      <c r="A42" s="34" t="s">
        <v>417</v>
      </c>
      <c r="B42" s="35"/>
      <c r="C42" s="196" t="s">
        <v>420</v>
      </c>
      <c r="D42" s="196"/>
      <c r="E42" s="196"/>
      <c r="F42" s="34" t="s">
        <v>404</v>
      </c>
      <c r="G42" s="55">
        <v>40</v>
      </c>
      <c r="H42" s="38"/>
      <c r="I42" s="38"/>
      <c r="J42" s="38"/>
      <c r="K42" s="36" t="s">
        <v>40</v>
      </c>
      <c r="L42" s="38"/>
      <c r="M42" s="38"/>
      <c r="N42" s="39"/>
      <c r="O42" s="38"/>
      <c r="BP42" s="33"/>
      <c r="BQ42" s="40" t="s">
        <v>420</v>
      </c>
    </row>
    <row r="43" spans="1:69" s="3" customFormat="1" ht="67.5" x14ac:dyDescent="0.25">
      <c r="A43" s="34" t="s">
        <v>419</v>
      </c>
      <c r="B43" s="35"/>
      <c r="C43" s="196" t="s">
        <v>422</v>
      </c>
      <c r="D43" s="196"/>
      <c r="E43" s="196"/>
      <c r="F43" s="34" t="s">
        <v>404</v>
      </c>
      <c r="G43" s="55">
        <v>104</v>
      </c>
      <c r="H43" s="38"/>
      <c r="I43" s="38"/>
      <c r="J43" s="38"/>
      <c r="K43" s="36" t="s">
        <v>40</v>
      </c>
      <c r="L43" s="38"/>
      <c r="M43" s="38"/>
      <c r="N43" s="39"/>
      <c r="O43" s="38"/>
      <c r="BP43" s="33"/>
      <c r="BQ43" s="40" t="s">
        <v>422</v>
      </c>
    </row>
    <row r="44" spans="1:69" s="3" customFormat="1" ht="67.5" x14ac:dyDescent="0.25">
      <c r="A44" s="34" t="s">
        <v>421</v>
      </c>
      <c r="B44" s="35"/>
      <c r="C44" s="196" t="s">
        <v>1271</v>
      </c>
      <c r="D44" s="196"/>
      <c r="E44" s="196"/>
      <c r="F44" s="34" t="s">
        <v>404</v>
      </c>
      <c r="G44" s="55">
        <v>3</v>
      </c>
      <c r="H44" s="38"/>
      <c r="I44" s="38"/>
      <c r="J44" s="38"/>
      <c r="K44" s="36" t="s">
        <v>40</v>
      </c>
      <c r="L44" s="38"/>
      <c r="M44" s="38"/>
      <c r="N44" s="39"/>
      <c r="O44" s="38"/>
      <c r="BP44" s="33"/>
      <c r="BQ44" s="40" t="s">
        <v>1271</v>
      </c>
    </row>
    <row r="45" spans="1:69" s="3" customFormat="1" ht="67.5" x14ac:dyDescent="0.25">
      <c r="A45" s="34" t="s">
        <v>143</v>
      </c>
      <c r="B45" s="35"/>
      <c r="C45" s="196" t="s">
        <v>423</v>
      </c>
      <c r="D45" s="196"/>
      <c r="E45" s="196"/>
      <c r="F45" s="34" t="s">
        <v>145</v>
      </c>
      <c r="G45" s="55">
        <v>91</v>
      </c>
      <c r="H45" s="38"/>
      <c r="I45" s="38"/>
      <c r="J45" s="38"/>
      <c r="K45" s="36" t="s">
        <v>40</v>
      </c>
      <c r="L45" s="38"/>
      <c r="M45" s="38"/>
      <c r="N45" s="39"/>
      <c r="O45" s="38"/>
      <c r="BP45" s="33"/>
      <c r="BQ45" s="40" t="s">
        <v>423</v>
      </c>
    </row>
    <row r="46" spans="1:69" s="3" customFormat="1" ht="67.5" x14ac:dyDescent="0.25">
      <c r="A46" s="34" t="s">
        <v>147</v>
      </c>
      <c r="B46" s="35"/>
      <c r="C46" s="196" t="s">
        <v>427</v>
      </c>
      <c r="D46" s="196"/>
      <c r="E46" s="196"/>
      <c r="F46" s="34" t="s">
        <v>404</v>
      </c>
      <c r="G46" s="55">
        <v>596</v>
      </c>
      <c r="H46" s="38"/>
      <c r="I46" s="38"/>
      <c r="J46" s="38"/>
      <c r="K46" s="36" t="s">
        <v>40</v>
      </c>
      <c r="L46" s="38"/>
      <c r="M46" s="38"/>
      <c r="N46" s="39"/>
      <c r="O46" s="38"/>
      <c r="BP46" s="33"/>
      <c r="BQ46" s="40" t="s">
        <v>427</v>
      </c>
    </row>
    <row r="47" spans="1:69" s="3" customFormat="1" ht="67.5" x14ac:dyDescent="0.25">
      <c r="A47" s="34" t="s">
        <v>150</v>
      </c>
      <c r="B47" s="35"/>
      <c r="C47" s="196" t="s">
        <v>428</v>
      </c>
      <c r="D47" s="196"/>
      <c r="E47" s="196"/>
      <c r="F47" s="34" t="s">
        <v>404</v>
      </c>
      <c r="G47" s="55">
        <v>48</v>
      </c>
      <c r="H47" s="38"/>
      <c r="I47" s="38"/>
      <c r="J47" s="38"/>
      <c r="K47" s="36" t="s">
        <v>40</v>
      </c>
      <c r="L47" s="38"/>
      <c r="M47" s="38"/>
      <c r="N47" s="39"/>
      <c r="O47" s="38"/>
      <c r="BP47" s="33"/>
      <c r="BQ47" s="40" t="s">
        <v>428</v>
      </c>
    </row>
    <row r="48" spans="1:69" s="3" customFormat="1" ht="67.5" x14ac:dyDescent="0.25">
      <c r="A48" s="34" t="s">
        <v>1040</v>
      </c>
      <c r="B48" s="35" t="s">
        <v>390</v>
      </c>
      <c r="C48" s="196" t="s">
        <v>391</v>
      </c>
      <c r="D48" s="196"/>
      <c r="E48" s="196"/>
      <c r="F48" s="34" t="s">
        <v>392</v>
      </c>
      <c r="G48" s="62">
        <v>4.4095700000000004</v>
      </c>
      <c r="H48" s="38" t="s">
        <v>393</v>
      </c>
      <c r="I48" s="38" t="s">
        <v>394</v>
      </c>
      <c r="J48" s="38">
        <v>637.72</v>
      </c>
      <c r="K48" s="36" t="s">
        <v>40</v>
      </c>
      <c r="L48" s="38">
        <v>121000.85</v>
      </c>
      <c r="M48" s="38">
        <v>94683.35</v>
      </c>
      <c r="N48" s="39" t="s">
        <v>1272</v>
      </c>
      <c r="O48" s="38">
        <v>2812.07</v>
      </c>
      <c r="BP48" s="33"/>
      <c r="BQ48" s="40" t="s">
        <v>391</v>
      </c>
    </row>
    <row r="49" spans="1:69" s="3" customFormat="1" ht="15" x14ac:dyDescent="0.25">
      <c r="A49" s="41"/>
      <c r="B49" s="42"/>
      <c r="C49" s="43" t="s">
        <v>1273</v>
      </c>
      <c r="D49" s="44"/>
      <c r="E49" s="44"/>
      <c r="F49" s="44"/>
      <c r="G49" s="44"/>
      <c r="H49" s="44"/>
      <c r="I49" s="44"/>
      <c r="J49" s="44"/>
      <c r="K49" s="44"/>
      <c r="L49" s="44"/>
      <c r="M49" s="44"/>
      <c r="N49" s="44"/>
      <c r="O49" s="45"/>
      <c r="BP49" s="33"/>
      <c r="BQ49" s="40"/>
    </row>
    <row r="50" spans="1:69" s="3" customFormat="1" ht="15" x14ac:dyDescent="0.25">
      <c r="A50" s="46"/>
      <c r="B50" s="47"/>
      <c r="C50" s="47"/>
      <c r="D50" s="47"/>
      <c r="E50" s="48" t="s">
        <v>1274</v>
      </c>
      <c r="F50" s="48"/>
      <c r="G50" s="49"/>
      <c r="H50" s="50"/>
      <c r="I50" s="17"/>
      <c r="J50" s="17"/>
      <c r="K50" s="17"/>
      <c r="L50" s="51">
        <v>95240.68</v>
      </c>
      <c r="M50" s="52"/>
      <c r="N50" s="52"/>
      <c r="O50" s="53"/>
      <c r="BP50" s="33"/>
      <c r="BQ50" s="40"/>
    </row>
    <row r="51" spans="1:69" s="3" customFormat="1" ht="15" x14ac:dyDescent="0.25">
      <c r="A51" s="46"/>
      <c r="B51" s="47"/>
      <c r="C51" s="47"/>
      <c r="D51" s="47"/>
      <c r="E51" s="48" t="s">
        <v>1275</v>
      </c>
      <c r="F51" s="48"/>
      <c r="G51" s="49"/>
      <c r="H51" s="50"/>
      <c r="I51" s="17"/>
      <c r="J51" s="17"/>
      <c r="K51" s="17"/>
      <c r="L51" s="51">
        <v>50075</v>
      </c>
      <c r="M51" s="52"/>
      <c r="N51" s="52"/>
      <c r="O51" s="53"/>
      <c r="BP51" s="33"/>
      <c r="BQ51" s="40"/>
    </row>
    <row r="52" spans="1:69" s="3" customFormat="1" ht="15" x14ac:dyDescent="0.25">
      <c r="A52" s="46"/>
      <c r="B52" s="47"/>
      <c r="C52" s="47"/>
      <c r="D52" s="47"/>
      <c r="E52" s="48" t="s">
        <v>45</v>
      </c>
      <c r="F52" s="48"/>
      <c r="G52" s="49"/>
      <c r="H52" s="50"/>
      <c r="I52" s="17"/>
      <c r="J52" s="17"/>
      <c r="K52" s="17"/>
      <c r="L52" s="51">
        <v>266316.53000000003</v>
      </c>
      <c r="M52" s="52"/>
      <c r="N52" s="52"/>
      <c r="O52" s="53"/>
      <c r="BP52" s="33"/>
      <c r="BQ52" s="40"/>
    </row>
    <row r="53" spans="1:69" s="3" customFormat="1" ht="67.5" x14ac:dyDescent="0.25">
      <c r="A53" s="34" t="s">
        <v>1123</v>
      </c>
      <c r="B53" s="35" t="s">
        <v>399</v>
      </c>
      <c r="C53" s="196" t="s">
        <v>400</v>
      </c>
      <c r="D53" s="196"/>
      <c r="E53" s="196"/>
      <c r="F53" s="34" t="s">
        <v>401</v>
      </c>
      <c r="G53" s="66">
        <v>-7.8490349999999998</v>
      </c>
      <c r="H53" s="38">
        <v>133.79</v>
      </c>
      <c r="I53" s="38"/>
      <c r="J53" s="38">
        <v>133.79</v>
      </c>
      <c r="K53" s="36" t="s">
        <v>40</v>
      </c>
      <c r="L53" s="38">
        <v>-1050.1199999999999</v>
      </c>
      <c r="M53" s="38"/>
      <c r="N53" s="39"/>
      <c r="O53" s="38">
        <v>-1050.1199999999999</v>
      </c>
      <c r="BP53" s="33"/>
      <c r="BQ53" s="40" t="s">
        <v>400</v>
      </c>
    </row>
    <row r="54" spans="1:69" s="3" customFormat="1" ht="67.5" x14ac:dyDescent="0.25">
      <c r="A54" s="34" t="s">
        <v>159</v>
      </c>
      <c r="B54" s="35"/>
      <c r="C54" s="196" t="s">
        <v>639</v>
      </c>
      <c r="D54" s="196"/>
      <c r="E54" s="196"/>
      <c r="F54" s="34" t="s">
        <v>404</v>
      </c>
      <c r="G54" s="55">
        <v>30</v>
      </c>
      <c r="H54" s="38"/>
      <c r="I54" s="38"/>
      <c r="J54" s="38"/>
      <c r="K54" s="36" t="s">
        <v>40</v>
      </c>
      <c r="L54" s="38"/>
      <c r="M54" s="38"/>
      <c r="N54" s="39"/>
      <c r="O54" s="38"/>
      <c r="BP54" s="33"/>
      <c r="BQ54" s="40" t="s">
        <v>639</v>
      </c>
    </row>
    <row r="55" spans="1:69" s="3" customFormat="1" ht="67.5" x14ac:dyDescent="0.25">
      <c r="A55" s="34" t="s">
        <v>162</v>
      </c>
      <c r="B55" s="35"/>
      <c r="C55" s="196" t="s">
        <v>640</v>
      </c>
      <c r="D55" s="196"/>
      <c r="E55" s="196"/>
      <c r="F55" s="34" t="s">
        <v>404</v>
      </c>
      <c r="G55" s="55">
        <v>5</v>
      </c>
      <c r="H55" s="38"/>
      <c r="I55" s="38"/>
      <c r="J55" s="38"/>
      <c r="K55" s="36" t="s">
        <v>40</v>
      </c>
      <c r="L55" s="38"/>
      <c r="M55" s="38"/>
      <c r="N55" s="39"/>
      <c r="O55" s="38"/>
      <c r="BP55" s="33"/>
      <c r="BQ55" s="40" t="s">
        <v>640</v>
      </c>
    </row>
    <row r="56" spans="1:69" s="3" customFormat="1" ht="67.5" x14ac:dyDescent="0.25">
      <c r="A56" s="34" t="s">
        <v>165</v>
      </c>
      <c r="B56" s="35"/>
      <c r="C56" s="196" t="s">
        <v>641</v>
      </c>
      <c r="D56" s="196"/>
      <c r="E56" s="196"/>
      <c r="F56" s="34" t="s">
        <v>404</v>
      </c>
      <c r="G56" s="55">
        <v>5</v>
      </c>
      <c r="H56" s="38"/>
      <c r="I56" s="38"/>
      <c r="J56" s="38"/>
      <c r="K56" s="36" t="s">
        <v>40</v>
      </c>
      <c r="L56" s="38"/>
      <c r="M56" s="38"/>
      <c r="N56" s="39"/>
      <c r="O56" s="38"/>
      <c r="BP56" s="33"/>
      <c r="BQ56" s="40" t="s">
        <v>641</v>
      </c>
    </row>
    <row r="57" spans="1:69" s="3" customFormat="1" ht="67.5" x14ac:dyDescent="0.25">
      <c r="A57" s="34" t="s">
        <v>168</v>
      </c>
      <c r="B57" s="35"/>
      <c r="C57" s="196" t="s">
        <v>408</v>
      </c>
      <c r="D57" s="196"/>
      <c r="E57" s="196"/>
      <c r="F57" s="34" t="s">
        <v>404</v>
      </c>
      <c r="G57" s="55">
        <v>14</v>
      </c>
      <c r="H57" s="38"/>
      <c r="I57" s="38"/>
      <c r="J57" s="38"/>
      <c r="K57" s="36" t="s">
        <v>40</v>
      </c>
      <c r="L57" s="38"/>
      <c r="M57" s="38"/>
      <c r="N57" s="39"/>
      <c r="O57" s="38"/>
      <c r="BP57" s="33"/>
      <c r="BQ57" s="40" t="s">
        <v>408</v>
      </c>
    </row>
    <row r="58" spans="1:69" s="3" customFormat="1" ht="67.5" x14ac:dyDescent="0.25">
      <c r="A58" s="34" t="s">
        <v>171</v>
      </c>
      <c r="B58" s="35"/>
      <c r="C58" s="196" t="s">
        <v>410</v>
      </c>
      <c r="D58" s="196"/>
      <c r="E58" s="196"/>
      <c r="F58" s="34" t="s">
        <v>404</v>
      </c>
      <c r="G58" s="55">
        <v>11</v>
      </c>
      <c r="H58" s="38"/>
      <c r="I58" s="38"/>
      <c r="J58" s="38"/>
      <c r="K58" s="36" t="s">
        <v>40</v>
      </c>
      <c r="L58" s="38"/>
      <c r="M58" s="38"/>
      <c r="N58" s="39"/>
      <c r="O58" s="38"/>
      <c r="BP58" s="33"/>
      <c r="BQ58" s="40" t="s">
        <v>410</v>
      </c>
    </row>
    <row r="59" spans="1:69" s="3" customFormat="1" ht="67.5" x14ac:dyDescent="0.25">
      <c r="A59" s="34" t="s">
        <v>174</v>
      </c>
      <c r="B59" s="35"/>
      <c r="C59" s="196" t="s">
        <v>412</v>
      </c>
      <c r="D59" s="196"/>
      <c r="E59" s="196"/>
      <c r="F59" s="34" t="s">
        <v>404</v>
      </c>
      <c r="G59" s="55">
        <v>11</v>
      </c>
      <c r="H59" s="38"/>
      <c r="I59" s="38"/>
      <c r="J59" s="38"/>
      <c r="K59" s="36" t="s">
        <v>40</v>
      </c>
      <c r="L59" s="38"/>
      <c r="M59" s="38"/>
      <c r="N59" s="39"/>
      <c r="O59" s="38"/>
      <c r="BP59" s="33"/>
      <c r="BQ59" s="40" t="s">
        <v>412</v>
      </c>
    </row>
    <row r="60" spans="1:69" s="3" customFormat="1" ht="67.5" x14ac:dyDescent="0.25">
      <c r="A60" s="34" t="s">
        <v>177</v>
      </c>
      <c r="B60" s="35"/>
      <c r="C60" s="196" t="s">
        <v>414</v>
      </c>
      <c r="D60" s="196"/>
      <c r="E60" s="196"/>
      <c r="F60" s="34" t="s">
        <v>404</v>
      </c>
      <c r="G60" s="55">
        <v>11</v>
      </c>
      <c r="H60" s="38"/>
      <c r="I60" s="38"/>
      <c r="J60" s="38"/>
      <c r="K60" s="36" t="s">
        <v>40</v>
      </c>
      <c r="L60" s="38"/>
      <c r="M60" s="38"/>
      <c r="N60" s="39"/>
      <c r="O60" s="38"/>
      <c r="BP60" s="33"/>
      <c r="BQ60" s="40" t="s">
        <v>414</v>
      </c>
    </row>
    <row r="61" spans="1:69" s="3" customFormat="1" ht="67.5" x14ac:dyDescent="0.25">
      <c r="A61" s="34" t="s">
        <v>180</v>
      </c>
      <c r="B61" s="35"/>
      <c r="C61" s="196" t="s">
        <v>642</v>
      </c>
      <c r="D61" s="196"/>
      <c r="E61" s="196"/>
      <c r="F61" s="34" t="s">
        <v>404</v>
      </c>
      <c r="G61" s="55">
        <v>7</v>
      </c>
      <c r="H61" s="38"/>
      <c r="I61" s="38"/>
      <c r="J61" s="38"/>
      <c r="K61" s="36" t="s">
        <v>40</v>
      </c>
      <c r="L61" s="38"/>
      <c r="M61" s="38"/>
      <c r="N61" s="39"/>
      <c r="O61" s="38"/>
      <c r="BP61" s="33"/>
      <c r="BQ61" s="40" t="s">
        <v>642</v>
      </c>
    </row>
    <row r="62" spans="1:69" s="3" customFormat="1" ht="67.5" x14ac:dyDescent="0.25">
      <c r="A62" s="34" t="s">
        <v>183</v>
      </c>
      <c r="B62" s="35"/>
      <c r="C62" s="196" t="s">
        <v>643</v>
      </c>
      <c r="D62" s="196"/>
      <c r="E62" s="196"/>
      <c r="F62" s="34" t="s">
        <v>404</v>
      </c>
      <c r="G62" s="55">
        <v>7</v>
      </c>
      <c r="H62" s="38"/>
      <c r="I62" s="38"/>
      <c r="J62" s="38"/>
      <c r="K62" s="36" t="s">
        <v>40</v>
      </c>
      <c r="L62" s="38"/>
      <c r="M62" s="38"/>
      <c r="N62" s="39"/>
      <c r="O62" s="38"/>
      <c r="BP62" s="33"/>
      <c r="BQ62" s="40" t="s">
        <v>643</v>
      </c>
    </row>
    <row r="63" spans="1:69" s="3" customFormat="1" ht="67.5" x14ac:dyDescent="0.25">
      <c r="A63" s="34" t="s">
        <v>186</v>
      </c>
      <c r="B63" s="35"/>
      <c r="C63" s="196" t="s">
        <v>644</v>
      </c>
      <c r="D63" s="196"/>
      <c r="E63" s="196"/>
      <c r="F63" s="34" t="s">
        <v>404</v>
      </c>
      <c r="G63" s="55">
        <v>50</v>
      </c>
      <c r="H63" s="38"/>
      <c r="I63" s="38"/>
      <c r="J63" s="38"/>
      <c r="K63" s="36" t="s">
        <v>40</v>
      </c>
      <c r="L63" s="38"/>
      <c r="M63" s="38"/>
      <c r="N63" s="39"/>
      <c r="O63" s="38"/>
      <c r="BP63" s="33"/>
      <c r="BQ63" s="40" t="s">
        <v>644</v>
      </c>
    </row>
    <row r="64" spans="1:69" s="3" customFormat="1" ht="67.5" x14ac:dyDescent="0.25">
      <c r="A64" s="34" t="s">
        <v>189</v>
      </c>
      <c r="B64" s="35"/>
      <c r="C64" s="196" t="s">
        <v>645</v>
      </c>
      <c r="D64" s="196"/>
      <c r="E64" s="196"/>
      <c r="F64" s="34" t="s">
        <v>404</v>
      </c>
      <c r="G64" s="55">
        <v>11</v>
      </c>
      <c r="H64" s="38"/>
      <c r="I64" s="38"/>
      <c r="J64" s="38"/>
      <c r="K64" s="36" t="s">
        <v>40</v>
      </c>
      <c r="L64" s="38"/>
      <c r="M64" s="38"/>
      <c r="N64" s="39"/>
      <c r="O64" s="38"/>
      <c r="BP64" s="33"/>
      <c r="BQ64" s="40" t="s">
        <v>645</v>
      </c>
    </row>
    <row r="65" spans="1:69" s="3" customFormat="1" ht="67.5" x14ac:dyDescent="0.25">
      <c r="A65" s="34" t="s">
        <v>192</v>
      </c>
      <c r="B65" s="35"/>
      <c r="C65" s="196" t="s">
        <v>646</v>
      </c>
      <c r="D65" s="196"/>
      <c r="E65" s="196"/>
      <c r="F65" s="34" t="s">
        <v>404</v>
      </c>
      <c r="G65" s="55">
        <v>11</v>
      </c>
      <c r="H65" s="38"/>
      <c r="I65" s="38"/>
      <c r="J65" s="38"/>
      <c r="K65" s="36" t="s">
        <v>40</v>
      </c>
      <c r="L65" s="38"/>
      <c r="M65" s="38"/>
      <c r="N65" s="39"/>
      <c r="O65" s="38"/>
      <c r="BP65" s="33"/>
      <c r="BQ65" s="40" t="s">
        <v>646</v>
      </c>
    </row>
    <row r="66" spans="1:69" s="3" customFormat="1" ht="67.5" x14ac:dyDescent="0.25">
      <c r="A66" s="34" t="s">
        <v>195</v>
      </c>
      <c r="B66" s="35"/>
      <c r="C66" s="196" t="s">
        <v>647</v>
      </c>
      <c r="D66" s="196"/>
      <c r="E66" s="196"/>
      <c r="F66" s="34" t="s">
        <v>404</v>
      </c>
      <c r="G66" s="55">
        <v>5</v>
      </c>
      <c r="H66" s="38"/>
      <c r="I66" s="38"/>
      <c r="J66" s="38"/>
      <c r="K66" s="36" t="s">
        <v>40</v>
      </c>
      <c r="L66" s="38"/>
      <c r="M66" s="38"/>
      <c r="N66" s="39"/>
      <c r="O66" s="38"/>
      <c r="BP66" s="33"/>
      <c r="BQ66" s="40" t="s">
        <v>647</v>
      </c>
    </row>
    <row r="67" spans="1:69" s="3" customFormat="1" ht="67.5" x14ac:dyDescent="0.25">
      <c r="A67" s="34" t="s">
        <v>198</v>
      </c>
      <c r="B67" s="35"/>
      <c r="C67" s="196" t="s">
        <v>416</v>
      </c>
      <c r="D67" s="196"/>
      <c r="E67" s="196"/>
      <c r="F67" s="34" t="s">
        <v>404</v>
      </c>
      <c r="G67" s="55">
        <v>4</v>
      </c>
      <c r="H67" s="38"/>
      <c r="I67" s="38"/>
      <c r="J67" s="38"/>
      <c r="K67" s="36" t="s">
        <v>40</v>
      </c>
      <c r="L67" s="38"/>
      <c r="M67" s="38"/>
      <c r="N67" s="39"/>
      <c r="O67" s="38"/>
      <c r="BP67" s="33"/>
      <c r="BQ67" s="40" t="s">
        <v>416</v>
      </c>
    </row>
    <row r="68" spans="1:69" s="3" customFormat="1" ht="67.5" x14ac:dyDescent="0.25">
      <c r="A68" s="34" t="s">
        <v>201</v>
      </c>
      <c r="B68" s="35"/>
      <c r="C68" s="196" t="s">
        <v>418</v>
      </c>
      <c r="D68" s="196"/>
      <c r="E68" s="196"/>
      <c r="F68" s="34" t="s">
        <v>404</v>
      </c>
      <c r="G68" s="55">
        <v>3</v>
      </c>
      <c r="H68" s="38"/>
      <c r="I68" s="38"/>
      <c r="J68" s="38"/>
      <c r="K68" s="36" t="s">
        <v>40</v>
      </c>
      <c r="L68" s="38"/>
      <c r="M68" s="38"/>
      <c r="N68" s="39"/>
      <c r="O68" s="38"/>
      <c r="BP68" s="33"/>
      <c r="BQ68" s="40" t="s">
        <v>418</v>
      </c>
    </row>
    <row r="69" spans="1:69" s="3" customFormat="1" ht="67.5" x14ac:dyDescent="0.25">
      <c r="A69" s="34" t="s">
        <v>204</v>
      </c>
      <c r="B69" s="35"/>
      <c r="C69" s="196" t="s">
        <v>648</v>
      </c>
      <c r="D69" s="196"/>
      <c r="E69" s="196"/>
      <c r="F69" s="34" t="s">
        <v>404</v>
      </c>
      <c r="G69" s="55">
        <v>7</v>
      </c>
      <c r="H69" s="38"/>
      <c r="I69" s="38"/>
      <c r="J69" s="38"/>
      <c r="K69" s="36" t="s">
        <v>40</v>
      </c>
      <c r="L69" s="38"/>
      <c r="M69" s="38"/>
      <c r="N69" s="39"/>
      <c r="O69" s="38"/>
      <c r="BP69" s="33"/>
      <c r="BQ69" s="40" t="s">
        <v>648</v>
      </c>
    </row>
    <row r="70" spans="1:69" s="3" customFormat="1" ht="67.5" x14ac:dyDescent="0.25">
      <c r="A70" s="34" t="s">
        <v>207</v>
      </c>
      <c r="B70" s="35"/>
      <c r="C70" s="196" t="s">
        <v>653</v>
      </c>
      <c r="D70" s="196"/>
      <c r="E70" s="196"/>
      <c r="F70" s="34" t="s">
        <v>404</v>
      </c>
      <c r="G70" s="55">
        <v>24</v>
      </c>
      <c r="H70" s="38"/>
      <c r="I70" s="38"/>
      <c r="J70" s="38"/>
      <c r="K70" s="36" t="s">
        <v>40</v>
      </c>
      <c r="L70" s="38"/>
      <c r="M70" s="38"/>
      <c r="N70" s="39"/>
      <c r="O70" s="38"/>
      <c r="BP70" s="33"/>
      <c r="BQ70" s="40" t="s">
        <v>653</v>
      </c>
    </row>
    <row r="71" spans="1:69" s="3" customFormat="1" ht="67.5" x14ac:dyDescent="0.25">
      <c r="A71" s="34" t="s">
        <v>210</v>
      </c>
      <c r="B71" s="35"/>
      <c r="C71" s="196" t="s">
        <v>424</v>
      </c>
      <c r="D71" s="196"/>
      <c r="E71" s="196"/>
      <c r="F71" s="34" t="s">
        <v>404</v>
      </c>
      <c r="G71" s="55">
        <v>626</v>
      </c>
      <c r="H71" s="38"/>
      <c r="I71" s="38"/>
      <c r="J71" s="38"/>
      <c r="K71" s="36" t="s">
        <v>40</v>
      </c>
      <c r="L71" s="38"/>
      <c r="M71" s="38"/>
      <c r="N71" s="39"/>
      <c r="O71" s="38"/>
      <c r="BP71" s="33"/>
      <c r="BQ71" s="40" t="s">
        <v>424</v>
      </c>
    </row>
    <row r="72" spans="1:69" s="3" customFormat="1" ht="67.5" x14ac:dyDescent="0.25">
      <c r="A72" s="34" t="s">
        <v>213</v>
      </c>
      <c r="B72" s="35"/>
      <c r="C72" s="196" t="s">
        <v>426</v>
      </c>
      <c r="D72" s="196"/>
      <c r="E72" s="196"/>
      <c r="F72" s="34" t="s">
        <v>404</v>
      </c>
      <c r="G72" s="55">
        <v>1984</v>
      </c>
      <c r="H72" s="38"/>
      <c r="I72" s="38"/>
      <c r="J72" s="38"/>
      <c r="K72" s="36" t="s">
        <v>40</v>
      </c>
      <c r="L72" s="38"/>
      <c r="M72" s="38"/>
      <c r="N72" s="39"/>
      <c r="O72" s="38"/>
      <c r="BP72" s="33"/>
      <c r="BQ72" s="40" t="s">
        <v>426</v>
      </c>
    </row>
    <row r="73" spans="1:69" s="3" customFormat="1" ht="67.5" x14ac:dyDescent="0.25">
      <c r="A73" s="34" t="s">
        <v>1276</v>
      </c>
      <c r="B73" s="35" t="s">
        <v>430</v>
      </c>
      <c r="C73" s="196" t="s">
        <v>431</v>
      </c>
      <c r="D73" s="196"/>
      <c r="E73" s="196"/>
      <c r="F73" s="34" t="s">
        <v>37</v>
      </c>
      <c r="G73" s="62">
        <v>12.306050000000001</v>
      </c>
      <c r="H73" s="38" t="s">
        <v>432</v>
      </c>
      <c r="I73" s="38" t="s">
        <v>433</v>
      </c>
      <c r="J73" s="38">
        <v>3210.17</v>
      </c>
      <c r="K73" s="36" t="s">
        <v>40</v>
      </c>
      <c r="L73" s="38">
        <v>109740.43</v>
      </c>
      <c r="M73" s="38">
        <v>48661.94</v>
      </c>
      <c r="N73" s="39" t="s">
        <v>1277</v>
      </c>
      <c r="O73" s="38">
        <v>39504.51</v>
      </c>
      <c r="BP73" s="33"/>
      <c r="BQ73" s="40" t="s">
        <v>431</v>
      </c>
    </row>
    <row r="74" spans="1:69" s="3" customFormat="1" ht="15" x14ac:dyDescent="0.25">
      <c r="A74" s="41"/>
      <c r="B74" s="42"/>
      <c r="C74" s="43" t="s">
        <v>1278</v>
      </c>
      <c r="D74" s="44"/>
      <c r="E74" s="44"/>
      <c r="F74" s="44"/>
      <c r="G74" s="44"/>
      <c r="H74" s="44"/>
      <c r="I74" s="44"/>
      <c r="J74" s="44"/>
      <c r="K74" s="44"/>
      <c r="L74" s="44"/>
      <c r="M74" s="44"/>
      <c r="N74" s="44"/>
      <c r="O74" s="45"/>
      <c r="BP74" s="33"/>
      <c r="BQ74" s="40"/>
    </row>
    <row r="75" spans="1:69" s="3" customFormat="1" ht="15" x14ac:dyDescent="0.25">
      <c r="A75" s="46"/>
      <c r="B75" s="47"/>
      <c r="C75" s="47"/>
      <c r="D75" s="47"/>
      <c r="E75" s="48" t="s">
        <v>1279</v>
      </c>
      <c r="F75" s="48"/>
      <c r="G75" s="49"/>
      <c r="H75" s="50"/>
      <c r="I75" s="17"/>
      <c r="J75" s="17"/>
      <c r="K75" s="17"/>
      <c r="L75" s="51">
        <v>59650.57</v>
      </c>
      <c r="M75" s="52"/>
      <c r="N75" s="52"/>
      <c r="O75" s="53"/>
      <c r="BP75" s="33"/>
      <c r="BQ75" s="40"/>
    </row>
    <row r="76" spans="1:69" s="3" customFormat="1" ht="15" x14ac:dyDescent="0.25">
      <c r="A76" s="46"/>
      <c r="B76" s="47"/>
      <c r="C76" s="47"/>
      <c r="D76" s="47"/>
      <c r="E76" s="48" t="s">
        <v>1280</v>
      </c>
      <c r="F76" s="48"/>
      <c r="G76" s="49"/>
      <c r="H76" s="50"/>
      <c r="I76" s="17"/>
      <c r="J76" s="17"/>
      <c r="K76" s="17"/>
      <c r="L76" s="51">
        <v>31362.67</v>
      </c>
      <c r="M76" s="52"/>
      <c r="N76" s="52"/>
      <c r="O76" s="53"/>
      <c r="BP76" s="33"/>
      <c r="BQ76" s="40"/>
    </row>
    <row r="77" spans="1:69" s="3" customFormat="1" ht="15" x14ac:dyDescent="0.25">
      <c r="A77" s="46"/>
      <c r="B77" s="47"/>
      <c r="C77" s="47"/>
      <c r="D77" s="47"/>
      <c r="E77" s="48" t="s">
        <v>45</v>
      </c>
      <c r="F77" s="48"/>
      <c r="G77" s="49"/>
      <c r="H77" s="50"/>
      <c r="I77" s="17"/>
      <c r="J77" s="17"/>
      <c r="K77" s="17"/>
      <c r="L77" s="51">
        <v>200753.67</v>
      </c>
      <c r="M77" s="52"/>
      <c r="N77" s="52"/>
      <c r="O77" s="53"/>
      <c r="BP77" s="33"/>
      <c r="BQ77" s="40"/>
    </row>
    <row r="78" spans="1:69" s="3" customFormat="1" ht="67.5" x14ac:dyDescent="0.25">
      <c r="A78" s="34" t="s">
        <v>1281</v>
      </c>
      <c r="B78" s="35" t="s">
        <v>399</v>
      </c>
      <c r="C78" s="196" t="s">
        <v>400</v>
      </c>
      <c r="D78" s="196"/>
      <c r="E78" s="196"/>
      <c r="F78" s="34" t="s">
        <v>401</v>
      </c>
      <c r="G78" s="66">
        <v>-15.382562999999999</v>
      </c>
      <c r="H78" s="38">
        <v>133.79</v>
      </c>
      <c r="I78" s="38"/>
      <c r="J78" s="38">
        <v>133.79</v>
      </c>
      <c r="K78" s="36" t="s">
        <v>40</v>
      </c>
      <c r="L78" s="38">
        <v>-2058.0300000000002</v>
      </c>
      <c r="M78" s="38"/>
      <c r="N78" s="39"/>
      <c r="O78" s="38">
        <v>-2058.0300000000002</v>
      </c>
      <c r="BP78" s="33"/>
      <c r="BQ78" s="40" t="s">
        <v>400</v>
      </c>
    </row>
    <row r="79" spans="1:69" s="3" customFormat="1" ht="67.5" x14ac:dyDescent="0.25">
      <c r="A79" s="34" t="s">
        <v>222</v>
      </c>
      <c r="B79" s="35"/>
      <c r="C79" s="196" t="s">
        <v>1129</v>
      </c>
      <c r="D79" s="196"/>
      <c r="E79" s="196"/>
      <c r="F79" s="34" t="s">
        <v>404</v>
      </c>
      <c r="G79" s="55">
        <v>21</v>
      </c>
      <c r="H79" s="38"/>
      <c r="I79" s="38"/>
      <c r="J79" s="38"/>
      <c r="K79" s="36" t="s">
        <v>40</v>
      </c>
      <c r="L79" s="38"/>
      <c r="M79" s="38"/>
      <c r="N79" s="39"/>
      <c r="O79" s="38"/>
      <c r="BP79" s="33"/>
      <c r="BQ79" s="40" t="s">
        <v>1129</v>
      </c>
    </row>
    <row r="80" spans="1:69" s="3" customFormat="1" ht="67.5" x14ac:dyDescent="0.25">
      <c r="A80" s="34" t="s">
        <v>225</v>
      </c>
      <c r="B80" s="35"/>
      <c r="C80" s="196" t="s">
        <v>1282</v>
      </c>
      <c r="D80" s="196"/>
      <c r="E80" s="196"/>
      <c r="F80" s="34" t="s">
        <v>404</v>
      </c>
      <c r="G80" s="55">
        <v>26</v>
      </c>
      <c r="H80" s="38"/>
      <c r="I80" s="38"/>
      <c r="J80" s="38"/>
      <c r="K80" s="36" t="s">
        <v>40</v>
      </c>
      <c r="L80" s="38"/>
      <c r="M80" s="38"/>
      <c r="N80" s="39"/>
      <c r="O80" s="38"/>
      <c r="BP80" s="33"/>
      <c r="BQ80" s="40" t="s">
        <v>1282</v>
      </c>
    </row>
    <row r="81" spans="1:69" s="3" customFormat="1" ht="67.5" x14ac:dyDescent="0.25">
      <c r="A81" s="34" t="s">
        <v>228</v>
      </c>
      <c r="B81" s="35"/>
      <c r="C81" s="196" t="s">
        <v>1283</v>
      </c>
      <c r="D81" s="196"/>
      <c r="E81" s="196"/>
      <c r="F81" s="34" t="s">
        <v>404</v>
      </c>
      <c r="G81" s="55">
        <v>97</v>
      </c>
      <c r="H81" s="38"/>
      <c r="I81" s="38"/>
      <c r="J81" s="38"/>
      <c r="K81" s="36" t="s">
        <v>40</v>
      </c>
      <c r="L81" s="38"/>
      <c r="M81" s="38"/>
      <c r="N81" s="39"/>
      <c r="O81" s="38"/>
      <c r="BP81" s="33"/>
      <c r="BQ81" s="40" t="s">
        <v>1283</v>
      </c>
    </row>
    <row r="82" spans="1:69" s="3" customFormat="1" ht="67.5" x14ac:dyDescent="0.25">
      <c r="A82" s="34" t="s">
        <v>231</v>
      </c>
      <c r="B82" s="35"/>
      <c r="C82" s="196" t="s">
        <v>441</v>
      </c>
      <c r="D82" s="196"/>
      <c r="E82" s="196"/>
      <c r="F82" s="34" t="s">
        <v>404</v>
      </c>
      <c r="G82" s="55">
        <v>13</v>
      </c>
      <c r="H82" s="38"/>
      <c r="I82" s="38"/>
      <c r="J82" s="38"/>
      <c r="K82" s="36" t="s">
        <v>40</v>
      </c>
      <c r="L82" s="38"/>
      <c r="M82" s="38"/>
      <c r="N82" s="39"/>
      <c r="O82" s="38"/>
      <c r="BP82" s="33"/>
      <c r="BQ82" s="40" t="s">
        <v>441</v>
      </c>
    </row>
    <row r="83" spans="1:69" s="3" customFormat="1" ht="67.5" x14ac:dyDescent="0.25">
      <c r="A83" s="34" t="s">
        <v>234</v>
      </c>
      <c r="B83" s="35"/>
      <c r="C83" s="196" t="s">
        <v>442</v>
      </c>
      <c r="D83" s="196"/>
      <c r="E83" s="196"/>
      <c r="F83" s="34" t="s">
        <v>404</v>
      </c>
      <c r="G83" s="55">
        <v>86</v>
      </c>
      <c r="H83" s="38"/>
      <c r="I83" s="38"/>
      <c r="J83" s="38"/>
      <c r="K83" s="36" t="s">
        <v>40</v>
      </c>
      <c r="L83" s="38"/>
      <c r="M83" s="38"/>
      <c r="N83" s="39"/>
      <c r="O83" s="38"/>
      <c r="BP83" s="33"/>
      <c r="BQ83" s="40" t="s">
        <v>442</v>
      </c>
    </row>
    <row r="84" spans="1:69" s="3" customFormat="1" ht="67.5" x14ac:dyDescent="0.25">
      <c r="A84" s="34" t="s">
        <v>237</v>
      </c>
      <c r="B84" s="35"/>
      <c r="C84" s="196" t="s">
        <v>443</v>
      </c>
      <c r="D84" s="196"/>
      <c r="E84" s="196"/>
      <c r="F84" s="34" t="s">
        <v>404</v>
      </c>
      <c r="G84" s="55">
        <v>5</v>
      </c>
      <c r="H84" s="38"/>
      <c r="I84" s="38"/>
      <c r="J84" s="38"/>
      <c r="K84" s="36" t="s">
        <v>40</v>
      </c>
      <c r="L84" s="38"/>
      <c r="M84" s="38"/>
      <c r="N84" s="39"/>
      <c r="O84" s="38"/>
      <c r="BP84" s="33"/>
      <c r="BQ84" s="40" t="s">
        <v>443</v>
      </c>
    </row>
    <row r="85" spans="1:69" s="3" customFormat="1" ht="67.5" x14ac:dyDescent="0.25">
      <c r="A85" s="34" t="s">
        <v>240</v>
      </c>
      <c r="B85" s="35"/>
      <c r="C85" s="196" t="s">
        <v>1284</v>
      </c>
      <c r="D85" s="196"/>
      <c r="E85" s="196"/>
      <c r="F85" s="34" t="s">
        <v>404</v>
      </c>
      <c r="G85" s="55">
        <v>5</v>
      </c>
      <c r="H85" s="38"/>
      <c r="I85" s="38"/>
      <c r="J85" s="38"/>
      <c r="K85" s="36" t="s">
        <v>40</v>
      </c>
      <c r="L85" s="38"/>
      <c r="M85" s="38"/>
      <c r="N85" s="39"/>
      <c r="O85" s="38"/>
      <c r="BP85" s="33"/>
      <c r="BQ85" s="40" t="s">
        <v>1284</v>
      </c>
    </row>
    <row r="86" spans="1:69" s="3" customFormat="1" ht="67.5" x14ac:dyDescent="0.25">
      <c r="A86" s="34" t="s">
        <v>243</v>
      </c>
      <c r="B86" s="35"/>
      <c r="C86" s="196" t="s">
        <v>1051</v>
      </c>
      <c r="D86" s="196"/>
      <c r="E86" s="196"/>
      <c r="F86" s="34" t="s">
        <v>404</v>
      </c>
      <c r="G86" s="55">
        <v>10</v>
      </c>
      <c r="H86" s="38"/>
      <c r="I86" s="38"/>
      <c r="J86" s="38"/>
      <c r="K86" s="36" t="s">
        <v>40</v>
      </c>
      <c r="L86" s="38"/>
      <c r="M86" s="38"/>
      <c r="N86" s="39"/>
      <c r="O86" s="38"/>
      <c r="BP86" s="33"/>
      <c r="BQ86" s="40" t="s">
        <v>1051</v>
      </c>
    </row>
    <row r="87" spans="1:69" s="3" customFormat="1" ht="67.5" x14ac:dyDescent="0.25">
      <c r="A87" s="34" t="s">
        <v>246</v>
      </c>
      <c r="B87" s="35"/>
      <c r="C87" s="196" t="s">
        <v>666</v>
      </c>
      <c r="D87" s="196"/>
      <c r="E87" s="196"/>
      <c r="F87" s="34" t="s">
        <v>404</v>
      </c>
      <c r="G87" s="55">
        <v>20</v>
      </c>
      <c r="H87" s="38"/>
      <c r="I87" s="38"/>
      <c r="J87" s="38"/>
      <c r="K87" s="36" t="s">
        <v>40</v>
      </c>
      <c r="L87" s="38"/>
      <c r="M87" s="38"/>
      <c r="N87" s="39"/>
      <c r="O87" s="38"/>
      <c r="BP87" s="33"/>
      <c r="BQ87" s="40" t="s">
        <v>666</v>
      </c>
    </row>
    <row r="88" spans="1:69" s="3" customFormat="1" ht="67.5" x14ac:dyDescent="0.25">
      <c r="A88" s="34" t="s">
        <v>249</v>
      </c>
      <c r="B88" s="35"/>
      <c r="C88" s="196" t="s">
        <v>1052</v>
      </c>
      <c r="D88" s="196"/>
      <c r="E88" s="196"/>
      <c r="F88" s="34" t="s">
        <v>404</v>
      </c>
      <c r="G88" s="55">
        <v>493</v>
      </c>
      <c r="H88" s="38"/>
      <c r="I88" s="38"/>
      <c r="J88" s="38"/>
      <c r="K88" s="36" t="s">
        <v>40</v>
      </c>
      <c r="L88" s="38"/>
      <c r="M88" s="38"/>
      <c r="N88" s="39"/>
      <c r="O88" s="38"/>
      <c r="BP88" s="33"/>
      <c r="BQ88" s="40" t="s">
        <v>1052</v>
      </c>
    </row>
    <row r="89" spans="1:69" s="3" customFormat="1" ht="67.5" x14ac:dyDescent="0.25">
      <c r="A89" s="34" t="s">
        <v>252</v>
      </c>
      <c r="B89" s="35"/>
      <c r="C89" s="196" t="s">
        <v>446</v>
      </c>
      <c r="D89" s="196"/>
      <c r="E89" s="196"/>
      <c r="F89" s="34" t="s">
        <v>404</v>
      </c>
      <c r="G89" s="55">
        <v>14</v>
      </c>
      <c r="H89" s="38"/>
      <c r="I89" s="38"/>
      <c r="J89" s="38"/>
      <c r="K89" s="36" t="s">
        <v>40</v>
      </c>
      <c r="L89" s="38"/>
      <c r="M89" s="38"/>
      <c r="N89" s="39"/>
      <c r="O89" s="38"/>
      <c r="BP89" s="33"/>
      <c r="BQ89" s="40" t="s">
        <v>446</v>
      </c>
    </row>
    <row r="90" spans="1:69" s="3" customFormat="1" ht="67.5" x14ac:dyDescent="0.25">
      <c r="A90" s="34" t="s">
        <v>255</v>
      </c>
      <c r="B90" s="35"/>
      <c r="C90" s="196" t="s">
        <v>1136</v>
      </c>
      <c r="D90" s="196"/>
      <c r="E90" s="196"/>
      <c r="F90" s="34" t="s">
        <v>404</v>
      </c>
      <c r="G90" s="55">
        <v>91</v>
      </c>
      <c r="H90" s="38"/>
      <c r="I90" s="38"/>
      <c r="J90" s="38"/>
      <c r="K90" s="36" t="s">
        <v>40</v>
      </c>
      <c r="L90" s="38"/>
      <c r="M90" s="38"/>
      <c r="N90" s="39"/>
      <c r="O90" s="38"/>
      <c r="BP90" s="33"/>
      <c r="BQ90" s="40" t="s">
        <v>1136</v>
      </c>
    </row>
    <row r="91" spans="1:69" s="3" customFormat="1" ht="67.5" x14ac:dyDescent="0.25">
      <c r="A91" s="34" t="s">
        <v>258</v>
      </c>
      <c r="B91" s="35"/>
      <c r="C91" s="196" t="s">
        <v>447</v>
      </c>
      <c r="D91" s="196"/>
      <c r="E91" s="196"/>
      <c r="F91" s="34" t="s">
        <v>404</v>
      </c>
      <c r="G91" s="55">
        <v>40</v>
      </c>
      <c r="H91" s="38"/>
      <c r="I91" s="38"/>
      <c r="J91" s="38"/>
      <c r="K91" s="36" t="s">
        <v>40</v>
      </c>
      <c r="L91" s="38"/>
      <c r="M91" s="38"/>
      <c r="N91" s="39"/>
      <c r="O91" s="38"/>
      <c r="BP91" s="33"/>
      <c r="BQ91" s="40" t="s">
        <v>447</v>
      </c>
    </row>
    <row r="92" spans="1:69" s="3" customFormat="1" ht="67.5" x14ac:dyDescent="0.25">
      <c r="A92" s="34" t="s">
        <v>260</v>
      </c>
      <c r="B92" s="35"/>
      <c r="C92" s="196" t="s">
        <v>1285</v>
      </c>
      <c r="D92" s="196"/>
      <c r="E92" s="196"/>
      <c r="F92" s="34" t="s">
        <v>404</v>
      </c>
      <c r="G92" s="55">
        <v>13</v>
      </c>
      <c r="H92" s="38"/>
      <c r="I92" s="38"/>
      <c r="J92" s="38"/>
      <c r="K92" s="36" t="s">
        <v>40</v>
      </c>
      <c r="L92" s="38"/>
      <c r="M92" s="38"/>
      <c r="N92" s="39"/>
      <c r="O92" s="38"/>
      <c r="BP92" s="33"/>
      <c r="BQ92" s="40" t="s">
        <v>1285</v>
      </c>
    </row>
    <row r="93" spans="1:69" s="3" customFormat="1" ht="67.5" x14ac:dyDescent="0.25">
      <c r="A93" s="34" t="s">
        <v>263</v>
      </c>
      <c r="B93" s="35"/>
      <c r="C93" s="196" t="s">
        <v>445</v>
      </c>
      <c r="D93" s="196"/>
      <c r="E93" s="196"/>
      <c r="F93" s="34" t="s">
        <v>404</v>
      </c>
      <c r="G93" s="55">
        <v>25</v>
      </c>
      <c r="H93" s="38"/>
      <c r="I93" s="38"/>
      <c r="J93" s="38"/>
      <c r="K93" s="36" t="s">
        <v>40</v>
      </c>
      <c r="L93" s="38"/>
      <c r="M93" s="38"/>
      <c r="N93" s="39"/>
      <c r="O93" s="38"/>
      <c r="BP93" s="33"/>
      <c r="BQ93" s="40" t="s">
        <v>445</v>
      </c>
    </row>
    <row r="94" spans="1:69" s="3" customFormat="1" ht="67.5" x14ac:dyDescent="0.25">
      <c r="A94" s="34" t="s">
        <v>266</v>
      </c>
      <c r="B94" s="35"/>
      <c r="C94" s="196" t="s">
        <v>1286</v>
      </c>
      <c r="D94" s="196"/>
      <c r="E94" s="196"/>
      <c r="F94" s="34" t="s">
        <v>404</v>
      </c>
      <c r="G94" s="55">
        <v>72</v>
      </c>
      <c r="H94" s="38"/>
      <c r="I94" s="38"/>
      <c r="J94" s="38"/>
      <c r="K94" s="36" t="s">
        <v>40</v>
      </c>
      <c r="L94" s="38"/>
      <c r="M94" s="38"/>
      <c r="N94" s="39"/>
      <c r="O94" s="38"/>
      <c r="BP94" s="33"/>
      <c r="BQ94" s="40" t="s">
        <v>1286</v>
      </c>
    </row>
    <row r="95" spans="1:69" s="3" customFormat="1" ht="67.5" x14ac:dyDescent="0.25">
      <c r="A95" s="34" t="s">
        <v>268</v>
      </c>
      <c r="B95" s="35"/>
      <c r="C95" s="196" t="s">
        <v>449</v>
      </c>
      <c r="D95" s="196"/>
      <c r="E95" s="196"/>
      <c r="F95" s="34" t="s">
        <v>404</v>
      </c>
      <c r="G95" s="55">
        <v>23</v>
      </c>
      <c r="H95" s="38"/>
      <c r="I95" s="38"/>
      <c r="J95" s="38"/>
      <c r="K95" s="36" t="s">
        <v>40</v>
      </c>
      <c r="L95" s="38"/>
      <c r="M95" s="38"/>
      <c r="N95" s="39"/>
      <c r="O95" s="38"/>
      <c r="BP95" s="33"/>
      <c r="BQ95" s="40" t="s">
        <v>449</v>
      </c>
    </row>
    <row r="96" spans="1:69" s="3" customFormat="1" ht="67.5" x14ac:dyDescent="0.25">
      <c r="A96" s="34" t="s">
        <v>271</v>
      </c>
      <c r="B96" s="35"/>
      <c r="C96" s="196" t="s">
        <v>450</v>
      </c>
      <c r="D96" s="196"/>
      <c r="E96" s="196"/>
      <c r="F96" s="34" t="s">
        <v>404</v>
      </c>
      <c r="G96" s="55">
        <v>45</v>
      </c>
      <c r="H96" s="38"/>
      <c r="I96" s="38"/>
      <c r="J96" s="38"/>
      <c r="K96" s="36" t="s">
        <v>40</v>
      </c>
      <c r="L96" s="38"/>
      <c r="M96" s="38"/>
      <c r="N96" s="39"/>
      <c r="O96" s="38"/>
      <c r="BP96" s="33"/>
      <c r="BQ96" s="40" t="s">
        <v>450</v>
      </c>
    </row>
    <row r="97" spans="1:70" s="3" customFormat="1" ht="67.5" x14ac:dyDescent="0.25">
      <c r="A97" s="34" t="s">
        <v>274</v>
      </c>
      <c r="B97" s="35"/>
      <c r="C97" s="196" t="s">
        <v>671</v>
      </c>
      <c r="D97" s="196"/>
      <c r="E97" s="196"/>
      <c r="F97" s="34" t="s">
        <v>404</v>
      </c>
      <c r="G97" s="55">
        <v>20</v>
      </c>
      <c r="H97" s="38"/>
      <c r="I97" s="38"/>
      <c r="J97" s="38"/>
      <c r="K97" s="36" t="s">
        <v>40</v>
      </c>
      <c r="L97" s="38"/>
      <c r="M97" s="38"/>
      <c r="N97" s="39"/>
      <c r="O97" s="38"/>
      <c r="BP97" s="33"/>
      <c r="BQ97" s="40" t="s">
        <v>671</v>
      </c>
    </row>
    <row r="98" spans="1:70" s="3" customFormat="1" ht="67.5" x14ac:dyDescent="0.25">
      <c r="A98" s="34" t="s">
        <v>277</v>
      </c>
      <c r="B98" s="35"/>
      <c r="C98" s="196" t="s">
        <v>451</v>
      </c>
      <c r="D98" s="196"/>
      <c r="E98" s="196"/>
      <c r="F98" s="34" t="s">
        <v>404</v>
      </c>
      <c r="G98" s="55">
        <v>1708</v>
      </c>
      <c r="H98" s="38"/>
      <c r="I98" s="38"/>
      <c r="J98" s="38"/>
      <c r="K98" s="36" t="s">
        <v>40</v>
      </c>
      <c r="L98" s="38"/>
      <c r="M98" s="38"/>
      <c r="N98" s="39"/>
      <c r="O98" s="38"/>
      <c r="BP98" s="33"/>
      <c r="BQ98" s="40" t="s">
        <v>451</v>
      </c>
    </row>
    <row r="99" spans="1:70" s="3" customFormat="1" ht="67.5" x14ac:dyDescent="0.25">
      <c r="A99" s="34" t="s">
        <v>280</v>
      </c>
      <c r="B99" s="35"/>
      <c r="C99" s="196" t="s">
        <v>452</v>
      </c>
      <c r="D99" s="196"/>
      <c r="E99" s="196"/>
      <c r="F99" s="34" t="s">
        <v>404</v>
      </c>
      <c r="G99" s="55">
        <v>255</v>
      </c>
      <c r="H99" s="38"/>
      <c r="I99" s="38"/>
      <c r="J99" s="38"/>
      <c r="K99" s="36" t="s">
        <v>40</v>
      </c>
      <c r="L99" s="38"/>
      <c r="M99" s="38"/>
      <c r="N99" s="39"/>
      <c r="O99" s="38"/>
      <c r="BP99" s="33"/>
      <c r="BQ99" s="40" t="s">
        <v>452</v>
      </c>
    </row>
    <row r="100" spans="1:70" s="3" customFormat="1" ht="67.5" x14ac:dyDescent="0.25">
      <c r="A100" s="34" t="s">
        <v>283</v>
      </c>
      <c r="B100" s="35"/>
      <c r="C100" s="196" t="s">
        <v>453</v>
      </c>
      <c r="D100" s="196"/>
      <c r="E100" s="196"/>
      <c r="F100" s="34" t="s">
        <v>404</v>
      </c>
      <c r="G100" s="55">
        <v>484</v>
      </c>
      <c r="H100" s="38"/>
      <c r="I100" s="38"/>
      <c r="J100" s="38"/>
      <c r="K100" s="36" t="s">
        <v>40</v>
      </c>
      <c r="L100" s="38"/>
      <c r="M100" s="38"/>
      <c r="N100" s="39"/>
      <c r="O100" s="38"/>
      <c r="BP100" s="33"/>
      <c r="BQ100" s="40" t="s">
        <v>453</v>
      </c>
    </row>
    <row r="101" spans="1:70" s="3" customFormat="1" ht="67.5" x14ac:dyDescent="0.25">
      <c r="A101" s="34" t="s">
        <v>286</v>
      </c>
      <c r="B101" s="35"/>
      <c r="C101" s="196" t="s">
        <v>673</v>
      </c>
      <c r="D101" s="196"/>
      <c r="E101" s="196"/>
      <c r="F101" s="34" t="s">
        <v>404</v>
      </c>
      <c r="G101" s="55">
        <v>498</v>
      </c>
      <c r="H101" s="38"/>
      <c r="I101" s="38"/>
      <c r="J101" s="38"/>
      <c r="K101" s="36" t="s">
        <v>40</v>
      </c>
      <c r="L101" s="38"/>
      <c r="M101" s="38"/>
      <c r="N101" s="39"/>
      <c r="O101" s="38"/>
      <c r="BP101" s="33"/>
      <c r="BQ101" s="40" t="s">
        <v>673</v>
      </c>
    </row>
    <row r="102" spans="1:70" s="3" customFormat="1" ht="67.5" x14ac:dyDescent="0.25">
      <c r="A102" s="34" t="s">
        <v>675</v>
      </c>
      <c r="B102" s="35"/>
      <c r="C102" s="196" t="s">
        <v>674</v>
      </c>
      <c r="D102" s="196"/>
      <c r="E102" s="196"/>
      <c r="F102" s="34" t="s">
        <v>404</v>
      </c>
      <c r="G102" s="55">
        <v>130</v>
      </c>
      <c r="H102" s="38"/>
      <c r="I102" s="38"/>
      <c r="J102" s="38"/>
      <c r="K102" s="36" t="s">
        <v>40</v>
      </c>
      <c r="L102" s="38"/>
      <c r="M102" s="38"/>
      <c r="N102" s="39"/>
      <c r="O102" s="38"/>
      <c r="BP102" s="33"/>
      <c r="BQ102" s="40" t="s">
        <v>674</v>
      </c>
    </row>
    <row r="103" spans="1:70" s="3" customFormat="1" ht="67.5" x14ac:dyDescent="0.25">
      <c r="A103" s="34" t="s">
        <v>297</v>
      </c>
      <c r="B103" s="35"/>
      <c r="C103" s="196" t="s">
        <v>676</v>
      </c>
      <c r="D103" s="196"/>
      <c r="E103" s="196"/>
      <c r="F103" s="34" t="s">
        <v>404</v>
      </c>
      <c r="G103" s="55">
        <v>31</v>
      </c>
      <c r="H103" s="38"/>
      <c r="I103" s="38"/>
      <c r="J103" s="38"/>
      <c r="K103" s="36" t="s">
        <v>40</v>
      </c>
      <c r="L103" s="38"/>
      <c r="M103" s="38"/>
      <c r="N103" s="39"/>
      <c r="O103" s="38"/>
      <c r="BP103" s="33"/>
      <c r="BQ103" s="40" t="s">
        <v>676</v>
      </c>
    </row>
    <row r="104" spans="1:70" s="3" customFormat="1" ht="67.5" x14ac:dyDescent="0.25">
      <c r="A104" s="34" t="s">
        <v>677</v>
      </c>
      <c r="B104" s="35"/>
      <c r="C104" s="196" t="s">
        <v>455</v>
      </c>
      <c r="D104" s="196"/>
      <c r="E104" s="196"/>
      <c r="F104" s="34" t="s">
        <v>404</v>
      </c>
      <c r="G104" s="55">
        <v>35</v>
      </c>
      <c r="H104" s="38"/>
      <c r="I104" s="38"/>
      <c r="J104" s="38"/>
      <c r="K104" s="36" t="s">
        <v>40</v>
      </c>
      <c r="L104" s="38"/>
      <c r="M104" s="38"/>
      <c r="N104" s="39"/>
      <c r="O104" s="38"/>
      <c r="BP104" s="33"/>
      <c r="BQ104" s="40" t="s">
        <v>455</v>
      </c>
    </row>
    <row r="105" spans="1:70" s="3" customFormat="1" ht="67.5" x14ac:dyDescent="0.25">
      <c r="A105" s="34" t="s">
        <v>678</v>
      </c>
      <c r="B105" s="35"/>
      <c r="C105" s="196" t="s">
        <v>456</v>
      </c>
      <c r="D105" s="196"/>
      <c r="E105" s="196"/>
      <c r="F105" s="34" t="s">
        <v>404</v>
      </c>
      <c r="G105" s="55">
        <v>306</v>
      </c>
      <c r="H105" s="38"/>
      <c r="I105" s="38"/>
      <c r="J105" s="38"/>
      <c r="K105" s="36" t="s">
        <v>40</v>
      </c>
      <c r="L105" s="38"/>
      <c r="M105" s="38"/>
      <c r="N105" s="39"/>
      <c r="O105" s="38"/>
      <c r="BP105" s="33"/>
      <c r="BQ105" s="40" t="s">
        <v>456</v>
      </c>
    </row>
    <row r="106" spans="1:70" s="3" customFormat="1" ht="67.5" x14ac:dyDescent="0.25">
      <c r="A106" s="34" t="s">
        <v>680</v>
      </c>
      <c r="B106" s="35"/>
      <c r="C106" s="196" t="s">
        <v>661</v>
      </c>
      <c r="D106" s="196"/>
      <c r="E106" s="196"/>
      <c r="F106" s="34" t="s">
        <v>404</v>
      </c>
      <c r="G106" s="55">
        <v>14</v>
      </c>
      <c r="H106" s="38"/>
      <c r="I106" s="38"/>
      <c r="J106" s="38"/>
      <c r="K106" s="36" t="s">
        <v>40</v>
      </c>
      <c r="L106" s="38"/>
      <c r="M106" s="38"/>
      <c r="N106" s="39"/>
      <c r="O106" s="38"/>
      <c r="BP106" s="33"/>
      <c r="BQ106" s="40" t="s">
        <v>661</v>
      </c>
    </row>
    <row r="107" spans="1:70" s="3" customFormat="1" ht="15" x14ac:dyDescent="0.25">
      <c r="A107" s="197" t="s">
        <v>457</v>
      </c>
      <c r="B107" s="198"/>
      <c r="C107" s="198"/>
      <c r="D107" s="198"/>
      <c r="E107" s="198"/>
      <c r="F107" s="198"/>
      <c r="G107" s="198"/>
      <c r="H107" s="198"/>
      <c r="I107" s="198"/>
      <c r="J107" s="198"/>
      <c r="K107" s="198"/>
      <c r="L107" s="198"/>
      <c r="M107" s="198"/>
      <c r="N107" s="198"/>
      <c r="O107" s="199"/>
      <c r="BP107" s="33"/>
      <c r="BQ107" s="40"/>
      <c r="BR107" s="56" t="s">
        <v>457</v>
      </c>
    </row>
    <row r="108" spans="1:70" s="3" customFormat="1" ht="67.5" x14ac:dyDescent="0.25">
      <c r="A108" s="34" t="s">
        <v>309</v>
      </c>
      <c r="B108" s="35"/>
      <c r="C108" s="196" t="s">
        <v>1287</v>
      </c>
      <c r="D108" s="196"/>
      <c r="E108" s="196"/>
      <c r="F108" s="34" t="s">
        <v>470</v>
      </c>
      <c r="G108" s="55">
        <v>2</v>
      </c>
      <c r="H108" s="38"/>
      <c r="I108" s="38"/>
      <c r="J108" s="38"/>
      <c r="K108" s="36" t="s">
        <v>40</v>
      </c>
      <c r="L108" s="38"/>
      <c r="M108" s="38"/>
      <c r="N108" s="39"/>
      <c r="O108" s="38"/>
      <c r="BP108" s="33"/>
      <c r="BQ108" s="40" t="s">
        <v>1287</v>
      </c>
      <c r="BR108" s="56"/>
    </row>
    <row r="109" spans="1:70" s="3" customFormat="1" ht="67.5" x14ac:dyDescent="0.25">
      <c r="A109" s="34" t="s">
        <v>539</v>
      </c>
      <c r="B109" s="35"/>
      <c r="C109" s="196" t="s">
        <v>684</v>
      </c>
      <c r="D109" s="196"/>
      <c r="E109" s="196"/>
      <c r="F109" s="34" t="s">
        <v>404</v>
      </c>
      <c r="G109" s="55">
        <v>44</v>
      </c>
      <c r="H109" s="38"/>
      <c r="I109" s="38"/>
      <c r="J109" s="38"/>
      <c r="K109" s="36" t="s">
        <v>40</v>
      </c>
      <c r="L109" s="38"/>
      <c r="M109" s="38"/>
      <c r="N109" s="39"/>
      <c r="O109" s="38"/>
      <c r="BP109" s="33"/>
      <c r="BQ109" s="40" t="s">
        <v>684</v>
      </c>
      <c r="BR109" s="56"/>
    </row>
    <row r="110" spans="1:70" s="3" customFormat="1" ht="67.5" x14ac:dyDescent="0.25">
      <c r="A110" s="34" t="s">
        <v>542</v>
      </c>
      <c r="B110" s="35"/>
      <c r="C110" s="196" t="s">
        <v>458</v>
      </c>
      <c r="D110" s="196"/>
      <c r="E110" s="196"/>
      <c r="F110" s="34" t="s">
        <v>404</v>
      </c>
      <c r="G110" s="55">
        <v>207</v>
      </c>
      <c r="H110" s="38"/>
      <c r="I110" s="38"/>
      <c r="J110" s="38"/>
      <c r="K110" s="36" t="s">
        <v>40</v>
      </c>
      <c r="L110" s="38"/>
      <c r="M110" s="38"/>
      <c r="N110" s="39"/>
      <c r="O110" s="38"/>
      <c r="BP110" s="33"/>
      <c r="BQ110" s="40" t="s">
        <v>458</v>
      </c>
      <c r="BR110" s="56"/>
    </row>
    <row r="111" spans="1:70" s="3" customFormat="1" ht="67.5" x14ac:dyDescent="0.25">
      <c r="A111" s="34" t="s">
        <v>545</v>
      </c>
      <c r="B111" s="35"/>
      <c r="C111" s="196" t="s">
        <v>459</v>
      </c>
      <c r="D111" s="196"/>
      <c r="E111" s="196"/>
      <c r="F111" s="34" t="s">
        <v>404</v>
      </c>
      <c r="G111" s="55">
        <v>36</v>
      </c>
      <c r="H111" s="38"/>
      <c r="I111" s="38"/>
      <c r="J111" s="38"/>
      <c r="K111" s="36" t="s">
        <v>40</v>
      </c>
      <c r="L111" s="38"/>
      <c r="M111" s="38"/>
      <c r="N111" s="39"/>
      <c r="O111" s="38"/>
      <c r="BP111" s="33"/>
      <c r="BQ111" s="40" t="s">
        <v>459</v>
      </c>
      <c r="BR111" s="56"/>
    </row>
    <row r="112" spans="1:70" s="3" customFormat="1" ht="67.5" x14ac:dyDescent="0.25">
      <c r="A112" s="34" t="s">
        <v>315</v>
      </c>
      <c r="B112" s="35"/>
      <c r="C112" s="196" t="s">
        <v>460</v>
      </c>
      <c r="D112" s="196"/>
      <c r="E112" s="196"/>
      <c r="F112" s="34" t="s">
        <v>404</v>
      </c>
      <c r="G112" s="55">
        <v>55</v>
      </c>
      <c r="H112" s="38"/>
      <c r="I112" s="38"/>
      <c r="J112" s="38"/>
      <c r="K112" s="36" t="s">
        <v>40</v>
      </c>
      <c r="L112" s="38"/>
      <c r="M112" s="38"/>
      <c r="N112" s="39"/>
      <c r="O112" s="38"/>
      <c r="BP112" s="33"/>
      <c r="BQ112" s="40" t="s">
        <v>460</v>
      </c>
      <c r="BR112" s="56"/>
    </row>
    <row r="113" spans="1:70" s="3" customFormat="1" ht="67.5" x14ac:dyDescent="0.25">
      <c r="A113" s="34" t="s">
        <v>548</v>
      </c>
      <c r="B113" s="35"/>
      <c r="C113" s="196" t="s">
        <v>685</v>
      </c>
      <c r="D113" s="196"/>
      <c r="E113" s="196"/>
      <c r="F113" s="34" t="s">
        <v>404</v>
      </c>
      <c r="G113" s="55">
        <v>55</v>
      </c>
      <c r="H113" s="38"/>
      <c r="I113" s="38"/>
      <c r="J113" s="38"/>
      <c r="K113" s="36" t="s">
        <v>40</v>
      </c>
      <c r="L113" s="38"/>
      <c r="M113" s="38"/>
      <c r="N113" s="39"/>
      <c r="O113" s="38"/>
      <c r="BP113" s="33"/>
      <c r="BQ113" s="40" t="s">
        <v>685</v>
      </c>
      <c r="BR113" s="56"/>
    </row>
    <row r="114" spans="1:70" s="3" customFormat="1" ht="67.5" x14ac:dyDescent="0.25">
      <c r="A114" s="34" t="s">
        <v>686</v>
      </c>
      <c r="B114" s="35"/>
      <c r="C114" s="196" t="s">
        <v>461</v>
      </c>
      <c r="D114" s="196"/>
      <c r="E114" s="196"/>
      <c r="F114" s="34" t="s">
        <v>404</v>
      </c>
      <c r="G114" s="55">
        <v>414</v>
      </c>
      <c r="H114" s="38"/>
      <c r="I114" s="38"/>
      <c r="J114" s="38"/>
      <c r="K114" s="36" t="s">
        <v>40</v>
      </c>
      <c r="L114" s="38"/>
      <c r="M114" s="38"/>
      <c r="N114" s="39"/>
      <c r="O114" s="38"/>
      <c r="BP114" s="33"/>
      <c r="BQ114" s="40" t="s">
        <v>461</v>
      </c>
      <c r="BR114" s="56"/>
    </row>
    <row r="115" spans="1:70" s="3" customFormat="1" ht="67.5" x14ac:dyDescent="0.25">
      <c r="A115" s="34" t="s">
        <v>322</v>
      </c>
      <c r="B115" s="35"/>
      <c r="C115" s="196" t="s">
        <v>462</v>
      </c>
      <c r="D115" s="196"/>
      <c r="E115" s="196"/>
      <c r="F115" s="34" t="s">
        <v>463</v>
      </c>
      <c r="G115" s="55">
        <v>175</v>
      </c>
      <c r="H115" s="38"/>
      <c r="I115" s="38"/>
      <c r="J115" s="38"/>
      <c r="K115" s="36" t="s">
        <v>40</v>
      </c>
      <c r="L115" s="38"/>
      <c r="M115" s="38"/>
      <c r="N115" s="39"/>
      <c r="O115" s="38"/>
      <c r="BP115" s="33"/>
      <c r="BQ115" s="40" t="s">
        <v>462</v>
      </c>
      <c r="BR115" s="56"/>
    </row>
    <row r="116" spans="1:70" s="3" customFormat="1" ht="67.5" x14ac:dyDescent="0.25">
      <c r="A116" s="34" t="s">
        <v>561</v>
      </c>
      <c r="B116" s="35"/>
      <c r="C116" s="196" t="s">
        <v>464</v>
      </c>
      <c r="D116" s="196"/>
      <c r="E116" s="196"/>
      <c r="F116" s="34" t="s">
        <v>404</v>
      </c>
      <c r="G116" s="55">
        <v>1150</v>
      </c>
      <c r="H116" s="38"/>
      <c r="I116" s="38"/>
      <c r="J116" s="38"/>
      <c r="K116" s="36" t="s">
        <v>40</v>
      </c>
      <c r="L116" s="38"/>
      <c r="M116" s="38"/>
      <c r="N116" s="39"/>
      <c r="O116" s="38"/>
      <c r="BP116" s="33"/>
      <c r="BQ116" s="40" t="s">
        <v>464</v>
      </c>
      <c r="BR116" s="56"/>
    </row>
    <row r="117" spans="1:70" s="3" customFormat="1" ht="67.5" x14ac:dyDescent="0.25">
      <c r="A117" s="34" t="s">
        <v>329</v>
      </c>
      <c r="B117" s="35"/>
      <c r="C117" s="196" t="s">
        <v>688</v>
      </c>
      <c r="D117" s="196"/>
      <c r="E117" s="196"/>
      <c r="F117" s="34" t="s">
        <v>404</v>
      </c>
      <c r="G117" s="55">
        <v>500</v>
      </c>
      <c r="H117" s="38"/>
      <c r="I117" s="38"/>
      <c r="J117" s="38"/>
      <c r="K117" s="36" t="s">
        <v>40</v>
      </c>
      <c r="L117" s="38"/>
      <c r="M117" s="38"/>
      <c r="N117" s="39"/>
      <c r="O117" s="38"/>
      <c r="BP117" s="33"/>
      <c r="BQ117" s="40" t="s">
        <v>688</v>
      </c>
      <c r="BR117" s="56"/>
    </row>
    <row r="118" spans="1:70" s="3" customFormat="1" ht="67.5" x14ac:dyDescent="0.25">
      <c r="A118" s="34" t="s">
        <v>332</v>
      </c>
      <c r="B118" s="35"/>
      <c r="C118" s="196" t="s">
        <v>465</v>
      </c>
      <c r="D118" s="196"/>
      <c r="E118" s="196"/>
      <c r="F118" s="34" t="s">
        <v>404</v>
      </c>
      <c r="G118" s="55">
        <v>10900</v>
      </c>
      <c r="H118" s="38"/>
      <c r="I118" s="38"/>
      <c r="J118" s="38"/>
      <c r="K118" s="36" t="s">
        <v>40</v>
      </c>
      <c r="L118" s="38"/>
      <c r="M118" s="38"/>
      <c r="N118" s="39"/>
      <c r="O118" s="38"/>
      <c r="BP118" s="33"/>
      <c r="BQ118" s="40" t="s">
        <v>465</v>
      </c>
      <c r="BR118" s="56"/>
    </row>
    <row r="119" spans="1:70" s="3" customFormat="1" ht="67.5" x14ac:dyDescent="0.25">
      <c r="A119" s="34" t="s">
        <v>571</v>
      </c>
      <c r="B119" s="35"/>
      <c r="C119" s="196" t="s">
        <v>689</v>
      </c>
      <c r="D119" s="196"/>
      <c r="E119" s="196"/>
      <c r="F119" s="34" t="s">
        <v>404</v>
      </c>
      <c r="G119" s="55">
        <v>2000</v>
      </c>
      <c r="H119" s="38"/>
      <c r="I119" s="38"/>
      <c r="J119" s="38"/>
      <c r="K119" s="36" t="s">
        <v>40</v>
      </c>
      <c r="L119" s="38"/>
      <c r="M119" s="38"/>
      <c r="N119" s="39"/>
      <c r="O119" s="38"/>
      <c r="BP119" s="33"/>
      <c r="BQ119" s="40" t="s">
        <v>689</v>
      </c>
      <c r="BR119" s="56"/>
    </row>
    <row r="120" spans="1:70" s="3" customFormat="1" ht="67.5" x14ac:dyDescent="0.25">
      <c r="A120" s="34" t="s">
        <v>339</v>
      </c>
      <c r="B120" s="35"/>
      <c r="C120" s="196" t="s">
        <v>466</v>
      </c>
      <c r="D120" s="196"/>
      <c r="E120" s="196"/>
      <c r="F120" s="34" t="s">
        <v>404</v>
      </c>
      <c r="G120" s="55">
        <v>600</v>
      </c>
      <c r="H120" s="38"/>
      <c r="I120" s="38"/>
      <c r="J120" s="38"/>
      <c r="K120" s="36" t="s">
        <v>40</v>
      </c>
      <c r="L120" s="38"/>
      <c r="M120" s="38"/>
      <c r="N120" s="39"/>
      <c r="O120" s="38"/>
      <c r="BP120" s="33"/>
      <c r="BQ120" s="40" t="s">
        <v>466</v>
      </c>
      <c r="BR120" s="56"/>
    </row>
    <row r="121" spans="1:70" s="3" customFormat="1" ht="67.5" x14ac:dyDescent="0.25">
      <c r="A121" s="34" t="s">
        <v>342</v>
      </c>
      <c r="B121" s="35"/>
      <c r="C121" s="196" t="s">
        <v>467</v>
      </c>
      <c r="D121" s="196"/>
      <c r="E121" s="196"/>
      <c r="F121" s="34" t="s">
        <v>404</v>
      </c>
      <c r="G121" s="55">
        <v>4100</v>
      </c>
      <c r="H121" s="38"/>
      <c r="I121" s="38"/>
      <c r="J121" s="38"/>
      <c r="K121" s="36" t="s">
        <v>40</v>
      </c>
      <c r="L121" s="38"/>
      <c r="M121" s="38"/>
      <c r="N121" s="39"/>
      <c r="O121" s="38"/>
      <c r="BP121" s="33"/>
      <c r="BQ121" s="40" t="s">
        <v>467</v>
      </c>
      <c r="BR121" s="56"/>
    </row>
    <row r="122" spans="1:70" s="3" customFormat="1" ht="67.5" x14ac:dyDescent="0.25">
      <c r="A122" s="34" t="s">
        <v>345</v>
      </c>
      <c r="B122" s="35"/>
      <c r="C122" s="196" t="s">
        <v>468</v>
      </c>
      <c r="D122" s="196"/>
      <c r="E122" s="196"/>
      <c r="F122" s="34" t="s">
        <v>404</v>
      </c>
      <c r="G122" s="55">
        <v>600</v>
      </c>
      <c r="H122" s="38"/>
      <c r="I122" s="38"/>
      <c r="J122" s="38"/>
      <c r="K122" s="36" t="s">
        <v>40</v>
      </c>
      <c r="L122" s="38"/>
      <c r="M122" s="38"/>
      <c r="N122" s="39"/>
      <c r="O122" s="38"/>
      <c r="BP122" s="33"/>
      <c r="BQ122" s="40" t="s">
        <v>468</v>
      </c>
      <c r="BR122" s="56"/>
    </row>
    <row r="123" spans="1:70" s="3" customFormat="1" ht="67.5" x14ac:dyDescent="0.25">
      <c r="A123" s="34" t="s">
        <v>690</v>
      </c>
      <c r="B123" s="35"/>
      <c r="C123" s="196" t="s">
        <v>469</v>
      </c>
      <c r="D123" s="196"/>
      <c r="E123" s="196"/>
      <c r="F123" s="34" t="s">
        <v>470</v>
      </c>
      <c r="G123" s="55">
        <v>5</v>
      </c>
      <c r="H123" s="38"/>
      <c r="I123" s="38"/>
      <c r="J123" s="38"/>
      <c r="K123" s="36" t="s">
        <v>40</v>
      </c>
      <c r="L123" s="38"/>
      <c r="M123" s="38"/>
      <c r="N123" s="39"/>
      <c r="O123" s="38"/>
      <c r="BP123" s="33"/>
      <c r="BQ123" s="40" t="s">
        <v>469</v>
      </c>
      <c r="BR123" s="56"/>
    </row>
    <row r="124" spans="1:70" s="3" customFormat="1" ht="67.5" x14ac:dyDescent="0.25">
      <c r="A124" s="34" t="s">
        <v>591</v>
      </c>
      <c r="B124" s="35"/>
      <c r="C124" s="196" t="s">
        <v>1288</v>
      </c>
      <c r="D124" s="196"/>
      <c r="E124" s="196"/>
      <c r="F124" s="34" t="s">
        <v>470</v>
      </c>
      <c r="G124" s="55">
        <v>2</v>
      </c>
      <c r="H124" s="38"/>
      <c r="I124" s="38"/>
      <c r="J124" s="38"/>
      <c r="K124" s="36" t="s">
        <v>40</v>
      </c>
      <c r="L124" s="38"/>
      <c r="M124" s="38"/>
      <c r="N124" s="39"/>
      <c r="O124" s="38"/>
      <c r="BP124" s="33"/>
      <c r="BQ124" s="40" t="s">
        <v>1288</v>
      </c>
      <c r="BR124" s="56"/>
    </row>
    <row r="125" spans="1:70" s="3" customFormat="1" ht="67.5" x14ac:dyDescent="0.25">
      <c r="A125" s="34" t="s">
        <v>593</v>
      </c>
      <c r="B125" s="35"/>
      <c r="C125" s="196" t="s">
        <v>693</v>
      </c>
      <c r="D125" s="196"/>
      <c r="E125" s="196"/>
      <c r="F125" s="34" t="s">
        <v>470</v>
      </c>
      <c r="G125" s="55">
        <v>2</v>
      </c>
      <c r="H125" s="38"/>
      <c r="I125" s="38"/>
      <c r="J125" s="38"/>
      <c r="K125" s="36" t="s">
        <v>40</v>
      </c>
      <c r="L125" s="38"/>
      <c r="M125" s="38"/>
      <c r="N125" s="39"/>
      <c r="O125" s="38"/>
      <c r="BP125" s="33"/>
      <c r="BQ125" s="40" t="s">
        <v>693</v>
      </c>
      <c r="BR125" s="56"/>
    </row>
    <row r="126" spans="1:70" s="3" customFormat="1" ht="15" x14ac:dyDescent="0.25">
      <c r="A126" s="197" t="s">
        <v>505</v>
      </c>
      <c r="B126" s="198"/>
      <c r="C126" s="198"/>
      <c r="D126" s="198"/>
      <c r="E126" s="198"/>
      <c r="F126" s="198"/>
      <c r="G126" s="198"/>
      <c r="H126" s="198"/>
      <c r="I126" s="198"/>
      <c r="J126" s="198"/>
      <c r="K126" s="198"/>
      <c r="L126" s="198"/>
      <c r="M126" s="198"/>
      <c r="N126" s="198"/>
      <c r="O126" s="199"/>
      <c r="BP126" s="33"/>
      <c r="BQ126" s="40"/>
      <c r="BR126" s="56" t="s">
        <v>505</v>
      </c>
    </row>
    <row r="127" spans="1:70" s="3" customFormat="1" ht="67.5" x14ac:dyDescent="0.25">
      <c r="A127" s="34" t="s">
        <v>1143</v>
      </c>
      <c r="B127" s="35" t="s">
        <v>507</v>
      </c>
      <c r="C127" s="196" t="s">
        <v>508</v>
      </c>
      <c r="D127" s="196"/>
      <c r="E127" s="196"/>
      <c r="F127" s="34" t="s">
        <v>509</v>
      </c>
      <c r="G127" s="66">
        <v>0.26666699999999999</v>
      </c>
      <c r="H127" s="38" t="s">
        <v>510</v>
      </c>
      <c r="I127" s="38" t="s">
        <v>511</v>
      </c>
      <c r="J127" s="38">
        <v>10834.99</v>
      </c>
      <c r="K127" s="36" t="s">
        <v>40</v>
      </c>
      <c r="L127" s="38">
        <v>3471.88</v>
      </c>
      <c r="M127" s="38">
        <v>524.34</v>
      </c>
      <c r="N127" s="39" t="s">
        <v>1057</v>
      </c>
      <c r="O127" s="38">
        <v>2889.33</v>
      </c>
      <c r="BP127" s="33"/>
      <c r="BQ127" s="40" t="s">
        <v>508</v>
      </c>
      <c r="BR127" s="56"/>
    </row>
    <row r="128" spans="1:70" s="3" customFormat="1" ht="15" x14ac:dyDescent="0.25">
      <c r="A128" s="41"/>
      <c r="B128" s="42"/>
      <c r="C128" s="43" t="s">
        <v>1058</v>
      </c>
      <c r="D128" s="44"/>
      <c r="E128" s="44"/>
      <c r="F128" s="44"/>
      <c r="G128" s="44"/>
      <c r="H128" s="44"/>
      <c r="I128" s="44"/>
      <c r="J128" s="44"/>
      <c r="K128" s="44"/>
      <c r="L128" s="44"/>
      <c r="M128" s="44"/>
      <c r="N128" s="44"/>
      <c r="O128" s="45"/>
      <c r="BP128" s="33"/>
      <c r="BQ128" s="40"/>
      <c r="BR128" s="56"/>
    </row>
    <row r="129" spans="1:70" s="3" customFormat="1" ht="15" x14ac:dyDescent="0.25">
      <c r="A129" s="46"/>
      <c r="B129" s="47"/>
      <c r="C129" s="47"/>
      <c r="D129" s="47"/>
      <c r="E129" s="48" t="s">
        <v>1059</v>
      </c>
      <c r="F129" s="48"/>
      <c r="G129" s="49"/>
      <c r="H129" s="50"/>
      <c r="I129" s="17"/>
      <c r="J129" s="17"/>
      <c r="K129" s="17"/>
      <c r="L129" s="51">
        <v>494.05</v>
      </c>
      <c r="M129" s="52"/>
      <c r="N129" s="52"/>
      <c r="O129" s="53"/>
      <c r="BP129" s="33"/>
      <c r="BQ129" s="40"/>
      <c r="BR129" s="56"/>
    </row>
    <row r="130" spans="1:70" s="3" customFormat="1" ht="15" x14ac:dyDescent="0.25">
      <c r="A130" s="46"/>
      <c r="B130" s="47"/>
      <c r="C130" s="47"/>
      <c r="D130" s="47"/>
      <c r="E130" s="48" t="s">
        <v>1060</v>
      </c>
      <c r="F130" s="48"/>
      <c r="G130" s="49"/>
      <c r="H130" s="50"/>
      <c r="I130" s="17"/>
      <c r="J130" s="17"/>
      <c r="K130" s="17"/>
      <c r="L130" s="51">
        <v>268.05</v>
      </c>
      <c r="M130" s="52"/>
      <c r="N130" s="52"/>
      <c r="O130" s="53"/>
      <c r="BP130" s="33"/>
      <c r="BQ130" s="40"/>
      <c r="BR130" s="56"/>
    </row>
    <row r="131" spans="1:70" s="3" customFormat="1" ht="15" x14ac:dyDescent="0.25">
      <c r="A131" s="46"/>
      <c r="B131" s="47"/>
      <c r="C131" s="47"/>
      <c r="D131" s="47"/>
      <c r="E131" s="48" t="s">
        <v>45</v>
      </c>
      <c r="F131" s="48"/>
      <c r="G131" s="49"/>
      <c r="H131" s="50"/>
      <c r="I131" s="17"/>
      <c r="J131" s="17"/>
      <c r="K131" s="17"/>
      <c r="L131" s="51">
        <v>4233.9799999999996</v>
      </c>
      <c r="M131" s="52"/>
      <c r="N131" s="52"/>
      <c r="O131" s="53"/>
      <c r="BP131" s="33"/>
      <c r="BQ131" s="40"/>
      <c r="BR131" s="56"/>
    </row>
    <row r="132" spans="1:70" s="3" customFormat="1" ht="67.5" x14ac:dyDescent="0.25">
      <c r="A132" s="34" t="s">
        <v>1144</v>
      </c>
      <c r="B132" s="35" t="s">
        <v>516</v>
      </c>
      <c r="C132" s="196" t="s">
        <v>517</v>
      </c>
      <c r="D132" s="196"/>
      <c r="E132" s="196"/>
      <c r="F132" s="34" t="s">
        <v>487</v>
      </c>
      <c r="G132" s="65">
        <v>-4.0000000000000001E-3</v>
      </c>
      <c r="H132" s="38">
        <v>715695.09</v>
      </c>
      <c r="I132" s="38"/>
      <c r="J132" s="38">
        <v>715695.09</v>
      </c>
      <c r="K132" s="36" t="s">
        <v>40</v>
      </c>
      <c r="L132" s="38">
        <v>-2862.78</v>
      </c>
      <c r="M132" s="38"/>
      <c r="N132" s="39"/>
      <c r="O132" s="38">
        <v>-2862.78</v>
      </c>
      <c r="BP132" s="33"/>
      <c r="BQ132" s="40" t="s">
        <v>517</v>
      </c>
      <c r="BR132" s="56"/>
    </row>
    <row r="133" spans="1:70" s="3" customFormat="1" ht="67.5" x14ac:dyDescent="0.25">
      <c r="A133" s="34" t="s">
        <v>981</v>
      </c>
      <c r="B133" s="35" t="s">
        <v>518</v>
      </c>
      <c r="C133" s="196" t="s">
        <v>519</v>
      </c>
      <c r="D133" s="196"/>
      <c r="E133" s="196"/>
      <c r="F133" s="34" t="s">
        <v>404</v>
      </c>
      <c r="G133" s="55">
        <v>10</v>
      </c>
      <c r="H133" s="38"/>
      <c r="I133" s="38"/>
      <c r="J133" s="38"/>
      <c r="K133" s="36" t="s">
        <v>40</v>
      </c>
      <c r="L133" s="38"/>
      <c r="M133" s="38"/>
      <c r="N133" s="39"/>
      <c r="O133" s="38"/>
      <c r="BP133" s="33"/>
      <c r="BQ133" s="40" t="s">
        <v>519</v>
      </c>
      <c r="BR133" s="56"/>
    </row>
    <row r="134" spans="1:70" s="3" customFormat="1" ht="15" x14ac:dyDescent="0.25">
      <c r="A134" s="197" t="s">
        <v>473</v>
      </c>
      <c r="B134" s="198"/>
      <c r="C134" s="198"/>
      <c r="D134" s="198"/>
      <c r="E134" s="198"/>
      <c r="F134" s="198"/>
      <c r="G134" s="198"/>
      <c r="H134" s="198"/>
      <c r="I134" s="198"/>
      <c r="J134" s="198"/>
      <c r="K134" s="198"/>
      <c r="L134" s="198"/>
      <c r="M134" s="198"/>
      <c r="N134" s="198"/>
      <c r="O134" s="199"/>
      <c r="BP134" s="33"/>
      <c r="BQ134" s="40"/>
      <c r="BR134" s="56" t="s">
        <v>473</v>
      </c>
    </row>
    <row r="135" spans="1:70" s="3" customFormat="1" ht="67.5" x14ac:dyDescent="0.25">
      <c r="A135" s="34" t="s">
        <v>700</v>
      </c>
      <c r="B135" s="35" t="s">
        <v>475</v>
      </c>
      <c r="C135" s="196" t="s">
        <v>476</v>
      </c>
      <c r="D135" s="196"/>
      <c r="E135" s="196"/>
      <c r="F135" s="34" t="s">
        <v>477</v>
      </c>
      <c r="G135" s="54">
        <v>50.1</v>
      </c>
      <c r="H135" s="38" t="s">
        <v>478</v>
      </c>
      <c r="I135" s="38" t="s">
        <v>479</v>
      </c>
      <c r="J135" s="38">
        <v>58.12</v>
      </c>
      <c r="K135" s="36" t="s">
        <v>40</v>
      </c>
      <c r="L135" s="38">
        <v>90830.8</v>
      </c>
      <c r="M135" s="38">
        <v>83089.350000000006</v>
      </c>
      <c r="N135" s="39" t="s">
        <v>1289</v>
      </c>
      <c r="O135" s="38">
        <v>2911.81</v>
      </c>
      <c r="BP135" s="33"/>
      <c r="BQ135" s="40" t="s">
        <v>476</v>
      </c>
      <c r="BR135" s="56"/>
    </row>
    <row r="136" spans="1:70" s="3" customFormat="1" ht="15" x14ac:dyDescent="0.25">
      <c r="A136" s="41"/>
      <c r="B136" s="42"/>
      <c r="C136" s="43" t="s">
        <v>1290</v>
      </c>
      <c r="D136" s="44"/>
      <c r="E136" s="44"/>
      <c r="F136" s="44"/>
      <c r="G136" s="44"/>
      <c r="H136" s="44"/>
      <c r="I136" s="44"/>
      <c r="J136" s="44"/>
      <c r="K136" s="44"/>
      <c r="L136" s="44"/>
      <c r="M136" s="44"/>
      <c r="N136" s="44"/>
      <c r="O136" s="45"/>
      <c r="BP136" s="33"/>
      <c r="BQ136" s="40"/>
      <c r="BR136" s="56"/>
    </row>
    <row r="137" spans="1:70" s="3" customFormat="1" ht="15" x14ac:dyDescent="0.25">
      <c r="A137" s="46"/>
      <c r="B137" s="47"/>
      <c r="C137" s="47"/>
      <c r="D137" s="47"/>
      <c r="E137" s="48" t="s">
        <v>1291</v>
      </c>
      <c r="F137" s="48"/>
      <c r="G137" s="49"/>
      <c r="H137" s="50"/>
      <c r="I137" s="17"/>
      <c r="J137" s="17"/>
      <c r="K137" s="17"/>
      <c r="L137" s="51">
        <v>80911.58</v>
      </c>
      <c r="M137" s="52"/>
      <c r="N137" s="52"/>
      <c r="O137" s="53"/>
      <c r="BP137" s="33"/>
      <c r="BQ137" s="40"/>
      <c r="BR137" s="56"/>
    </row>
    <row r="138" spans="1:70" s="3" customFormat="1" ht="15" x14ac:dyDescent="0.25">
      <c r="A138" s="46"/>
      <c r="B138" s="47"/>
      <c r="C138" s="47"/>
      <c r="D138" s="47"/>
      <c r="E138" s="48" t="s">
        <v>1292</v>
      </c>
      <c r="F138" s="48"/>
      <c r="G138" s="49"/>
      <c r="H138" s="50"/>
      <c r="I138" s="17"/>
      <c r="J138" s="17"/>
      <c r="K138" s="17"/>
      <c r="L138" s="51">
        <v>42541.14</v>
      </c>
      <c r="M138" s="52"/>
      <c r="N138" s="52"/>
      <c r="O138" s="53"/>
      <c r="BP138" s="33"/>
      <c r="BQ138" s="40"/>
      <c r="BR138" s="56"/>
    </row>
    <row r="139" spans="1:70" s="3" customFormat="1" ht="15" x14ac:dyDescent="0.25">
      <c r="A139" s="46"/>
      <c r="B139" s="47"/>
      <c r="C139" s="47"/>
      <c r="D139" s="47"/>
      <c r="E139" s="48" t="s">
        <v>45</v>
      </c>
      <c r="F139" s="48"/>
      <c r="G139" s="49"/>
      <c r="H139" s="50"/>
      <c r="I139" s="17"/>
      <c r="J139" s="17"/>
      <c r="K139" s="17"/>
      <c r="L139" s="51">
        <v>214283.51999999999</v>
      </c>
      <c r="M139" s="52"/>
      <c r="N139" s="52"/>
      <c r="O139" s="53"/>
      <c r="BP139" s="33"/>
      <c r="BQ139" s="40"/>
      <c r="BR139" s="56"/>
    </row>
    <row r="140" spans="1:70" s="3" customFormat="1" ht="67.5" x14ac:dyDescent="0.25">
      <c r="A140" s="34" t="s">
        <v>1145</v>
      </c>
      <c r="B140" s="35" t="s">
        <v>485</v>
      </c>
      <c r="C140" s="196" t="s">
        <v>486</v>
      </c>
      <c r="D140" s="196"/>
      <c r="E140" s="196"/>
      <c r="F140" s="34" t="s">
        <v>487</v>
      </c>
      <c r="G140" s="64">
        <v>-5.0099999999999999E-2</v>
      </c>
      <c r="H140" s="38">
        <v>47206.35</v>
      </c>
      <c r="I140" s="38"/>
      <c r="J140" s="38">
        <v>47206.35</v>
      </c>
      <c r="K140" s="36" t="s">
        <v>40</v>
      </c>
      <c r="L140" s="38">
        <v>-2365.04</v>
      </c>
      <c r="M140" s="38"/>
      <c r="N140" s="39"/>
      <c r="O140" s="38">
        <v>-2365.04</v>
      </c>
      <c r="BP140" s="33"/>
      <c r="BQ140" s="40" t="s">
        <v>486</v>
      </c>
      <c r="BR140" s="56"/>
    </row>
    <row r="141" spans="1:70" s="3" customFormat="1" ht="67.5" x14ac:dyDescent="0.25">
      <c r="A141" s="34" t="s">
        <v>702</v>
      </c>
      <c r="B141" s="35"/>
      <c r="C141" s="196" t="s">
        <v>488</v>
      </c>
      <c r="D141" s="196"/>
      <c r="E141" s="196"/>
      <c r="F141" s="34" t="s">
        <v>404</v>
      </c>
      <c r="G141" s="55">
        <v>501</v>
      </c>
      <c r="H141" s="38"/>
      <c r="I141" s="38"/>
      <c r="J141" s="38"/>
      <c r="K141" s="36" t="s">
        <v>40</v>
      </c>
      <c r="L141" s="38"/>
      <c r="M141" s="38"/>
      <c r="N141" s="39"/>
      <c r="O141" s="38"/>
      <c r="BP141" s="33"/>
      <c r="BQ141" s="40" t="s">
        <v>488</v>
      </c>
      <c r="BR141" s="56"/>
    </row>
    <row r="142" spans="1:70" s="3" customFormat="1" ht="67.5" x14ac:dyDescent="0.25">
      <c r="A142" s="34" t="s">
        <v>987</v>
      </c>
      <c r="B142" s="35"/>
      <c r="C142" s="196" t="s">
        <v>703</v>
      </c>
      <c r="D142" s="196"/>
      <c r="E142" s="196"/>
      <c r="F142" s="34" t="s">
        <v>404</v>
      </c>
      <c r="G142" s="55">
        <v>38</v>
      </c>
      <c r="H142" s="38"/>
      <c r="I142" s="38"/>
      <c r="J142" s="38"/>
      <c r="K142" s="36" t="s">
        <v>40</v>
      </c>
      <c r="L142" s="38"/>
      <c r="M142" s="38"/>
      <c r="N142" s="39"/>
      <c r="O142" s="38"/>
      <c r="BP142" s="33"/>
      <c r="BQ142" s="40" t="s">
        <v>703</v>
      </c>
      <c r="BR142" s="56"/>
    </row>
    <row r="143" spans="1:70" s="3" customFormat="1" ht="67.5" x14ac:dyDescent="0.25">
      <c r="A143" s="34" t="s">
        <v>708</v>
      </c>
      <c r="B143" s="35" t="s">
        <v>301</v>
      </c>
      <c r="C143" s="196" t="s">
        <v>302</v>
      </c>
      <c r="D143" s="196"/>
      <c r="E143" s="196"/>
      <c r="F143" s="34" t="s">
        <v>37</v>
      </c>
      <c r="G143" s="55">
        <v>1</v>
      </c>
      <c r="H143" s="38" t="s">
        <v>303</v>
      </c>
      <c r="I143" s="38" t="s">
        <v>304</v>
      </c>
      <c r="J143" s="38">
        <v>1471.29</v>
      </c>
      <c r="K143" s="36" t="s">
        <v>40</v>
      </c>
      <c r="L143" s="38">
        <v>16764.990000000002</v>
      </c>
      <c r="M143" s="38">
        <v>14856.77</v>
      </c>
      <c r="N143" s="39" t="s">
        <v>304</v>
      </c>
      <c r="O143" s="38">
        <v>1471.29</v>
      </c>
      <c r="BP143" s="33"/>
      <c r="BQ143" s="40" t="s">
        <v>302</v>
      </c>
      <c r="BR143" s="56"/>
    </row>
    <row r="144" spans="1:70" s="3" customFormat="1" ht="15" x14ac:dyDescent="0.25">
      <c r="A144" s="41"/>
      <c r="B144" s="42"/>
      <c r="C144" s="43" t="s">
        <v>1076</v>
      </c>
      <c r="D144" s="44"/>
      <c r="E144" s="44"/>
      <c r="F144" s="44"/>
      <c r="G144" s="44"/>
      <c r="H144" s="44"/>
      <c r="I144" s="44"/>
      <c r="J144" s="44"/>
      <c r="K144" s="44"/>
      <c r="L144" s="44"/>
      <c r="M144" s="44"/>
      <c r="N144" s="44"/>
      <c r="O144" s="45"/>
      <c r="BP144" s="33"/>
      <c r="BQ144" s="40"/>
      <c r="BR144" s="56"/>
    </row>
    <row r="145" spans="1:70" s="3" customFormat="1" ht="15" x14ac:dyDescent="0.25">
      <c r="A145" s="46"/>
      <c r="B145" s="47"/>
      <c r="C145" s="47"/>
      <c r="D145" s="47"/>
      <c r="E145" s="48" t="s">
        <v>1293</v>
      </c>
      <c r="F145" s="48"/>
      <c r="G145" s="49"/>
      <c r="H145" s="50"/>
      <c r="I145" s="17"/>
      <c r="J145" s="17"/>
      <c r="K145" s="17"/>
      <c r="L145" s="51">
        <v>14429.66</v>
      </c>
      <c r="M145" s="52"/>
      <c r="N145" s="52"/>
      <c r="O145" s="53"/>
      <c r="BP145" s="33"/>
      <c r="BQ145" s="40"/>
      <c r="BR145" s="56"/>
    </row>
    <row r="146" spans="1:70" s="3" customFormat="1" ht="15" x14ac:dyDescent="0.25">
      <c r="A146" s="46"/>
      <c r="B146" s="47"/>
      <c r="C146" s="47"/>
      <c r="D146" s="47"/>
      <c r="E146" s="48" t="s">
        <v>1294</v>
      </c>
      <c r="F146" s="48"/>
      <c r="G146" s="49"/>
      <c r="H146" s="50"/>
      <c r="I146" s="17"/>
      <c r="J146" s="17"/>
      <c r="K146" s="17"/>
      <c r="L146" s="51">
        <v>7586.73</v>
      </c>
      <c r="M146" s="52"/>
      <c r="N146" s="52"/>
      <c r="O146" s="53"/>
      <c r="BP146" s="33"/>
      <c r="BQ146" s="40"/>
      <c r="BR146" s="56"/>
    </row>
    <row r="147" spans="1:70" s="3" customFormat="1" ht="15" x14ac:dyDescent="0.25">
      <c r="A147" s="46"/>
      <c r="B147" s="47"/>
      <c r="C147" s="47"/>
      <c r="D147" s="47"/>
      <c r="E147" s="48" t="s">
        <v>45</v>
      </c>
      <c r="F147" s="48"/>
      <c r="G147" s="49"/>
      <c r="H147" s="50"/>
      <c r="I147" s="17"/>
      <c r="J147" s="17"/>
      <c r="K147" s="17"/>
      <c r="L147" s="51">
        <v>38781.379999999997</v>
      </c>
      <c r="M147" s="52"/>
      <c r="N147" s="52"/>
      <c r="O147" s="53"/>
      <c r="BP147" s="33"/>
      <c r="BQ147" s="40"/>
      <c r="BR147" s="56"/>
    </row>
    <row r="148" spans="1:70" s="3" customFormat="1" ht="67.5" x14ac:dyDescent="0.25">
      <c r="A148" s="34" t="s">
        <v>709</v>
      </c>
      <c r="B148" s="35" t="s">
        <v>495</v>
      </c>
      <c r="C148" s="196" t="s">
        <v>496</v>
      </c>
      <c r="D148" s="196"/>
      <c r="E148" s="196"/>
      <c r="F148" s="34" t="s">
        <v>497</v>
      </c>
      <c r="G148" s="37">
        <v>-2.04</v>
      </c>
      <c r="H148" s="38">
        <v>655.95</v>
      </c>
      <c r="I148" s="38"/>
      <c r="J148" s="38">
        <v>655.95</v>
      </c>
      <c r="K148" s="36" t="s">
        <v>40</v>
      </c>
      <c r="L148" s="38">
        <v>-1338.14</v>
      </c>
      <c r="M148" s="38"/>
      <c r="N148" s="39"/>
      <c r="O148" s="38">
        <v>-1338.14</v>
      </c>
      <c r="BP148" s="33"/>
      <c r="BQ148" s="40" t="s">
        <v>496</v>
      </c>
      <c r="BR148" s="56"/>
    </row>
    <row r="149" spans="1:70" s="3" customFormat="1" ht="67.5" x14ac:dyDescent="0.25">
      <c r="A149" s="34" t="s">
        <v>1295</v>
      </c>
      <c r="B149" s="35" t="s">
        <v>499</v>
      </c>
      <c r="C149" s="196" t="s">
        <v>500</v>
      </c>
      <c r="D149" s="196"/>
      <c r="E149" s="196"/>
      <c r="F149" s="34" t="s">
        <v>497</v>
      </c>
      <c r="G149" s="37">
        <v>-2.04</v>
      </c>
      <c r="H149" s="38">
        <v>17.12</v>
      </c>
      <c r="I149" s="38"/>
      <c r="J149" s="38">
        <v>17.12</v>
      </c>
      <c r="K149" s="36" t="s">
        <v>40</v>
      </c>
      <c r="L149" s="38">
        <v>-34.92</v>
      </c>
      <c r="M149" s="38"/>
      <c r="N149" s="39"/>
      <c r="O149" s="38">
        <v>-34.92</v>
      </c>
      <c r="BP149" s="33"/>
      <c r="BQ149" s="40" t="s">
        <v>500</v>
      </c>
      <c r="BR149" s="56"/>
    </row>
    <row r="150" spans="1:70" s="3" customFormat="1" ht="67.5" x14ac:dyDescent="0.25">
      <c r="A150" s="34" t="s">
        <v>712</v>
      </c>
      <c r="B150" s="35"/>
      <c r="C150" s="196" t="s">
        <v>501</v>
      </c>
      <c r="D150" s="196"/>
      <c r="E150" s="196"/>
      <c r="F150" s="34" t="s">
        <v>145</v>
      </c>
      <c r="G150" s="55">
        <v>102</v>
      </c>
      <c r="H150" s="38"/>
      <c r="I150" s="38"/>
      <c r="J150" s="38"/>
      <c r="K150" s="36" t="s">
        <v>40</v>
      </c>
      <c r="L150" s="38"/>
      <c r="M150" s="38"/>
      <c r="N150" s="39"/>
      <c r="O150" s="38"/>
      <c r="BP150" s="33"/>
      <c r="BQ150" s="40" t="s">
        <v>501</v>
      </c>
      <c r="BR150" s="56"/>
    </row>
    <row r="151" spans="1:70" s="3" customFormat="1" ht="15" x14ac:dyDescent="0.25">
      <c r="A151" s="41"/>
      <c r="B151" s="42"/>
      <c r="C151" s="43" t="s">
        <v>167</v>
      </c>
      <c r="D151" s="44"/>
      <c r="E151" s="44"/>
      <c r="F151" s="44"/>
      <c r="G151" s="44"/>
      <c r="H151" s="44"/>
      <c r="I151" s="44"/>
      <c r="J151" s="44"/>
      <c r="K151" s="44"/>
      <c r="L151" s="44"/>
      <c r="M151" s="44"/>
      <c r="N151" s="44"/>
      <c r="O151" s="45"/>
      <c r="BP151" s="33"/>
      <c r="BQ151" s="40"/>
      <c r="BR151" s="56"/>
    </row>
    <row r="152" spans="1:70" s="3" customFormat="1" ht="67.5" x14ac:dyDescent="0.25">
      <c r="A152" s="34" t="s">
        <v>994</v>
      </c>
      <c r="B152" s="35"/>
      <c r="C152" s="196" t="s">
        <v>503</v>
      </c>
      <c r="D152" s="196"/>
      <c r="E152" s="196"/>
      <c r="F152" s="34" t="s">
        <v>504</v>
      </c>
      <c r="G152" s="55">
        <v>1</v>
      </c>
      <c r="H152" s="38"/>
      <c r="I152" s="38"/>
      <c r="J152" s="38"/>
      <c r="K152" s="36" t="s">
        <v>40</v>
      </c>
      <c r="L152" s="38"/>
      <c r="M152" s="38"/>
      <c r="N152" s="39"/>
      <c r="O152" s="38"/>
      <c r="BP152" s="33"/>
      <c r="BQ152" s="40" t="s">
        <v>503</v>
      </c>
      <c r="BR152" s="56"/>
    </row>
    <row r="153" spans="1:70" s="3" customFormat="1" ht="15" x14ac:dyDescent="0.25">
      <c r="A153" s="197" t="s">
        <v>520</v>
      </c>
      <c r="B153" s="198"/>
      <c r="C153" s="198"/>
      <c r="D153" s="198"/>
      <c r="E153" s="198"/>
      <c r="F153" s="198"/>
      <c r="G153" s="198"/>
      <c r="H153" s="198"/>
      <c r="I153" s="198"/>
      <c r="J153" s="198"/>
      <c r="K153" s="198"/>
      <c r="L153" s="198"/>
      <c r="M153" s="198"/>
      <c r="N153" s="198"/>
      <c r="O153" s="199"/>
      <c r="BP153" s="33"/>
      <c r="BQ153" s="40"/>
      <c r="BR153" s="56" t="s">
        <v>520</v>
      </c>
    </row>
    <row r="154" spans="1:70" s="3" customFormat="1" ht="67.5" x14ac:dyDescent="0.25">
      <c r="A154" s="34" t="s">
        <v>718</v>
      </c>
      <c r="B154" s="35" t="s">
        <v>522</v>
      </c>
      <c r="C154" s="196" t="s">
        <v>523</v>
      </c>
      <c r="D154" s="196"/>
      <c r="E154" s="196"/>
      <c r="F154" s="34" t="s">
        <v>37</v>
      </c>
      <c r="G154" s="37">
        <v>29.15</v>
      </c>
      <c r="H154" s="38" t="s">
        <v>524</v>
      </c>
      <c r="I154" s="38" t="s">
        <v>525</v>
      </c>
      <c r="J154" s="38">
        <v>5162.1000000000004</v>
      </c>
      <c r="K154" s="36" t="s">
        <v>40</v>
      </c>
      <c r="L154" s="38">
        <v>591187.36</v>
      </c>
      <c r="M154" s="38">
        <v>373824.56</v>
      </c>
      <c r="N154" s="39" t="s">
        <v>1296</v>
      </c>
      <c r="O154" s="38">
        <v>150475.21</v>
      </c>
      <c r="BP154" s="33"/>
      <c r="BQ154" s="40" t="s">
        <v>523</v>
      </c>
      <c r="BR154" s="56"/>
    </row>
    <row r="155" spans="1:70" s="3" customFormat="1" ht="15" x14ac:dyDescent="0.25">
      <c r="A155" s="41"/>
      <c r="B155" s="42"/>
      <c r="C155" s="43" t="s">
        <v>1297</v>
      </c>
      <c r="D155" s="44"/>
      <c r="E155" s="44"/>
      <c r="F155" s="44"/>
      <c r="G155" s="44"/>
      <c r="H155" s="44"/>
      <c r="I155" s="44"/>
      <c r="J155" s="44"/>
      <c r="K155" s="44"/>
      <c r="L155" s="44"/>
      <c r="M155" s="44"/>
      <c r="N155" s="44"/>
      <c r="O155" s="45"/>
      <c r="BP155" s="33"/>
      <c r="BQ155" s="40"/>
      <c r="BR155" s="56"/>
    </row>
    <row r="156" spans="1:70" s="3" customFormat="1" ht="15" x14ac:dyDescent="0.25">
      <c r="A156" s="46"/>
      <c r="B156" s="47"/>
      <c r="C156" s="47"/>
      <c r="D156" s="47"/>
      <c r="E156" s="48" t="s">
        <v>1298</v>
      </c>
      <c r="F156" s="48"/>
      <c r="G156" s="49"/>
      <c r="H156" s="50"/>
      <c r="I156" s="17"/>
      <c r="J156" s="17"/>
      <c r="K156" s="17"/>
      <c r="L156" s="51">
        <v>365847.94</v>
      </c>
      <c r="M156" s="52"/>
      <c r="N156" s="52"/>
      <c r="O156" s="53"/>
      <c r="BP156" s="33"/>
      <c r="BQ156" s="40"/>
      <c r="BR156" s="56"/>
    </row>
    <row r="157" spans="1:70" s="3" customFormat="1" ht="15" x14ac:dyDescent="0.25">
      <c r="A157" s="46"/>
      <c r="B157" s="47"/>
      <c r="C157" s="47"/>
      <c r="D157" s="47"/>
      <c r="E157" s="48" t="s">
        <v>1299</v>
      </c>
      <c r="F157" s="48"/>
      <c r="G157" s="49"/>
      <c r="H157" s="50"/>
      <c r="I157" s="17"/>
      <c r="J157" s="17"/>
      <c r="K157" s="17"/>
      <c r="L157" s="51">
        <v>192353.04</v>
      </c>
      <c r="M157" s="52"/>
      <c r="N157" s="52"/>
      <c r="O157" s="53"/>
      <c r="BP157" s="33"/>
      <c r="BQ157" s="40"/>
      <c r="BR157" s="56"/>
    </row>
    <row r="158" spans="1:70" s="3" customFormat="1" ht="15" x14ac:dyDescent="0.25">
      <c r="A158" s="46"/>
      <c r="B158" s="47"/>
      <c r="C158" s="47"/>
      <c r="D158" s="47"/>
      <c r="E158" s="48" t="s">
        <v>45</v>
      </c>
      <c r="F158" s="48"/>
      <c r="G158" s="49"/>
      <c r="H158" s="50"/>
      <c r="I158" s="17"/>
      <c r="J158" s="17"/>
      <c r="K158" s="17"/>
      <c r="L158" s="51">
        <v>1149388.3400000001</v>
      </c>
      <c r="M158" s="52"/>
      <c r="N158" s="52"/>
      <c r="O158" s="53"/>
      <c r="BP158" s="33"/>
      <c r="BQ158" s="40"/>
      <c r="BR158" s="56"/>
    </row>
    <row r="159" spans="1:70" s="3" customFormat="1" ht="67.5" x14ac:dyDescent="0.25">
      <c r="A159" s="34" t="s">
        <v>1152</v>
      </c>
      <c r="B159" s="35" t="s">
        <v>531</v>
      </c>
      <c r="C159" s="196" t="s">
        <v>532</v>
      </c>
      <c r="D159" s="196"/>
      <c r="E159" s="196"/>
      <c r="F159" s="34" t="s">
        <v>487</v>
      </c>
      <c r="G159" s="66">
        <v>-6.3547000000000006E-2</v>
      </c>
      <c r="H159" s="38">
        <v>154011.51999999999</v>
      </c>
      <c r="I159" s="38"/>
      <c r="J159" s="38">
        <v>154011.51999999999</v>
      </c>
      <c r="K159" s="36" t="s">
        <v>40</v>
      </c>
      <c r="L159" s="38">
        <v>-9786.9699999999993</v>
      </c>
      <c r="M159" s="38"/>
      <c r="N159" s="39"/>
      <c r="O159" s="38">
        <v>-9786.9699999999993</v>
      </c>
      <c r="BP159" s="33"/>
      <c r="BQ159" s="40" t="s">
        <v>532</v>
      </c>
      <c r="BR159" s="56"/>
    </row>
    <row r="160" spans="1:70" s="3" customFormat="1" ht="67.5" x14ac:dyDescent="0.25">
      <c r="A160" s="34" t="s">
        <v>720</v>
      </c>
      <c r="B160" s="35" t="s">
        <v>533</v>
      </c>
      <c r="C160" s="196" t="s">
        <v>534</v>
      </c>
      <c r="D160" s="196"/>
      <c r="E160" s="196"/>
      <c r="F160" s="34" t="s">
        <v>477</v>
      </c>
      <c r="G160" s="65">
        <v>-14.574999999999999</v>
      </c>
      <c r="H160" s="38">
        <v>297.02999999999997</v>
      </c>
      <c r="I160" s="38"/>
      <c r="J160" s="38">
        <v>297.02999999999997</v>
      </c>
      <c r="K160" s="36" t="s">
        <v>40</v>
      </c>
      <c r="L160" s="38">
        <v>-4329.21</v>
      </c>
      <c r="M160" s="38"/>
      <c r="N160" s="39"/>
      <c r="O160" s="38">
        <v>-4329.21</v>
      </c>
      <c r="BP160" s="33"/>
      <c r="BQ160" s="40" t="s">
        <v>534</v>
      </c>
      <c r="BR160" s="56"/>
    </row>
    <row r="161" spans="1:70" s="3" customFormat="1" ht="67.5" x14ac:dyDescent="0.25">
      <c r="A161" s="34" t="s">
        <v>725</v>
      </c>
      <c r="B161" s="35" t="s">
        <v>536</v>
      </c>
      <c r="C161" s="196" t="s">
        <v>537</v>
      </c>
      <c r="D161" s="196"/>
      <c r="E161" s="196"/>
      <c r="F161" s="34" t="s">
        <v>538</v>
      </c>
      <c r="G161" s="54">
        <v>-291.5</v>
      </c>
      <c r="H161" s="38">
        <v>5.39</v>
      </c>
      <c r="I161" s="38"/>
      <c r="J161" s="38">
        <v>5.39</v>
      </c>
      <c r="K161" s="36" t="s">
        <v>40</v>
      </c>
      <c r="L161" s="38">
        <v>-1571.19</v>
      </c>
      <c r="M161" s="38"/>
      <c r="N161" s="39"/>
      <c r="O161" s="38">
        <v>-1571.19</v>
      </c>
      <c r="BP161" s="33"/>
      <c r="BQ161" s="40" t="s">
        <v>537</v>
      </c>
      <c r="BR161" s="56"/>
    </row>
    <row r="162" spans="1:70" s="3" customFormat="1" ht="67.5" x14ac:dyDescent="0.25">
      <c r="A162" s="34" t="s">
        <v>1005</v>
      </c>
      <c r="B162" s="35"/>
      <c r="C162" s="196" t="s">
        <v>540</v>
      </c>
      <c r="D162" s="196"/>
      <c r="E162" s="196"/>
      <c r="F162" s="34" t="s">
        <v>145</v>
      </c>
      <c r="G162" s="37">
        <v>2796.45</v>
      </c>
      <c r="H162" s="38"/>
      <c r="I162" s="38"/>
      <c r="J162" s="38"/>
      <c r="K162" s="36" t="s">
        <v>40</v>
      </c>
      <c r="L162" s="38"/>
      <c r="M162" s="38"/>
      <c r="N162" s="39"/>
      <c r="O162" s="38"/>
      <c r="BP162" s="33"/>
      <c r="BQ162" s="40" t="s">
        <v>540</v>
      </c>
      <c r="BR162" s="56"/>
    </row>
    <row r="163" spans="1:70" s="3" customFormat="1" ht="15" x14ac:dyDescent="0.25">
      <c r="A163" s="41"/>
      <c r="B163" s="42"/>
      <c r="C163" s="43" t="s">
        <v>1300</v>
      </c>
      <c r="D163" s="44"/>
      <c r="E163" s="44"/>
      <c r="F163" s="44"/>
      <c r="G163" s="44"/>
      <c r="H163" s="44"/>
      <c r="I163" s="44"/>
      <c r="J163" s="44"/>
      <c r="K163" s="44"/>
      <c r="L163" s="44"/>
      <c r="M163" s="44"/>
      <c r="N163" s="44"/>
      <c r="O163" s="45"/>
      <c r="BP163" s="33"/>
      <c r="BQ163" s="40"/>
      <c r="BR163" s="56"/>
    </row>
    <row r="164" spans="1:70" s="3" customFormat="1" ht="67.5" x14ac:dyDescent="0.25">
      <c r="A164" s="34" t="s">
        <v>1007</v>
      </c>
      <c r="B164" s="35"/>
      <c r="C164" s="196" t="s">
        <v>543</v>
      </c>
      <c r="D164" s="196"/>
      <c r="E164" s="196"/>
      <c r="F164" s="34" t="s">
        <v>145</v>
      </c>
      <c r="G164" s="55">
        <v>206</v>
      </c>
      <c r="H164" s="38"/>
      <c r="I164" s="38"/>
      <c r="J164" s="38"/>
      <c r="K164" s="36" t="s">
        <v>40</v>
      </c>
      <c r="L164" s="38"/>
      <c r="M164" s="38"/>
      <c r="N164" s="39"/>
      <c r="O164" s="38"/>
      <c r="BP164" s="33"/>
      <c r="BQ164" s="40" t="s">
        <v>543</v>
      </c>
      <c r="BR164" s="56"/>
    </row>
    <row r="165" spans="1:70" s="3" customFormat="1" ht="15" x14ac:dyDescent="0.25">
      <c r="A165" s="41"/>
      <c r="B165" s="42"/>
      <c r="C165" s="43" t="s">
        <v>1301</v>
      </c>
      <c r="D165" s="44"/>
      <c r="E165" s="44"/>
      <c r="F165" s="44"/>
      <c r="G165" s="44"/>
      <c r="H165" s="44"/>
      <c r="I165" s="44"/>
      <c r="J165" s="44"/>
      <c r="K165" s="44"/>
      <c r="L165" s="44"/>
      <c r="M165" s="44"/>
      <c r="N165" s="44"/>
      <c r="O165" s="45"/>
      <c r="BP165" s="33"/>
      <c r="BQ165" s="40"/>
      <c r="BR165" s="56"/>
    </row>
    <row r="166" spans="1:70" s="3" customFormat="1" ht="67.5" x14ac:dyDescent="0.25">
      <c r="A166" s="34" t="s">
        <v>728</v>
      </c>
      <c r="B166" s="35"/>
      <c r="C166" s="196" t="s">
        <v>546</v>
      </c>
      <c r="D166" s="196"/>
      <c r="E166" s="196"/>
      <c r="F166" s="34" t="s">
        <v>404</v>
      </c>
      <c r="G166" s="55">
        <v>5430</v>
      </c>
      <c r="H166" s="38"/>
      <c r="I166" s="38"/>
      <c r="J166" s="38"/>
      <c r="K166" s="36" t="s">
        <v>40</v>
      </c>
      <c r="L166" s="38"/>
      <c r="M166" s="38"/>
      <c r="N166" s="39"/>
      <c r="O166" s="38"/>
      <c r="BP166" s="33"/>
      <c r="BQ166" s="40" t="s">
        <v>546</v>
      </c>
      <c r="BR166" s="56"/>
    </row>
    <row r="167" spans="1:70" s="3" customFormat="1" ht="67.5" x14ac:dyDescent="0.25">
      <c r="A167" s="34" t="s">
        <v>730</v>
      </c>
      <c r="B167" s="35"/>
      <c r="C167" s="196" t="s">
        <v>547</v>
      </c>
      <c r="D167" s="196"/>
      <c r="E167" s="196"/>
      <c r="F167" s="34" t="s">
        <v>404</v>
      </c>
      <c r="G167" s="55">
        <v>400</v>
      </c>
      <c r="H167" s="38"/>
      <c r="I167" s="38"/>
      <c r="J167" s="38"/>
      <c r="K167" s="36" t="s">
        <v>40</v>
      </c>
      <c r="L167" s="38"/>
      <c r="M167" s="38"/>
      <c r="N167" s="39"/>
      <c r="O167" s="38"/>
      <c r="BP167" s="33"/>
      <c r="BQ167" s="40" t="s">
        <v>547</v>
      </c>
      <c r="BR167" s="56"/>
    </row>
    <row r="168" spans="1:70" s="3" customFormat="1" ht="67.5" x14ac:dyDescent="0.25">
      <c r="A168" s="34" t="s">
        <v>732</v>
      </c>
      <c r="B168" s="35"/>
      <c r="C168" s="196" t="s">
        <v>549</v>
      </c>
      <c r="D168" s="196"/>
      <c r="E168" s="196"/>
      <c r="F168" s="34" t="s">
        <v>404</v>
      </c>
      <c r="G168" s="55">
        <v>5830</v>
      </c>
      <c r="H168" s="38"/>
      <c r="I168" s="38"/>
      <c r="J168" s="38"/>
      <c r="K168" s="36" t="s">
        <v>40</v>
      </c>
      <c r="L168" s="38"/>
      <c r="M168" s="38"/>
      <c r="N168" s="39"/>
      <c r="O168" s="38"/>
      <c r="BP168" s="33"/>
      <c r="BQ168" s="40" t="s">
        <v>549</v>
      </c>
      <c r="BR168" s="56"/>
    </row>
    <row r="169" spans="1:70" s="3" customFormat="1" ht="15" x14ac:dyDescent="0.25">
      <c r="A169" s="197" t="s">
        <v>550</v>
      </c>
      <c r="B169" s="198"/>
      <c r="C169" s="198"/>
      <c r="D169" s="198"/>
      <c r="E169" s="198"/>
      <c r="F169" s="198"/>
      <c r="G169" s="198"/>
      <c r="H169" s="198"/>
      <c r="I169" s="198"/>
      <c r="J169" s="198"/>
      <c r="K169" s="198"/>
      <c r="L169" s="198"/>
      <c r="M169" s="198"/>
      <c r="N169" s="198"/>
      <c r="O169" s="199"/>
      <c r="BP169" s="33"/>
      <c r="BQ169" s="40"/>
      <c r="BR169" s="56" t="s">
        <v>550</v>
      </c>
    </row>
    <row r="170" spans="1:70" s="3" customFormat="1" ht="67.5" x14ac:dyDescent="0.25">
      <c r="A170" s="34" t="s">
        <v>1160</v>
      </c>
      <c r="B170" s="35" t="s">
        <v>551</v>
      </c>
      <c r="C170" s="196" t="s">
        <v>552</v>
      </c>
      <c r="D170" s="196"/>
      <c r="E170" s="196"/>
      <c r="F170" s="34" t="s">
        <v>553</v>
      </c>
      <c r="G170" s="55">
        <v>450</v>
      </c>
      <c r="H170" s="38" t="s">
        <v>554</v>
      </c>
      <c r="I170" s="38" t="s">
        <v>39</v>
      </c>
      <c r="J170" s="38">
        <v>42.46</v>
      </c>
      <c r="K170" s="36" t="s">
        <v>40</v>
      </c>
      <c r="L170" s="38">
        <v>230589</v>
      </c>
      <c r="M170" s="38">
        <v>195642</v>
      </c>
      <c r="N170" s="39" t="s">
        <v>1302</v>
      </c>
      <c r="O170" s="38">
        <v>19107</v>
      </c>
      <c r="BP170" s="33"/>
      <c r="BQ170" s="40" t="s">
        <v>552</v>
      </c>
      <c r="BR170" s="56"/>
    </row>
    <row r="171" spans="1:70" s="3" customFormat="1" ht="15" x14ac:dyDescent="0.25">
      <c r="A171" s="41"/>
      <c r="B171" s="42"/>
      <c r="C171" s="43" t="s">
        <v>1303</v>
      </c>
      <c r="D171" s="44"/>
      <c r="E171" s="44"/>
      <c r="F171" s="44"/>
      <c r="G171" s="44"/>
      <c r="H171" s="44"/>
      <c r="I171" s="44"/>
      <c r="J171" s="44"/>
      <c r="K171" s="44"/>
      <c r="L171" s="44"/>
      <c r="M171" s="44"/>
      <c r="N171" s="44"/>
      <c r="O171" s="45"/>
      <c r="BP171" s="33"/>
      <c r="BQ171" s="40"/>
      <c r="BR171" s="56"/>
    </row>
    <row r="172" spans="1:70" s="3" customFormat="1" ht="15" x14ac:dyDescent="0.25">
      <c r="A172" s="46"/>
      <c r="B172" s="47"/>
      <c r="C172" s="47"/>
      <c r="D172" s="47"/>
      <c r="E172" s="48" t="s">
        <v>1304</v>
      </c>
      <c r="F172" s="48"/>
      <c r="G172" s="49"/>
      <c r="H172" s="50"/>
      <c r="I172" s="17"/>
      <c r="J172" s="17"/>
      <c r="K172" s="17"/>
      <c r="L172" s="51">
        <v>192601.26</v>
      </c>
      <c r="M172" s="52"/>
      <c r="N172" s="52"/>
      <c r="O172" s="53"/>
      <c r="BP172" s="33"/>
      <c r="BQ172" s="40"/>
      <c r="BR172" s="56"/>
    </row>
    <row r="173" spans="1:70" s="3" customFormat="1" ht="15" x14ac:dyDescent="0.25">
      <c r="A173" s="46"/>
      <c r="B173" s="47"/>
      <c r="C173" s="47"/>
      <c r="D173" s="47"/>
      <c r="E173" s="48" t="s">
        <v>1305</v>
      </c>
      <c r="F173" s="48"/>
      <c r="G173" s="49"/>
      <c r="H173" s="50"/>
      <c r="I173" s="17"/>
      <c r="J173" s="17"/>
      <c r="K173" s="17"/>
      <c r="L173" s="51">
        <v>101264.58</v>
      </c>
      <c r="M173" s="52"/>
      <c r="N173" s="52"/>
      <c r="O173" s="53"/>
      <c r="BP173" s="33"/>
      <c r="BQ173" s="40"/>
      <c r="BR173" s="56"/>
    </row>
    <row r="174" spans="1:70" s="3" customFormat="1" ht="15" x14ac:dyDescent="0.25">
      <c r="A174" s="46"/>
      <c r="B174" s="47"/>
      <c r="C174" s="47"/>
      <c r="D174" s="47"/>
      <c r="E174" s="48" t="s">
        <v>45</v>
      </c>
      <c r="F174" s="48"/>
      <c r="G174" s="49"/>
      <c r="H174" s="50"/>
      <c r="I174" s="17"/>
      <c r="J174" s="17"/>
      <c r="K174" s="17"/>
      <c r="L174" s="51">
        <v>524454.84</v>
      </c>
      <c r="M174" s="52"/>
      <c r="N174" s="52"/>
      <c r="O174" s="53"/>
      <c r="BP174" s="33"/>
      <c r="BQ174" s="40"/>
      <c r="BR174" s="56"/>
    </row>
    <row r="175" spans="1:70" s="3" customFormat="1" ht="67.5" x14ac:dyDescent="0.25">
      <c r="A175" s="34" t="s">
        <v>734</v>
      </c>
      <c r="B175" s="35"/>
      <c r="C175" s="196" t="s">
        <v>559</v>
      </c>
      <c r="D175" s="196"/>
      <c r="E175" s="196"/>
      <c r="F175" s="34" t="s">
        <v>560</v>
      </c>
      <c r="G175" s="55">
        <v>2</v>
      </c>
      <c r="H175" s="38"/>
      <c r="I175" s="38"/>
      <c r="J175" s="38"/>
      <c r="K175" s="36" t="s">
        <v>40</v>
      </c>
      <c r="L175" s="38"/>
      <c r="M175" s="38"/>
      <c r="N175" s="39"/>
      <c r="O175" s="38"/>
      <c r="BP175" s="33"/>
      <c r="BQ175" s="40" t="s">
        <v>559</v>
      </c>
      <c r="BR175" s="56"/>
    </row>
    <row r="176" spans="1:70" s="3" customFormat="1" ht="67.5" x14ac:dyDescent="0.25">
      <c r="A176" s="34" t="s">
        <v>1162</v>
      </c>
      <c r="B176" s="35"/>
      <c r="C176" s="196" t="s">
        <v>562</v>
      </c>
      <c r="D176" s="196"/>
      <c r="E176" s="196"/>
      <c r="F176" s="34" t="s">
        <v>560</v>
      </c>
      <c r="G176" s="55">
        <v>6</v>
      </c>
      <c r="H176" s="38"/>
      <c r="I176" s="38"/>
      <c r="J176" s="38"/>
      <c r="K176" s="36" t="s">
        <v>40</v>
      </c>
      <c r="L176" s="38"/>
      <c r="M176" s="38"/>
      <c r="N176" s="39"/>
      <c r="O176" s="38"/>
      <c r="BP176" s="33"/>
      <c r="BQ176" s="40" t="s">
        <v>562</v>
      </c>
      <c r="BR176" s="56"/>
    </row>
    <row r="177" spans="1:70" s="3" customFormat="1" ht="67.5" x14ac:dyDescent="0.25">
      <c r="A177" s="34" t="s">
        <v>740</v>
      </c>
      <c r="B177" s="35"/>
      <c r="C177" s="196" t="s">
        <v>563</v>
      </c>
      <c r="D177" s="196"/>
      <c r="E177" s="196"/>
      <c r="F177" s="34" t="s">
        <v>560</v>
      </c>
      <c r="G177" s="55">
        <v>2</v>
      </c>
      <c r="H177" s="38"/>
      <c r="I177" s="38"/>
      <c r="J177" s="38"/>
      <c r="K177" s="36" t="s">
        <v>40</v>
      </c>
      <c r="L177" s="38"/>
      <c r="M177" s="38"/>
      <c r="N177" s="39"/>
      <c r="O177" s="38"/>
      <c r="BP177" s="33"/>
      <c r="BQ177" s="40" t="s">
        <v>563</v>
      </c>
      <c r="BR177" s="56"/>
    </row>
    <row r="178" spans="1:70" s="3" customFormat="1" ht="67.5" x14ac:dyDescent="0.25">
      <c r="A178" s="34" t="s">
        <v>1306</v>
      </c>
      <c r="B178" s="35" t="s">
        <v>565</v>
      </c>
      <c r="C178" s="196" t="s">
        <v>566</v>
      </c>
      <c r="D178" s="196"/>
      <c r="E178" s="196"/>
      <c r="F178" s="34" t="s">
        <v>553</v>
      </c>
      <c r="G178" s="55">
        <v>10</v>
      </c>
      <c r="H178" s="38" t="s">
        <v>567</v>
      </c>
      <c r="I178" s="38" t="s">
        <v>39</v>
      </c>
      <c r="J178" s="38">
        <v>42.97</v>
      </c>
      <c r="K178" s="36" t="s">
        <v>40</v>
      </c>
      <c r="L178" s="38">
        <v>5979.1</v>
      </c>
      <c r="M178" s="38">
        <v>5197.3999999999996</v>
      </c>
      <c r="N178" s="39" t="s">
        <v>1307</v>
      </c>
      <c r="O178" s="38">
        <v>429.7</v>
      </c>
      <c r="BP178" s="33"/>
      <c r="BQ178" s="40" t="s">
        <v>566</v>
      </c>
      <c r="BR178" s="56"/>
    </row>
    <row r="179" spans="1:70" s="3" customFormat="1" ht="15" x14ac:dyDescent="0.25">
      <c r="A179" s="46"/>
      <c r="B179" s="47"/>
      <c r="C179" s="47"/>
      <c r="D179" s="47"/>
      <c r="E179" s="48" t="s">
        <v>1308</v>
      </c>
      <c r="F179" s="48"/>
      <c r="G179" s="49"/>
      <c r="H179" s="50"/>
      <c r="I179" s="17"/>
      <c r="J179" s="17"/>
      <c r="K179" s="17"/>
      <c r="L179" s="51">
        <v>5104.33</v>
      </c>
      <c r="M179" s="52"/>
      <c r="N179" s="52"/>
      <c r="O179" s="53"/>
      <c r="BP179" s="33"/>
      <c r="BQ179" s="40"/>
      <c r="BR179" s="56"/>
    </row>
    <row r="180" spans="1:70" s="3" customFormat="1" ht="15" x14ac:dyDescent="0.25">
      <c r="A180" s="46"/>
      <c r="B180" s="47"/>
      <c r="C180" s="47"/>
      <c r="D180" s="47"/>
      <c r="E180" s="48" t="s">
        <v>1309</v>
      </c>
      <c r="F180" s="48"/>
      <c r="G180" s="49"/>
      <c r="H180" s="50"/>
      <c r="I180" s="17"/>
      <c r="J180" s="17"/>
      <c r="K180" s="17"/>
      <c r="L180" s="51">
        <v>2683.72</v>
      </c>
      <c r="M180" s="52"/>
      <c r="N180" s="52"/>
      <c r="O180" s="53"/>
      <c r="BP180" s="33"/>
      <c r="BQ180" s="40"/>
      <c r="BR180" s="56"/>
    </row>
    <row r="181" spans="1:70" s="3" customFormat="1" ht="15" x14ac:dyDescent="0.25">
      <c r="A181" s="46"/>
      <c r="B181" s="47"/>
      <c r="C181" s="47"/>
      <c r="D181" s="47"/>
      <c r="E181" s="48" t="s">
        <v>45</v>
      </c>
      <c r="F181" s="48"/>
      <c r="G181" s="49"/>
      <c r="H181" s="50"/>
      <c r="I181" s="17"/>
      <c r="J181" s="17"/>
      <c r="K181" s="17"/>
      <c r="L181" s="51">
        <v>13767.15</v>
      </c>
      <c r="M181" s="52"/>
      <c r="N181" s="52"/>
      <c r="O181" s="53"/>
      <c r="BP181" s="33"/>
      <c r="BQ181" s="40"/>
      <c r="BR181" s="56"/>
    </row>
    <row r="182" spans="1:70" s="3" customFormat="1" ht="67.5" x14ac:dyDescent="0.25">
      <c r="A182" s="34" t="s">
        <v>742</v>
      </c>
      <c r="B182" s="35"/>
      <c r="C182" s="196" t="s">
        <v>1251</v>
      </c>
      <c r="D182" s="196"/>
      <c r="E182" s="196"/>
      <c r="F182" s="34" t="s">
        <v>573</v>
      </c>
      <c r="G182" s="55">
        <v>10</v>
      </c>
      <c r="H182" s="38"/>
      <c r="I182" s="38"/>
      <c r="J182" s="38"/>
      <c r="K182" s="36" t="s">
        <v>40</v>
      </c>
      <c r="L182" s="38"/>
      <c r="M182" s="38"/>
      <c r="N182" s="39"/>
      <c r="O182" s="38"/>
      <c r="BP182" s="33"/>
      <c r="BQ182" s="40" t="s">
        <v>1251</v>
      </c>
      <c r="BR182" s="56"/>
    </row>
    <row r="183" spans="1:70" s="3" customFormat="1" ht="15" x14ac:dyDescent="0.25">
      <c r="A183" s="197" t="s">
        <v>574</v>
      </c>
      <c r="B183" s="198"/>
      <c r="C183" s="198"/>
      <c r="D183" s="198"/>
      <c r="E183" s="198"/>
      <c r="F183" s="198"/>
      <c r="G183" s="198"/>
      <c r="H183" s="198"/>
      <c r="I183" s="198"/>
      <c r="J183" s="198"/>
      <c r="K183" s="198"/>
      <c r="L183" s="198"/>
      <c r="M183" s="198"/>
      <c r="N183" s="198"/>
      <c r="O183" s="199"/>
      <c r="BP183" s="33"/>
      <c r="BQ183" s="40"/>
      <c r="BR183" s="56" t="s">
        <v>574</v>
      </c>
    </row>
    <row r="184" spans="1:70" s="3" customFormat="1" ht="67.5" x14ac:dyDescent="0.25">
      <c r="A184" s="34" t="s">
        <v>743</v>
      </c>
      <c r="B184" s="35" t="s">
        <v>576</v>
      </c>
      <c r="C184" s="196" t="s">
        <v>577</v>
      </c>
      <c r="D184" s="196"/>
      <c r="E184" s="196"/>
      <c r="F184" s="34" t="s">
        <v>578</v>
      </c>
      <c r="G184" s="55">
        <v>50</v>
      </c>
      <c r="H184" s="38" t="s">
        <v>579</v>
      </c>
      <c r="I184" s="38"/>
      <c r="J184" s="38">
        <v>116.59</v>
      </c>
      <c r="K184" s="36" t="s">
        <v>40</v>
      </c>
      <c r="L184" s="38">
        <v>14807</v>
      </c>
      <c r="M184" s="38">
        <v>8977.5</v>
      </c>
      <c r="N184" s="39"/>
      <c r="O184" s="38">
        <v>5829.5</v>
      </c>
      <c r="BP184" s="33"/>
      <c r="BQ184" s="40" t="s">
        <v>577</v>
      </c>
      <c r="BR184" s="56"/>
    </row>
    <row r="185" spans="1:70" s="3" customFormat="1" ht="15" x14ac:dyDescent="0.25">
      <c r="A185" s="46"/>
      <c r="B185" s="47"/>
      <c r="C185" s="47"/>
      <c r="D185" s="47"/>
      <c r="E185" s="48" t="s">
        <v>1310</v>
      </c>
      <c r="F185" s="48"/>
      <c r="G185" s="49"/>
      <c r="H185" s="50"/>
      <c r="I185" s="17"/>
      <c r="J185" s="17"/>
      <c r="K185" s="17"/>
      <c r="L185" s="51">
        <v>8708.18</v>
      </c>
      <c r="M185" s="52"/>
      <c r="N185" s="52"/>
      <c r="O185" s="53"/>
      <c r="BP185" s="33"/>
      <c r="BQ185" s="40"/>
      <c r="BR185" s="56"/>
    </row>
    <row r="186" spans="1:70" s="3" customFormat="1" ht="15" x14ac:dyDescent="0.25">
      <c r="A186" s="46"/>
      <c r="B186" s="47"/>
      <c r="C186" s="47"/>
      <c r="D186" s="47"/>
      <c r="E186" s="48" t="s">
        <v>1311</v>
      </c>
      <c r="F186" s="48"/>
      <c r="G186" s="49"/>
      <c r="H186" s="50"/>
      <c r="I186" s="17"/>
      <c r="J186" s="17"/>
      <c r="K186" s="17"/>
      <c r="L186" s="51">
        <v>4578.53</v>
      </c>
      <c r="M186" s="52"/>
      <c r="N186" s="52"/>
      <c r="O186" s="53"/>
      <c r="BP186" s="33"/>
      <c r="BQ186" s="40"/>
      <c r="BR186" s="56"/>
    </row>
    <row r="187" spans="1:70" s="3" customFormat="1" ht="15" x14ac:dyDescent="0.25">
      <c r="A187" s="46"/>
      <c r="B187" s="47"/>
      <c r="C187" s="47"/>
      <c r="D187" s="47"/>
      <c r="E187" s="48" t="s">
        <v>45</v>
      </c>
      <c r="F187" s="48"/>
      <c r="G187" s="49"/>
      <c r="H187" s="50"/>
      <c r="I187" s="17"/>
      <c r="J187" s="17"/>
      <c r="K187" s="17"/>
      <c r="L187" s="51">
        <v>28093.71</v>
      </c>
      <c r="M187" s="52"/>
      <c r="N187" s="52"/>
      <c r="O187" s="53"/>
      <c r="BP187" s="33"/>
      <c r="BQ187" s="40"/>
      <c r="BR187" s="56"/>
    </row>
    <row r="188" spans="1:70" s="3" customFormat="1" ht="67.5" x14ac:dyDescent="0.25">
      <c r="A188" s="34" t="s">
        <v>746</v>
      </c>
      <c r="B188" s="35" t="s">
        <v>583</v>
      </c>
      <c r="C188" s="196" t="s">
        <v>584</v>
      </c>
      <c r="D188" s="196"/>
      <c r="E188" s="196"/>
      <c r="F188" s="34" t="s">
        <v>401</v>
      </c>
      <c r="G188" s="54">
        <v>-7.5</v>
      </c>
      <c r="H188" s="38">
        <v>80.81</v>
      </c>
      <c r="I188" s="38"/>
      <c r="J188" s="38">
        <v>80.81</v>
      </c>
      <c r="K188" s="36" t="s">
        <v>40</v>
      </c>
      <c r="L188" s="38">
        <v>-606.08000000000004</v>
      </c>
      <c r="M188" s="38"/>
      <c r="N188" s="39"/>
      <c r="O188" s="38">
        <v>-606.08000000000004</v>
      </c>
      <c r="BP188" s="33"/>
      <c r="BQ188" s="40" t="s">
        <v>584</v>
      </c>
      <c r="BR188" s="56"/>
    </row>
    <row r="189" spans="1:70" s="3" customFormat="1" ht="67.5" x14ac:dyDescent="0.25">
      <c r="A189" s="34" t="s">
        <v>747</v>
      </c>
      <c r="B189" s="35" t="s">
        <v>586</v>
      </c>
      <c r="C189" s="196" t="s">
        <v>587</v>
      </c>
      <c r="D189" s="196"/>
      <c r="E189" s="196"/>
      <c r="F189" s="34" t="s">
        <v>401</v>
      </c>
      <c r="G189" s="55">
        <v>-36</v>
      </c>
      <c r="H189" s="38">
        <v>127.29</v>
      </c>
      <c r="I189" s="38"/>
      <c r="J189" s="38">
        <v>127.29</v>
      </c>
      <c r="K189" s="36" t="s">
        <v>40</v>
      </c>
      <c r="L189" s="38">
        <v>-4582.4399999999996</v>
      </c>
      <c r="M189" s="38"/>
      <c r="N189" s="39"/>
      <c r="O189" s="38">
        <v>-4582.4399999999996</v>
      </c>
      <c r="BP189" s="33"/>
      <c r="BQ189" s="40" t="s">
        <v>587</v>
      </c>
      <c r="BR189" s="56"/>
    </row>
    <row r="190" spans="1:70" s="3" customFormat="1" ht="67.5" x14ac:dyDescent="0.25">
      <c r="A190" s="34" t="s">
        <v>748</v>
      </c>
      <c r="B190" s="35" t="s">
        <v>589</v>
      </c>
      <c r="C190" s="196" t="s">
        <v>590</v>
      </c>
      <c r="D190" s="196"/>
      <c r="E190" s="196"/>
      <c r="F190" s="34" t="s">
        <v>487</v>
      </c>
      <c r="G190" s="65">
        <v>-3.0000000000000001E-3</v>
      </c>
      <c r="H190" s="38">
        <v>193833.84</v>
      </c>
      <c r="I190" s="38"/>
      <c r="J190" s="38">
        <v>193833.84</v>
      </c>
      <c r="K190" s="36" t="s">
        <v>40</v>
      </c>
      <c r="L190" s="38">
        <v>-581.5</v>
      </c>
      <c r="M190" s="38"/>
      <c r="N190" s="39"/>
      <c r="O190" s="38">
        <v>-581.5</v>
      </c>
      <c r="BP190" s="33"/>
      <c r="BQ190" s="40" t="s">
        <v>590</v>
      </c>
      <c r="BR190" s="56"/>
    </row>
    <row r="191" spans="1:70" s="3" customFormat="1" ht="67.5" x14ac:dyDescent="0.25">
      <c r="A191" s="34" t="s">
        <v>749</v>
      </c>
      <c r="B191" s="35"/>
      <c r="C191" s="196" t="s">
        <v>592</v>
      </c>
      <c r="D191" s="196"/>
      <c r="E191" s="196"/>
      <c r="F191" s="34" t="s">
        <v>404</v>
      </c>
      <c r="G191" s="55">
        <v>30</v>
      </c>
      <c r="H191" s="38"/>
      <c r="I191" s="38"/>
      <c r="J191" s="38"/>
      <c r="K191" s="36" t="s">
        <v>40</v>
      </c>
      <c r="L191" s="38"/>
      <c r="M191" s="38"/>
      <c r="N191" s="39"/>
      <c r="O191" s="38"/>
      <c r="BP191" s="33"/>
      <c r="BQ191" s="40" t="s">
        <v>592</v>
      </c>
      <c r="BR191" s="56"/>
    </row>
    <row r="192" spans="1:70" s="3" customFormat="1" ht="67.5" x14ac:dyDescent="0.25">
      <c r="A192" s="34" t="s">
        <v>751</v>
      </c>
      <c r="B192" s="35"/>
      <c r="C192" s="196" t="s">
        <v>594</v>
      </c>
      <c r="D192" s="196"/>
      <c r="E192" s="196"/>
      <c r="F192" s="34" t="s">
        <v>404</v>
      </c>
      <c r="G192" s="55">
        <v>3</v>
      </c>
      <c r="H192" s="38"/>
      <c r="I192" s="38"/>
      <c r="J192" s="38"/>
      <c r="K192" s="36" t="s">
        <v>40</v>
      </c>
      <c r="L192" s="38"/>
      <c r="M192" s="38"/>
      <c r="N192" s="39"/>
      <c r="O192" s="38"/>
      <c r="BP192" s="33"/>
      <c r="BQ192" s="40" t="s">
        <v>594</v>
      </c>
      <c r="BR192" s="56"/>
    </row>
    <row r="193" spans="1:72" s="3" customFormat="1" ht="67.5" x14ac:dyDescent="0.25">
      <c r="A193" s="34" t="s">
        <v>753</v>
      </c>
      <c r="B193" s="35"/>
      <c r="C193" s="196" t="s">
        <v>596</v>
      </c>
      <c r="D193" s="196"/>
      <c r="E193" s="196"/>
      <c r="F193" s="34" t="s">
        <v>404</v>
      </c>
      <c r="G193" s="55">
        <v>30</v>
      </c>
      <c r="H193" s="38"/>
      <c r="I193" s="38"/>
      <c r="J193" s="38"/>
      <c r="K193" s="36" t="s">
        <v>40</v>
      </c>
      <c r="L193" s="38"/>
      <c r="M193" s="38"/>
      <c r="N193" s="39"/>
      <c r="O193" s="38"/>
      <c r="BP193" s="33"/>
      <c r="BQ193" s="40" t="s">
        <v>596</v>
      </c>
      <c r="BR193" s="56"/>
    </row>
    <row r="194" spans="1:72" s="3" customFormat="1" ht="67.5" x14ac:dyDescent="0.25">
      <c r="A194" s="34" t="s">
        <v>1312</v>
      </c>
      <c r="B194" s="35"/>
      <c r="C194" s="196" t="s">
        <v>598</v>
      </c>
      <c r="D194" s="196"/>
      <c r="E194" s="196"/>
      <c r="F194" s="34" t="s">
        <v>404</v>
      </c>
      <c r="G194" s="55">
        <v>35</v>
      </c>
      <c r="H194" s="38"/>
      <c r="I194" s="38"/>
      <c r="J194" s="38"/>
      <c r="K194" s="36" t="s">
        <v>40</v>
      </c>
      <c r="L194" s="38"/>
      <c r="M194" s="38"/>
      <c r="N194" s="39"/>
      <c r="O194" s="38"/>
      <c r="BP194" s="33"/>
      <c r="BQ194" s="40" t="s">
        <v>598</v>
      </c>
      <c r="BR194" s="56"/>
    </row>
    <row r="195" spans="1:72" s="3" customFormat="1" ht="22.5" x14ac:dyDescent="0.25">
      <c r="A195" s="204" t="s">
        <v>348</v>
      </c>
      <c r="B195" s="205"/>
      <c r="C195" s="205"/>
      <c r="D195" s="205"/>
      <c r="E195" s="205"/>
      <c r="F195" s="205"/>
      <c r="G195" s="205"/>
      <c r="H195" s="205"/>
      <c r="I195" s="205"/>
      <c r="J195" s="205"/>
      <c r="K195" s="206"/>
      <c r="L195" s="38">
        <v>1270375.43</v>
      </c>
      <c r="M195" s="38">
        <v>919790.19</v>
      </c>
      <c r="N195" s="38" t="s">
        <v>1313</v>
      </c>
      <c r="O195" s="38">
        <v>196118.82</v>
      </c>
      <c r="BS195" s="40" t="s">
        <v>348</v>
      </c>
    </row>
    <row r="196" spans="1:72" s="3" customFormat="1" ht="15" x14ac:dyDescent="0.25">
      <c r="A196" s="204" t="s">
        <v>350</v>
      </c>
      <c r="B196" s="205"/>
      <c r="C196" s="205"/>
      <c r="D196" s="205"/>
      <c r="E196" s="205"/>
      <c r="F196" s="205"/>
      <c r="G196" s="205"/>
      <c r="H196" s="205"/>
      <c r="I196" s="205"/>
      <c r="J196" s="205"/>
      <c r="K196" s="206"/>
      <c r="L196" s="38">
        <v>917405.07</v>
      </c>
      <c r="M196" s="38"/>
      <c r="N196" s="38"/>
      <c r="O196" s="38"/>
      <c r="BS196" s="40" t="s">
        <v>350</v>
      </c>
    </row>
    <row r="197" spans="1:72" s="3" customFormat="1" ht="15" x14ac:dyDescent="0.25">
      <c r="A197" s="201" t="s">
        <v>351</v>
      </c>
      <c r="B197" s="202"/>
      <c r="C197" s="202"/>
      <c r="D197" s="202"/>
      <c r="E197" s="202"/>
      <c r="F197" s="202"/>
      <c r="G197" s="202"/>
      <c r="H197" s="202"/>
      <c r="I197" s="202"/>
      <c r="J197" s="202"/>
      <c r="K197" s="203"/>
      <c r="L197" s="57"/>
      <c r="M197" s="57"/>
      <c r="N197" s="57"/>
      <c r="O197" s="57"/>
      <c r="BS197" s="40"/>
      <c r="BT197" s="2" t="s">
        <v>351</v>
      </c>
    </row>
    <row r="198" spans="1:72" s="3" customFormat="1" ht="15" x14ac:dyDescent="0.25">
      <c r="A198" s="201" t="s">
        <v>1314</v>
      </c>
      <c r="B198" s="202"/>
      <c r="C198" s="202"/>
      <c r="D198" s="202"/>
      <c r="E198" s="202"/>
      <c r="F198" s="202"/>
      <c r="G198" s="202"/>
      <c r="H198" s="202"/>
      <c r="I198" s="202"/>
      <c r="J198" s="202"/>
      <c r="K198" s="203"/>
      <c r="L198" s="57">
        <v>494.05</v>
      </c>
      <c r="M198" s="57"/>
      <c r="N198" s="57"/>
      <c r="O198" s="57"/>
      <c r="BS198" s="40"/>
      <c r="BT198" s="2" t="s">
        <v>1314</v>
      </c>
    </row>
    <row r="199" spans="1:72" s="3" customFormat="1" ht="15" x14ac:dyDescent="0.25">
      <c r="A199" s="201" t="s">
        <v>1315</v>
      </c>
      <c r="B199" s="202"/>
      <c r="C199" s="202"/>
      <c r="D199" s="202"/>
      <c r="E199" s="202"/>
      <c r="F199" s="202"/>
      <c r="G199" s="202"/>
      <c r="H199" s="202"/>
      <c r="I199" s="202"/>
      <c r="J199" s="202"/>
      <c r="K199" s="203"/>
      <c r="L199" s="57">
        <v>916911.02</v>
      </c>
      <c r="M199" s="57"/>
      <c r="N199" s="57"/>
      <c r="O199" s="57"/>
      <c r="BS199" s="40"/>
      <c r="BT199" s="2" t="s">
        <v>1315</v>
      </c>
    </row>
    <row r="200" spans="1:72" s="3" customFormat="1" ht="15" x14ac:dyDescent="0.25">
      <c r="A200" s="204" t="s">
        <v>354</v>
      </c>
      <c r="B200" s="205"/>
      <c r="C200" s="205"/>
      <c r="D200" s="205"/>
      <c r="E200" s="205"/>
      <c r="F200" s="205"/>
      <c r="G200" s="205"/>
      <c r="H200" s="205"/>
      <c r="I200" s="205"/>
      <c r="J200" s="205"/>
      <c r="K200" s="206"/>
      <c r="L200" s="38">
        <v>482355.29</v>
      </c>
      <c r="M200" s="38"/>
      <c r="N200" s="38"/>
      <c r="O200" s="38"/>
      <c r="BS200" s="40" t="s">
        <v>354</v>
      </c>
    </row>
    <row r="201" spans="1:72" s="3" customFormat="1" ht="15" x14ac:dyDescent="0.25">
      <c r="A201" s="201" t="s">
        <v>351</v>
      </c>
      <c r="B201" s="202"/>
      <c r="C201" s="202"/>
      <c r="D201" s="202"/>
      <c r="E201" s="202"/>
      <c r="F201" s="202"/>
      <c r="G201" s="202"/>
      <c r="H201" s="202"/>
      <c r="I201" s="202"/>
      <c r="J201" s="202"/>
      <c r="K201" s="203"/>
      <c r="L201" s="57"/>
      <c r="M201" s="57"/>
      <c r="N201" s="57"/>
      <c r="O201" s="57"/>
      <c r="BS201" s="40"/>
      <c r="BT201" s="2" t="s">
        <v>351</v>
      </c>
    </row>
    <row r="202" spans="1:72" s="3" customFormat="1" ht="15" x14ac:dyDescent="0.25">
      <c r="A202" s="201" t="s">
        <v>1316</v>
      </c>
      <c r="B202" s="202"/>
      <c r="C202" s="202"/>
      <c r="D202" s="202"/>
      <c r="E202" s="202"/>
      <c r="F202" s="202"/>
      <c r="G202" s="202"/>
      <c r="H202" s="202"/>
      <c r="I202" s="202"/>
      <c r="J202" s="202"/>
      <c r="K202" s="203"/>
      <c r="L202" s="57">
        <v>482355.29</v>
      </c>
      <c r="M202" s="57"/>
      <c r="N202" s="57"/>
      <c r="O202" s="57"/>
      <c r="BS202" s="40"/>
      <c r="BT202" s="2" t="s">
        <v>1316</v>
      </c>
    </row>
    <row r="203" spans="1:72" s="3" customFormat="1" ht="15" x14ac:dyDescent="0.25">
      <c r="A203" s="204" t="s">
        <v>357</v>
      </c>
      <c r="B203" s="205"/>
      <c r="C203" s="205"/>
      <c r="D203" s="205"/>
      <c r="E203" s="205"/>
      <c r="F203" s="205"/>
      <c r="G203" s="205"/>
      <c r="H203" s="205"/>
      <c r="I203" s="205"/>
      <c r="J203" s="205"/>
      <c r="K203" s="206"/>
      <c r="L203" s="38"/>
      <c r="M203" s="38"/>
      <c r="N203" s="38"/>
      <c r="O203" s="38"/>
      <c r="BS203" s="40" t="s">
        <v>357</v>
      </c>
    </row>
    <row r="204" spans="1:72" s="3" customFormat="1" ht="15" x14ac:dyDescent="0.25">
      <c r="A204" s="201" t="s">
        <v>603</v>
      </c>
      <c r="B204" s="202"/>
      <c r="C204" s="202"/>
      <c r="D204" s="202"/>
      <c r="E204" s="202"/>
      <c r="F204" s="202"/>
      <c r="G204" s="202"/>
      <c r="H204" s="202"/>
      <c r="I204" s="202"/>
      <c r="J204" s="202"/>
      <c r="K204" s="203"/>
      <c r="L204" s="57"/>
      <c r="M204" s="57"/>
      <c r="N204" s="57"/>
      <c r="O204" s="57"/>
      <c r="BS204" s="40"/>
      <c r="BT204" s="2" t="s">
        <v>603</v>
      </c>
    </row>
    <row r="205" spans="1:72" s="3" customFormat="1" ht="15" x14ac:dyDescent="0.25">
      <c r="A205" s="201" t="s">
        <v>604</v>
      </c>
      <c r="B205" s="202"/>
      <c r="C205" s="202"/>
      <c r="D205" s="202"/>
      <c r="E205" s="202"/>
      <c r="F205" s="202"/>
      <c r="G205" s="202"/>
      <c r="H205" s="202"/>
      <c r="I205" s="202"/>
      <c r="J205" s="202"/>
      <c r="K205" s="203"/>
      <c r="L205" s="57"/>
      <c r="M205" s="57"/>
      <c r="N205" s="57"/>
      <c r="O205" s="57"/>
      <c r="BS205" s="40"/>
      <c r="BT205" s="2" t="s">
        <v>604</v>
      </c>
    </row>
    <row r="206" spans="1:72" s="3" customFormat="1" ht="22.5" x14ac:dyDescent="0.25">
      <c r="A206" s="201" t="s">
        <v>1317</v>
      </c>
      <c r="B206" s="202"/>
      <c r="C206" s="202"/>
      <c r="D206" s="202"/>
      <c r="E206" s="202"/>
      <c r="F206" s="202"/>
      <c r="G206" s="202"/>
      <c r="H206" s="202"/>
      <c r="I206" s="202"/>
      <c r="J206" s="202"/>
      <c r="K206" s="203"/>
      <c r="L206" s="57">
        <v>609.1</v>
      </c>
      <c r="M206" s="57">
        <v>524.34</v>
      </c>
      <c r="N206" s="57" t="s">
        <v>1057</v>
      </c>
      <c r="O206" s="57">
        <v>26.55</v>
      </c>
      <c r="BS206" s="40"/>
      <c r="BT206" s="2" t="s">
        <v>1317</v>
      </c>
    </row>
    <row r="207" spans="1:72" s="3" customFormat="1" ht="15" x14ac:dyDescent="0.25">
      <c r="A207" s="201" t="s">
        <v>1105</v>
      </c>
      <c r="B207" s="202"/>
      <c r="C207" s="202"/>
      <c r="D207" s="202"/>
      <c r="E207" s="202"/>
      <c r="F207" s="202"/>
      <c r="G207" s="202"/>
      <c r="H207" s="202"/>
      <c r="I207" s="202"/>
      <c r="J207" s="202"/>
      <c r="K207" s="203"/>
      <c r="L207" s="57">
        <v>494.05</v>
      </c>
      <c r="M207" s="57"/>
      <c r="N207" s="57"/>
      <c r="O207" s="57"/>
      <c r="BS207" s="40"/>
      <c r="BT207" s="2" t="s">
        <v>1105</v>
      </c>
    </row>
    <row r="208" spans="1:72" s="3" customFormat="1" ht="15" x14ac:dyDescent="0.25">
      <c r="A208" s="201" t="s">
        <v>1106</v>
      </c>
      <c r="B208" s="202"/>
      <c r="C208" s="202"/>
      <c r="D208" s="202"/>
      <c r="E208" s="202"/>
      <c r="F208" s="202"/>
      <c r="G208" s="202"/>
      <c r="H208" s="202"/>
      <c r="I208" s="202"/>
      <c r="J208" s="202"/>
      <c r="K208" s="203"/>
      <c r="L208" s="57">
        <v>268.05</v>
      </c>
      <c r="M208" s="57"/>
      <c r="N208" s="57"/>
      <c r="O208" s="57"/>
      <c r="BS208" s="40"/>
      <c r="BT208" s="2" t="s">
        <v>1106</v>
      </c>
    </row>
    <row r="209" spans="1:72" s="3" customFormat="1" ht="15" x14ac:dyDescent="0.25">
      <c r="A209" s="201" t="s">
        <v>608</v>
      </c>
      <c r="B209" s="202"/>
      <c r="C209" s="202"/>
      <c r="D209" s="202"/>
      <c r="E209" s="202"/>
      <c r="F209" s="202"/>
      <c r="G209" s="202"/>
      <c r="H209" s="202"/>
      <c r="I209" s="202"/>
      <c r="J209" s="202"/>
      <c r="K209" s="203"/>
      <c r="L209" s="57">
        <v>1371.2</v>
      </c>
      <c r="M209" s="57"/>
      <c r="N209" s="57"/>
      <c r="O209" s="57"/>
      <c r="BS209" s="40"/>
      <c r="BT209" s="2" t="s">
        <v>608</v>
      </c>
    </row>
    <row r="210" spans="1:72" s="3" customFormat="1" ht="15" x14ac:dyDescent="0.25">
      <c r="A210" s="201" t="s">
        <v>609</v>
      </c>
      <c r="B210" s="202"/>
      <c r="C210" s="202"/>
      <c r="D210" s="202"/>
      <c r="E210" s="202"/>
      <c r="F210" s="202"/>
      <c r="G210" s="202"/>
      <c r="H210" s="202"/>
      <c r="I210" s="202"/>
      <c r="J210" s="202"/>
      <c r="K210" s="203"/>
      <c r="L210" s="57">
        <v>1371.2</v>
      </c>
      <c r="M210" s="57"/>
      <c r="N210" s="57"/>
      <c r="O210" s="57"/>
      <c r="BS210" s="40"/>
      <c r="BT210" s="2" t="s">
        <v>609</v>
      </c>
    </row>
    <row r="211" spans="1:72" s="3" customFormat="1" ht="15" x14ac:dyDescent="0.25">
      <c r="A211" s="201" t="s">
        <v>610</v>
      </c>
      <c r="B211" s="202"/>
      <c r="C211" s="202"/>
      <c r="D211" s="202"/>
      <c r="E211" s="202"/>
      <c r="F211" s="202"/>
      <c r="G211" s="202"/>
      <c r="H211" s="202"/>
      <c r="I211" s="202"/>
      <c r="J211" s="202"/>
      <c r="K211" s="203"/>
      <c r="L211" s="57"/>
      <c r="M211" s="57"/>
      <c r="N211" s="57"/>
      <c r="O211" s="57"/>
      <c r="BS211" s="40"/>
      <c r="BT211" s="2" t="s">
        <v>610</v>
      </c>
    </row>
    <row r="212" spans="1:72" s="3" customFormat="1" ht="15" x14ac:dyDescent="0.25">
      <c r="A212" s="201" t="s">
        <v>611</v>
      </c>
      <c r="B212" s="202"/>
      <c r="C212" s="202"/>
      <c r="D212" s="202"/>
      <c r="E212" s="202"/>
      <c r="F212" s="202"/>
      <c r="G212" s="202"/>
      <c r="H212" s="202"/>
      <c r="I212" s="202"/>
      <c r="J212" s="202"/>
      <c r="K212" s="203"/>
      <c r="L212" s="57"/>
      <c r="M212" s="57"/>
      <c r="N212" s="57"/>
      <c r="O212" s="57"/>
      <c r="BS212" s="40"/>
      <c r="BT212" s="2" t="s">
        <v>611</v>
      </c>
    </row>
    <row r="213" spans="1:72" s="3" customFormat="1" ht="22.5" x14ac:dyDescent="0.25">
      <c r="A213" s="201" t="s">
        <v>1318</v>
      </c>
      <c r="B213" s="202"/>
      <c r="C213" s="202"/>
      <c r="D213" s="202"/>
      <c r="E213" s="202"/>
      <c r="F213" s="202"/>
      <c r="G213" s="202"/>
      <c r="H213" s="202"/>
      <c r="I213" s="202"/>
      <c r="J213" s="202"/>
      <c r="K213" s="203"/>
      <c r="L213" s="57">
        <v>1269766.33</v>
      </c>
      <c r="M213" s="57">
        <v>919265.85</v>
      </c>
      <c r="N213" s="57" t="s">
        <v>1319</v>
      </c>
      <c r="O213" s="57">
        <v>196092.27</v>
      </c>
      <c r="BS213" s="40"/>
      <c r="BT213" s="2" t="s">
        <v>1318</v>
      </c>
    </row>
    <row r="214" spans="1:72" s="3" customFormat="1" ht="15" x14ac:dyDescent="0.25">
      <c r="A214" s="201" t="s">
        <v>1320</v>
      </c>
      <c r="B214" s="202"/>
      <c r="C214" s="202"/>
      <c r="D214" s="202"/>
      <c r="E214" s="202"/>
      <c r="F214" s="202"/>
      <c r="G214" s="202"/>
      <c r="H214" s="202"/>
      <c r="I214" s="202"/>
      <c r="J214" s="202"/>
      <c r="K214" s="203"/>
      <c r="L214" s="57">
        <v>916911.02</v>
      </c>
      <c r="M214" s="57"/>
      <c r="N214" s="57"/>
      <c r="O214" s="57"/>
      <c r="BS214" s="40"/>
      <c r="BT214" s="2" t="s">
        <v>1320</v>
      </c>
    </row>
    <row r="215" spans="1:72" s="3" customFormat="1" ht="15" x14ac:dyDescent="0.25">
      <c r="A215" s="201" t="s">
        <v>1321</v>
      </c>
      <c r="B215" s="202"/>
      <c r="C215" s="202"/>
      <c r="D215" s="202"/>
      <c r="E215" s="202"/>
      <c r="F215" s="202"/>
      <c r="G215" s="202"/>
      <c r="H215" s="202"/>
      <c r="I215" s="202"/>
      <c r="J215" s="202"/>
      <c r="K215" s="203"/>
      <c r="L215" s="57">
        <v>482087.24</v>
      </c>
      <c r="M215" s="57"/>
      <c r="N215" s="57"/>
      <c r="O215" s="57"/>
      <c r="BS215" s="40"/>
      <c r="BT215" s="2" t="s">
        <v>1321</v>
      </c>
    </row>
    <row r="216" spans="1:72" s="3" customFormat="1" ht="15" x14ac:dyDescent="0.25">
      <c r="A216" s="201" t="s">
        <v>608</v>
      </c>
      <c r="B216" s="202"/>
      <c r="C216" s="202"/>
      <c r="D216" s="202"/>
      <c r="E216" s="202"/>
      <c r="F216" s="202"/>
      <c r="G216" s="202"/>
      <c r="H216" s="202"/>
      <c r="I216" s="202"/>
      <c r="J216" s="202"/>
      <c r="K216" s="203"/>
      <c r="L216" s="57">
        <v>2668764.59</v>
      </c>
      <c r="M216" s="57"/>
      <c r="N216" s="57"/>
      <c r="O216" s="57"/>
      <c r="BS216" s="40"/>
      <c r="BT216" s="2" t="s">
        <v>608</v>
      </c>
    </row>
    <row r="217" spans="1:72" s="3" customFormat="1" ht="15" x14ac:dyDescent="0.25">
      <c r="A217" s="201" t="s">
        <v>609</v>
      </c>
      <c r="B217" s="202"/>
      <c r="C217" s="202"/>
      <c r="D217" s="202"/>
      <c r="E217" s="202"/>
      <c r="F217" s="202"/>
      <c r="G217" s="202"/>
      <c r="H217" s="202"/>
      <c r="I217" s="202"/>
      <c r="J217" s="202"/>
      <c r="K217" s="203"/>
      <c r="L217" s="57">
        <v>2668764.59</v>
      </c>
      <c r="M217" s="57"/>
      <c r="N217" s="57"/>
      <c r="O217" s="57"/>
      <c r="BS217" s="40"/>
      <c r="BT217" s="2" t="s">
        <v>609</v>
      </c>
    </row>
    <row r="218" spans="1:72" s="3" customFormat="1" ht="15" x14ac:dyDescent="0.25">
      <c r="A218" s="201" t="s">
        <v>367</v>
      </c>
      <c r="B218" s="202"/>
      <c r="C218" s="202"/>
      <c r="D218" s="202"/>
      <c r="E218" s="202"/>
      <c r="F218" s="202"/>
      <c r="G218" s="202"/>
      <c r="H218" s="202"/>
      <c r="I218" s="202"/>
      <c r="J218" s="202"/>
      <c r="K218" s="203"/>
      <c r="L218" s="57">
        <v>2670135.79</v>
      </c>
      <c r="M218" s="57"/>
      <c r="N218" s="57"/>
      <c r="O218" s="57"/>
      <c r="BS218" s="40"/>
      <c r="BT218" s="2" t="s">
        <v>367</v>
      </c>
    </row>
    <row r="219" spans="1:72" s="3" customFormat="1" ht="15" x14ac:dyDescent="0.25">
      <c r="A219" s="201" t="s">
        <v>368</v>
      </c>
      <c r="B219" s="202"/>
      <c r="C219" s="202"/>
      <c r="D219" s="202"/>
      <c r="E219" s="202"/>
      <c r="F219" s="202"/>
      <c r="G219" s="202"/>
      <c r="H219" s="202"/>
      <c r="I219" s="202"/>
      <c r="J219" s="202"/>
      <c r="K219" s="203"/>
      <c r="L219" s="57"/>
      <c r="M219" s="57"/>
      <c r="N219" s="57"/>
      <c r="O219" s="57"/>
      <c r="BS219" s="40"/>
      <c r="BT219" s="2" t="s">
        <v>368</v>
      </c>
    </row>
    <row r="220" spans="1:72" s="3" customFormat="1" ht="15" x14ac:dyDescent="0.25">
      <c r="A220" s="201" t="s">
        <v>369</v>
      </c>
      <c r="B220" s="202"/>
      <c r="C220" s="202"/>
      <c r="D220" s="202"/>
      <c r="E220" s="202"/>
      <c r="F220" s="202"/>
      <c r="G220" s="202"/>
      <c r="H220" s="202"/>
      <c r="I220" s="202"/>
      <c r="J220" s="202"/>
      <c r="K220" s="203"/>
      <c r="L220" s="57">
        <v>196118.82</v>
      </c>
      <c r="M220" s="57"/>
      <c r="N220" s="57"/>
      <c r="O220" s="57"/>
      <c r="BS220" s="40"/>
      <c r="BT220" s="2" t="s">
        <v>369</v>
      </c>
    </row>
    <row r="221" spans="1:72" s="3" customFormat="1" ht="15" x14ac:dyDescent="0.25">
      <c r="A221" s="201" t="s">
        <v>370</v>
      </c>
      <c r="B221" s="202"/>
      <c r="C221" s="202"/>
      <c r="D221" s="202"/>
      <c r="E221" s="202"/>
      <c r="F221" s="202"/>
      <c r="G221" s="202"/>
      <c r="H221" s="202"/>
      <c r="I221" s="202"/>
      <c r="J221" s="202"/>
      <c r="K221" s="203"/>
      <c r="L221" s="57">
        <v>154466.42000000001</v>
      </c>
      <c r="M221" s="57"/>
      <c r="N221" s="57"/>
      <c r="O221" s="57"/>
      <c r="BS221" s="40"/>
      <c r="BT221" s="2" t="s">
        <v>370</v>
      </c>
    </row>
    <row r="222" spans="1:72" s="3" customFormat="1" ht="15" x14ac:dyDescent="0.25">
      <c r="A222" s="201" t="s">
        <v>371</v>
      </c>
      <c r="B222" s="202"/>
      <c r="C222" s="202"/>
      <c r="D222" s="202"/>
      <c r="E222" s="202"/>
      <c r="F222" s="202"/>
      <c r="G222" s="202"/>
      <c r="H222" s="202"/>
      <c r="I222" s="202"/>
      <c r="J222" s="202"/>
      <c r="K222" s="203"/>
      <c r="L222" s="57">
        <v>945794.67</v>
      </c>
      <c r="M222" s="57"/>
      <c r="N222" s="57"/>
      <c r="O222" s="57"/>
      <c r="BS222" s="40"/>
      <c r="BT222" s="2" t="s">
        <v>371</v>
      </c>
    </row>
    <row r="223" spans="1:72" s="3" customFormat="1" ht="15" x14ac:dyDescent="0.25">
      <c r="A223" s="201" t="s">
        <v>372</v>
      </c>
      <c r="B223" s="202"/>
      <c r="C223" s="202"/>
      <c r="D223" s="202"/>
      <c r="E223" s="202"/>
      <c r="F223" s="202"/>
      <c r="G223" s="202"/>
      <c r="H223" s="202"/>
      <c r="I223" s="202"/>
      <c r="J223" s="202"/>
      <c r="K223" s="203"/>
      <c r="L223" s="57">
        <v>917405.07</v>
      </c>
      <c r="M223" s="57"/>
      <c r="N223" s="57"/>
      <c r="O223" s="57"/>
      <c r="BS223" s="40"/>
      <c r="BT223" s="2" t="s">
        <v>372</v>
      </c>
    </row>
    <row r="224" spans="1:72" s="3" customFormat="1" ht="15" x14ac:dyDescent="0.25">
      <c r="A224" s="201" t="s">
        <v>373</v>
      </c>
      <c r="B224" s="202"/>
      <c r="C224" s="202"/>
      <c r="D224" s="202"/>
      <c r="E224" s="202"/>
      <c r="F224" s="202"/>
      <c r="G224" s="202"/>
      <c r="H224" s="202"/>
      <c r="I224" s="202"/>
      <c r="J224" s="202"/>
      <c r="K224" s="203"/>
      <c r="L224" s="57">
        <v>482355.29</v>
      </c>
      <c r="M224" s="57"/>
      <c r="N224" s="57"/>
      <c r="O224" s="57"/>
      <c r="BS224" s="40"/>
      <c r="BT224" s="2" t="s">
        <v>373</v>
      </c>
    </row>
    <row r="225" spans="1:95" s="3" customFormat="1" ht="15" x14ac:dyDescent="0.25">
      <c r="A225" s="201" t="s">
        <v>374</v>
      </c>
      <c r="B225" s="202"/>
      <c r="C225" s="202"/>
      <c r="D225" s="202"/>
      <c r="E225" s="202"/>
      <c r="F225" s="202"/>
      <c r="G225" s="202"/>
      <c r="H225" s="202"/>
      <c r="I225" s="202"/>
      <c r="J225" s="202"/>
      <c r="K225" s="203"/>
      <c r="L225" s="57">
        <f>L218*0.052</f>
        <v>138847.06107999998</v>
      </c>
      <c r="M225" s="57"/>
      <c r="N225" s="57"/>
      <c r="O225" s="57"/>
      <c r="BS225" s="40"/>
      <c r="BT225" s="2" t="s">
        <v>374</v>
      </c>
    </row>
    <row r="226" spans="1:95" s="3" customFormat="1" ht="15" x14ac:dyDescent="0.25">
      <c r="A226" s="204" t="s">
        <v>367</v>
      </c>
      <c r="B226" s="205"/>
      <c r="C226" s="205"/>
      <c r="D226" s="205"/>
      <c r="E226" s="205"/>
      <c r="F226" s="205"/>
      <c r="G226" s="205"/>
      <c r="H226" s="205"/>
      <c r="I226" s="205"/>
      <c r="J226" s="205"/>
      <c r="K226" s="206"/>
      <c r="L226" s="38">
        <f>L218+L225</f>
        <v>2808982.8510799999</v>
      </c>
      <c r="M226" s="38"/>
      <c r="N226" s="38"/>
      <c r="O226" s="38"/>
      <c r="BS226" s="40"/>
      <c r="BU226" s="40" t="s">
        <v>367</v>
      </c>
    </row>
    <row r="227" spans="1:95" s="3" customFormat="1" ht="15" x14ac:dyDescent="0.25">
      <c r="A227" s="201" t="s">
        <v>375</v>
      </c>
      <c r="B227" s="202"/>
      <c r="C227" s="202"/>
      <c r="D227" s="202"/>
      <c r="E227" s="202"/>
      <c r="F227" s="202"/>
      <c r="G227" s="202"/>
      <c r="H227" s="202"/>
      <c r="I227" s="202"/>
      <c r="J227" s="202"/>
      <c r="K227" s="203"/>
      <c r="L227" s="57">
        <f>L226*0.021</f>
        <v>58988.639872680003</v>
      </c>
      <c r="M227" s="57"/>
      <c r="N227" s="57"/>
      <c r="O227" s="57"/>
      <c r="BS227" s="40"/>
      <c r="BT227" s="2" t="s">
        <v>375</v>
      </c>
      <c r="BU227" s="40"/>
    </row>
    <row r="228" spans="1:95" s="3" customFormat="1" ht="15" x14ac:dyDescent="0.25">
      <c r="A228" s="201" t="s">
        <v>376</v>
      </c>
      <c r="B228" s="202"/>
      <c r="C228" s="202"/>
      <c r="D228" s="202"/>
      <c r="E228" s="202"/>
      <c r="F228" s="202"/>
      <c r="G228" s="202"/>
      <c r="H228" s="202"/>
      <c r="I228" s="202"/>
      <c r="J228" s="202"/>
      <c r="K228" s="203"/>
      <c r="L228" s="57">
        <f>L226*0.035</f>
        <v>98314.399787800008</v>
      </c>
      <c r="M228" s="57"/>
      <c r="N228" s="57"/>
      <c r="O228" s="57"/>
      <c r="BS228" s="40"/>
      <c r="BT228" s="2" t="s">
        <v>376</v>
      </c>
      <c r="BU228" s="40"/>
    </row>
    <row r="229" spans="1:95" s="3" customFormat="1" ht="15" x14ac:dyDescent="0.25">
      <c r="A229" s="201" t="s">
        <v>377</v>
      </c>
      <c r="B229" s="202"/>
      <c r="C229" s="202"/>
      <c r="D229" s="202"/>
      <c r="E229" s="202"/>
      <c r="F229" s="202"/>
      <c r="G229" s="202"/>
      <c r="H229" s="202"/>
      <c r="I229" s="202"/>
      <c r="J229" s="202"/>
      <c r="K229" s="203"/>
      <c r="L229" s="57">
        <f>L226*0.025</f>
        <v>70224.571276999995</v>
      </c>
      <c r="M229" s="57"/>
      <c r="N229" s="57"/>
      <c r="O229" s="57"/>
      <c r="BS229" s="40"/>
      <c r="BT229" s="2" t="s">
        <v>377</v>
      </c>
      <c r="BU229" s="40"/>
    </row>
    <row r="230" spans="1:95" s="3" customFormat="1" ht="15" x14ac:dyDescent="0.25">
      <c r="A230" s="201" t="s">
        <v>378</v>
      </c>
      <c r="B230" s="202"/>
      <c r="C230" s="202"/>
      <c r="D230" s="202"/>
      <c r="E230" s="202"/>
      <c r="F230" s="202"/>
      <c r="G230" s="202"/>
      <c r="H230" s="202"/>
      <c r="I230" s="202"/>
      <c r="J230" s="202"/>
      <c r="K230" s="203"/>
      <c r="L230" s="57">
        <f>L226*0.02</f>
        <v>56179.657021599996</v>
      </c>
      <c r="M230" s="57"/>
      <c r="N230" s="57"/>
      <c r="O230" s="57"/>
      <c r="BS230" s="40"/>
      <c r="BT230" s="2" t="s">
        <v>378</v>
      </c>
      <c r="BU230" s="40"/>
    </row>
    <row r="231" spans="1:95" s="3" customFormat="1" ht="15" x14ac:dyDescent="0.25">
      <c r="A231" s="204" t="s">
        <v>367</v>
      </c>
      <c r="B231" s="205"/>
      <c r="C231" s="205"/>
      <c r="D231" s="205"/>
      <c r="E231" s="205"/>
      <c r="F231" s="205"/>
      <c r="G231" s="205"/>
      <c r="H231" s="205"/>
      <c r="I231" s="205"/>
      <c r="J231" s="205"/>
      <c r="K231" s="206"/>
      <c r="L231" s="38">
        <f>L226+L227+L228+L229+L230</f>
        <v>3092690.1190390796</v>
      </c>
      <c r="M231" s="38"/>
      <c r="N231" s="38"/>
      <c r="O231" s="38"/>
      <c r="BS231" s="40"/>
      <c r="BU231" s="40" t="s">
        <v>367</v>
      </c>
    </row>
    <row r="232" spans="1:95" s="3" customFormat="1" ht="15" x14ac:dyDescent="0.25">
      <c r="A232" s="201" t="s">
        <v>379</v>
      </c>
      <c r="B232" s="202"/>
      <c r="C232" s="202"/>
      <c r="D232" s="202"/>
      <c r="E232" s="202"/>
      <c r="F232" s="202"/>
      <c r="G232" s="202"/>
      <c r="H232" s="202"/>
      <c r="I232" s="202"/>
      <c r="J232" s="202"/>
      <c r="K232" s="203"/>
      <c r="L232" s="57">
        <f>L231*0.03</f>
        <v>92780.703571172387</v>
      </c>
      <c r="M232" s="57"/>
      <c r="N232" s="57"/>
      <c r="O232" s="57"/>
      <c r="BS232" s="40"/>
      <c r="BT232" s="2" t="s">
        <v>379</v>
      </c>
      <c r="BU232" s="40"/>
    </row>
    <row r="233" spans="1:95" s="3" customFormat="1" ht="15" x14ac:dyDescent="0.25">
      <c r="A233" s="204" t="s">
        <v>2240</v>
      </c>
      <c r="B233" s="205"/>
      <c r="C233" s="205"/>
      <c r="D233" s="205"/>
      <c r="E233" s="205"/>
      <c r="F233" s="205"/>
      <c r="G233" s="205"/>
      <c r="H233" s="205"/>
      <c r="I233" s="205"/>
      <c r="J233" s="205"/>
      <c r="K233" s="206"/>
      <c r="L233" s="38">
        <f>L231+L232</f>
        <v>3185470.8226102521</v>
      </c>
      <c r="M233" s="38"/>
      <c r="N233" s="38"/>
      <c r="O233" s="38"/>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67"/>
      <c r="AT233" s="67"/>
      <c r="AU233" s="67"/>
      <c r="AV233" s="67"/>
      <c r="AW233" s="67"/>
      <c r="AX233" s="67"/>
      <c r="AY233" s="67"/>
      <c r="AZ233" s="67"/>
      <c r="BA233" s="67"/>
      <c r="BB233" s="67"/>
      <c r="BC233" s="67"/>
      <c r="BD233" s="67"/>
      <c r="BE233" s="67"/>
      <c r="BF233" s="67"/>
      <c r="BG233" s="67"/>
      <c r="BH233" s="67"/>
      <c r="BI233" s="67"/>
      <c r="BJ233" s="67"/>
      <c r="BK233" s="67"/>
      <c r="BL233" s="67"/>
      <c r="BM233" s="67"/>
      <c r="BN233" s="67"/>
      <c r="BO233" s="67"/>
      <c r="BP233" s="67"/>
      <c r="BQ233" s="67"/>
      <c r="BR233" s="67"/>
      <c r="BS233" s="67"/>
      <c r="BT233" s="67"/>
      <c r="BU233" s="67" t="s">
        <v>380</v>
      </c>
      <c r="BV233" s="67"/>
      <c r="BW233" s="67"/>
    </row>
    <row r="234" spans="1:95" s="115" customFormat="1" ht="15" customHeight="1" x14ac:dyDescent="0.25">
      <c r="A234" s="209" t="s">
        <v>945</v>
      </c>
      <c r="B234" s="209"/>
      <c r="C234" s="209"/>
      <c r="D234" s="209"/>
      <c r="E234" s="209"/>
      <c r="F234" s="209"/>
      <c r="G234" s="209"/>
      <c r="H234" s="209"/>
      <c r="I234" s="209"/>
      <c r="J234" s="209"/>
      <c r="K234" s="209"/>
      <c r="L234" s="112">
        <f>L220*1.052*1.021*1.035*1.025*1.02*1.03</f>
        <v>234780.68483866376</v>
      </c>
      <c r="M234" s="113"/>
      <c r="N234" s="114"/>
      <c r="O234" s="114"/>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c r="AT234" s="67"/>
      <c r="AU234" s="67"/>
      <c r="AV234" s="67"/>
      <c r="AW234" s="67"/>
      <c r="AX234" s="67"/>
      <c r="AY234" s="67"/>
      <c r="AZ234" s="67"/>
      <c r="BA234" s="67"/>
      <c r="BB234" s="67"/>
      <c r="BC234" s="67"/>
      <c r="BD234" s="67"/>
      <c r="BE234" s="67"/>
      <c r="BF234" s="67"/>
      <c r="BG234" s="67"/>
      <c r="BH234" s="67"/>
      <c r="BI234" s="67"/>
      <c r="BJ234" s="67"/>
      <c r="BK234" s="67"/>
      <c r="BL234" s="67"/>
      <c r="BM234" s="67"/>
      <c r="BN234" s="67"/>
      <c r="BO234" s="67"/>
      <c r="BP234" s="67"/>
      <c r="BQ234" s="67"/>
      <c r="BR234" s="67"/>
      <c r="BS234" s="67"/>
      <c r="BT234" s="67"/>
      <c r="BU234" s="67"/>
      <c r="BV234" s="67"/>
      <c r="BW234" s="67"/>
      <c r="CG234" s="116"/>
      <c r="CI234" s="116" t="s">
        <v>380</v>
      </c>
      <c r="CK234" s="117"/>
      <c r="CL234" s="118"/>
      <c r="CM234" s="118"/>
      <c r="CN234" s="118"/>
      <c r="CO234" s="118"/>
      <c r="CP234" s="118"/>
      <c r="CQ234" s="118"/>
    </row>
    <row r="235" spans="1:95" s="115" customFormat="1" ht="15" customHeight="1" x14ac:dyDescent="0.25">
      <c r="A235" s="209" t="s">
        <v>2237</v>
      </c>
      <c r="B235" s="209"/>
      <c r="C235" s="209"/>
      <c r="D235" s="209"/>
      <c r="E235" s="209"/>
      <c r="F235" s="209"/>
      <c r="G235" s="209"/>
      <c r="H235" s="209"/>
      <c r="I235" s="209"/>
      <c r="J235" s="209"/>
      <c r="K235" s="209"/>
      <c r="L235" s="112">
        <f>L233-L234</f>
        <v>2950690.1377715883</v>
      </c>
      <c r="M235" s="113"/>
      <c r="N235" s="114"/>
      <c r="O235" s="114"/>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c r="AV235" s="67"/>
      <c r="AW235" s="67"/>
      <c r="AX235" s="67"/>
      <c r="AY235" s="67"/>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7"/>
      <c r="CG235" s="116"/>
      <c r="CI235" s="116" t="s">
        <v>380</v>
      </c>
      <c r="CK235" s="117"/>
      <c r="CL235" s="118"/>
      <c r="CM235" s="118"/>
      <c r="CN235" s="118"/>
      <c r="CO235" s="118"/>
      <c r="CP235" s="118"/>
      <c r="CQ235" s="118"/>
    </row>
    <row r="236" spans="1:95" s="67" customFormat="1" ht="15" customHeight="1" x14ac:dyDescent="0.25">
      <c r="A236" s="210" t="s">
        <v>2238</v>
      </c>
      <c r="B236" s="211"/>
      <c r="C236" s="211"/>
      <c r="D236" s="211"/>
      <c r="E236" s="211"/>
      <c r="F236" s="211"/>
      <c r="G236" s="211"/>
      <c r="H236" s="211"/>
      <c r="I236" s="211"/>
      <c r="J236" s="211"/>
      <c r="K236" s="212"/>
      <c r="L236" s="119">
        <f>'02-03-01_СМР_Каб.жур'!L272</f>
        <v>1</v>
      </c>
      <c r="M236" s="88"/>
      <c r="N236" s="120"/>
      <c r="O236" s="88"/>
      <c r="CG236" s="98"/>
      <c r="CH236" s="105" t="s">
        <v>379</v>
      </c>
      <c r="CI236" s="98"/>
      <c r="CK236" s="121"/>
    </row>
    <row r="237" spans="1:95" s="67" customFormat="1" ht="28.5" customHeight="1" x14ac:dyDescent="0.25">
      <c r="A237" s="213" t="s">
        <v>2239</v>
      </c>
      <c r="B237" s="213"/>
      <c r="C237" s="213"/>
      <c r="D237" s="213"/>
      <c r="E237" s="213"/>
      <c r="F237" s="213"/>
      <c r="G237" s="213"/>
      <c r="H237" s="213"/>
      <c r="I237" s="213"/>
      <c r="J237" s="213"/>
      <c r="K237" s="213"/>
      <c r="L237" s="122">
        <f>L234+L235*L236</f>
        <v>3185470.8226102521</v>
      </c>
      <c r="M237" s="123"/>
      <c r="N237" s="102"/>
      <c r="O237" s="102"/>
      <c r="CG237" s="98"/>
      <c r="CI237" s="98" t="s">
        <v>380</v>
      </c>
      <c r="CK237" s="124"/>
    </row>
    <row r="238" spans="1:95" s="67" customFormat="1" ht="15" customHeight="1" x14ac:dyDescent="0.25">
      <c r="A238" s="214" t="s">
        <v>381</v>
      </c>
      <c r="B238" s="214"/>
      <c r="C238" s="214"/>
      <c r="D238" s="214"/>
      <c r="E238" s="214"/>
      <c r="F238" s="214"/>
      <c r="G238" s="214"/>
      <c r="H238" s="214"/>
      <c r="I238" s="214"/>
      <c r="J238" s="214"/>
      <c r="K238" s="214"/>
      <c r="L238" s="125">
        <f>L237*0.2</f>
        <v>637094.16452205041</v>
      </c>
      <c r="M238" s="88"/>
      <c r="N238" s="88"/>
      <c r="O238" s="88"/>
      <c r="CG238" s="98"/>
      <c r="CH238" s="105" t="s">
        <v>381</v>
      </c>
      <c r="CI238" s="98"/>
    </row>
    <row r="239" spans="1:95" s="67" customFormat="1" ht="15" customHeight="1" x14ac:dyDescent="0.25">
      <c r="A239" s="213" t="s">
        <v>382</v>
      </c>
      <c r="B239" s="213"/>
      <c r="C239" s="213"/>
      <c r="D239" s="213"/>
      <c r="E239" s="213"/>
      <c r="F239" s="213"/>
      <c r="G239" s="213"/>
      <c r="H239" s="213"/>
      <c r="I239" s="213"/>
      <c r="J239" s="213"/>
      <c r="K239" s="213"/>
      <c r="L239" s="126">
        <f>L237+L238</f>
        <v>3822564.9871323025</v>
      </c>
      <c r="M239" s="102"/>
      <c r="N239" s="102"/>
      <c r="O239" s="102"/>
      <c r="S239" s="67">
        <v>117</v>
      </c>
      <c r="CG239" s="98"/>
      <c r="CI239" s="98"/>
      <c r="CJ239" s="98" t="s">
        <v>382</v>
      </c>
      <c r="CM239" s="121"/>
    </row>
    <row r="240" spans="1:95" s="16" customFormat="1" ht="12.75" customHeight="1" x14ac:dyDescent="0.2">
      <c r="A240" s="207"/>
      <c r="B240" s="207"/>
      <c r="C240" s="207"/>
      <c r="D240" s="207"/>
      <c r="E240" s="207"/>
      <c r="F240" s="207"/>
      <c r="G240" s="207"/>
      <c r="H240" s="207"/>
      <c r="I240" s="207"/>
      <c r="J240" s="207"/>
      <c r="K240" s="207"/>
      <c r="L240" s="207"/>
      <c r="M240" s="207"/>
      <c r="N240" s="207"/>
      <c r="O240" s="207"/>
      <c r="P240" s="58"/>
      <c r="Q240" s="58"/>
      <c r="R240" s="58"/>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row>
    <row r="241" spans="1:74" s="16" customFormat="1" ht="12.75" customHeight="1" x14ac:dyDescent="0.2">
      <c r="A241" s="208"/>
      <c r="B241" s="208"/>
      <c r="C241" s="208"/>
      <c r="D241" s="208"/>
      <c r="E241" s="208"/>
      <c r="F241" s="208"/>
      <c r="G241" s="208"/>
      <c r="H241" s="208"/>
      <c r="I241" s="208"/>
      <c r="J241" s="208"/>
      <c r="K241" s="208"/>
      <c r="L241" s="208"/>
      <c r="M241" s="208"/>
      <c r="N241" s="208"/>
      <c r="O241" s="208"/>
      <c r="P241" s="59"/>
      <c r="Q241" s="59"/>
      <c r="R241" s="59"/>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row>
    <row r="242" spans="1:74" s="16" customFormat="1" ht="12.75" customHeight="1" x14ac:dyDescent="0.2">
      <c r="A242" s="207" t="s">
        <v>2241</v>
      </c>
      <c r="B242" s="207"/>
      <c r="C242" s="207"/>
      <c r="D242" s="207"/>
      <c r="E242" s="207"/>
      <c r="F242" s="207"/>
      <c r="G242" s="207"/>
      <c r="H242" s="207"/>
      <c r="I242" s="207"/>
      <c r="J242" s="207"/>
      <c r="K242" s="207"/>
      <c r="L242" s="207"/>
      <c r="M242" s="207"/>
      <c r="N242" s="207"/>
      <c r="O242" s="207"/>
      <c r="P242" s="58"/>
      <c r="Q242" s="58"/>
      <c r="R242" s="58"/>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row>
    <row r="243" spans="1:74" s="16" customFormat="1" ht="12.75" customHeight="1" x14ac:dyDescent="0.2">
      <c r="A243" s="208" t="s">
        <v>383</v>
      </c>
      <c r="B243" s="208"/>
      <c r="C243" s="208"/>
      <c r="D243" s="208"/>
      <c r="E243" s="208"/>
      <c r="F243" s="208"/>
      <c r="G243" s="208"/>
      <c r="H243" s="208"/>
      <c r="I243" s="208"/>
      <c r="J243" s="208"/>
      <c r="K243" s="208"/>
      <c r="L243" s="208"/>
      <c r="M243" s="208"/>
      <c r="N243" s="208"/>
      <c r="O243" s="208"/>
      <c r="P243" s="59"/>
      <c r="Q243" s="59"/>
      <c r="R243" s="59"/>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row>
    <row r="244" spans="1:74" s="16" customFormat="1" ht="13.5" customHeight="1" x14ac:dyDescent="0.25">
      <c r="A244" s="14"/>
      <c r="B244" s="14"/>
      <c r="C244" s="14"/>
      <c r="D244" s="14"/>
      <c r="E244" s="14"/>
      <c r="F244" s="14"/>
      <c r="G244" s="14"/>
      <c r="H244" s="60"/>
      <c r="I244" s="10"/>
      <c r="J244" s="10"/>
      <c r="K244" s="10"/>
      <c r="L244" s="10"/>
      <c r="M244" s="14"/>
      <c r="N244" s="14"/>
      <c r="O244" s="14"/>
      <c r="P244" s="3"/>
      <c r="Q244" s="3"/>
      <c r="R244" s="3"/>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row>
    <row r="245" spans="1:74" s="16" customFormat="1" ht="12.75" customHeight="1" x14ac:dyDescent="0.2">
      <c r="A245" s="207" t="s">
        <v>384</v>
      </c>
      <c r="B245" s="207"/>
      <c r="C245" s="207"/>
      <c r="D245" s="207"/>
      <c r="E245" s="207"/>
      <c r="F245" s="207"/>
      <c r="G245" s="207"/>
      <c r="H245" s="207"/>
      <c r="I245" s="207"/>
      <c r="J245" s="207"/>
      <c r="K245" s="207"/>
      <c r="L245" s="207"/>
      <c r="M245" s="207"/>
      <c r="N245" s="207"/>
      <c r="O245" s="207"/>
      <c r="P245" s="58"/>
      <c r="Q245" s="58"/>
      <c r="R245" s="58"/>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row>
    <row r="246" spans="1:74" s="16" customFormat="1" ht="12.75" customHeight="1" x14ac:dyDescent="0.2">
      <c r="A246" s="208" t="s">
        <v>383</v>
      </c>
      <c r="B246" s="208"/>
      <c r="C246" s="208"/>
      <c r="D246" s="208"/>
      <c r="E246" s="208"/>
      <c r="F246" s="208"/>
      <c r="G246" s="208"/>
      <c r="H246" s="208"/>
      <c r="I246" s="208"/>
      <c r="J246" s="208"/>
      <c r="K246" s="208"/>
      <c r="L246" s="208"/>
      <c r="M246" s="208"/>
      <c r="N246" s="208"/>
      <c r="O246" s="208"/>
      <c r="P246" s="59"/>
      <c r="Q246" s="59"/>
      <c r="R246" s="59"/>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row>
    <row r="247" spans="1:74" s="16" customFormat="1" ht="13.5" customHeight="1" x14ac:dyDescent="0.25">
      <c r="A247" s="14"/>
      <c r="B247" s="14"/>
      <c r="C247" s="14"/>
      <c r="D247" s="14"/>
      <c r="E247" s="14"/>
      <c r="F247" s="14"/>
      <c r="G247" s="14"/>
      <c r="H247" s="60"/>
      <c r="I247" s="10"/>
      <c r="J247" s="10"/>
      <c r="K247" s="10"/>
      <c r="L247" s="10"/>
      <c r="M247" s="14"/>
      <c r="N247" s="14"/>
      <c r="O247" s="14"/>
      <c r="P247" s="3"/>
      <c r="Q247" s="3"/>
      <c r="R247" s="3"/>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row>
    <row r="248" spans="1:74" s="3" customFormat="1" ht="15" x14ac:dyDescent="0.25">
      <c r="A248" s="4"/>
      <c r="B248" s="4"/>
      <c r="C248" s="4"/>
      <c r="D248" s="4"/>
      <c r="E248" s="4"/>
      <c r="F248" s="4"/>
      <c r="G248" s="4"/>
      <c r="H248" s="14"/>
      <c r="I248" s="61"/>
      <c r="J248" s="61"/>
      <c r="K248" s="61"/>
      <c r="L248" s="61"/>
      <c r="M248" s="4"/>
      <c r="N248" s="4"/>
      <c r="O248" s="4"/>
    </row>
  </sheetData>
  <mergeCells count="205">
    <mergeCell ref="A242:O242"/>
    <mergeCell ref="A243:O243"/>
    <mergeCell ref="A245:O245"/>
    <mergeCell ref="A246:O246"/>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48:E48"/>
    <mergeCell ref="C53:E53"/>
    <mergeCell ref="C54:E54"/>
    <mergeCell ref="C41:E41"/>
    <mergeCell ref="C42:E42"/>
    <mergeCell ref="C43:E43"/>
    <mergeCell ref="C44:E44"/>
    <mergeCell ref="C45:E45"/>
    <mergeCell ref="C60:E60"/>
    <mergeCell ref="C61:E61"/>
    <mergeCell ref="C62:E62"/>
    <mergeCell ref="C63:E63"/>
    <mergeCell ref="C64:E64"/>
    <mergeCell ref="C55:E55"/>
    <mergeCell ref="C56:E56"/>
    <mergeCell ref="C57:E57"/>
    <mergeCell ref="C58:E58"/>
    <mergeCell ref="C59:E59"/>
    <mergeCell ref="C70:E70"/>
    <mergeCell ref="C71:E71"/>
    <mergeCell ref="C72:E72"/>
    <mergeCell ref="C73:E73"/>
    <mergeCell ref="C78:E78"/>
    <mergeCell ref="C65:E65"/>
    <mergeCell ref="C66:E66"/>
    <mergeCell ref="C67:E67"/>
    <mergeCell ref="C68:E68"/>
    <mergeCell ref="C69:E69"/>
    <mergeCell ref="C84:E84"/>
    <mergeCell ref="C85:E85"/>
    <mergeCell ref="C86:E86"/>
    <mergeCell ref="C87:E87"/>
    <mergeCell ref="C88:E88"/>
    <mergeCell ref="C79:E79"/>
    <mergeCell ref="C80:E80"/>
    <mergeCell ref="C81:E81"/>
    <mergeCell ref="C82:E82"/>
    <mergeCell ref="C83:E83"/>
    <mergeCell ref="C94:E94"/>
    <mergeCell ref="C95:E95"/>
    <mergeCell ref="C96:E96"/>
    <mergeCell ref="C97:E97"/>
    <mergeCell ref="C98:E98"/>
    <mergeCell ref="C89:E89"/>
    <mergeCell ref="C90:E90"/>
    <mergeCell ref="C91:E91"/>
    <mergeCell ref="C92:E92"/>
    <mergeCell ref="C93:E93"/>
    <mergeCell ref="C104:E104"/>
    <mergeCell ref="C105:E105"/>
    <mergeCell ref="C106:E106"/>
    <mergeCell ref="A107:O107"/>
    <mergeCell ref="C108:E108"/>
    <mergeCell ref="C99:E99"/>
    <mergeCell ref="C100:E100"/>
    <mergeCell ref="C101:E101"/>
    <mergeCell ref="C102:E102"/>
    <mergeCell ref="C103:E103"/>
    <mergeCell ref="C114:E114"/>
    <mergeCell ref="C115:E115"/>
    <mergeCell ref="C116:E116"/>
    <mergeCell ref="C117:E117"/>
    <mergeCell ref="C118:E118"/>
    <mergeCell ref="C109:E109"/>
    <mergeCell ref="C110:E110"/>
    <mergeCell ref="C111:E111"/>
    <mergeCell ref="C112:E112"/>
    <mergeCell ref="C113:E113"/>
    <mergeCell ref="C124:E124"/>
    <mergeCell ref="C125:E125"/>
    <mergeCell ref="A126:O126"/>
    <mergeCell ref="C127:E127"/>
    <mergeCell ref="C132:E132"/>
    <mergeCell ref="C119:E119"/>
    <mergeCell ref="C120:E120"/>
    <mergeCell ref="C121:E121"/>
    <mergeCell ref="C122:E122"/>
    <mergeCell ref="C123:E123"/>
    <mergeCell ref="C142:E142"/>
    <mergeCell ref="C143:E143"/>
    <mergeCell ref="C148:E148"/>
    <mergeCell ref="C149:E149"/>
    <mergeCell ref="C150:E150"/>
    <mergeCell ref="C133:E133"/>
    <mergeCell ref="A134:O134"/>
    <mergeCell ref="C135:E135"/>
    <mergeCell ref="C140:E140"/>
    <mergeCell ref="C141:E141"/>
    <mergeCell ref="C161:E161"/>
    <mergeCell ref="C162:E162"/>
    <mergeCell ref="C164:E164"/>
    <mergeCell ref="C166:E166"/>
    <mergeCell ref="C167:E167"/>
    <mergeCell ref="C152:E152"/>
    <mergeCell ref="A153:O153"/>
    <mergeCell ref="C154:E154"/>
    <mergeCell ref="C159:E159"/>
    <mergeCell ref="C160:E160"/>
    <mergeCell ref="C177:E177"/>
    <mergeCell ref="C178:E178"/>
    <mergeCell ref="C182:E182"/>
    <mergeCell ref="A183:O183"/>
    <mergeCell ref="C184:E184"/>
    <mergeCell ref="C168:E168"/>
    <mergeCell ref="A169:O169"/>
    <mergeCell ref="C170:E170"/>
    <mergeCell ref="C175:E175"/>
    <mergeCell ref="C176:E176"/>
    <mergeCell ref="C193:E193"/>
    <mergeCell ref="C194:E194"/>
    <mergeCell ref="A195:K195"/>
    <mergeCell ref="A196:K196"/>
    <mergeCell ref="A197:K197"/>
    <mergeCell ref="C188:E188"/>
    <mergeCell ref="C189:E189"/>
    <mergeCell ref="C190:E190"/>
    <mergeCell ref="C191:E191"/>
    <mergeCell ref="C192:E192"/>
    <mergeCell ref="A203:K203"/>
    <mergeCell ref="A204:K204"/>
    <mergeCell ref="A205:K205"/>
    <mergeCell ref="A206:K206"/>
    <mergeCell ref="A207:K207"/>
    <mergeCell ref="A198:K198"/>
    <mergeCell ref="A199:K199"/>
    <mergeCell ref="A200:K200"/>
    <mergeCell ref="A201:K201"/>
    <mergeCell ref="A202:K202"/>
    <mergeCell ref="A213:K213"/>
    <mergeCell ref="A214:K214"/>
    <mergeCell ref="A215:K215"/>
    <mergeCell ref="A216:K216"/>
    <mergeCell ref="A217:K217"/>
    <mergeCell ref="A208:K208"/>
    <mergeCell ref="A209:K209"/>
    <mergeCell ref="A210:K210"/>
    <mergeCell ref="A211:K211"/>
    <mergeCell ref="A212:K212"/>
    <mergeCell ref="A223:K223"/>
    <mergeCell ref="A224:K224"/>
    <mergeCell ref="A225:K225"/>
    <mergeCell ref="A226:K226"/>
    <mergeCell ref="A227:K227"/>
    <mergeCell ref="A218:K218"/>
    <mergeCell ref="A219:K219"/>
    <mergeCell ref="A220:K220"/>
    <mergeCell ref="A221:K221"/>
    <mergeCell ref="A222:K222"/>
    <mergeCell ref="A240:O240"/>
    <mergeCell ref="A241:O241"/>
    <mergeCell ref="A233:K233"/>
    <mergeCell ref="A234:K234"/>
    <mergeCell ref="A235:K235"/>
    <mergeCell ref="A228:K228"/>
    <mergeCell ref="A229:K229"/>
    <mergeCell ref="A230:K230"/>
    <mergeCell ref="A231:K231"/>
    <mergeCell ref="A232:K232"/>
    <mergeCell ref="A236:K236"/>
    <mergeCell ref="A237:K237"/>
    <mergeCell ref="A238:K238"/>
    <mergeCell ref="A239:K239"/>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Q201"/>
  <sheetViews>
    <sheetView topLeftCell="A175" workbookViewId="0">
      <selection activeCell="L206" sqref="L20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1223</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1224</v>
      </c>
      <c r="B13" s="171"/>
      <c r="C13" s="171"/>
      <c r="D13" s="171"/>
      <c r="E13" s="171"/>
      <c r="F13" s="171"/>
      <c r="G13" s="171"/>
      <c r="H13" s="171"/>
      <c r="I13" s="171"/>
      <c r="J13" s="171"/>
      <c r="K13" s="171"/>
      <c r="L13" s="171"/>
      <c r="M13" s="171"/>
      <c r="N13" s="171"/>
      <c r="O13" s="171"/>
      <c r="AQ13" s="12" t="s">
        <v>1224</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1225</v>
      </c>
      <c r="D15" s="178"/>
      <c r="E15" s="178"/>
      <c r="F15" s="178"/>
      <c r="G15" s="178"/>
      <c r="H15" s="15"/>
      <c r="I15" s="15"/>
      <c r="J15" s="15"/>
      <c r="K15" s="15"/>
      <c r="L15" s="15"/>
      <c r="M15" s="15"/>
      <c r="N15" s="15"/>
      <c r="O15" s="15"/>
    </row>
    <row r="16" spans="1:57" s="3" customFormat="1" ht="12.75" customHeight="1" x14ac:dyDescent="0.25">
      <c r="B16" s="16" t="s">
        <v>12</v>
      </c>
      <c r="C16" s="16"/>
      <c r="D16" s="17"/>
      <c r="E16" s="18">
        <v>707.75900000000001</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494.24700000000001</v>
      </c>
      <c r="F18" s="19" t="s">
        <v>13</v>
      </c>
      <c r="H18" s="16"/>
      <c r="I18" s="16"/>
      <c r="J18" s="16"/>
      <c r="K18" s="16"/>
      <c r="L18" s="16"/>
      <c r="M18" s="20"/>
      <c r="N18" s="20"/>
      <c r="O18" s="16"/>
    </row>
    <row r="19" spans="1:69" s="3" customFormat="1" ht="12.75" customHeight="1" x14ac:dyDescent="0.25">
      <c r="B19" s="16" t="s">
        <v>15</v>
      </c>
      <c r="C19" s="16"/>
      <c r="D19" s="17"/>
      <c r="E19" s="18">
        <v>173.55600000000001</v>
      </c>
      <c r="F19" s="19" t="s">
        <v>13</v>
      </c>
      <c r="H19" s="16"/>
      <c r="J19" s="16"/>
      <c r="K19" s="16"/>
      <c r="L19" s="16"/>
      <c r="M19" s="21"/>
      <c r="N19" s="5"/>
      <c r="O19" s="22"/>
    </row>
    <row r="20" spans="1:69" s="3" customFormat="1" ht="12.75" customHeight="1" x14ac:dyDescent="0.25">
      <c r="B20" s="16" t="s">
        <v>16</v>
      </c>
      <c r="C20" s="16"/>
      <c r="D20" s="23"/>
      <c r="E20" s="18">
        <v>422.79</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390</v>
      </c>
      <c r="C29" s="196" t="s">
        <v>391</v>
      </c>
      <c r="D29" s="196"/>
      <c r="E29" s="196"/>
      <c r="F29" s="34" t="s">
        <v>392</v>
      </c>
      <c r="G29" s="62">
        <v>0.36758999999999997</v>
      </c>
      <c r="H29" s="38" t="s">
        <v>393</v>
      </c>
      <c r="I29" s="38" t="s">
        <v>394</v>
      </c>
      <c r="J29" s="38">
        <v>637.72</v>
      </c>
      <c r="K29" s="36" t="s">
        <v>40</v>
      </c>
      <c r="L29" s="38">
        <v>10086.86</v>
      </c>
      <c r="M29" s="38">
        <v>7892.98</v>
      </c>
      <c r="N29" s="39" t="s">
        <v>1226</v>
      </c>
      <c r="O29" s="38">
        <v>234.42</v>
      </c>
      <c r="BP29" s="33"/>
      <c r="BQ29" s="40" t="s">
        <v>391</v>
      </c>
    </row>
    <row r="30" spans="1:69" s="3" customFormat="1" ht="15" x14ac:dyDescent="0.25">
      <c r="A30" s="41"/>
      <c r="B30" s="42"/>
      <c r="C30" s="43" t="s">
        <v>1227</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1228</v>
      </c>
      <c r="F31" s="48"/>
      <c r="G31" s="49"/>
      <c r="H31" s="50"/>
      <c r="I31" s="17"/>
      <c r="J31" s="17"/>
      <c r="K31" s="17"/>
      <c r="L31" s="51">
        <v>7939.44</v>
      </c>
      <c r="M31" s="52"/>
      <c r="N31" s="52"/>
      <c r="O31" s="53"/>
      <c r="BP31" s="33"/>
      <c r="BQ31" s="40"/>
    </row>
    <row r="32" spans="1:69" s="3" customFormat="1" ht="15" x14ac:dyDescent="0.25">
      <c r="A32" s="46"/>
      <c r="B32" s="47"/>
      <c r="C32" s="47"/>
      <c r="D32" s="47"/>
      <c r="E32" s="48" t="s">
        <v>1229</v>
      </c>
      <c r="F32" s="48"/>
      <c r="G32" s="49"/>
      <c r="H32" s="50"/>
      <c r="I32" s="17"/>
      <c r="J32" s="17"/>
      <c r="K32" s="17"/>
      <c r="L32" s="51">
        <v>4174.34</v>
      </c>
      <c r="M32" s="52"/>
      <c r="N32" s="52"/>
      <c r="O32" s="53"/>
      <c r="BP32" s="33"/>
      <c r="BQ32" s="40"/>
    </row>
    <row r="33" spans="1:69" s="3" customFormat="1" ht="15" x14ac:dyDescent="0.25">
      <c r="A33" s="46"/>
      <c r="B33" s="47"/>
      <c r="C33" s="47"/>
      <c r="D33" s="47"/>
      <c r="E33" s="48" t="s">
        <v>45</v>
      </c>
      <c r="F33" s="48"/>
      <c r="G33" s="49"/>
      <c r="H33" s="50"/>
      <c r="I33" s="17"/>
      <c r="J33" s="17"/>
      <c r="K33" s="17"/>
      <c r="L33" s="51">
        <v>22200.639999999999</v>
      </c>
      <c r="M33" s="52"/>
      <c r="N33" s="52"/>
      <c r="O33" s="53"/>
      <c r="BP33" s="33"/>
      <c r="BQ33" s="40"/>
    </row>
    <row r="34" spans="1:69" s="3" customFormat="1" ht="67.5" x14ac:dyDescent="0.25">
      <c r="A34" s="34" t="s">
        <v>46</v>
      </c>
      <c r="B34" s="35" t="s">
        <v>399</v>
      </c>
      <c r="C34" s="196" t="s">
        <v>400</v>
      </c>
      <c r="D34" s="196"/>
      <c r="E34" s="196"/>
      <c r="F34" s="34" t="s">
        <v>401</v>
      </c>
      <c r="G34" s="62">
        <v>-0.65430999999999995</v>
      </c>
      <c r="H34" s="38">
        <v>133.79</v>
      </c>
      <c r="I34" s="38"/>
      <c r="J34" s="38">
        <v>133.79</v>
      </c>
      <c r="K34" s="36" t="s">
        <v>40</v>
      </c>
      <c r="L34" s="38">
        <v>-87.54</v>
      </c>
      <c r="M34" s="38"/>
      <c r="N34" s="39"/>
      <c r="O34" s="38">
        <v>-87.54</v>
      </c>
      <c r="BP34" s="33"/>
      <c r="BQ34" s="40" t="s">
        <v>400</v>
      </c>
    </row>
    <row r="35" spans="1:69" s="3" customFormat="1" ht="67.5" x14ac:dyDescent="0.25">
      <c r="A35" s="34" t="s">
        <v>402</v>
      </c>
      <c r="B35" s="35"/>
      <c r="C35" s="196" t="s">
        <v>403</v>
      </c>
      <c r="D35" s="196"/>
      <c r="E35" s="196"/>
      <c r="F35" s="34" t="s">
        <v>404</v>
      </c>
      <c r="G35" s="55">
        <v>5</v>
      </c>
      <c r="H35" s="38"/>
      <c r="I35" s="38"/>
      <c r="J35" s="38"/>
      <c r="K35" s="36" t="s">
        <v>40</v>
      </c>
      <c r="L35" s="38"/>
      <c r="M35" s="38"/>
      <c r="N35" s="39"/>
      <c r="O35" s="38"/>
      <c r="BP35" s="33"/>
      <c r="BQ35" s="40" t="s">
        <v>403</v>
      </c>
    </row>
    <row r="36" spans="1:69" s="3" customFormat="1" ht="67.5" x14ac:dyDescent="0.25">
      <c r="A36" s="34" t="s">
        <v>405</v>
      </c>
      <c r="B36" s="35"/>
      <c r="C36" s="196" t="s">
        <v>408</v>
      </c>
      <c r="D36" s="196"/>
      <c r="E36" s="196"/>
      <c r="F36" s="34" t="s">
        <v>404</v>
      </c>
      <c r="G36" s="55">
        <v>2</v>
      </c>
      <c r="H36" s="38"/>
      <c r="I36" s="38"/>
      <c r="J36" s="38"/>
      <c r="K36" s="36" t="s">
        <v>40</v>
      </c>
      <c r="L36" s="38"/>
      <c r="M36" s="38"/>
      <c r="N36" s="39"/>
      <c r="O36" s="38"/>
      <c r="BP36" s="33"/>
      <c r="BQ36" s="40" t="s">
        <v>408</v>
      </c>
    </row>
    <row r="37" spans="1:69" s="3" customFormat="1" ht="67.5" x14ac:dyDescent="0.25">
      <c r="A37" s="34" t="s">
        <v>407</v>
      </c>
      <c r="B37" s="35"/>
      <c r="C37" s="196" t="s">
        <v>410</v>
      </c>
      <c r="D37" s="196"/>
      <c r="E37" s="196"/>
      <c r="F37" s="34" t="s">
        <v>404</v>
      </c>
      <c r="G37" s="55">
        <v>2</v>
      </c>
      <c r="H37" s="38"/>
      <c r="I37" s="38"/>
      <c r="J37" s="38"/>
      <c r="K37" s="36" t="s">
        <v>40</v>
      </c>
      <c r="L37" s="38"/>
      <c r="M37" s="38"/>
      <c r="N37" s="39"/>
      <c r="O37" s="38"/>
      <c r="BP37" s="33"/>
      <c r="BQ37" s="40" t="s">
        <v>410</v>
      </c>
    </row>
    <row r="38" spans="1:69" s="3" customFormat="1" ht="67.5" x14ac:dyDescent="0.25">
      <c r="A38" s="34" t="s">
        <v>409</v>
      </c>
      <c r="B38" s="35"/>
      <c r="C38" s="196" t="s">
        <v>412</v>
      </c>
      <c r="D38" s="196"/>
      <c r="E38" s="196"/>
      <c r="F38" s="34" t="s">
        <v>404</v>
      </c>
      <c r="G38" s="55">
        <v>2</v>
      </c>
      <c r="H38" s="38"/>
      <c r="I38" s="38"/>
      <c r="J38" s="38"/>
      <c r="K38" s="36" t="s">
        <v>40</v>
      </c>
      <c r="L38" s="38"/>
      <c r="M38" s="38"/>
      <c r="N38" s="39"/>
      <c r="O38" s="38"/>
      <c r="BP38" s="33"/>
      <c r="BQ38" s="40" t="s">
        <v>412</v>
      </c>
    </row>
    <row r="39" spans="1:69" s="3" customFormat="1" ht="67.5" x14ac:dyDescent="0.25">
      <c r="A39" s="34" t="s">
        <v>411</v>
      </c>
      <c r="B39" s="35"/>
      <c r="C39" s="196" t="s">
        <v>644</v>
      </c>
      <c r="D39" s="196"/>
      <c r="E39" s="196"/>
      <c r="F39" s="34" t="s">
        <v>404</v>
      </c>
      <c r="G39" s="55">
        <v>4</v>
      </c>
      <c r="H39" s="38"/>
      <c r="I39" s="38"/>
      <c r="J39" s="38"/>
      <c r="K39" s="36" t="s">
        <v>40</v>
      </c>
      <c r="L39" s="38"/>
      <c r="M39" s="38"/>
      <c r="N39" s="39"/>
      <c r="O39" s="38"/>
      <c r="BP39" s="33"/>
      <c r="BQ39" s="40" t="s">
        <v>644</v>
      </c>
    </row>
    <row r="40" spans="1:69" s="3" customFormat="1" ht="67.5" x14ac:dyDescent="0.25">
      <c r="A40" s="34" t="s">
        <v>413</v>
      </c>
      <c r="B40" s="35"/>
      <c r="C40" s="196" t="s">
        <v>645</v>
      </c>
      <c r="D40" s="196"/>
      <c r="E40" s="196"/>
      <c r="F40" s="34" t="s">
        <v>404</v>
      </c>
      <c r="G40" s="55">
        <v>2</v>
      </c>
      <c r="H40" s="38"/>
      <c r="I40" s="38"/>
      <c r="J40" s="38"/>
      <c r="K40" s="36" t="s">
        <v>40</v>
      </c>
      <c r="L40" s="38"/>
      <c r="M40" s="38"/>
      <c r="N40" s="39"/>
      <c r="O40" s="38"/>
      <c r="BP40" s="33"/>
      <c r="BQ40" s="40" t="s">
        <v>645</v>
      </c>
    </row>
    <row r="41" spans="1:69" s="3" customFormat="1" ht="67.5" x14ac:dyDescent="0.25">
      <c r="A41" s="34" t="s">
        <v>415</v>
      </c>
      <c r="B41" s="35"/>
      <c r="C41" s="196" t="s">
        <v>646</v>
      </c>
      <c r="D41" s="196"/>
      <c r="E41" s="196"/>
      <c r="F41" s="34" t="s">
        <v>404</v>
      </c>
      <c r="G41" s="55">
        <v>2</v>
      </c>
      <c r="H41" s="38"/>
      <c r="I41" s="38"/>
      <c r="J41" s="38"/>
      <c r="K41" s="36" t="s">
        <v>40</v>
      </c>
      <c r="L41" s="38"/>
      <c r="M41" s="38"/>
      <c r="N41" s="39"/>
      <c r="O41" s="38"/>
      <c r="BP41" s="33"/>
      <c r="BQ41" s="40" t="s">
        <v>646</v>
      </c>
    </row>
    <row r="42" spans="1:69" s="3" customFormat="1" ht="67.5" x14ac:dyDescent="0.25">
      <c r="A42" s="34" t="s">
        <v>417</v>
      </c>
      <c r="B42" s="35"/>
      <c r="C42" s="196" t="s">
        <v>420</v>
      </c>
      <c r="D42" s="196"/>
      <c r="E42" s="196"/>
      <c r="F42" s="34" t="s">
        <v>404</v>
      </c>
      <c r="G42" s="55">
        <v>9</v>
      </c>
      <c r="H42" s="38"/>
      <c r="I42" s="38"/>
      <c r="J42" s="38"/>
      <c r="K42" s="36" t="s">
        <v>40</v>
      </c>
      <c r="L42" s="38"/>
      <c r="M42" s="38"/>
      <c r="N42" s="39"/>
      <c r="O42" s="38"/>
      <c r="BP42" s="33"/>
      <c r="BQ42" s="40" t="s">
        <v>420</v>
      </c>
    </row>
    <row r="43" spans="1:69" s="3" customFormat="1" ht="67.5" x14ac:dyDescent="0.25">
      <c r="A43" s="34" t="s">
        <v>419</v>
      </c>
      <c r="B43" s="35"/>
      <c r="C43" s="196" t="s">
        <v>648</v>
      </c>
      <c r="D43" s="196"/>
      <c r="E43" s="196"/>
      <c r="F43" s="34" t="s">
        <v>404</v>
      </c>
      <c r="G43" s="55">
        <v>2</v>
      </c>
      <c r="H43" s="38"/>
      <c r="I43" s="38"/>
      <c r="J43" s="38"/>
      <c r="K43" s="36" t="s">
        <v>40</v>
      </c>
      <c r="L43" s="38"/>
      <c r="M43" s="38"/>
      <c r="N43" s="39"/>
      <c r="O43" s="38"/>
      <c r="BP43" s="33"/>
      <c r="BQ43" s="40" t="s">
        <v>648</v>
      </c>
    </row>
    <row r="44" spans="1:69" s="3" customFormat="1" ht="67.5" x14ac:dyDescent="0.25">
      <c r="A44" s="34" t="s">
        <v>421</v>
      </c>
      <c r="B44" s="35"/>
      <c r="C44" s="196" t="s">
        <v>653</v>
      </c>
      <c r="D44" s="196"/>
      <c r="E44" s="196"/>
      <c r="F44" s="34" t="s">
        <v>404</v>
      </c>
      <c r="G44" s="55">
        <v>3</v>
      </c>
      <c r="H44" s="38"/>
      <c r="I44" s="38"/>
      <c r="J44" s="38"/>
      <c r="K44" s="36" t="s">
        <v>40</v>
      </c>
      <c r="L44" s="38"/>
      <c r="M44" s="38"/>
      <c r="N44" s="39"/>
      <c r="O44" s="38"/>
      <c r="BP44" s="33"/>
      <c r="BQ44" s="40" t="s">
        <v>653</v>
      </c>
    </row>
    <row r="45" spans="1:69" s="3" customFormat="1" ht="67.5" x14ac:dyDescent="0.25">
      <c r="A45" s="34" t="s">
        <v>143</v>
      </c>
      <c r="B45" s="35"/>
      <c r="C45" s="196" t="s">
        <v>425</v>
      </c>
      <c r="D45" s="196"/>
      <c r="E45" s="196"/>
      <c r="F45" s="34" t="s">
        <v>404</v>
      </c>
      <c r="G45" s="55">
        <v>3</v>
      </c>
      <c r="H45" s="38"/>
      <c r="I45" s="38"/>
      <c r="J45" s="38"/>
      <c r="K45" s="36" t="s">
        <v>40</v>
      </c>
      <c r="L45" s="38"/>
      <c r="M45" s="38"/>
      <c r="N45" s="39"/>
      <c r="O45" s="38"/>
      <c r="BP45" s="33"/>
      <c r="BQ45" s="40" t="s">
        <v>425</v>
      </c>
    </row>
    <row r="46" spans="1:69" s="3" customFormat="1" ht="67.5" x14ac:dyDescent="0.25">
      <c r="A46" s="34" t="s">
        <v>147</v>
      </c>
      <c r="B46" s="35"/>
      <c r="C46" s="196" t="s">
        <v>422</v>
      </c>
      <c r="D46" s="196"/>
      <c r="E46" s="196"/>
      <c r="F46" s="34" t="s">
        <v>404</v>
      </c>
      <c r="G46" s="55">
        <v>5</v>
      </c>
      <c r="H46" s="38"/>
      <c r="I46" s="38"/>
      <c r="J46" s="38"/>
      <c r="K46" s="36" t="s">
        <v>40</v>
      </c>
      <c r="L46" s="38"/>
      <c r="M46" s="38"/>
      <c r="N46" s="39"/>
      <c r="O46" s="38"/>
      <c r="BP46" s="33"/>
      <c r="BQ46" s="40" t="s">
        <v>422</v>
      </c>
    </row>
    <row r="47" spans="1:69" s="3" customFormat="1" ht="67.5" x14ac:dyDescent="0.25">
      <c r="A47" s="34" t="s">
        <v>150</v>
      </c>
      <c r="B47" s="35"/>
      <c r="C47" s="196" t="s">
        <v>423</v>
      </c>
      <c r="D47" s="196"/>
      <c r="E47" s="196"/>
      <c r="F47" s="34" t="s">
        <v>145</v>
      </c>
      <c r="G47" s="55">
        <v>5</v>
      </c>
      <c r="H47" s="38"/>
      <c r="I47" s="38"/>
      <c r="J47" s="38"/>
      <c r="K47" s="36" t="s">
        <v>40</v>
      </c>
      <c r="L47" s="38"/>
      <c r="M47" s="38"/>
      <c r="N47" s="39"/>
      <c r="O47" s="38"/>
      <c r="BP47" s="33"/>
      <c r="BQ47" s="40" t="s">
        <v>423</v>
      </c>
    </row>
    <row r="48" spans="1:69" s="3" customFormat="1" ht="67.5" x14ac:dyDescent="0.25">
      <c r="A48" s="34" t="s">
        <v>153</v>
      </c>
      <c r="B48" s="35"/>
      <c r="C48" s="196" t="s">
        <v>424</v>
      </c>
      <c r="D48" s="196"/>
      <c r="E48" s="196"/>
      <c r="F48" s="34" t="s">
        <v>404</v>
      </c>
      <c r="G48" s="55">
        <v>14</v>
      </c>
      <c r="H48" s="38"/>
      <c r="I48" s="38"/>
      <c r="J48" s="38"/>
      <c r="K48" s="36" t="s">
        <v>40</v>
      </c>
      <c r="L48" s="38"/>
      <c r="M48" s="38"/>
      <c r="N48" s="39"/>
      <c r="O48" s="38"/>
      <c r="BP48" s="33"/>
      <c r="BQ48" s="40" t="s">
        <v>424</v>
      </c>
    </row>
    <row r="49" spans="1:69" s="3" customFormat="1" ht="67.5" x14ac:dyDescent="0.25">
      <c r="A49" s="34" t="s">
        <v>156</v>
      </c>
      <c r="B49" s="35"/>
      <c r="C49" s="196" t="s">
        <v>426</v>
      </c>
      <c r="D49" s="196"/>
      <c r="E49" s="196"/>
      <c r="F49" s="34" t="s">
        <v>404</v>
      </c>
      <c r="G49" s="55">
        <v>38</v>
      </c>
      <c r="H49" s="38"/>
      <c r="I49" s="38"/>
      <c r="J49" s="38"/>
      <c r="K49" s="36" t="s">
        <v>40</v>
      </c>
      <c r="L49" s="38"/>
      <c r="M49" s="38"/>
      <c r="N49" s="39"/>
      <c r="O49" s="38"/>
      <c r="BP49" s="33"/>
      <c r="BQ49" s="40" t="s">
        <v>426</v>
      </c>
    </row>
    <row r="50" spans="1:69" s="3" customFormat="1" ht="67.5" x14ac:dyDescent="0.25">
      <c r="A50" s="34" t="s">
        <v>159</v>
      </c>
      <c r="B50" s="35"/>
      <c r="C50" s="196" t="s">
        <v>427</v>
      </c>
      <c r="D50" s="196"/>
      <c r="E50" s="196"/>
      <c r="F50" s="34" t="s">
        <v>404</v>
      </c>
      <c r="G50" s="55">
        <v>16</v>
      </c>
      <c r="H50" s="38"/>
      <c r="I50" s="38"/>
      <c r="J50" s="38"/>
      <c r="K50" s="36" t="s">
        <v>40</v>
      </c>
      <c r="L50" s="38"/>
      <c r="M50" s="38"/>
      <c r="N50" s="39"/>
      <c r="O50" s="38"/>
      <c r="BP50" s="33"/>
      <c r="BQ50" s="40" t="s">
        <v>427</v>
      </c>
    </row>
    <row r="51" spans="1:69" s="3" customFormat="1" ht="67.5" x14ac:dyDescent="0.25">
      <c r="A51" s="34" t="s">
        <v>162</v>
      </c>
      <c r="B51" s="35"/>
      <c r="C51" s="196" t="s">
        <v>428</v>
      </c>
      <c r="D51" s="196"/>
      <c r="E51" s="196"/>
      <c r="F51" s="34" t="s">
        <v>404</v>
      </c>
      <c r="G51" s="55">
        <v>27</v>
      </c>
      <c r="H51" s="38"/>
      <c r="I51" s="38"/>
      <c r="J51" s="38"/>
      <c r="K51" s="36" t="s">
        <v>40</v>
      </c>
      <c r="L51" s="38"/>
      <c r="M51" s="38"/>
      <c r="N51" s="39"/>
      <c r="O51" s="38"/>
      <c r="BP51" s="33"/>
      <c r="BQ51" s="40" t="s">
        <v>428</v>
      </c>
    </row>
    <row r="52" spans="1:69" s="3" customFormat="1" ht="67.5" x14ac:dyDescent="0.25">
      <c r="A52" s="34" t="s">
        <v>438</v>
      </c>
      <c r="B52" s="35" t="s">
        <v>430</v>
      </c>
      <c r="C52" s="196" t="s">
        <v>431</v>
      </c>
      <c r="D52" s="196"/>
      <c r="E52" s="196"/>
      <c r="F52" s="34" t="s">
        <v>37</v>
      </c>
      <c r="G52" s="62">
        <v>0.45284999999999997</v>
      </c>
      <c r="H52" s="38" t="s">
        <v>432</v>
      </c>
      <c r="I52" s="38" t="s">
        <v>433</v>
      </c>
      <c r="J52" s="38">
        <v>3210.17</v>
      </c>
      <c r="K52" s="36" t="s">
        <v>40</v>
      </c>
      <c r="L52" s="38">
        <v>4038.34</v>
      </c>
      <c r="M52" s="38">
        <v>1790.71</v>
      </c>
      <c r="N52" s="39" t="s">
        <v>1230</v>
      </c>
      <c r="O52" s="38">
        <v>1453.73</v>
      </c>
      <c r="BP52" s="33"/>
      <c r="BQ52" s="40" t="s">
        <v>431</v>
      </c>
    </row>
    <row r="53" spans="1:69" s="3" customFormat="1" ht="15" x14ac:dyDescent="0.25">
      <c r="A53" s="41"/>
      <c r="B53" s="42"/>
      <c r="C53" s="43" t="s">
        <v>1231</v>
      </c>
      <c r="D53" s="44"/>
      <c r="E53" s="44"/>
      <c r="F53" s="44"/>
      <c r="G53" s="44"/>
      <c r="H53" s="44"/>
      <c r="I53" s="44"/>
      <c r="J53" s="44"/>
      <c r="K53" s="44"/>
      <c r="L53" s="44"/>
      <c r="M53" s="44"/>
      <c r="N53" s="44"/>
      <c r="O53" s="45"/>
      <c r="BP53" s="33"/>
      <c r="BQ53" s="40"/>
    </row>
    <row r="54" spans="1:69" s="3" customFormat="1" ht="15" x14ac:dyDescent="0.25">
      <c r="A54" s="46"/>
      <c r="B54" s="47"/>
      <c r="C54" s="47"/>
      <c r="D54" s="47"/>
      <c r="E54" s="48" t="s">
        <v>1232</v>
      </c>
      <c r="F54" s="48"/>
      <c r="G54" s="49"/>
      <c r="H54" s="50"/>
      <c r="I54" s="17"/>
      <c r="J54" s="17"/>
      <c r="K54" s="17"/>
      <c r="L54" s="51">
        <v>2195.08</v>
      </c>
      <c r="M54" s="52"/>
      <c r="N54" s="52"/>
      <c r="O54" s="53"/>
      <c r="BP54" s="33"/>
      <c r="BQ54" s="40"/>
    </row>
    <row r="55" spans="1:69" s="3" customFormat="1" ht="15" x14ac:dyDescent="0.25">
      <c r="A55" s="46"/>
      <c r="B55" s="47"/>
      <c r="C55" s="47"/>
      <c r="D55" s="47"/>
      <c r="E55" s="48" t="s">
        <v>1233</v>
      </c>
      <c r="F55" s="48"/>
      <c r="G55" s="49"/>
      <c r="H55" s="50"/>
      <c r="I55" s="17"/>
      <c r="J55" s="17"/>
      <c r="K55" s="17"/>
      <c r="L55" s="51">
        <v>1154.1099999999999</v>
      </c>
      <c r="M55" s="52"/>
      <c r="N55" s="52"/>
      <c r="O55" s="53"/>
      <c r="BP55" s="33"/>
      <c r="BQ55" s="40"/>
    </row>
    <row r="56" spans="1:69" s="3" customFormat="1" ht="15" x14ac:dyDescent="0.25">
      <c r="A56" s="46"/>
      <c r="B56" s="47"/>
      <c r="C56" s="47"/>
      <c r="D56" s="47"/>
      <c r="E56" s="48" t="s">
        <v>45</v>
      </c>
      <c r="F56" s="48"/>
      <c r="G56" s="49"/>
      <c r="H56" s="50"/>
      <c r="I56" s="17"/>
      <c r="J56" s="17"/>
      <c r="K56" s="17"/>
      <c r="L56" s="51">
        <v>7387.53</v>
      </c>
      <c r="M56" s="52"/>
      <c r="N56" s="52"/>
      <c r="O56" s="53"/>
      <c r="BP56" s="33"/>
      <c r="BQ56" s="40"/>
    </row>
    <row r="57" spans="1:69" s="3" customFormat="1" ht="67.5" x14ac:dyDescent="0.25">
      <c r="A57" s="34" t="s">
        <v>1234</v>
      </c>
      <c r="B57" s="35" t="s">
        <v>399</v>
      </c>
      <c r="C57" s="196" t="s">
        <v>400</v>
      </c>
      <c r="D57" s="196"/>
      <c r="E57" s="196"/>
      <c r="F57" s="34" t="s">
        <v>401</v>
      </c>
      <c r="G57" s="66">
        <v>-0.56606299999999998</v>
      </c>
      <c r="H57" s="38">
        <v>133.79</v>
      </c>
      <c r="I57" s="38"/>
      <c r="J57" s="38">
        <v>133.79</v>
      </c>
      <c r="K57" s="36" t="s">
        <v>40</v>
      </c>
      <c r="L57" s="38">
        <v>-75.73</v>
      </c>
      <c r="M57" s="38"/>
      <c r="N57" s="39"/>
      <c r="O57" s="38">
        <v>-75.73</v>
      </c>
      <c r="BP57" s="33"/>
      <c r="BQ57" s="40" t="s">
        <v>400</v>
      </c>
    </row>
    <row r="58" spans="1:69" s="3" customFormat="1" ht="67.5" x14ac:dyDescent="0.25">
      <c r="A58" s="34" t="s">
        <v>171</v>
      </c>
      <c r="B58" s="35"/>
      <c r="C58" s="196" t="s">
        <v>1188</v>
      </c>
      <c r="D58" s="196"/>
      <c r="E58" s="196"/>
      <c r="F58" s="34" t="s">
        <v>404</v>
      </c>
      <c r="G58" s="55">
        <v>5</v>
      </c>
      <c r="H58" s="38"/>
      <c r="I58" s="38"/>
      <c r="J58" s="38"/>
      <c r="K58" s="36" t="s">
        <v>40</v>
      </c>
      <c r="L58" s="38"/>
      <c r="M58" s="38"/>
      <c r="N58" s="39"/>
      <c r="O58" s="38"/>
      <c r="BP58" s="33"/>
      <c r="BQ58" s="40" t="s">
        <v>1188</v>
      </c>
    </row>
    <row r="59" spans="1:69" s="3" customFormat="1" ht="67.5" x14ac:dyDescent="0.25">
      <c r="A59" s="34" t="s">
        <v>174</v>
      </c>
      <c r="B59" s="35"/>
      <c r="C59" s="196" t="s">
        <v>439</v>
      </c>
      <c r="D59" s="196"/>
      <c r="E59" s="196"/>
      <c r="F59" s="34" t="s">
        <v>404</v>
      </c>
      <c r="G59" s="55">
        <v>5</v>
      </c>
      <c r="H59" s="38"/>
      <c r="I59" s="38"/>
      <c r="J59" s="38"/>
      <c r="K59" s="36" t="s">
        <v>40</v>
      </c>
      <c r="L59" s="38"/>
      <c r="M59" s="38"/>
      <c r="N59" s="39"/>
      <c r="O59" s="38"/>
      <c r="BP59" s="33"/>
      <c r="BQ59" s="40" t="s">
        <v>439</v>
      </c>
    </row>
    <row r="60" spans="1:69" s="3" customFormat="1" ht="67.5" x14ac:dyDescent="0.25">
      <c r="A60" s="34" t="s">
        <v>177</v>
      </c>
      <c r="B60" s="35"/>
      <c r="C60" s="196" t="s">
        <v>1130</v>
      </c>
      <c r="D60" s="196"/>
      <c r="E60" s="196"/>
      <c r="F60" s="34" t="s">
        <v>404</v>
      </c>
      <c r="G60" s="55">
        <v>4</v>
      </c>
      <c r="H60" s="38"/>
      <c r="I60" s="38"/>
      <c r="J60" s="38"/>
      <c r="K60" s="36" t="s">
        <v>40</v>
      </c>
      <c r="L60" s="38"/>
      <c r="M60" s="38"/>
      <c r="N60" s="39"/>
      <c r="O60" s="38"/>
      <c r="BP60" s="33"/>
      <c r="BQ60" s="40" t="s">
        <v>1130</v>
      </c>
    </row>
    <row r="61" spans="1:69" s="3" customFormat="1" ht="67.5" x14ac:dyDescent="0.25">
      <c r="A61" s="34" t="s">
        <v>180</v>
      </c>
      <c r="B61" s="35"/>
      <c r="C61" s="196" t="s">
        <v>1136</v>
      </c>
      <c r="D61" s="196"/>
      <c r="E61" s="196"/>
      <c r="F61" s="34" t="s">
        <v>404</v>
      </c>
      <c r="G61" s="55">
        <v>10</v>
      </c>
      <c r="H61" s="38"/>
      <c r="I61" s="38"/>
      <c r="J61" s="38"/>
      <c r="K61" s="36" t="s">
        <v>40</v>
      </c>
      <c r="L61" s="38"/>
      <c r="M61" s="38"/>
      <c r="N61" s="39"/>
      <c r="O61" s="38"/>
      <c r="BP61" s="33"/>
      <c r="BQ61" s="40" t="s">
        <v>1136</v>
      </c>
    </row>
    <row r="62" spans="1:69" s="3" customFormat="1" ht="67.5" x14ac:dyDescent="0.25">
      <c r="A62" s="34" t="s">
        <v>183</v>
      </c>
      <c r="B62" s="35"/>
      <c r="C62" s="196" t="s">
        <v>449</v>
      </c>
      <c r="D62" s="196"/>
      <c r="E62" s="196"/>
      <c r="F62" s="34" t="s">
        <v>404</v>
      </c>
      <c r="G62" s="55">
        <v>15</v>
      </c>
      <c r="H62" s="38"/>
      <c r="I62" s="38"/>
      <c r="J62" s="38"/>
      <c r="K62" s="36" t="s">
        <v>40</v>
      </c>
      <c r="L62" s="38"/>
      <c r="M62" s="38"/>
      <c r="N62" s="39"/>
      <c r="O62" s="38"/>
      <c r="BP62" s="33"/>
      <c r="BQ62" s="40" t="s">
        <v>449</v>
      </c>
    </row>
    <row r="63" spans="1:69" s="3" customFormat="1" ht="67.5" x14ac:dyDescent="0.25">
      <c r="A63" s="34" t="s">
        <v>186</v>
      </c>
      <c r="B63" s="35"/>
      <c r="C63" s="196" t="s">
        <v>451</v>
      </c>
      <c r="D63" s="196"/>
      <c r="E63" s="196"/>
      <c r="F63" s="34" t="s">
        <v>404</v>
      </c>
      <c r="G63" s="55">
        <v>14</v>
      </c>
      <c r="H63" s="38"/>
      <c r="I63" s="38"/>
      <c r="J63" s="38"/>
      <c r="K63" s="36" t="s">
        <v>40</v>
      </c>
      <c r="L63" s="38"/>
      <c r="M63" s="38"/>
      <c r="N63" s="39"/>
      <c r="O63" s="38"/>
      <c r="BP63" s="33"/>
      <c r="BQ63" s="40" t="s">
        <v>451</v>
      </c>
    </row>
    <row r="64" spans="1:69" s="3" customFormat="1" ht="67.5" x14ac:dyDescent="0.25">
      <c r="A64" s="34" t="s">
        <v>189</v>
      </c>
      <c r="B64" s="35"/>
      <c r="C64" s="196" t="s">
        <v>452</v>
      </c>
      <c r="D64" s="196"/>
      <c r="E64" s="196"/>
      <c r="F64" s="34" t="s">
        <v>404</v>
      </c>
      <c r="G64" s="55">
        <v>25</v>
      </c>
      <c r="H64" s="38"/>
      <c r="I64" s="38"/>
      <c r="J64" s="38"/>
      <c r="K64" s="36" t="s">
        <v>40</v>
      </c>
      <c r="L64" s="38"/>
      <c r="M64" s="38"/>
      <c r="N64" s="39"/>
      <c r="O64" s="38"/>
      <c r="BP64" s="33"/>
      <c r="BQ64" s="40" t="s">
        <v>452</v>
      </c>
    </row>
    <row r="65" spans="1:70" s="3" customFormat="1" ht="67.5" x14ac:dyDescent="0.25">
      <c r="A65" s="34" t="s">
        <v>192</v>
      </c>
      <c r="B65" s="35"/>
      <c r="C65" s="196" t="s">
        <v>453</v>
      </c>
      <c r="D65" s="196"/>
      <c r="E65" s="196"/>
      <c r="F65" s="34" t="s">
        <v>404</v>
      </c>
      <c r="G65" s="55">
        <v>16</v>
      </c>
      <c r="H65" s="38"/>
      <c r="I65" s="38"/>
      <c r="J65" s="38"/>
      <c r="K65" s="36" t="s">
        <v>40</v>
      </c>
      <c r="L65" s="38"/>
      <c r="M65" s="38"/>
      <c r="N65" s="39"/>
      <c r="O65" s="38"/>
      <c r="BP65" s="33"/>
      <c r="BQ65" s="40" t="s">
        <v>453</v>
      </c>
    </row>
    <row r="66" spans="1:70" s="3" customFormat="1" ht="67.5" x14ac:dyDescent="0.25">
      <c r="A66" s="34" t="s">
        <v>195</v>
      </c>
      <c r="B66" s="35"/>
      <c r="C66" s="196" t="s">
        <v>454</v>
      </c>
      <c r="D66" s="196"/>
      <c r="E66" s="196"/>
      <c r="F66" s="34" t="s">
        <v>404</v>
      </c>
      <c r="G66" s="55">
        <v>3</v>
      </c>
      <c r="H66" s="38"/>
      <c r="I66" s="38"/>
      <c r="J66" s="38"/>
      <c r="K66" s="36" t="s">
        <v>40</v>
      </c>
      <c r="L66" s="38"/>
      <c r="M66" s="38"/>
      <c r="N66" s="39"/>
      <c r="O66" s="38"/>
      <c r="BP66" s="33"/>
      <c r="BQ66" s="40" t="s">
        <v>454</v>
      </c>
    </row>
    <row r="67" spans="1:70" s="3" customFormat="1" ht="67.5" x14ac:dyDescent="0.25">
      <c r="A67" s="34" t="s">
        <v>198</v>
      </c>
      <c r="B67" s="35"/>
      <c r="C67" s="196" t="s">
        <v>456</v>
      </c>
      <c r="D67" s="196"/>
      <c r="E67" s="196"/>
      <c r="F67" s="34" t="s">
        <v>404</v>
      </c>
      <c r="G67" s="55">
        <v>13</v>
      </c>
      <c r="H67" s="38"/>
      <c r="I67" s="38"/>
      <c r="J67" s="38"/>
      <c r="K67" s="36" t="s">
        <v>40</v>
      </c>
      <c r="L67" s="38"/>
      <c r="M67" s="38"/>
      <c r="N67" s="39"/>
      <c r="O67" s="38"/>
      <c r="BP67" s="33"/>
      <c r="BQ67" s="40" t="s">
        <v>456</v>
      </c>
    </row>
    <row r="68" spans="1:70" s="3" customFormat="1" ht="67.5" x14ac:dyDescent="0.25">
      <c r="A68" s="34" t="s">
        <v>201</v>
      </c>
      <c r="B68" s="35"/>
      <c r="C68" s="196" t="s">
        <v>1187</v>
      </c>
      <c r="D68" s="196"/>
      <c r="E68" s="196"/>
      <c r="F68" s="34" t="s">
        <v>404</v>
      </c>
      <c r="G68" s="55">
        <v>5</v>
      </c>
      <c r="H68" s="38"/>
      <c r="I68" s="38"/>
      <c r="J68" s="38"/>
      <c r="K68" s="36" t="s">
        <v>40</v>
      </c>
      <c r="L68" s="38"/>
      <c r="M68" s="38"/>
      <c r="N68" s="39"/>
      <c r="O68" s="38"/>
      <c r="BP68" s="33"/>
      <c r="BQ68" s="40" t="s">
        <v>1187</v>
      </c>
    </row>
    <row r="69" spans="1:70" s="3" customFormat="1" ht="15" x14ac:dyDescent="0.25">
      <c r="A69" s="197" t="s">
        <v>457</v>
      </c>
      <c r="B69" s="198"/>
      <c r="C69" s="198"/>
      <c r="D69" s="198"/>
      <c r="E69" s="198"/>
      <c r="F69" s="198"/>
      <c r="G69" s="198"/>
      <c r="H69" s="198"/>
      <c r="I69" s="198"/>
      <c r="J69" s="198"/>
      <c r="K69" s="198"/>
      <c r="L69" s="198"/>
      <c r="M69" s="198"/>
      <c r="N69" s="198"/>
      <c r="O69" s="199"/>
      <c r="BP69" s="33"/>
      <c r="BQ69" s="40"/>
      <c r="BR69" s="56" t="s">
        <v>457</v>
      </c>
    </row>
    <row r="70" spans="1:70" s="3" customFormat="1" ht="67.5" x14ac:dyDescent="0.25">
      <c r="A70" s="34" t="s">
        <v>204</v>
      </c>
      <c r="B70" s="35"/>
      <c r="C70" s="196" t="s">
        <v>458</v>
      </c>
      <c r="D70" s="196"/>
      <c r="E70" s="196"/>
      <c r="F70" s="34" t="s">
        <v>404</v>
      </c>
      <c r="G70" s="55">
        <v>29</v>
      </c>
      <c r="H70" s="38"/>
      <c r="I70" s="38"/>
      <c r="J70" s="38"/>
      <c r="K70" s="36" t="s">
        <v>40</v>
      </c>
      <c r="L70" s="38"/>
      <c r="M70" s="38"/>
      <c r="N70" s="39"/>
      <c r="O70" s="38"/>
      <c r="BP70" s="33"/>
      <c r="BQ70" s="40" t="s">
        <v>458</v>
      </c>
      <c r="BR70" s="56"/>
    </row>
    <row r="71" spans="1:70" s="3" customFormat="1" ht="67.5" x14ac:dyDescent="0.25">
      <c r="A71" s="34" t="s">
        <v>207</v>
      </c>
      <c r="B71" s="35"/>
      <c r="C71" s="196" t="s">
        <v>460</v>
      </c>
      <c r="D71" s="196"/>
      <c r="E71" s="196"/>
      <c r="F71" s="34" t="s">
        <v>404</v>
      </c>
      <c r="G71" s="55">
        <v>39</v>
      </c>
      <c r="H71" s="38"/>
      <c r="I71" s="38"/>
      <c r="J71" s="38"/>
      <c r="K71" s="36" t="s">
        <v>40</v>
      </c>
      <c r="L71" s="38"/>
      <c r="M71" s="38"/>
      <c r="N71" s="39"/>
      <c r="O71" s="38"/>
      <c r="BP71" s="33"/>
      <c r="BQ71" s="40" t="s">
        <v>460</v>
      </c>
      <c r="BR71" s="56"/>
    </row>
    <row r="72" spans="1:70" s="3" customFormat="1" ht="67.5" x14ac:dyDescent="0.25">
      <c r="A72" s="34" t="s">
        <v>210</v>
      </c>
      <c r="B72" s="35"/>
      <c r="C72" s="196" t="s">
        <v>461</v>
      </c>
      <c r="D72" s="196"/>
      <c r="E72" s="196"/>
      <c r="F72" s="34" t="s">
        <v>404</v>
      </c>
      <c r="G72" s="55">
        <v>13</v>
      </c>
      <c r="H72" s="38"/>
      <c r="I72" s="38"/>
      <c r="J72" s="38"/>
      <c r="K72" s="36" t="s">
        <v>40</v>
      </c>
      <c r="L72" s="38"/>
      <c r="M72" s="38"/>
      <c r="N72" s="39"/>
      <c r="O72" s="38"/>
      <c r="BP72" s="33"/>
      <c r="BQ72" s="40" t="s">
        <v>461</v>
      </c>
      <c r="BR72" s="56"/>
    </row>
    <row r="73" spans="1:70" s="3" customFormat="1" ht="67.5" x14ac:dyDescent="0.25">
      <c r="A73" s="34" t="s">
        <v>213</v>
      </c>
      <c r="B73" s="35"/>
      <c r="C73" s="196" t="s">
        <v>462</v>
      </c>
      <c r="D73" s="196"/>
      <c r="E73" s="196"/>
      <c r="F73" s="34" t="s">
        <v>463</v>
      </c>
      <c r="G73" s="55">
        <v>25</v>
      </c>
      <c r="H73" s="38"/>
      <c r="I73" s="38"/>
      <c r="J73" s="38"/>
      <c r="K73" s="36" t="s">
        <v>40</v>
      </c>
      <c r="L73" s="38"/>
      <c r="M73" s="38"/>
      <c r="N73" s="39"/>
      <c r="O73" s="38"/>
      <c r="BP73" s="33"/>
      <c r="BQ73" s="40" t="s">
        <v>462</v>
      </c>
      <c r="BR73" s="56"/>
    </row>
    <row r="74" spans="1:70" s="3" customFormat="1" ht="67.5" x14ac:dyDescent="0.25">
      <c r="A74" s="34" t="s">
        <v>216</v>
      </c>
      <c r="B74" s="35"/>
      <c r="C74" s="196" t="s">
        <v>464</v>
      </c>
      <c r="D74" s="196"/>
      <c r="E74" s="196"/>
      <c r="F74" s="34" t="s">
        <v>404</v>
      </c>
      <c r="G74" s="55">
        <v>27</v>
      </c>
      <c r="H74" s="38"/>
      <c r="I74" s="38"/>
      <c r="J74" s="38"/>
      <c r="K74" s="36" t="s">
        <v>40</v>
      </c>
      <c r="L74" s="38"/>
      <c r="M74" s="38"/>
      <c r="N74" s="39"/>
      <c r="O74" s="38"/>
      <c r="BP74" s="33"/>
      <c r="BQ74" s="40" t="s">
        <v>464</v>
      </c>
      <c r="BR74" s="56"/>
    </row>
    <row r="75" spans="1:70" s="3" customFormat="1" ht="67.5" x14ac:dyDescent="0.25">
      <c r="A75" s="34" t="s">
        <v>219</v>
      </c>
      <c r="B75" s="35"/>
      <c r="C75" s="196" t="s">
        <v>465</v>
      </c>
      <c r="D75" s="196"/>
      <c r="E75" s="196"/>
      <c r="F75" s="34" t="s">
        <v>404</v>
      </c>
      <c r="G75" s="55">
        <v>144</v>
      </c>
      <c r="H75" s="38"/>
      <c r="I75" s="38"/>
      <c r="J75" s="38"/>
      <c r="K75" s="36" t="s">
        <v>40</v>
      </c>
      <c r="L75" s="38"/>
      <c r="M75" s="38"/>
      <c r="N75" s="39"/>
      <c r="O75" s="38"/>
      <c r="BP75" s="33"/>
      <c r="BQ75" s="40" t="s">
        <v>465</v>
      </c>
      <c r="BR75" s="56"/>
    </row>
    <row r="76" spans="1:70" s="3" customFormat="1" ht="67.5" x14ac:dyDescent="0.25">
      <c r="A76" s="34" t="s">
        <v>222</v>
      </c>
      <c r="B76" s="35"/>
      <c r="C76" s="196" t="s">
        <v>466</v>
      </c>
      <c r="D76" s="196"/>
      <c r="E76" s="196"/>
      <c r="F76" s="34" t="s">
        <v>404</v>
      </c>
      <c r="G76" s="55">
        <v>53</v>
      </c>
      <c r="H76" s="38"/>
      <c r="I76" s="38"/>
      <c r="J76" s="38"/>
      <c r="K76" s="36" t="s">
        <v>40</v>
      </c>
      <c r="L76" s="38"/>
      <c r="M76" s="38"/>
      <c r="N76" s="39"/>
      <c r="O76" s="38"/>
      <c r="BP76" s="33"/>
      <c r="BQ76" s="40" t="s">
        <v>466</v>
      </c>
      <c r="BR76" s="56"/>
    </row>
    <row r="77" spans="1:70" s="3" customFormat="1" ht="67.5" x14ac:dyDescent="0.25">
      <c r="A77" s="34" t="s">
        <v>225</v>
      </c>
      <c r="B77" s="35"/>
      <c r="C77" s="196" t="s">
        <v>467</v>
      </c>
      <c r="D77" s="196"/>
      <c r="E77" s="196"/>
      <c r="F77" s="34" t="s">
        <v>404</v>
      </c>
      <c r="G77" s="55">
        <v>108</v>
      </c>
      <c r="H77" s="38"/>
      <c r="I77" s="38"/>
      <c r="J77" s="38"/>
      <c r="K77" s="36" t="s">
        <v>40</v>
      </c>
      <c r="L77" s="38"/>
      <c r="M77" s="38"/>
      <c r="N77" s="39"/>
      <c r="O77" s="38"/>
      <c r="BP77" s="33"/>
      <c r="BQ77" s="40" t="s">
        <v>467</v>
      </c>
      <c r="BR77" s="56"/>
    </row>
    <row r="78" spans="1:70" s="3" customFormat="1" ht="67.5" x14ac:dyDescent="0.25">
      <c r="A78" s="34" t="s">
        <v>228</v>
      </c>
      <c r="B78" s="35"/>
      <c r="C78" s="196" t="s">
        <v>469</v>
      </c>
      <c r="D78" s="196"/>
      <c r="E78" s="196"/>
      <c r="F78" s="34" t="s">
        <v>470</v>
      </c>
      <c r="G78" s="55">
        <v>1</v>
      </c>
      <c r="H78" s="38"/>
      <c r="I78" s="38"/>
      <c r="J78" s="38"/>
      <c r="K78" s="36" t="s">
        <v>40</v>
      </c>
      <c r="L78" s="38"/>
      <c r="M78" s="38"/>
      <c r="N78" s="39"/>
      <c r="O78" s="38"/>
      <c r="BP78" s="33"/>
      <c r="BQ78" s="40" t="s">
        <v>469</v>
      </c>
      <c r="BR78" s="56"/>
    </row>
    <row r="79" spans="1:70" s="3" customFormat="1" ht="67.5" x14ac:dyDescent="0.25">
      <c r="A79" s="34" t="s">
        <v>231</v>
      </c>
      <c r="B79" s="35"/>
      <c r="C79" s="196" t="s">
        <v>472</v>
      </c>
      <c r="D79" s="196"/>
      <c r="E79" s="196"/>
      <c r="F79" s="34" t="s">
        <v>470</v>
      </c>
      <c r="G79" s="55">
        <v>1</v>
      </c>
      <c r="H79" s="38"/>
      <c r="I79" s="38"/>
      <c r="J79" s="38"/>
      <c r="K79" s="36" t="s">
        <v>40</v>
      </c>
      <c r="L79" s="38"/>
      <c r="M79" s="38"/>
      <c r="N79" s="39"/>
      <c r="O79" s="38"/>
      <c r="BP79" s="33"/>
      <c r="BQ79" s="40" t="s">
        <v>472</v>
      </c>
      <c r="BR79" s="56"/>
    </row>
    <row r="80" spans="1:70" s="3" customFormat="1" ht="15" x14ac:dyDescent="0.25">
      <c r="A80" s="197" t="s">
        <v>505</v>
      </c>
      <c r="B80" s="198"/>
      <c r="C80" s="198"/>
      <c r="D80" s="198"/>
      <c r="E80" s="198"/>
      <c r="F80" s="198"/>
      <c r="G80" s="198"/>
      <c r="H80" s="198"/>
      <c r="I80" s="198"/>
      <c r="J80" s="198"/>
      <c r="K80" s="198"/>
      <c r="L80" s="198"/>
      <c r="M80" s="198"/>
      <c r="N80" s="198"/>
      <c r="O80" s="199"/>
      <c r="BP80" s="33"/>
      <c r="BQ80" s="40"/>
      <c r="BR80" s="56" t="s">
        <v>505</v>
      </c>
    </row>
    <row r="81" spans="1:70" s="3" customFormat="1" ht="67.5" x14ac:dyDescent="0.25">
      <c r="A81" s="34" t="s">
        <v>1235</v>
      </c>
      <c r="B81" s="35" t="s">
        <v>507</v>
      </c>
      <c r="C81" s="196" t="s">
        <v>508</v>
      </c>
      <c r="D81" s="196"/>
      <c r="E81" s="196"/>
      <c r="F81" s="34" t="s">
        <v>509</v>
      </c>
      <c r="G81" s="66">
        <v>2.6667E-2</v>
      </c>
      <c r="H81" s="38" t="s">
        <v>510</v>
      </c>
      <c r="I81" s="38" t="s">
        <v>511</v>
      </c>
      <c r="J81" s="38">
        <v>10834.99</v>
      </c>
      <c r="K81" s="36" t="s">
        <v>40</v>
      </c>
      <c r="L81" s="38">
        <v>347.19</v>
      </c>
      <c r="M81" s="38">
        <v>52.43</v>
      </c>
      <c r="N81" s="39" t="s">
        <v>512</v>
      </c>
      <c r="O81" s="38">
        <v>288.94</v>
      </c>
      <c r="BP81" s="33"/>
      <c r="BQ81" s="40" t="s">
        <v>508</v>
      </c>
      <c r="BR81" s="56"/>
    </row>
    <row r="82" spans="1:70" s="3" customFormat="1" ht="15" x14ac:dyDescent="0.25">
      <c r="A82" s="41"/>
      <c r="B82" s="42"/>
      <c r="C82" s="43" t="s">
        <v>513</v>
      </c>
      <c r="D82" s="44"/>
      <c r="E82" s="44"/>
      <c r="F82" s="44"/>
      <c r="G82" s="44"/>
      <c r="H82" s="44"/>
      <c r="I82" s="44"/>
      <c r="J82" s="44"/>
      <c r="K82" s="44"/>
      <c r="L82" s="44"/>
      <c r="M82" s="44"/>
      <c r="N82" s="44"/>
      <c r="O82" s="45"/>
      <c r="BP82" s="33"/>
      <c r="BQ82" s="40"/>
      <c r="BR82" s="56"/>
    </row>
    <row r="83" spans="1:70" s="3" customFormat="1" ht="15" x14ac:dyDescent="0.25">
      <c r="A83" s="46"/>
      <c r="B83" s="47"/>
      <c r="C83" s="47"/>
      <c r="D83" s="47"/>
      <c r="E83" s="48" t="s">
        <v>514</v>
      </c>
      <c r="F83" s="48"/>
      <c r="G83" s="49"/>
      <c r="H83" s="50"/>
      <c r="I83" s="17"/>
      <c r="J83" s="17"/>
      <c r="K83" s="17"/>
      <c r="L83" s="51">
        <v>49.4</v>
      </c>
      <c r="M83" s="52"/>
      <c r="N83" s="52"/>
      <c r="O83" s="53"/>
      <c r="BP83" s="33"/>
      <c r="BQ83" s="40"/>
      <c r="BR83" s="56"/>
    </row>
    <row r="84" spans="1:70" s="3" customFormat="1" ht="15" x14ac:dyDescent="0.25">
      <c r="A84" s="46"/>
      <c r="B84" s="47"/>
      <c r="C84" s="47"/>
      <c r="D84" s="47"/>
      <c r="E84" s="48" t="s">
        <v>515</v>
      </c>
      <c r="F84" s="48"/>
      <c r="G84" s="49"/>
      <c r="H84" s="50"/>
      <c r="I84" s="17"/>
      <c r="J84" s="17"/>
      <c r="K84" s="17"/>
      <c r="L84" s="51">
        <v>26.8</v>
      </c>
      <c r="M84" s="52"/>
      <c r="N84" s="52"/>
      <c r="O84" s="53"/>
      <c r="BP84" s="33"/>
      <c r="BQ84" s="40"/>
      <c r="BR84" s="56"/>
    </row>
    <row r="85" spans="1:70" s="3" customFormat="1" ht="15" x14ac:dyDescent="0.25">
      <c r="A85" s="46"/>
      <c r="B85" s="47"/>
      <c r="C85" s="47"/>
      <c r="D85" s="47"/>
      <c r="E85" s="48" t="s">
        <v>45</v>
      </c>
      <c r="F85" s="48"/>
      <c r="G85" s="49"/>
      <c r="H85" s="50"/>
      <c r="I85" s="17"/>
      <c r="J85" s="17"/>
      <c r="K85" s="17"/>
      <c r="L85" s="51">
        <v>423.39</v>
      </c>
      <c r="M85" s="52"/>
      <c r="N85" s="52"/>
      <c r="O85" s="53"/>
      <c r="BP85" s="33"/>
      <c r="BQ85" s="40"/>
      <c r="BR85" s="56"/>
    </row>
    <row r="86" spans="1:70" s="3" customFormat="1" ht="67.5" x14ac:dyDescent="0.25">
      <c r="A86" s="34" t="s">
        <v>1236</v>
      </c>
      <c r="B86" s="35" t="s">
        <v>516</v>
      </c>
      <c r="C86" s="196" t="s">
        <v>517</v>
      </c>
      <c r="D86" s="196"/>
      <c r="E86" s="196"/>
      <c r="F86" s="34" t="s">
        <v>487</v>
      </c>
      <c r="G86" s="64">
        <v>-4.0000000000000002E-4</v>
      </c>
      <c r="H86" s="38">
        <v>715695.09</v>
      </c>
      <c r="I86" s="38"/>
      <c r="J86" s="38">
        <v>715695.09</v>
      </c>
      <c r="K86" s="36" t="s">
        <v>40</v>
      </c>
      <c r="L86" s="38">
        <v>-286.27999999999997</v>
      </c>
      <c r="M86" s="38"/>
      <c r="N86" s="39"/>
      <c r="O86" s="38">
        <v>-286.27999999999997</v>
      </c>
      <c r="BP86" s="33"/>
      <c r="BQ86" s="40" t="s">
        <v>517</v>
      </c>
      <c r="BR86" s="56"/>
    </row>
    <row r="87" spans="1:70" s="3" customFormat="1" ht="67.5" x14ac:dyDescent="0.25">
      <c r="A87" s="34" t="s">
        <v>240</v>
      </c>
      <c r="B87" s="35" t="s">
        <v>518</v>
      </c>
      <c r="C87" s="196" t="s">
        <v>519</v>
      </c>
      <c r="D87" s="196"/>
      <c r="E87" s="196"/>
      <c r="F87" s="34" t="s">
        <v>404</v>
      </c>
      <c r="G87" s="55">
        <v>1</v>
      </c>
      <c r="H87" s="38"/>
      <c r="I87" s="38"/>
      <c r="J87" s="38"/>
      <c r="K87" s="36" t="s">
        <v>40</v>
      </c>
      <c r="L87" s="38"/>
      <c r="M87" s="38"/>
      <c r="N87" s="39"/>
      <c r="O87" s="38"/>
      <c r="BP87" s="33"/>
      <c r="BQ87" s="40" t="s">
        <v>519</v>
      </c>
      <c r="BR87" s="56"/>
    </row>
    <row r="88" spans="1:70" s="3" customFormat="1" ht="15" x14ac:dyDescent="0.25">
      <c r="A88" s="197" t="s">
        <v>473</v>
      </c>
      <c r="B88" s="198"/>
      <c r="C88" s="198"/>
      <c r="D88" s="198"/>
      <c r="E88" s="198"/>
      <c r="F88" s="198"/>
      <c r="G88" s="198"/>
      <c r="H88" s="198"/>
      <c r="I88" s="198"/>
      <c r="J88" s="198"/>
      <c r="K88" s="198"/>
      <c r="L88" s="198"/>
      <c r="M88" s="198"/>
      <c r="N88" s="198"/>
      <c r="O88" s="199"/>
      <c r="BP88" s="33"/>
      <c r="BQ88" s="40"/>
      <c r="BR88" s="56" t="s">
        <v>473</v>
      </c>
    </row>
    <row r="89" spans="1:70" s="3" customFormat="1" ht="67.5" x14ac:dyDescent="0.25">
      <c r="A89" s="34" t="s">
        <v>1237</v>
      </c>
      <c r="B89" s="35" t="s">
        <v>475</v>
      </c>
      <c r="C89" s="196" t="s">
        <v>476</v>
      </c>
      <c r="D89" s="196"/>
      <c r="E89" s="196"/>
      <c r="F89" s="34" t="s">
        <v>477</v>
      </c>
      <c r="G89" s="54">
        <v>1.1000000000000001</v>
      </c>
      <c r="H89" s="38" t="s">
        <v>478</v>
      </c>
      <c r="I89" s="38" t="s">
        <v>479</v>
      </c>
      <c r="J89" s="38">
        <v>58.12</v>
      </c>
      <c r="K89" s="36" t="s">
        <v>40</v>
      </c>
      <c r="L89" s="38">
        <v>1994.29</v>
      </c>
      <c r="M89" s="38">
        <v>1824.32</v>
      </c>
      <c r="N89" s="39" t="s">
        <v>1238</v>
      </c>
      <c r="O89" s="38">
        <v>63.93</v>
      </c>
      <c r="BP89" s="33"/>
      <c r="BQ89" s="40" t="s">
        <v>476</v>
      </c>
      <c r="BR89" s="56"/>
    </row>
    <row r="90" spans="1:70" s="3" customFormat="1" ht="15" x14ac:dyDescent="0.25">
      <c r="A90" s="41"/>
      <c r="B90" s="42"/>
      <c r="C90" s="43" t="s">
        <v>1239</v>
      </c>
      <c r="D90" s="44"/>
      <c r="E90" s="44"/>
      <c r="F90" s="44"/>
      <c r="G90" s="44"/>
      <c r="H90" s="44"/>
      <c r="I90" s="44"/>
      <c r="J90" s="44"/>
      <c r="K90" s="44"/>
      <c r="L90" s="44"/>
      <c r="M90" s="44"/>
      <c r="N90" s="44"/>
      <c r="O90" s="45"/>
      <c r="BP90" s="33"/>
      <c r="BQ90" s="40"/>
      <c r="BR90" s="56"/>
    </row>
    <row r="91" spans="1:70" s="3" customFormat="1" ht="15" x14ac:dyDescent="0.25">
      <c r="A91" s="46"/>
      <c r="B91" s="47"/>
      <c r="C91" s="47"/>
      <c r="D91" s="47"/>
      <c r="E91" s="48" t="s">
        <v>1240</v>
      </c>
      <c r="F91" s="48"/>
      <c r="G91" s="49"/>
      <c r="H91" s="50"/>
      <c r="I91" s="17"/>
      <c r="J91" s="17"/>
      <c r="K91" s="17"/>
      <c r="L91" s="51">
        <v>1776.51</v>
      </c>
      <c r="M91" s="52"/>
      <c r="N91" s="52"/>
      <c r="O91" s="53"/>
      <c r="BP91" s="33"/>
      <c r="BQ91" s="40"/>
      <c r="BR91" s="56"/>
    </row>
    <row r="92" spans="1:70" s="3" customFormat="1" ht="15" x14ac:dyDescent="0.25">
      <c r="A92" s="46"/>
      <c r="B92" s="47"/>
      <c r="C92" s="47"/>
      <c r="D92" s="47"/>
      <c r="E92" s="48" t="s">
        <v>1241</v>
      </c>
      <c r="F92" s="48"/>
      <c r="G92" s="49"/>
      <c r="H92" s="50"/>
      <c r="I92" s="17"/>
      <c r="J92" s="17"/>
      <c r="K92" s="17"/>
      <c r="L92" s="51">
        <v>934.04</v>
      </c>
      <c r="M92" s="52"/>
      <c r="N92" s="52"/>
      <c r="O92" s="53"/>
      <c r="BP92" s="33"/>
      <c r="BQ92" s="40"/>
      <c r="BR92" s="56"/>
    </row>
    <row r="93" spans="1:70" s="3" customFormat="1" ht="15" x14ac:dyDescent="0.25">
      <c r="A93" s="46"/>
      <c r="B93" s="47"/>
      <c r="C93" s="47"/>
      <c r="D93" s="47"/>
      <c r="E93" s="48" t="s">
        <v>45</v>
      </c>
      <c r="F93" s="48"/>
      <c r="G93" s="49"/>
      <c r="H93" s="50"/>
      <c r="I93" s="17"/>
      <c r="J93" s="17"/>
      <c r="K93" s="17"/>
      <c r="L93" s="51">
        <v>4704.84</v>
      </c>
      <c r="M93" s="52"/>
      <c r="N93" s="52"/>
      <c r="O93" s="53"/>
      <c r="BP93" s="33"/>
      <c r="BQ93" s="40"/>
      <c r="BR93" s="56"/>
    </row>
    <row r="94" spans="1:70" s="3" customFormat="1" ht="67.5" x14ac:dyDescent="0.25">
      <c r="A94" s="34" t="s">
        <v>931</v>
      </c>
      <c r="B94" s="35" t="s">
        <v>485</v>
      </c>
      <c r="C94" s="196" t="s">
        <v>486</v>
      </c>
      <c r="D94" s="196"/>
      <c r="E94" s="196"/>
      <c r="F94" s="34" t="s">
        <v>487</v>
      </c>
      <c r="G94" s="64">
        <v>-1.1000000000000001E-3</v>
      </c>
      <c r="H94" s="38">
        <v>47206.35</v>
      </c>
      <c r="I94" s="38"/>
      <c r="J94" s="38">
        <v>47206.35</v>
      </c>
      <c r="K94" s="36" t="s">
        <v>40</v>
      </c>
      <c r="L94" s="38">
        <v>-51.93</v>
      </c>
      <c r="M94" s="38"/>
      <c r="N94" s="39"/>
      <c r="O94" s="38">
        <v>-51.93</v>
      </c>
      <c r="BP94" s="33"/>
      <c r="BQ94" s="40" t="s">
        <v>486</v>
      </c>
      <c r="BR94" s="56"/>
    </row>
    <row r="95" spans="1:70" s="3" customFormat="1" ht="67.5" x14ac:dyDescent="0.25">
      <c r="A95" s="34" t="s">
        <v>249</v>
      </c>
      <c r="B95" s="35"/>
      <c r="C95" s="196" t="s">
        <v>488</v>
      </c>
      <c r="D95" s="196"/>
      <c r="E95" s="196"/>
      <c r="F95" s="34" t="s">
        <v>404</v>
      </c>
      <c r="G95" s="55">
        <v>11</v>
      </c>
      <c r="H95" s="38"/>
      <c r="I95" s="38"/>
      <c r="J95" s="38"/>
      <c r="K95" s="36" t="s">
        <v>40</v>
      </c>
      <c r="L95" s="38"/>
      <c r="M95" s="38"/>
      <c r="N95" s="39"/>
      <c r="O95" s="38"/>
      <c r="BP95" s="33"/>
      <c r="BQ95" s="40" t="s">
        <v>488</v>
      </c>
      <c r="BR95" s="56"/>
    </row>
    <row r="96" spans="1:70" s="3" customFormat="1" ht="67.5" x14ac:dyDescent="0.25">
      <c r="A96" s="34" t="s">
        <v>1242</v>
      </c>
      <c r="B96" s="35" t="s">
        <v>301</v>
      </c>
      <c r="C96" s="196" t="s">
        <v>302</v>
      </c>
      <c r="D96" s="196"/>
      <c r="E96" s="196"/>
      <c r="F96" s="34" t="s">
        <v>37</v>
      </c>
      <c r="G96" s="54">
        <v>0.5</v>
      </c>
      <c r="H96" s="38" t="s">
        <v>303</v>
      </c>
      <c r="I96" s="38" t="s">
        <v>304</v>
      </c>
      <c r="J96" s="38">
        <v>1471.29</v>
      </c>
      <c r="K96" s="36" t="s">
        <v>40</v>
      </c>
      <c r="L96" s="38">
        <v>8382.5</v>
      </c>
      <c r="M96" s="38">
        <v>7428.39</v>
      </c>
      <c r="N96" s="39" t="s">
        <v>705</v>
      </c>
      <c r="O96" s="38">
        <v>735.64</v>
      </c>
      <c r="BP96" s="33"/>
      <c r="BQ96" s="40" t="s">
        <v>302</v>
      </c>
      <c r="BR96" s="56"/>
    </row>
    <row r="97" spans="1:70" s="3" customFormat="1" ht="15" x14ac:dyDescent="0.25">
      <c r="A97" s="41"/>
      <c r="B97" s="42"/>
      <c r="C97" s="43" t="s">
        <v>319</v>
      </c>
      <c r="D97" s="44"/>
      <c r="E97" s="44"/>
      <c r="F97" s="44"/>
      <c r="G97" s="44"/>
      <c r="H97" s="44"/>
      <c r="I97" s="44"/>
      <c r="J97" s="44"/>
      <c r="K97" s="44"/>
      <c r="L97" s="44"/>
      <c r="M97" s="44"/>
      <c r="N97" s="44"/>
      <c r="O97" s="45"/>
      <c r="BP97" s="33"/>
      <c r="BQ97" s="40"/>
      <c r="BR97" s="56"/>
    </row>
    <row r="98" spans="1:70" s="3" customFormat="1" ht="15" x14ac:dyDescent="0.25">
      <c r="A98" s="46"/>
      <c r="B98" s="47"/>
      <c r="C98" s="47"/>
      <c r="D98" s="47"/>
      <c r="E98" s="48" t="s">
        <v>706</v>
      </c>
      <c r="F98" s="48"/>
      <c r="G98" s="49"/>
      <c r="H98" s="50"/>
      <c r="I98" s="17"/>
      <c r="J98" s="17"/>
      <c r="K98" s="17"/>
      <c r="L98" s="51">
        <v>7214.84</v>
      </c>
      <c r="M98" s="52"/>
      <c r="N98" s="52"/>
      <c r="O98" s="53"/>
      <c r="BP98" s="33"/>
      <c r="BQ98" s="40"/>
      <c r="BR98" s="56"/>
    </row>
    <row r="99" spans="1:70" s="3" customFormat="1" ht="15" x14ac:dyDescent="0.25">
      <c r="A99" s="46"/>
      <c r="B99" s="47"/>
      <c r="C99" s="47"/>
      <c r="D99" s="47"/>
      <c r="E99" s="48" t="s">
        <v>707</v>
      </c>
      <c r="F99" s="48"/>
      <c r="G99" s="49"/>
      <c r="H99" s="50"/>
      <c r="I99" s="17"/>
      <c r="J99" s="17"/>
      <c r="K99" s="17"/>
      <c r="L99" s="51">
        <v>3793.37</v>
      </c>
      <c r="M99" s="52"/>
      <c r="N99" s="52"/>
      <c r="O99" s="53"/>
      <c r="BP99" s="33"/>
      <c r="BQ99" s="40"/>
      <c r="BR99" s="56"/>
    </row>
    <row r="100" spans="1:70" s="3" customFormat="1" ht="15" x14ac:dyDescent="0.25">
      <c r="A100" s="46"/>
      <c r="B100" s="47"/>
      <c r="C100" s="47"/>
      <c r="D100" s="47"/>
      <c r="E100" s="48" t="s">
        <v>45</v>
      </c>
      <c r="F100" s="48"/>
      <c r="G100" s="49"/>
      <c r="H100" s="50"/>
      <c r="I100" s="17"/>
      <c r="J100" s="17"/>
      <c r="K100" s="17"/>
      <c r="L100" s="51">
        <v>19390.71</v>
      </c>
      <c r="M100" s="52"/>
      <c r="N100" s="52"/>
      <c r="O100" s="53"/>
      <c r="BP100" s="33"/>
      <c r="BQ100" s="40"/>
      <c r="BR100" s="56"/>
    </row>
    <row r="101" spans="1:70" s="3" customFormat="1" ht="67.5" x14ac:dyDescent="0.25">
      <c r="A101" s="34" t="s">
        <v>1189</v>
      </c>
      <c r="B101" s="35" t="s">
        <v>495</v>
      </c>
      <c r="C101" s="196" t="s">
        <v>496</v>
      </c>
      <c r="D101" s="196"/>
      <c r="E101" s="196"/>
      <c r="F101" s="34" t="s">
        <v>497</v>
      </c>
      <c r="G101" s="37">
        <v>-1.02</v>
      </c>
      <c r="H101" s="38">
        <v>655.95</v>
      </c>
      <c r="I101" s="38"/>
      <c r="J101" s="38">
        <v>655.95</v>
      </c>
      <c r="K101" s="36" t="s">
        <v>40</v>
      </c>
      <c r="L101" s="38">
        <v>-669.07</v>
      </c>
      <c r="M101" s="38"/>
      <c r="N101" s="39"/>
      <c r="O101" s="38">
        <v>-669.07</v>
      </c>
      <c r="BP101" s="33"/>
      <c r="BQ101" s="40" t="s">
        <v>496</v>
      </c>
      <c r="BR101" s="56"/>
    </row>
    <row r="102" spans="1:70" s="3" customFormat="1" ht="67.5" x14ac:dyDescent="0.25">
      <c r="A102" s="34" t="s">
        <v>1193</v>
      </c>
      <c r="B102" s="35" t="s">
        <v>499</v>
      </c>
      <c r="C102" s="196" t="s">
        <v>500</v>
      </c>
      <c r="D102" s="196"/>
      <c r="E102" s="196"/>
      <c r="F102" s="34" t="s">
        <v>497</v>
      </c>
      <c r="G102" s="37">
        <v>-1.02</v>
      </c>
      <c r="H102" s="38">
        <v>17.12</v>
      </c>
      <c r="I102" s="38"/>
      <c r="J102" s="38">
        <v>17.12</v>
      </c>
      <c r="K102" s="36" t="s">
        <v>40</v>
      </c>
      <c r="L102" s="38">
        <v>-17.46</v>
      </c>
      <c r="M102" s="38"/>
      <c r="N102" s="39"/>
      <c r="O102" s="38">
        <v>-17.46</v>
      </c>
      <c r="BP102" s="33"/>
      <c r="BQ102" s="40" t="s">
        <v>500</v>
      </c>
      <c r="BR102" s="56"/>
    </row>
    <row r="103" spans="1:70" s="3" customFormat="1" ht="67.5" x14ac:dyDescent="0.25">
      <c r="A103" s="34" t="s">
        <v>260</v>
      </c>
      <c r="B103" s="35"/>
      <c r="C103" s="196" t="s">
        <v>501</v>
      </c>
      <c r="D103" s="196"/>
      <c r="E103" s="196"/>
      <c r="F103" s="34" t="s">
        <v>145</v>
      </c>
      <c r="G103" s="55">
        <v>51</v>
      </c>
      <c r="H103" s="38"/>
      <c r="I103" s="38"/>
      <c r="J103" s="38"/>
      <c r="K103" s="36" t="s">
        <v>40</v>
      </c>
      <c r="L103" s="38"/>
      <c r="M103" s="38"/>
      <c r="N103" s="39"/>
      <c r="O103" s="38"/>
      <c r="BP103" s="33"/>
      <c r="BQ103" s="40" t="s">
        <v>501</v>
      </c>
      <c r="BR103" s="56"/>
    </row>
    <row r="104" spans="1:70" s="3" customFormat="1" ht="15" x14ac:dyDescent="0.25">
      <c r="A104" s="41"/>
      <c r="B104" s="42"/>
      <c r="C104" s="43" t="s">
        <v>711</v>
      </c>
      <c r="D104" s="44"/>
      <c r="E104" s="44"/>
      <c r="F104" s="44"/>
      <c r="G104" s="44"/>
      <c r="H104" s="44"/>
      <c r="I104" s="44"/>
      <c r="J104" s="44"/>
      <c r="K104" s="44"/>
      <c r="L104" s="44"/>
      <c r="M104" s="44"/>
      <c r="N104" s="44"/>
      <c r="O104" s="45"/>
      <c r="BP104" s="33"/>
      <c r="BQ104" s="40"/>
      <c r="BR104" s="56"/>
    </row>
    <row r="105" spans="1:70" s="3" customFormat="1" ht="67.5" x14ac:dyDescent="0.25">
      <c r="A105" s="34" t="s">
        <v>263</v>
      </c>
      <c r="B105" s="35"/>
      <c r="C105" s="196" t="s">
        <v>503</v>
      </c>
      <c r="D105" s="196"/>
      <c r="E105" s="196"/>
      <c r="F105" s="34" t="s">
        <v>504</v>
      </c>
      <c r="G105" s="55">
        <v>1</v>
      </c>
      <c r="H105" s="38"/>
      <c r="I105" s="38"/>
      <c r="J105" s="38"/>
      <c r="K105" s="36" t="s">
        <v>40</v>
      </c>
      <c r="L105" s="38"/>
      <c r="M105" s="38"/>
      <c r="N105" s="39"/>
      <c r="O105" s="38"/>
      <c r="BP105" s="33"/>
      <c r="BQ105" s="40" t="s">
        <v>503</v>
      </c>
      <c r="BR105" s="56"/>
    </row>
    <row r="106" spans="1:70" s="3" customFormat="1" ht="15" x14ac:dyDescent="0.25">
      <c r="A106" s="197" t="s">
        <v>520</v>
      </c>
      <c r="B106" s="198"/>
      <c r="C106" s="198"/>
      <c r="D106" s="198"/>
      <c r="E106" s="198"/>
      <c r="F106" s="198"/>
      <c r="G106" s="198"/>
      <c r="H106" s="198"/>
      <c r="I106" s="198"/>
      <c r="J106" s="198"/>
      <c r="K106" s="198"/>
      <c r="L106" s="198"/>
      <c r="M106" s="198"/>
      <c r="N106" s="198"/>
      <c r="O106" s="199"/>
      <c r="BP106" s="33"/>
      <c r="BQ106" s="40"/>
      <c r="BR106" s="56" t="s">
        <v>520</v>
      </c>
    </row>
    <row r="107" spans="1:70" s="3" customFormat="1" ht="67.5" x14ac:dyDescent="0.25">
      <c r="A107" s="34" t="s">
        <v>484</v>
      </c>
      <c r="B107" s="35" t="s">
        <v>522</v>
      </c>
      <c r="C107" s="196" t="s">
        <v>523</v>
      </c>
      <c r="D107" s="196"/>
      <c r="E107" s="196"/>
      <c r="F107" s="34" t="s">
        <v>37</v>
      </c>
      <c r="G107" s="54">
        <v>7.5</v>
      </c>
      <c r="H107" s="38" t="s">
        <v>524</v>
      </c>
      <c r="I107" s="38" t="s">
        <v>525</v>
      </c>
      <c r="J107" s="38">
        <v>5162.1000000000004</v>
      </c>
      <c r="K107" s="36" t="s">
        <v>40</v>
      </c>
      <c r="L107" s="38">
        <v>152106.53</v>
      </c>
      <c r="M107" s="38">
        <v>96181.28</v>
      </c>
      <c r="N107" s="39" t="s">
        <v>1243</v>
      </c>
      <c r="O107" s="38">
        <v>38715.75</v>
      </c>
      <c r="BP107" s="33"/>
      <c r="BQ107" s="40" t="s">
        <v>523</v>
      </c>
      <c r="BR107" s="56"/>
    </row>
    <row r="108" spans="1:70" s="3" customFormat="1" ht="15" x14ac:dyDescent="0.25">
      <c r="A108" s="41"/>
      <c r="B108" s="42"/>
      <c r="C108" s="43" t="s">
        <v>1244</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1245</v>
      </c>
      <c r="F109" s="48"/>
      <c r="G109" s="49"/>
      <c r="H109" s="50"/>
      <c r="I109" s="17"/>
      <c r="J109" s="17"/>
      <c r="K109" s="17"/>
      <c r="L109" s="51">
        <v>94128.97</v>
      </c>
      <c r="M109" s="52"/>
      <c r="N109" s="52"/>
      <c r="O109" s="53"/>
      <c r="BP109" s="33"/>
      <c r="BQ109" s="40"/>
      <c r="BR109" s="56"/>
    </row>
    <row r="110" spans="1:70" s="3" customFormat="1" ht="15" x14ac:dyDescent="0.25">
      <c r="A110" s="46"/>
      <c r="B110" s="47"/>
      <c r="C110" s="47"/>
      <c r="D110" s="47"/>
      <c r="E110" s="48" t="s">
        <v>1246</v>
      </c>
      <c r="F110" s="48"/>
      <c r="G110" s="49"/>
      <c r="H110" s="50"/>
      <c r="I110" s="17"/>
      <c r="J110" s="17"/>
      <c r="K110" s="17"/>
      <c r="L110" s="51">
        <v>49490.49</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295725.99</v>
      </c>
      <c r="M111" s="52"/>
      <c r="N111" s="52"/>
      <c r="O111" s="53"/>
      <c r="BP111" s="33"/>
      <c r="BQ111" s="40"/>
      <c r="BR111" s="56"/>
    </row>
    <row r="112" spans="1:70" s="3" customFormat="1" ht="67.5" x14ac:dyDescent="0.25">
      <c r="A112" s="34" t="s">
        <v>1247</v>
      </c>
      <c r="B112" s="35" t="s">
        <v>531</v>
      </c>
      <c r="C112" s="196" t="s">
        <v>532</v>
      </c>
      <c r="D112" s="196"/>
      <c r="E112" s="196"/>
      <c r="F112" s="34" t="s">
        <v>487</v>
      </c>
      <c r="G112" s="62">
        <v>-1.635E-2</v>
      </c>
      <c r="H112" s="38">
        <v>154011.51999999999</v>
      </c>
      <c r="I112" s="38"/>
      <c r="J112" s="38">
        <v>154011.51999999999</v>
      </c>
      <c r="K112" s="36" t="s">
        <v>40</v>
      </c>
      <c r="L112" s="38">
        <v>-2518.09</v>
      </c>
      <c r="M112" s="38"/>
      <c r="N112" s="39"/>
      <c r="O112" s="38">
        <v>-2518.09</v>
      </c>
      <c r="BP112" s="33"/>
      <c r="BQ112" s="40" t="s">
        <v>532</v>
      </c>
      <c r="BR112" s="56"/>
    </row>
    <row r="113" spans="1:70" s="3" customFormat="1" ht="67.5" x14ac:dyDescent="0.25">
      <c r="A113" s="34" t="s">
        <v>489</v>
      </c>
      <c r="B113" s="35" t="s">
        <v>533</v>
      </c>
      <c r="C113" s="196" t="s">
        <v>534</v>
      </c>
      <c r="D113" s="196"/>
      <c r="E113" s="196"/>
      <c r="F113" s="34" t="s">
        <v>477</v>
      </c>
      <c r="G113" s="37">
        <v>-3.75</v>
      </c>
      <c r="H113" s="38">
        <v>297.02999999999997</v>
      </c>
      <c r="I113" s="38"/>
      <c r="J113" s="38">
        <v>297.02999999999997</v>
      </c>
      <c r="K113" s="36" t="s">
        <v>40</v>
      </c>
      <c r="L113" s="38">
        <v>-1113.8599999999999</v>
      </c>
      <c r="M113" s="38"/>
      <c r="N113" s="39"/>
      <c r="O113" s="38">
        <v>-1113.8599999999999</v>
      </c>
      <c r="BP113" s="33"/>
      <c r="BQ113" s="40" t="s">
        <v>534</v>
      </c>
      <c r="BR113" s="56"/>
    </row>
    <row r="114" spans="1:70" s="3" customFormat="1" ht="67.5" x14ac:dyDescent="0.25">
      <c r="A114" s="34" t="s">
        <v>494</v>
      </c>
      <c r="B114" s="35" t="s">
        <v>536</v>
      </c>
      <c r="C114" s="196" t="s">
        <v>537</v>
      </c>
      <c r="D114" s="196"/>
      <c r="E114" s="196"/>
      <c r="F114" s="34" t="s">
        <v>538</v>
      </c>
      <c r="G114" s="55">
        <v>-75</v>
      </c>
      <c r="H114" s="38">
        <v>5.39</v>
      </c>
      <c r="I114" s="38"/>
      <c r="J114" s="38">
        <v>5.39</v>
      </c>
      <c r="K114" s="36" t="s">
        <v>40</v>
      </c>
      <c r="L114" s="38">
        <v>-404.25</v>
      </c>
      <c r="M114" s="38"/>
      <c r="N114" s="39"/>
      <c r="O114" s="38">
        <v>-404.25</v>
      </c>
      <c r="BP114" s="33"/>
      <c r="BQ114" s="40" t="s">
        <v>537</v>
      </c>
      <c r="BR114" s="56"/>
    </row>
    <row r="115" spans="1:70" s="3" customFormat="1" ht="67.5" x14ac:dyDescent="0.25">
      <c r="A115" s="34" t="s">
        <v>277</v>
      </c>
      <c r="B115" s="35"/>
      <c r="C115" s="196" t="s">
        <v>540</v>
      </c>
      <c r="D115" s="196"/>
      <c r="E115" s="196"/>
      <c r="F115" s="34" t="s">
        <v>145</v>
      </c>
      <c r="G115" s="37">
        <v>726.15</v>
      </c>
      <c r="H115" s="38"/>
      <c r="I115" s="38"/>
      <c r="J115" s="38"/>
      <c r="K115" s="36" t="s">
        <v>40</v>
      </c>
      <c r="L115" s="38"/>
      <c r="M115" s="38"/>
      <c r="N115" s="39"/>
      <c r="O115" s="38"/>
      <c r="BP115" s="33"/>
      <c r="BQ115" s="40" t="s">
        <v>540</v>
      </c>
      <c r="BR115" s="56"/>
    </row>
    <row r="116" spans="1:70" s="3" customFormat="1" ht="15" x14ac:dyDescent="0.25">
      <c r="A116" s="41"/>
      <c r="B116" s="42"/>
      <c r="C116" s="43" t="s">
        <v>1248</v>
      </c>
      <c r="D116" s="44"/>
      <c r="E116" s="44"/>
      <c r="F116" s="44"/>
      <c r="G116" s="44"/>
      <c r="H116" s="44"/>
      <c r="I116" s="44"/>
      <c r="J116" s="44"/>
      <c r="K116" s="44"/>
      <c r="L116" s="44"/>
      <c r="M116" s="44"/>
      <c r="N116" s="44"/>
      <c r="O116" s="45"/>
      <c r="BP116" s="33"/>
      <c r="BQ116" s="40"/>
      <c r="BR116" s="56"/>
    </row>
    <row r="117" spans="1:70" s="3" customFormat="1" ht="67.5" x14ac:dyDescent="0.25">
      <c r="A117" s="34" t="s">
        <v>280</v>
      </c>
      <c r="B117" s="35"/>
      <c r="C117" s="196" t="s">
        <v>543</v>
      </c>
      <c r="D117" s="196"/>
      <c r="E117" s="196"/>
      <c r="F117" s="34" t="s">
        <v>145</v>
      </c>
      <c r="G117" s="37">
        <v>46.35</v>
      </c>
      <c r="H117" s="38"/>
      <c r="I117" s="38"/>
      <c r="J117" s="38"/>
      <c r="K117" s="36" t="s">
        <v>40</v>
      </c>
      <c r="L117" s="38"/>
      <c r="M117" s="38"/>
      <c r="N117" s="39"/>
      <c r="O117" s="38"/>
      <c r="BP117" s="33"/>
      <c r="BQ117" s="40" t="s">
        <v>543</v>
      </c>
      <c r="BR117" s="56"/>
    </row>
    <row r="118" spans="1:70" s="3" customFormat="1" ht="15" x14ac:dyDescent="0.25">
      <c r="A118" s="41"/>
      <c r="B118" s="42"/>
      <c r="C118" s="43" t="s">
        <v>1203</v>
      </c>
      <c r="D118" s="44"/>
      <c r="E118" s="44"/>
      <c r="F118" s="44"/>
      <c r="G118" s="44"/>
      <c r="H118" s="44"/>
      <c r="I118" s="44"/>
      <c r="J118" s="44"/>
      <c r="K118" s="44"/>
      <c r="L118" s="44"/>
      <c r="M118" s="44"/>
      <c r="N118" s="44"/>
      <c r="O118" s="45"/>
      <c r="BP118" s="33"/>
      <c r="BQ118" s="40"/>
      <c r="BR118" s="56"/>
    </row>
    <row r="119" spans="1:70" s="3" customFormat="1" ht="67.5" x14ac:dyDescent="0.25">
      <c r="A119" s="34" t="s">
        <v>283</v>
      </c>
      <c r="B119" s="35"/>
      <c r="C119" s="196" t="s">
        <v>546</v>
      </c>
      <c r="D119" s="196"/>
      <c r="E119" s="196"/>
      <c r="F119" s="34" t="s">
        <v>404</v>
      </c>
      <c r="G119" s="55">
        <v>1410</v>
      </c>
      <c r="H119" s="38"/>
      <c r="I119" s="38"/>
      <c r="J119" s="38"/>
      <c r="K119" s="36" t="s">
        <v>40</v>
      </c>
      <c r="L119" s="38"/>
      <c r="M119" s="38"/>
      <c r="N119" s="39"/>
      <c r="O119" s="38"/>
      <c r="BP119" s="33"/>
      <c r="BQ119" s="40" t="s">
        <v>546</v>
      </c>
      <c r="BR119" s="56"/>
    </row>
    <row r="120" spans="1:70" s="3" customFormat="1" ht="67.5" x14ac:dyDescent="0.25">
      <c r="A120" s="34" t="s">
        <v>286</v>
      </c>
      <c r="B120" s="35"/>
      <c r="C120" s="196" t="s">
        <v>547</v>
      </c>
      <c r="D120" s="196"/>
      <c r="E120" s="196"/>
      <c r="F120" s="34" t="s">
        <v>404</v>
      </c>
      <c r="G120" s="55">
        <v>90</v>
      </c>
      <c r="H120" s="38"/>
      <c r="I120" s="38"/>
      <c r="J120" s="38"/>
      <c r="K120" s="36" t="s">
        <v>40</v>
      </c>
      <c r="L120" s="38"/>
      <c r="M120" s="38"/>
      <c r="N120" s="39"/>
      <c r="O120" s="38"/>
      <c r="BP120" s="33"/>
      <c r="BQ120" s="40" t="s">
        <v>547</v>
      </c>
      <c r="BR120" s="56"/>
    </row>
    <row r="121" spans="1:70" s="3" customFormat="1" ht="67.5" x14ac:dyDescent="0.25">
      <c r="A121" s="34" t="s">
        <v>675</v>
      </c>
      <c r="B121" s="35"/>
      <c r="C121" s="196" t="s">
        <v>549</v>
      </c>
      <c r="D121" s="196"/>
      <c r="E121" s="196"/>
      <c r="F121" s="34" t="s">
        <v>404</v>
      </c>
      <c r="G121" s="55">
        <v>1500</v>
      </c>
      <c r="H121" s="38"/>
      <c r="I121" s="38"/>
      <c r="J121" s="38"/>
      <c r="K121" s="36" t="s">
        <v>40</v>
      </c>
      <c r="L121" s="38"/>
      <c r="M121" s="38"/>
      <c r="N121" s="39"/>
      <c r="O121" s="38"/>
      <c r="BP121" s="33"/>
      <c r="BQ121" s="40" t="s">
        <v>549</v>
      </c>
      <c r="BR121" s="56"/>
    </row>
    <row r="122" spans="1:70" s="3" customFormat="1" ht="15" x14ac:dyDescent="0.25">
      <c r="A122" s="197" t="s">
        <v>550</v>
      </c>
      <c r="B122" s="198"/>
      <c r="C122" s="198"/>
      <c r="D122" s="198"/>
      <c r="E122" s="198"/>
      <c r="F122" s="198"/>
      <c r="G122" s="198"/>
      <c r="H122" s="198"/>
      <c r="I122" s="198"/>
      <c r="J122" s="198"/>
      <c r="K122" s="198"/>
      <c r="L122" s="198"/>
      <c r="M122" s="198"/>
      <c r="N122" s="198"/>
      <c r="O122" s="199"/>
      <c r="BP122" s="33"/>
      <c r="BQ122" s="40"/>
      <c r="BR122" s="56" t="s">
        <v>550</v>
      </c>
    </row>
    <row r="123" spans="1:70" s="3" customFormat="1" ht="67.5" x14ac:dyDescent="0.25">
      <c r="A123" s="34" t="s">
        <v>1061</v>
      </c>
      <c r="B123" s="35" t="s">
        <v>551</v>
      </c>
      <c r="C123" s="196" t="s">
        <v>552</v>
      </c>
      <c r="D123" s="196"/>
      <c r="E123" s="196"/>
      <c r="F123" s="34" t="s">
        <v>553</v>
      </c>
      <c r="G123" s="55">
        <v>125</v>
      </c>
      <c r="H123" s="38" t="s">
        <v>554</v>
      </c>
      <c r="I123" s="38" t="s">
        <v>39</v>
      </c>
      <c r="J123" s="38">
        <v>42.46</v>
      </c>
      <c r="K123" s="36" t="s">
        <v>40</v>
      </c>
      <c r="L123" s="38">
        <v>64052.5</v>
      </c>
      <c r="M123" s="38">
        <v>54345</v>
      </c>
      <c r="N123" s="39" t="s">
        <v>1204</v>
      </c>
      <c r="O123" s="38">
        <v>5307.5</v>
      </c>
      <c r="BP123" s="33"/>
      <c r="BQ123" s="40" t="s">
        <v>552</v>
      </c>
      <c r="BR123" s="56"/>
    </row>
    <row r="124" spans="1:70" s="3" customFormat="1" ht="15" x14ac:dyDescent="0.25">
      <c r="A124" s="41"/>
      <c r="B124" s="42"/>
      <c r="C124" s="43" t="s">
        <v>1205</v>
      </c>
      <c r="D124" s="44"/>
      <c r="E124" s="44"/>
      <c r="F124" s="44"/>
      <c r="G124" s="44"/>
      <c r="H124" s="44"/>
      <c r="I124" s="44"/>
      <c r="J124" s="44"/>
      <c r="K124" s="44"/>
      <c r="L124" s="44"/>
      <c r="M124" s="44"/>
      <c r="N124" s="44"/>
      <c r="O124" s="45"/>
      <c r="BP124" s="33"/>
      <c r="BQ124" s="40"/>
      <c r="BR124" s="56"/>
    </row>
    <row r="125" spans="1:70" s="3" customFormat="1" ht="15" x14ac:dyDescent="0.25">
      <c r="A125" s="46"/>
      <c r="B125" s="47"/>
      <c r="C125" s="47"/>
      <c r="D125" s="47"/>
      <c r="E125" s="48" t="s">
        <v>1206</v>
      </c>
      <c r="F125" s="48"/>
      <c r="G125" s="49"/>
      <c r="H125" s="50"/>
      <c r="I125" s="17"/>
      <c r="J125" s="17"/>
      <c r="K125" s="17"/>
      <c r="L125" s="51">
        <v>53500.35</v>
      </c>
      <c r="M125" s="52"/>
      <c r="N125" s="52"/>
      <c r="O125" s="53"/>
      <c r="BP125" s="33"/>
      <c r="BQ125" s="40"/>
      <c r="BR125" s="56"/>
    </row>
    <row r="126" spans="1:70" s="3" customFormat="1" ht="15" x14ac:dyDescent="0.25">
      <c r="A126" s="46"/>
      <c r="B126" s="47"/>
      <c r="C126" s="47"/>
      <c r="D126" s="47"/>
      <c r="E126" s="48" t="s">
        <v>1207</v>
      </c>
      <c r="F126" s="48"/>
      <c r="G126" s="49"/>
      <c r="H126" s="50"/>
      <c r="I126" s="17"/>
      <c r="J126" s="17"/>
      <c r="K126" s="17"/>
      <c r="L126" s="51">
        <v>28129.05</v>
      </c>
      <c r="M126" s="52"/>
      <c r="N126" s="52"/>
      <c r="O126" s="53"/>
      <c r="BP126" s="33"/>
      <c r="BQ126" s="40"/>
      <c r="BR126" s="56"/>
    </row>
    <row r="127" spans="1:70" s="3" customFormat="1" ht="15" x14ac:dyDescent="0.25">
      <c r="A127" s="46"/>
      <c r="B127" s="47"/>
      <c r="C127" s="47"/>
      <c r="D127" s="47"/>
      <c r="E127" s="48" t="s">
        <v>45</v>
      </c>
      <c r="F127" s="48"/>
      <c r="G127" s="49"/>
      <c r="H127" s="50"/>
      <c r="I127" s="17"/>
      <c r="J127" s="17"/>
      <c r="K127" s="17"/>
      <c r="L127" s="51">
        <v>145681.9</v>
      </c>
      <c r="M127" s="52"/>
      <c r="N127" s="52"/>
      <c r="O127" s="53"/>
      <c r="BP127" s="33"/>
      <c r="BQ127" s="40"/>
      <c r="BR127" s="56"/>
    </row>
    <row r="128" spans="1:70" s="3" customFormat="1" ht="67.5" x14ac:dyDescent="0.25">
      <c r="A128" s="34" t="s">
        <v>677</v>
      </c>
      <c r="B128" s="35"/>
      <c r="C128" s="196" t="s">
        <v>559</v>
      </c>
      <c r="D128" s="196"/>
      <c r="E128" s="196"/>
      <c r="F128" s="34" t="s">
        <v>560</v>
      </c>
      <c r="G128" s="55">
        <v>1</v>
      </c>
      <c r="H128" s="38"/>
      <c r="I128" s="38"/>
      <c r="J128" s="38"/>
      <c r="K128" s="36" t="s">
        <v>40</v>
      </c>
      <c r="L128" s="38"/>
      <c r="M128" s="38"/>
      <c r="N128" s="39"/>
      <c r="O128" s="38"/>
      <c r="BP128" s="33"/>
      <c r="BQ128" s="40" t="s">
        <v>559</v>
      </c>
      <c r="BR128" s="56"/>
    </row>
    <row r="129" spans="1:70" s="3" customFormat="1" ht="67.5" x14ac:dyDescent="0.25">
      <c r="A129" s="34" t="s">
        <v>678</v>
      </c>
      <c r="B129" s="35"/>
      <c r="C129" s="196" t="s">
        <v>562</v>
      </c>
      <c r="D129" s="196"/>
      <c r="E129" s="196"/>
      <c r="F129" s="34" t="s">
        <v>560</v>
      </c>
      <c r="G129" s="55">
        <v>1</v>
      </c>
      <c r="H129" s="38"/>
      <c r="I129" s="38"/>
      <c r="J129" s="38"/>
      <c r="K129" s="36" t="s">
        <v>40</v>
      </c>
      <c r="L129" s="38"/>
      <c r="M129" s="38"/>
      <c r="N129" s="39"/>
      <c r="O129" s="38"/>
      <c r="BP129" s="33"/>
      <c r="BQ129" s="40" t="s">
        <v>562</v>
      </c>
      <c r="BR129" s="56"/>
    </row>
    <row r="130" spans="1:70" s="3" customFormat="1" ht="67.5" x14ac:dyDescent="0.25">
      <c r="A130" s="34" t="s">
        <v>680</v>
      </c>
      <c r="B130" s="35"/>
      <c r="C130" s="196" t="s">
        <v>563</v>
      </c>
      <c r="D130" s="196"/>
      <c r="E130" s="196"/>
      <c r="F130" s="34" t="s">
        <v>560</v>
      </c>
      <c r="G130" s="55">
        <v>1</v>
      </c>
      <c r="H130" s="38"/>
      <c r="I130" s="38"/>
      <c r="J130" s="38"/>
      <c r="K130" s="36" t="s">
        <v>40</v>
      </c>
      <c r="L130" s="38"/>
      <c r="M130" s="38"/>
      <c r="N130" s="39"/>
      <c r="O130" s="38"/>
      <c r="BP130" s="33"/>
      <c r="BQ130" s="40" t="s">
        <v>563</v>
      </c>
      <c r="BR130" s="56"/>
    </row>
    <row r="131" spans="1:70" s="3" customFormat="1" ht="67.5" x14ac:dyDescent="0.25">
      <c r="A131" s="34" t="s">
        <v>535</v>
      </c>
      <c r="B131" s="35" t="s">
        <v>565</v>
      </c>
      <c r="C131" s="196" t="s">
        <v>566</v>
      </c>
      <c r="D131" s="196"/>
      <c r="E131" s="196"/>
      <c r="F131" s="34" t="s">
        <v>553</v>
      </c>
      <c r="G131" s="55">
        <v>2</v>
      </c>
      <c r="H131" s="38" t="s">
        <v>567</v>
      </c>
      <c r="I131" s="38" t="s">
        <v>39</v>
      </c>
      <c r="J131" s="38">
        <v>42.97</v>
      </c>
      <c r="K131" s="36" t="s">
        <v>40</v>
      </c>
      <c r="L131" s="38">
        <v>1195.82</v>
      </c>
      <c r="M131" s="38">
        <v>1039.48</v>
      </c>
      <c r="N131" s="39" t="s">
        <v>1093</v>
      </c>
      <c r="O131" s="38">
        <v>85.94</v>
      </c>
      <c r="BP131" s="33"/>
      <c r="BQ131" s="40" t="s">
        <v>566</v>
      </c>
      <c r="BR131" s="56"/>
    </row>
    <row r="132" spans="1:70" s="3" customFormat="1" ht="15" x14ac:dyDescent="0.25">
      <c r="A132" s="46"/>
      <c r="B132" s="47"/>
      <c r="C132" s="47"/>
      <c r="D132" s="47"/>
      <c r="E132" s="48" t="s">
        <v>1249</v>
      </c>
      <c r="F132" s="48"/>
      <c r="G132" s="49"/>
      <c r="H132" s="50"/>
      <c r="I132" s="17"/>
      <c r="J132" s="17"/>
      <c r="K132" s="17"/>
      <c r="L132" s="51">
        <v>1020.87</v>
      </c>
      <c r="M132" s="52"/>
      <c r="N132" s="52"/>
      <c r="O132" s="53"/>
      <c r="BP132" s="33"/>
      <c r="BQ132" s="40"/>
      <c r="BR132" s="56"/>
    </row>
    <row r="133" spans="1:70" s="3" customFormat="1" ht="15" x14ac:dyDescent="0.25">
      <c r="A133" s="46"/>
      <c r="B133" s="47"/>
      <c r="C133" s="47"/>
      <c r="D133" s="47"/>
      <c r="E133" s="48" t="s">
        <v>1250</v>
      </c>
      <c r="F133" s="48"/>
      <c r="G133" s="49"/>
      <c r="H133" s="50"/>
      <c r="I133" s="17"/>
      <c r="J133" s="17"/>
      <c r="K133" s="17"/>
      <c r="L133" s="51">
        <v>536.74</v>
      </c>
      <c r="M133" s="52"/>
      <c r="N133" s="52"/>
      <c r="O133" s="53"/>
      <c r="BP133" s="33"/>
      <c r="BQ133" s="40"/>
      <c r="BR133" s="56"/>
    </row>
    <row r="134" spans="1:70" s="3" customFormat="1" ht="15" x14ac:dyDescent="0.25">
      <c r="A134" s="46"/>
      <c r="B134" s="47"/>
      <c r="C134" s="47"/>
      <c r="D134" s="47"/>
      <c r="E134" s="48" t="s">
        <v>45</v>
      </c>
      <c r="F134" s="48"/>
      <c r="G134" s="49"/>
      <c r="H134" s="50"/>
      <c r="I134" s="17"/>
      <c r="J134" s="17"/>
      <c r="K134" s="17"/>
      <c r="L134" s="51">
        <v>2753.43</v>
      </c>
      <c r="M134" s="52"/>
      <c r="N134" s="52"/>
      <c r="O134" s="53"/>
      <c r="BP134" s="33"/>
      <c r="BQ134" s="40"/>
      <c r="BR134" s="56"/>
    </row>
    <row r="135" spans="1:70" s="3" customFormat="1" ht="67.5" x14ac:dyDescent="0.25">
      <c r="A135" s="34" t="s">
        <v>539</v>
      </c>
      <c r="B135" s="35"/>
      <c r="C135" s="196" t="s">
        <v>1251</v>
      </c>
      <c r="D135" s="196"/>
      <c r="E135" s="196"/>
      <c r="F135" s="34" t="s">
        <v>573</v>
      </c>
      <c r="G135" s="55">
        <v>2</v>
      </c>
      <c r="H135" s="38"/>
      <c r="I135" s="38"/>
      <c r="J135" s="38"/>
      <c r="K135" s="36" t="s">
        <v>40</v>
      </c>
      <c r="L135" s="38"/>
      <c r="M135" s="38"/>
      <c r="N135" s="39"/>
      <c r="O135" s="38"/>
      <c r="BP135" s="33"/>
      <c r="BQ135" s="40" t="s">
        <v>1251</v>
      </c>
      <c r="BR135" s="56"/>
    </row>
    <row r="136" spans="1:70" s="3" customFormat="1" ht="15" x14ac:dyDescent="0.25">
      <c r="A136" s="197" t="s">
        <v>574</v>
      </c>
      <c r="B136" s="198"/>
      <c r="C136" s="198"/>
      <c r="D136" s="198"/>
      <c r="E136" s="198"/>
      <c r="F136" s="198"/>
      <c r="G136" s="198"/>
      <c r="H136" s="198"/>
      <c r="I136" s="198"/>
      <c r="J136" s="198"/>
      <c r="K136" s="198"/>
      <c r="L136" s="198"/>
      <c r="M136" s="198"/>
      <c r="N136" s="198"/>
      <c r="O136" s="199"/>
      <c r="BP136" s="33"/>
      <c r="BQ136" s="40"/>
      <c r="BR136" s="56" t="s">
        <v>574</v>
      </c>
    </row>
    <row r="137" spans="1:70" s="3" customFormat="1" ht="67.5" x14ac:dyDescent="0.25">
      <c r="A137" s="34" t="s">
        <v>960</v>
      </c>
      <c r="B137" s="35" t="s">
        <v>576</v>
      </c>
      <c r="C137" s="196" t="s">
        <v>577</v>
      </c>
      <c r="D137" s="196"/>
      <c r="E137" s="196"/>
      <c r="F137" s="34" t="s">
        <v>578</v>
      </c>
      <c r="G137" s="55">
        <v>3</v>
      </c>
      <c r="H137" s="38" t="s">
        <v>579</v>
      </c>
      <c r="I137" s="38"/>
      <c r="J137" s="38">
        <v>116.59</v>
      </c>
      <c r="K137" s="36" t="s">
        <v>40</v>
      </c>
      <c r="L137" s="38">
        <v>888.42</v>
      </c>
      <c r="M137" s="38">
        <v>538.65</v>
      </c>
      <c r="N137" s="39"/>
      <c r="O137" s="38">
        <v>349.77</v>
      </c>
      <c r="BP137" s="33"/>
      <c r="BQ137" s="40" t="s">
        <v>577</v>
      </c>
      <c r="BR137" s="56"/>
    </row>
    <row r="138" spans="1:70" s="3" customFormat="1" ht="15" x14ac:dyDescent="0.25">
      <c r="A138" s="46"/>
      <c r="B138" s="47"/>
      <c r="C138" s="47"/>
      <c r="D138" s="47"/>
      <c r="E138" s="48" t="s">
        <v>1252</v>
      </c>
      <c r="F138" s="48"/>
      <c r="G138" s="49"/>
      <c r="H138" s="50"/>
      <c r="I138" s="17"/>
      <c r="J138" s="17"/>
      <c r="K138" s="17"/>
      <c r="L138" s="51">
        <v>522.49</v>
      </c>
      <c r="M138" s="52"/>
      <c r="N138" s="52"/>
      <c r="O138" s="53"/>
      <c r="BP138" s="33"/>
      <c r="BQ138" s="40"/>
      <c r="BR138" s="56"/>
    </row>
    <row r="139" spans="1:70" s="3" customFormat="1" ht="15" x14ac:dyDescent="0.25">
      <c r="A139" s="46"/>
      <c r="B139" s="47"/>
      <c r="C139" s="47"/>
      <c r="D139" s="47"/>
      <c r="E139" s="48" t="s">
        <v>1253</v>
      </c>
      <c r="F139" s="48"/>
      <c r="G139" s="49"/>
      <c r="H139" s="50"/>
      <c r="I139" s="17"/>
      <c r="J139" s="17"/>
      <c r="K139" s="17"/>
      <c r="L139" s="51">
        <v>274.70999999999998</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1685.62</v>
      </c>
      <c r="M140" s="52"/>
      <c r="N140" s="52"/>
      <c r="O140" s="53"/>
      <c r="BP140" s="33"/>
      <c r="BQ140" s="40"/>
      <c r="BR140" s="56"/>
    </row>
    <row r="141" spans="1:70" s="3" customFormat="1" ht="67.5" x14ac:dyDescent="0.25">
      <c r="A141" s="34" t="s">
        <v>311</v>
      </c>
      <c r="B141" s="35" t="s">
        <v>583</v>
      </c>
      <c r="C141" s="196" t="s">
        <v>584</v>
      </c>
      <c r="D141" s="196"/>
      <c r="E141" s="196"/>
      <c r="F141" s="34" t="s">
        <v>401</v>
      </c>
      <c r="G141" s="37">
        <v>-0.45</v>
      </c>
      <c r="H141" s="38">
        <v>80.81</v>
      </c>
      <c r="I141" s="38"/>
      <c r="J141" s="38">
        <v>80.81</v>
      </c>
      <c r="K141" s="36" t="s">
        <v>40</v>
      </c>
      <c r="L141" s="38">
        <v>-36.36</v>
      </c>
      <c r="M141" s="38"/>
      <c r="N141" s="39"/>
      <c r="O141" s="38">
        <v>-36.36</v>
      </c>
      <c r="BP141" s="33"/>
      <c r="BQ141" s="40" t="s">
        <v>584</v>
      </c>
      <c r="BR141" s="56"/>
    </row>
    <row r="142" spans="1:70" s="3" customFormat="1" ht="67.5" x14ac:dyDescent="0.25">
      <c r="A142" s="34" t="s">
        <v>1254</v>
      </c>
      <c r="B142" s="35" t="s">
        <v>586</v>
      </c>
      <c r="C142" s="196" t="s">
        <v>587</v>
      </c>
      <c r="D142" s="196"/>
      <c r="E142" s="196"/>
      <c r="F142" s="34" t="s">
        <v>401</v>
      </c>
      <c r="G142" s="37">
        <v>-2.16</v>
      </c>
      <c r="H142" s="38">
        <v>127.29</v>
      </c>
      <c r="I142" s="38"/>
      <c r="J142" s="38">
        <v>127.29</v>
      </c>
      <c r="K142" s="36" t="s">
        <v>40</v>
      </c>
      <c r="L142" s="38">
        <v>-274.95</v>
      </c>
      <c r="M142" s="38"/>
      <c r="N142" s="39"/>
      <c r="O142" s="38">
        <v>-274.95</v>
      </c>
      <c r="BP142" s="33"/>
      <c r="BQ142" s="40" t="s">
        <v>587</v>
      </c>
      <c r="BR142" s="56"/>
    </row>
    <row r="143" spans="1:70" s="3" customFormat="1" ht="67.5" x14ac:dyDescent="0.25">
      <c r="A143" s="34" t="s">
        <v>1071</v>
      </c>
      <c r="B143" s="35" t="s">
        <v>589</v>
      </c>
      <c r="C143" s="196" t="s">
        <v>590</v>
      </c>
      <c r="D143" s="196"/>
      <c r="E143" s="196"/>
      <c r="F143" s="34" t="s">
        <v>487</v>
      </c>
      <c r="G143" s="62">
        <v>-1.8000000000000001E-4</v>
      </c>
      <c r="H143" s="38">
        <v>193833.84</v>
      </c>
      <c r="I143" s="38"/>
      <c r="J143" s="38">
        <v>193833.84</v>
      </c>
      <c r="K143" s="36" t="s">
        <v>40</v>
      </c>
      <c r="L143" s="38">
        <v>-34.89</v>
      </c>
      <c r="M143" s="38"/>
      <c r="N143" s="39"/>
      <c r="O143" s="38">
        <v>-34.89</v>
      </c>
      <c r="BP143" s="33"/>
      <c r="BQ143" s="40" t="s">
        <v>590</v>
      </c>
      <c r="BR143" s="56"/>
    </row>
    <row r="144" spans="1:70" s="3" customFormat="1" ht="67.5" x14ac:dyDescent="0.25">
      <c r="A144" s="34" t="s">
        <v>686</v>
      </c>
      <c r="B144" s="35"/>
      <c r="C144" s="196" t="s">
        <v>592</v>
      </c>
      <c r="D144" s="196"/>
      <c r="E144" s="196"/>
      <c r="F144" s="34" t="s">
        <v>404</v>
      </c>
      <c r="G144" s="55">
        <v>4</v>
      </c>
      <c r="H144" s="38"/>
      <c r="I144" s="38"/>
      <c r="J144" s="38"/>
      <c r="K144" s="36" t="s">
        <v>40</v>
      </c>
      <c r="L144" s="38"/>
      <c r="M144" s="38"/>
      <c r="N144" s="39"/>
      <c r="O144" s="38"/>
      <c r="BP144" s="33"/>
      <c r="BQ144" s="40" t="s">
        <v>592</v>
      </c>
      <c r="BR144" s="56"/>
    </row>
    <row r="145" spans="1:72" s="3" customFormat="1" ht="67.5" x14ac:dyDescent="0.25">
      <c r="A145" s="34" t="s">
        <v>322</v>
      </c>
      <c r="B145" s="35"/>
      <c r="C145" s="196" t="s">
        <v>594</v>
      </c>
      <c r="D145" s="196"/>
      <c r="E145" s="196"/>
      <c r="F145" s="34" t="s">
        <v>404</v>
      </c>
      <c r="G145" s="55">
        <v>1</v>
      </c>
      <c r="H145" s="38"/>
      <c r="I145" s="38"/>
      <c r="J145" s="38"/>
      <c r="K145" s="36" t="s">
        <v>40</v>
      </c>
      <c r="L145" s="38"/>
      <c r="M145" s="38"/>
      <c r="N145" s="39"/>
      <c r="O145" s="38"/>
      <c r="BP145" s="33"/>
      <c r="BQ145" s="40" t="s">
        <v>594</v>
      </c>
      <c r="BR145" s="56"/>
    </row>
    <row r="146" spans="1:72" s="3" customFormat="1" ht="67.5" x14ac:dyDescent="0.25">
      <c r="A146" s="34" t="s">
        <v>561</v>
      </c>
      <c r="B146" s="35"/>
      <c r="C146" s="196" t="s">
        <v>596</v>
      </c>
      <c r="D146" s="196"/>
      <c r="E146" s="196"/>
      <c r="F146" s="34" t="s">
        <v>404</v>
      </c>
      <c r="G146" s="55">
        <v>5</v>
      </c>
      <c r="H146" s="38"/>
      <c r="I146" s="38"/>
      <c r="J146" s="38"/>
      <c r="K146" s="36" t="s">
        <v>40</v>
      </c>
      <c r="L146" s="38"/>
      <c r="M146" s="38"/>
      <c r="N146" s="39"/>
      <c r="O146" s="38"/>
      <c r="BP146" s="33"/>
      <c r="BQ146" s="40" t="s">
        <v>596</v>
      </c>
      <c r="BR146" s="56"/>
    </row>
    <row r="147" spans="1:72" s="3" customFormat="1" ht="67.5" x14ac:dyDescent="0.25">
      <c r="A147" s="34" t="s">
        <v>329</v>
      </c>
      <c r="B147" s="35"/>
      <c r="C147" s="196" t="s">
        <v>598</v>
      </c>
      <c r="D147" s="196"/>
      <c r="E147" s="196"/>
      <c r="F147" s="34" t="s">
        <v>404</v>
      </c>
      <c r="G147" s="55">
        <v>3</v>
      </c>
      <c r="H147" s="38"/>
      <c r="I147" s="38"/>
      <c r="J147" s="38"/>
      <c r="K147" s="36" t="s">
        <v>40</v>
      </c>
      <c r="L147" s="38"/>
      <c r="M147" s="38"/>
      <c r="N147" s="39"/>
      <c r="O147" s="38"/>
      <c r="BP147" s="33"/>
      <c r="BQ147" s="40" t="s">
        <v>598</v>
      </c>
      <c r="BR147" s="56"/>
    </row>
    <row r="148" spans="1:72" s="3" customFormat="1" ht="22.5" x14ac:dyDescent="0.25">
      <c r="A148" s="204" t="s">
        <v>348</v>
      </c>
      <c r="B148" s="205"/>
      <c r="C148" s="205"/>
      <c r="D148" s="205"/>
      <c r="E148" s="205"/>
      <c r="F148" s="205"/>
      <c r="G148" s="205"/>
      <c r="H148" s="205"/>
      <c r="I148" s="205"/>
      <c r="J148" s="205"/>
      <c r="K148" s="206"/>
      <c r="L148" s="38">
        <v>237522.04</v>
      </c>
      <c r="M148" s="38">
        <v>171093.24</v>
      </c>
      <c r="N148" s="38" t="s">
        <v>1255</v>
      </c>
      <c r="O148" s="38">
        <v>41665.21</v>
      </c>
      <c r="BS148" s="40" t="s">
        <v>348</v>
      </c>
    </row>
    <row r="149" spans="1:72" s="3" customFormat="1" ht="15" x14ac:dyDescent="0.25">
      <c r="A149" s="204" t="s">
        <v>350</v>
      </c>
      <c r="B149" s="205"/>
      <c r="C149" s="205"/>
      <c r="D149" s="205"/>
      <c r="E149" s="205"/>
      <c r="F149" s="205"/>
      <c r="G149" s="205"/>
      <c r="H149" s="205"/>
      <c r="I149" s="205"/>
      <c r="J149" s="205"/>
      <c r="K149" s="206"/>
      <c r="L149" s="38">
        <v>168347.95</v>
      </c>
      <c r="M149" s="38"/>
      <c r="N149" s="38"/>
      <c r="O149" s="38"/>
      <c r="BS149" s="40" t="s">
        <v>350</v>
      </c>
    </row>
    <row r="150" spans="1:72" s="3" customFormat="1" ht="15" x14ac:dyDescent="0.25">
      <c r="A150" s="201" t="s">
        <v>351</v>
      </c>
      <c r="B150" s="202"/>
      <c r="C150" s="202"/>
      <c r="D150" s="202"/>
      <c r="E150" s="202"/>
      <c r="F150" s="202"/>
      <c r="G150" s="202"/>
      <c r="H150" s="202"/>
      <c r="I150" s="202"/>
      <c r="J150" s="202"/>
      <c r="K150" s="203"/>
      <c r="L150" s="57"/>
      <c r="M150" s="57"/>
      <c r="N150" s="57"/>
      <c r="O150" s="57"/>
      <c r="BS150" s="40"/>
      <c r="BT150" s="2" t="s">
        <v>351</v>
      </c>
    </row>
    <row r="151" spans="1:72" s="3" customFormat="1" ht="15" x14ac:dyDescent="0.25">
      <c r="A151" s="201" t="s">
        <v>1256</v>
      </c>
      <c r="B151" s="202"/>
      <c r="C151" s="202"/>
      <c r="D151" s="202"/>
      <c r="E151" s="202"/>
      <c r="F151" s="202"/>
      <c r="G151" s="202"/>
      <c r="H151" s="202"/>
      <c r="I151" s="202"/>
      <c r="J151" s="202"/>
      <c r="K151" s="203"/>
      <c r="L151" s="57">
        <v>49.4</v>
      </c>
      <c r="M151" s="57"/>
      <c r="N151" s="57"/>
      <c r="O151" s="57"/>
      <c r="BS151" s="40"/>
      <c r="BT151" s="2" t="s">
        <v>1256</v>
      </c>
    </row>
    <row r="152" spans="1:72" s="3" customFormat="1" ht="15" x14ac:dyDescent="0.25">
      <c r="A152" s="201" t="s">
        <v>1257</v>
      </c>
      <c r="B152" s="202"/>
      <c r="C152" s="202"/>
      <c r="D152" s="202"/>
      <c r="E152" s="202"/>
      <c r="F152" s="202"/>
      <c r="G152" s="202"/>
      <c r="H152" s="202"/>
      <c r="I152" s="202"/>
      <c r="J152" s="202"/>
      <c r="K152" s="203"/>
      <c r="L152" s="57">
        <v>168298.55</v>
      </c>
      <c r="M152" s="57"/>
      <c r="N152" s="57"/>
      <c r="O152" s="57"/>
      <c r="BS152" s="40"/>
      <c r="BT152" s="2" t="s">
        <v>1257</v>
      </c>
    </row>
    <row r="153" spans="1:72" s="3" customFormat="1" ht="15" x14ac:dyDescent="0.25">
      <c r="A153" s="204" t="s">
        <v>354</v>
      </c>
      <c r="B153" s="205"/>
      <c r="C153" s="205"/>
      <c r="D153" s="205"/>
      <c r="E153" s="205"/>
      <c r="F153" s="205"/>
      <c r="G153" s="205"/>
      <c r="H153" s="205"/>
      <c r="I153" s="205"/>
      <c r="J153" s="205"/>
      <c r="K153" s="206"/>
      <c r="L153" s="38">
        <v>88513.67</v>
      </c>
      <c r="M153" s="38"/>
      <c r="N153" s="38"/>
      <c r="O153" s="38"/>
      <c r="BS153" s="40" t="s">
        <v>354</v>
      </c>
    </row>
    <row r="154" spans="1:72" s="3" customFormat="1" ht="15" x14ac:dyDescent="0.25">
      <c r="A154" s="201" t="s">
        <v>351</v>
      </c>
      <c r="B154" s="202"/>
      <c r="C154" s="202"/>
      <c r="D154" s="202"/>
      <c r="E154" s="202"/>
      <c r="F154" s="202"/>
      <c r="G154" s="202"/>
      <c r="H154" s="202"/>
      <c r="I154" s="202"/>
      <c r="J154" s="202"/>
      <c r="K154" s="203"/>
      <c r="L154" s="57"/>
      <c r="M154" s="57"/>
      <c r="N154" s="57"/>
      <c r="O154" s="57"/>
      <c r="BS154" s="40"/>
      <c r="BT154" s="2" t="s">
        <v>351</v>
      </c>
    </row>
    <row r="155" spans="1:72" s="3" customFormat="1" ht="15" x14ac:dyDescent="0.25">
      <c r="A155" s="201" t="s">
        <v>1258</v>
      </c>
      <c r="B155" s="202"/>
      <c r="C155" s="202"/>
      <c r="D155" s="202"/>
      <c r="E155" s="202"/>
      <c r="F155" s="202"/>
      <c r="G155" s="202"/>
      <c r="H155" s="202"/>
      <c r="I155" s="202"/>
      <c r="J155" s="202"/>
      <c r="K155" s="203"/>
      <c r="L155" s="57">
        <v>88513.67</v>
      </c>
      <c r="M155" s="57"/>
      <c r="N155" s="57"/>
      <c r="O155" s="57"/>
      <c r="BS155" s="40"/>
      <c r="BT155" s="2" t="s">
        <v>1258</v>
      </c>
    </row>
    <row r="156" spans="1:72" s="3" customFormat="1" ht="15" x14ac:dyDescent="0.25">
      <c r="A156" s="204" t="s">
        <v>357</v>
      </c>
      <c r="B156" s="205"/>
      <c r="C156" s="205"/>
      <c r="D156" s="205"/>
      <c r="E156" s="205"/>
      <c r="F156" s="205"/>
      <c r="G156" s="205"/>
      <c r="H156" s="205"/>
      <c r="I156" s="205"/>
      <c r="J156" s="205"/>
      <c r="K156" s="206"/>
      <c r="L156" s="38"/>
      <c r="M156" s="38"/>
      <c r="N156" s="38"/>
      <c r="O156" s="38"/>
      <c r="BS156" s="40" t="s">
        <v>357</v>
      </c>
    </row>
    <row r="157" spans="1:72" s="3" customFormat="1" ht="15" x14ac:dyDescent="0.25">
      <c r="A157" s="201" t="s">
        <v>603</v>
      </c>
      <c r="B157" s="202"/>
      <c r="C157" s="202"/>
      <c r="D157" s="202"/>
      <c r="E157" s="202"/>
      <c r="F157" s="202"/>
      <c r="G157" s="202"/>
      <c r="H157" s="202"/>
      <c r="I157" s="202"/>
      <c r="J157" s="202"/>
      <c r="K157" s="203"/>
      <c r="L157" s="57"/>
      <c r="M157" s="57"/>
      <c r="N157" s="57"/>
      <c r="O157" s="57"/>
      <c r="BS157" s="40"/>
      <c r="BT157" s="2" t="s">
        <v>603</v>
      </c>
    </row>
    <row r="158" spans="1:72" s="3" customFormat="1" ht="15" x14ac:dyDescent="0.25">
      <c r="A158" s="201" t="s">
        <v>604</v>
      </c>
      <c r="B158" s="202"/>
      <c r="C158" s="202"/>
      <c r="D158" s="202"/>
      <c r="E158" s="202"/>
      <c r="F158" s="202"/>
      <c r="G158" s="202"/>
      <c r="H158" s="202"/>
      <c r="I158" s="202"/>
      <c r="J158" s="202"/>
      <c r="K158" s="203"/>
      <c r="L158" s="57"/>
      <c r="M158" s="57"/>
      <c r="N158" s="57"/>
      <c r="O158" s="57"/>
      <c r="BS158" s="40"/>
      <c r="BT158" s="2" t="s">
        <v>604</v>
      </c>
    </row>
    <row r="159" spans="1:72" s="3" customFormat="1" ht="22.5" x14ac:dyDescent="0.25">
      <c r="A159" s="201" t="s">
        <v>1259</v>
      </c>
      <c r="B159" s="202"/>
      <c r="C159" s="202"/>
      <c r="D159" s="202"/>
      <c r="E159" s="202"/>
      <c r="F159" s="202"/>
      <c r="G159" s="202"/>
      <c r="H159" s="202"/>
      <c r="I159" s="202"/>
      <c r="J159" s="202"/>
      <c r="K159" s="203"/>
      <c r="L159" s="57">
        <v>60.91</v>
      </c>
      <c r="M159" s="57">
        <v>52.43</v>
      </c>
      <c r="N159" s="57" t="s">
        <v>512</v>
      </c>
      <c r="O159" s="57">
        <v>2.66</v>
      </c>
      <c r="BS159" s="40"/>
      <c r="BT159" s="2" t="s">
        <v>1259</v>
      </c>
    </row>
    <row r="160" spans="1:72" s="3" customFormat="1" ht="15" x14ac:dyDescent="0.25">
      <c r="A160" s="201" t="s">
        <v>606</v>
      </c>
      <c r="B160" s="202"/>
      <c r="C160" s="202"/>
      <c r="D160" s="202"/>
      <c r="E160" s="202"/>
      <c r="F160" s="202"/>
      <c r="G160" s="202"/>
      <c r="H160" s="202"/>
      <c r="I160" s="202"/>
      <c r="J160" s="202"/>
      <c r="K160" s="203"/>
      <c r="L160" s="57">
        <v>49.4</v>
      </c>
      <c r="M160" s="57"/>
      <c r="N160" s="57"/>
      <c r="O160" s="57"/>
      <c r="BS160" s="40"/>
      <c r="BT160" s="2" t="s">
        <v>606</v>
      </c>
    </row>
    <row r="161" spans="1:72" s="3" customFormat="1" ht="15" x14ac:dyDescent="0.25">
      <c r="A161" s="201" t="s">
        <v>607</v>
      </c>
      <c r="B161" s="202"/>
      <c r="C161" s="202"/>
      <c r="D161" s="202"/>
      <c r="E161" s="202"/>
      <c r="F161" s="202"/>
      <c r="G161" s="202"/>
      <c r="H161" s="202"/>
      <c r="I161" s="202"/>
      <c r="J161" s="202"/>
      <c r="K161" s="203"/>
      <c r="L161" s="57">
        <v>26.8</v>
      </c>
      <c r="M161" s="57"/>
      <c r="N161" s="57"/>
      <c r="O161" s="57"/>
      <c r="BS161" s="40"/>
      <c r="BT161" s="2" t="s">
        <v>607</v>
      </c>
    </row>
    <row r="162" spans="1:72" s="3" customFormat="1" ht="15" x14ac:dyDescent="0.25">
      <c r="A162" s="201" t="s">
        <v>608</v>
      </c>
      <c r="B162" s="202"/>
      <c r="C162" s="202"/>
      <c r="D162" s="202"/>
      <c r="E162" s="202"/>
      <c r="F162" s="202"/>
      <c r="G162" s="202"/>
      <c r="H162" s="202"/>
      <c r="I162" s="202"/>
      <c r="J162" s="202"/>
      <c r="K162" s="203"/>
      <c r="L162" s="57">
        <v>137.11000000000001</v>
      </c>
      <c r="M162" s="57"/>
      <c r="N162" s="57"/>
      <c r="O162" s="57"/>
      <c r="BS162" s="40"/>
      <c r="BT162" s="2" t="s">
        <v>608</v>
      </c>
    </row>
    <row r="163" spans="1:72" s="3" customFormat="1" ht="15" x14ac:dyDescent="0.25">
      <c r="A163" s="201" t="s">
        <v>609</v>
      </c>
      <c r="B163" s="202"/>
      <c r="C163" s="202"/>
      <c r="D163" s="202"/>
      <c r="E163" s="202"/>
      <c r="F163" s="202"/>
      <c r="G163" s="202"/>
      <c r="H163" s="202"/>
      <c r="I163" s="202"/>
      <c r="J163" s="202"/>
      <c r="K163" s="203"/>
      <c r="L163" s="57">
        <v>137.11000000000001</v>
      </c>
      <c r="M163" s="57"/>
      <c r="N163" s="57"/>
      <c r="O163" s="57"/>
      <c r="BS163" s="40"/>
      <c r="BT163" s="2" t="s">
        <v>609</v>
      </c>
    </row>
    <row r="164" spans="1:72" s="3" customFormat="1" ht="15" x14ac:dyDescent="0.25">
      <c r="A164" s="201" t="s">
        <v>610</v>
      </c>
      <c r="B164" s="202"/>
      <c r="C164" s="202"/>
      <c r="D164" s="202"/>
      <c r="E164" s="202"/>
      <c r="F164" s="202"/>
      <c r="G164" s="202"/>
      <c r="H164" s="202"/>
      <c r="I164" s="202"/>
      <c r="J164" s="202"/>
      <c r="K164" s="203"/>
      <c r="L164" s="57"/>
      <c r="M164" s="57"/>
      <c r="N164" s="57"/>
      <c r="O164" s="57"/>
      <c r="BS164" s="40"/>
      <c r="BT164" s="2" t="s">
        <v>610</v>
      </c>
    </row>
    <row r="165" spans="1:72" s="3" customFormat="1" ht="15" x14ac:dyDescent="0.25">
      <c r="A165" s="201" t="s">
        <v>611</v>
      </c>
      <c r="B165" s="202"/>
      <c r="C165" s="202"/>
      <c r="D165" s="202"/>
      <c r="E165" s="202"/>
      <c r="F165" s="202"/>
      <c r="G165" s="202"/>
      <c r="H165" s="202"/>
      <c r="I165" s="202"/>
      <c r="J165" s="202"/>
      <c r="K165" s="203"/>
      <c r="L165" s="57"/>
      <c r="M165" s="57"/>
      <c r="N165" s="57"/>
      <c r="O165" s="57"/>
      <c r="BS165" s="40"/>
      <c r="BT165" s="2" t="s">
        <v>611</v>
      </c>
    </row>
    <row r="166" spans="1:72" s="3" customFormat="1" ht="22.5" x14ac:dyDescent="0.25">
      <c r="A166" s="201" t="s">
        <v>1260</v>
      </c>
      <c r="B166" s="202"/>
      <c r="C166" s="202"/>
      <c r="D166" s="202"/>
      <c r="E166" s="202"/>
      <c r="F166" s="202"/>
      <c r="G166" s="202"/>
      <c r="H166" s="202"/>
      <c r="I166" s="202"/>
      <c r="J166" s="202"/>
      <c r="K166" s="203"/>
      <c r="L166" s="57">
        <v>237461.13</v>
      </c>
      <c r="M166" s="57">
        <v>171040.81</v>
      </c>
      <c r="N166" s="57" t="s">
        <v>1261</v>
      </c>
      <c r="O166" s="57">
        <v>41662.550000000003</v>
      </c>
      <c r="BS166" s="40"/>
      <c r="BT166" s="2" t="s">
        <v>1260</v>
      </c>
    </row>
    <row r="167" spans="1:72" s="3" customFormat="1" ht="15" x14ac:dyDescent="0.25">
      <c r="A167" s="201" t="s">
        <v>1262</v>
      </c>
      <c r="B167" s="202"/>
      <c r="C167" s="202"/>
      <c r="D167" s="202"/>
      <c r="E167" s="202"/>
      <c r="F167" s="202"/>
      <c r="G167" s="202"/>
      <c r="H167" s="202"/>
      <c r="I167" s="202"/>
      <c r="J167" s="202"/>
      <c r="K167" s="203"/>
      <c r="L167" s="57">
        <v>168298.55</v>
      </c>
      <c r="M167" s="57"/>
      <c r="N167" s="57"/>
      <c r="O167" s="57"/>
      <c r="BS167" s="40"/>
      <c r="BT167" s="2" t="s">
        <v>1262</v>
      </c>
    </row>
    <row r="168" spans="1:72" s="3" customFormat="1" ht="15" x14ac:dyDescent="0.25">
      <c r="A168" s="201" t="s">
        <v>1263</v>
      </c>
      <c r="B168" s="202"/>
      <c r="C168" s="202"/>
      <c r="D168" s="202"/>
      <c r="E168" s="202"/>
      <c r="F168" s="202"/>
      <c r="G168" s="202"/>
      <c r="H168" s="202"/>
      <c r="I168" s="202"/>
      <c r="J168" s="202"/>
      <c r="K168" s="203"/>
      <c r="L168" s="57">
        <v>88486.87</v>
      </c>
      <c r="M168" s="57"/>
      <c r="N168" s="57"/>
      <c r="O168" s="57"/>
      <c r="BS168" s="40"/>
      <c r="BT168" s="2" t="s">
        <v>1263</v>
      </c>
    </row>
    <row r="169" spans="1:72" s="3" customFormat="1" ht="15" x14ac:dyDescent="0.25">
      <c r="A169" s="201" t="s">
        <v>608</v>
      </c>
      <c r="B169" s="202"/>
      <c r="C169" s="202"/>
      <c r="D169" s="202"/>
      <c r="E169" s="202"/>
      <c r="F169" s="202"/>
      <c r="G169" s="202"/>
      <c r="H169" s="202"/>
      <c r="I169" s="202"/>
      <c r="J169" s="202"/>
      <c r="K169" s="203"/>
      <c r="L169" s="57">
        <v>494246.55</v>
      </c>
      <c r="M169" s="57"/>
      <c r="N169" s="57"/>
      <c r="O169" s="57"/>
      <c r="BS169" s="40"/>
      <c r="BT169" s="2" t="s">
        <v>608</v>
      </c>
    </row>
    <row r="170" spans="1:72" s="3" customFormat="1" ht="15" x14ac:dyDescent="0.25">
      <c r="A170" s="201" t="s">
        <v>609</v>
      </c>
      <c r="B170" s="202"/>
      <c r="C170" s="202"/>
      <c r="D170" s="202"/>
      <c r="E170" s="202"/>
      <c r="F170" s="202"/>
      <c r="G170" s="202"/>
      <c r="H170" s="202"/>
      <c r="I170" s="202"/>
      <c r="J170" s="202"/>
      <c r="K170" s="203"/>
      <c r="L170" s="57">
        <v>494246.55</v>
      </c>
      <c r="M170" s="57"/>
      <c r="N170" s="57"/>
      <c r="O170" s="57"/>
      <c r="BS170" s="40"/>
      <c r="BT170" s="2" t="s">
        <v>609</v>
      </c>
    </row>
    <row r="171" spans="1:72" s="3" customFormat="1" ht="15" x14ac:dyDescent="0.25">
      <c r="A171" s="201" t="s">
        <v>367</v>
      </c>
      <c r="B171" s="202"/>
      <c r="C171" s="202"/>
      <c r="D171" s="202"/>
      <c r="E171" s="202"/>
      <c r="F171" s="202"/>
      <c r="G171" s="202"/>
      <c r="H171" s="202"/>
      <c r="I171" s="202"/>
      <c r="J171" s="202"/>
      <c r="K171" s="203"/>
      <c r="L171" s="57">
        <v>494383.66</v>
      </c>
      <c r="M171" s="57"/>
      <c r="N171" s="57"/>
      <c r="O171" s="57"/>
      <c r="BS171" s="40"/>
      <c r="BT171" s="2" t="s">
        <v>367</v>
      </c>
    </row>
    <row r="172" spans="1:72" s="3" customFormat="1" ht="15" x14ac:dyDescent="0.25">
      <c r="A172" s="201" t="s">
        <v>368</v>
      </c>
      <c r="B172" s="202"/>
      <c r="C172" s="202"/>
      <c r="D172" s="202"/>
      <c r="E172" s="202"/>
      <c r="F172" s="202"/>
      <c r="G172" s="202"/>
      <c r="H172" s="202"/>
      <c r="I172" s="202"/>
      <c r="J172" s="202"/>
      <c r="K172" s="203"/>
      <c r="L172" s="57"/>
      <c r="M172" s="57"/>
      <c r="N172" s="57"/>
      <c r="O172" s="57"/>
      <c r="BS172" s="40"/>
      <c r="BT172" s="2" t="s">
        <v>368</v>
      </c>
    </row>
    <row r="173" spans="1:72" s="3" customFormat="1" ht="15" x14ac:dyDescent="0.25">
      <c r="A173" s="201" t="s">
        <v>369</v>
      </c>
      <c r="B173" s="202"/>
      <c r="C173" s="202"/>
      <c r="D173" s="202"/>
      <c r="E173" s="202"/>
      <c r="F173" s="202"/>
      <c r="G173" s="202"/>
      <c r="H173" s="202"/>
      <c r="I173" s="202"/>
      <c r="J173" s="202"/>
      <c r="K173" s="203"/>
      <c r="L173" s="57">
        <v>41665.21</v>
      </c>
      <c r="M173" s="57"/>
      <c r="N173" s="57"/>
      <c r="O173" s="57"/>
      <c r="BS173" s="40"/>
      <c r="BT173" s="2" t="s">
        <v>369</v>
      </c>
    </row>
    <row r="174" spans="1:72" s="3" customFormat="1" ht="15" x14ac:dyDescent="0.25">
      <c r="A174" s="201" t="s">
        <v>370</v>
      </c>
      <c r="B174" s="202"/>
      <c r="C174" s="202"/>
      <c r="D174" s="202"/>
      <c r="E174" s="202"/>
      <c r="F174" s="202"/>
      <c r="G174" s="202"/>
      <c r="H174" s="202"/>
      <c r="I174" s="202"/>
      <c r="J174" s="202"/>
      <c r="K174" s="203"/>
      <c r="L174" s="57">
        <v>24763.59</v>
      </c>
      <c r="M174" s="57"/>
      <c r="N174" s="57"/>
      <c r="O174" s="57"/>
      <c r="BS174" s="40"/>
      <c r="BT174" s="2" t="s">
        <v>370</v>
      </c>
    </row>
    <row r="175" spans="1:72" s="3" customFormat="1" ht="15" x14ac:dyDescent="0.25">
      <c r="A175" s="201" t="s">
        <v>371</v>
      </c>
      <c r="B175" s="202"/>
      <c r="C175" s="202"/>
      <c r="D175" s="202"/>
      <c r="E175" s="202"/>
      <c r="F175" s="202"/>
      <c r="G175" s="202"/>
      <c r="H175" s="202"/>
      <c r="I175" s="202"/>
      <c r="J175" s="202"/>
      <c r="K175" s="203"/>
      <c r="L175" s="57">
        <v>173556.21</v>
      </c>
      <c r="M175" s="57"/>
      <c r="N175" s="57"/>
      <c r="O175" s="57"/>
      <c r="BS175" s="40"/>
      <c r="BT175" s="2" t="s">
        <v>371</v>
      </c>
    </row>
    <row r="176" spans="1:72" s="3" customFormat="1" ht="15" x14ac:dyDescent="0.25">
      <c r="A176" s="201" t="s">
        <v>372</v>
      </c>
      <c r="B176" s="202"/>
      <c r="C176" s="202"/>
      <c r="D176" s="202"/>
      <c r="E176" s="202"/>
      <c r="F176" s="202"/>
      <c r="G176" s="202"/>
      <c r="H176" s="202"/>
      <c r="I176" s="202"/>
      <c r="J176" s="202"/>
      <c r="K176" s="203"/>
      <c r="L176" s="57">
        <v>168347.95</v>
      </c>
      <c r="M176" s="57"/>
      <c r="N176" s="57"/>
      <c r="O176" s="57"/>
      <c r="BS176" s="40"/>
      <c r="BT176" s="2" t="s">
        <v>372</v>
      </c>
    </row>
    <row r="177" spans="1:95" s="3" customFormat="1" ht="15" x14ac:dyDescent="0.25">
      <c r="A177" s="201" t="s">
        <v>373</v>
      </c>
      <c r="B177" s="202"/>
      <c r="C177" s="202"/>
      <c r="D177" s="202"/>
      <c r="E177" s="202"/>
      <c r="F177" s="202"/>
      <c r="G177" s="202"/>
      <c r="H177" s="202"/>
      <c r="I177" s="202"/>
      <c r="J177" s="202"/>
      <c r="K177" s="203"/>
      <c r="L177" s="57">
        <v>88513.67</v>
      </c>
      <c r="M177" s="57"/>
      <c r="N177" s="57"/>
      <c r="O177" s="57"/>
      <c r="BS177" s="40"/>
      <c r="BT177" s="2" t="s">
        <v>373</v>
      </c>
    </row>
    <row r="178" spans="1:95" s="3" customFormat="1" ht="15" x14ac:dyDescent="0.25">
      <c r="A178" s="201" t="s">
        <v>374</v>
      </c>
      <c r="B178" s="202"/>
      <c r="C178" s="202"/>
      <c r="D178" s="202"/>
      <c r="E178" s="202"/>
      <c r="F178" s="202"/>
      <c r="G178" s="202"/>
      <c r="H178" s="202"/>
      <c r="I178" s="202"/>
      <c r="J178" s="202"/>
      <c r="K178" s="203"/>
      <c r="L178" s="57">
        <f>L171*0.052</f>
        <v>25707.950319999996</v>
      </c>
      <c r="M178" s="57"/>
      <c r="N178" s="57"/>
      <c r="O178" s="57"/>
      <c r="BS178" s="40"/>
      <c r="BT178" s="2" t="s">
        <v>374</v>
      </c>
    </row>
    <row r="179" spans="1:95" s="3" customFormat="1" ht="15" x14ac:dyDescent="0.25">
      <c r="A179" s="204" t="s">
        <v>367</v>
      </c>
      <c r="B179" s="205"/>
      <c r="C179" s="205"/>
      <c r="D179" s="205"/>
      <c r="E179" s="205"/>
      <c r="F179" s="205"/>
      <c r="G179" s="205"/>
      <c r="H179" s="205"/>
      <c r="I179" s="205"/>
      <c r="J179" s="205"/>
      <c r="K179" s="206"/>
      <c r="L179" s="38">
        <f>L171+L178</f>
        <v>520091.61031999998</v>
      </c>
      <c r="M179" s="38"/>
      <c r="N179" s="38"/>
      <c r="O179" s="38"/>
      <c r="BS179" s="40"/>
      <c r="BU179" s="40" t="s">
        <v>367</v>
      </c>
    </row>
    <row r="180" spans="1:95" s="3" customFormat="1" ht="15" x14ac:dyDescent="0.25">
      <c r="A180" s="201" t="s">
        <v>375</v>
      </c>
      <c r="B180" s="202"/>
      <c r="C180" s="202"/>
      <c r="D180" s="202"/>
      <c r="E180" s="202"/>
      <c r="F180" s="202"/>
      <c r="G180" s="202"/>
      <c r="H180" s="202"/>
      <c r="I180" s="202"/>
      <c r="J180" s="202"/>
      <c r="K180" s="203"/>
      <c r="L180" s="57">
        <f>L179*0.021</f>
        <v>10921.92381672</v>
      </c>
      <c r="M180" s="57"/>
      <c r="N180" s="57"/>
      <c r="O180" s="57"/>
      <c r="BS180" s="40"/>
      <c r="BT180" s="2" t="s">
        <v>375</v>
      </c>
      <c r="BU180" s="40"/>
    </row>
    <row r="181" spans="1:95" s="3" customFormat="1" ht="15" x14ac:dyDescent="0.25">
      <c r="A181" s="201" t="s">
        <v>376</v>
      </c>
      <c r="B181" s="202"/>
      <c r="C181" s="202"/>
      <c r="D181" s="202"/>
      <c r="E181" s="202"/>
      <c r="F181" s="202"/>
      <c r="G181" s="202"/>
      <c r="H181" s="202"/>
      <c r="I181" s="202"/>
      <c r="J181" s="202"/>
      <c r="K181" s="203"/>
      <c r="L181" s="57">
        <f>L179*0.035</f>
        <v>18203.206361200002</v>
      </c>
      <c r="M181" s="57"/>
      <c r="N181" s="57"/>
      <c r="O181" s="57"/>
      <c r="BS181" s="40"/>
      <c r="BT181" s="2" t="s">
        <v>376</v>
      </c>
      <c r="BU181" s="40"/>
    </row>
    <row r="182" spans="1:95" s="3" customFormat="1" ht="15" x14ac:dyDescent="0.25">
      <c r="A182" s="201" t="s">
        <v>377</v>
      </c>
      <c r="B182" s="202"/>
      <c r="C182" s="202"/>
      <c r="D182" s="202"/>
      <c r="E182" s="202"/>
      <c r="F182" s="202"/>
      <c r="G182" s="202"/>
      <c r="H182" s="202"/>
      <c r="I182" s="202"/>
      <c r="J182" s="202"/>
      <c r="K182" s="203"/>
      <c r="L182" s="57">
        <f>L179*0.025</f>
        <v>13002.290258000001</v>
      </c>
      <c r="M182" s="57"/>
      <c r="N182" s="57"/>
      <c r="O182" s="57"/>
      <c r="BS182" s="40"/>
      <c r="BT182" s="2" t="s">
        <v>377</v>
      </c>
      <c r="BU182" s="40"/>
    </row>
    <row r="183" spans="1:95" s="3" customFormat="1" ht="15" x14ac:dyDescent="0.25">
      <c r="A183" s="201" t="s">
        <v>378</v>
      </c>
      <c r="B183" s="202"/>
      <c r="C183" s="202"/>
      <c r="D183" s="202"/>
      <c r="E183" s="202"/>
      <c r="F183" s="202"/>
      <c r="G183" s="202"/>
      <c r="H183" s="202"/>
      <c r="I183" s="202"/>
      <c r="J183" s="202"/>
      <c r="K183" s="203"/>
      <c r="L183" s="57">
        <f>L179*0.02</f>
        <v>10401.8322064</v>
      </c>
      <c r="M183" s="57"/>
      <c r="N183" s="57"/>
      <c r="O183" s="57"/>
      <c r="BS183" s="40"/>
      <c r="BT183" s="2" t="s">
        <v>378</v>
      </c>
      <c r="BU183" s="40"/>
    </row>
    <row r="184" spans="1:95" s="3" customFormat="1" ht="15" x14ac:dyDescent="0.25">
      <c r="A184" s="204" t="s">
        <v>367</v>
      </c>
      <c r="B184" s="205"/>
      <c r="C184" s="205"/>
      <c r="D184" s="205"/>
      <c r="E184" s="205"/>
      <c r="F184" s="205"/>
      <c r="G184" s="205"/>
      <c r="H184" s="205"/>
      <c r="I184" s="205"/>
      <c r="J184" s="205"/>
      <c r="K184" s="206"/>
      <c r="L184" s="38">
        <f>L179+L180+L181+L182+L183</f>
        <v>572620.86296231998</v>
      </c>
      <c r="M184" s="38"/>
      <c r="N184" s="38"/>
      <c r="O184" s="38"/>
      <c r="BS184" s="40"/>
      <c r="BU184" s="40" t="s">
        <v>367</v>
      </c>
    </row>
    <row r="185" spans="1:95" s="3" customFormat="1" ht="15" x14ac:dyDescent="0.25">
      <c r="A185" s="201" t="s">
        <v>379</v>
      </c>
      <c r="B185" s="202"/>
      <c r="C185" s="202"/>
      <c r="D185" s="202"/>
      <c r="E185" s="202"/>
      <c r="F185" s="202"/>
      <c r="G185" s="202"/>
      <c r="H185" s="202"/>
      <c r="I185" s="202"/>
      <c r="J185" s="202"/>
      <c r="K185" s="203"/>
      <c r="L185" s="57">
        <f>L184*0.03</f>
        <v>17178.625888869599</v>
      </c>
      <c r="M185" s="57"/>
      <c r="N185" s="57"/>
      <c r="O185" s="57"/>
      <c r="BS185" s="40"/>
      <c r="BT185" s="2" t="s">
        <v>379</v>
      </c>
      <c r="BU185" s="40"/>
    </row>
    <row r="186" spans="1:95" s="3" customFormat="1" ht="15" x14ac:dyDescent="0.25">
      <c r="A186" s="204" t="s">
        <v>2240</v>
      </c>
      <c r="B186" s="205"/>
      <c r="C186" s="205"/>
      <c r="D186" s="205"/>
      <c r="E186" s="205"/>
      <c r="F186" s="205"/>
      <c r="G186" s="205"/>
      <c r="H186" s="205"/>
      <c r="I186" s="205"/>
      <c r="J186" s="205"/>
      <c r="K186" s="206"/>
      <c r="L186" s="38">
        <f>L184+L185</f>
        <v>589799.48885118961</v>
      </c>
      <c r="M186" s="38"/>
      <c r="N186" s="38"/>
      <c r="O186" s="38"/>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c r="AP186" s="67"/>
      <c r="AQ186" s="67"/>
      <c r="AR186" s="67"/>
      <c r="AS186" s="67"/>
      <c r="AT186" s="67"/>
      <c r="AU186" s="67"/>
      <c r="AV186" s="67"/>
      <c r="AW186" s="67"/>
      <c r="AX186" s="67"/>
      <c r="AY186" s="67"/>
      <c r="AZ186" s="67"/>
      <c r="BA186" s="67"/>
      <c r="BB186" s="67"/>
      <c r="BC186" s="67"/>
      <c r="BD186" s="67"/>
      <c r="BE186" s="67"/>
      <c r="BF186" s="67"/>
      <c r="BG186" s="67"/>
      <c r="BH186" s="67"/>
      <c r="BI186" s="67"/>
      <c r="BJ186" s="67"/>
      <c r="BK186" s="67"/>
      <c r="BL186" s="67"/>
      <c r="BM186" s="67"/>
      <c r="BN186" s="67"/>
      <c r="BO186" s="67"/>
      <c r="BP186" s="67"/>
      <c r="BQ186" s="67"/>
      <c r="BR186" s="67"/>
      <c r="BS186" s="67"/>
      <c r="BT186" s="67"/>
      <c r="BU186" s="67" t="s">
        <v>380</v>
      </c>
      <c r="BV186" s="67"/>
      <c r="BW186" s="67"/>
    </row>
    <row r="187" spans="1:95" s="115" customFormat="1" ht="15" customHeight="1" x14ac:dyDescent="0.25">
      <c r="A187" s="209" t="s">
        <v>945</v>
      </c>
      <c r="B187" s="209"/>
      <c r="C187" s="209"/>
      <c r="D187" s="209"/>
      <c r="E187" s="209"/>
      <c r="F187" s="209"/>
      <c r="G187" s="209"/>
      <c r="H187" s="209"/>
      <c r="I187" s="209"/>
      <c r="J187" s="209"/>
      <c r="K187" s="209"/>
      <c r="L187" s="112">
        <f>L173*1.052*1.021*1.035*1.025*1.02*1.03</f>
        <v>49878.8771916267</v>
      </c>
      <c r="M187" s="113"/>
      <c r="N187" s="114"/>
      <c r="O187" s="114"/>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c r="AP187" s="67"/>
      <c r="AQ187" s="67"/>
      <c r="AR187" s="67"/>
      <c r="AS187" s="67"/>
      <c r="AT187" s="67"/>
      <c r="AU187" s="67"/>
      <c r="AV187" s="67"/>
      <c r="AW187" s="67"/>
      <c r="AX187" s="67"/>
      <c r="AY187" s="67"/>
      <c r="AZ187" s="67"/>
      <c r="BA187" s="67"/>
      <c r="BB187" s="67"/>
      <c r="BC187" s="67"/>
      <c r="BD187" s="67"/>
      <c r="BE187" s="67"/>
      <c r="BF187" s="67"/>
      <c r="BG187" s="67"/>
      <c r="BH187" s="67"/>
      <c r="BI187" s="67"/>
      <c r="BJ187" s="67"/>
      <c r="BK187" s="67"/>
      <c r="BL187" s="67"/>
      <c r="BM187" s="67"/>
      <c r="BN187" s="67"/>
      <c r="BO187" s="67"/>
      <c r="BP187" s="67"/>
      <c r="BQ187" s="67"/>
      <c r="BR187" s="67"/>
      <c r="BS187" s="67"/>
      <c r="BT187" s="67"/>
      <c r="BU187" s="67"/>
      <c r="BV187" s="67"/>
      <c r="BW187" s="67"/>
      <c r="CG187" s="116"/>
      <c r="CI187" s="116" t="s">
        <v>380</v>
      </c>
      <c r="CK187" s="117"/>
      <c r="CL187" s="118"/>
      <c r="CM187" s="118"/>
      <c r="CN187" s="118"/>
      <c r="CO187" s="118"/>
      <c r="CP187" s="118"/>
      <c r="CQ187" s="118"/>
    </row>
    <row r="188" spans="1:95" s="115" customFormat="1" ht="15" customHeight="1" x14ac:dyDescent="0.25">
      <c r="A188" s="209" t="s">
        <v>2237</v>
      </c>
      <c r="B188" s="209"/>
      <c r="C188" s="209"/>
      <c r="D188" s="209"/>
      <c r="E188" s="209"/>
      <c r="F188" s="209"/>
      <c r="G188" s="209"/>
      <c r="H188" s="209"/>
      <c r="I188" s="209"/>
      <c r="J188" s="209"/>
      <c r="K188" s="209"/>
      <c r="L188" s="112">
        <f>L186-L187</f>
        <v>539920.61165956291</v>
      </c>
      <c r="M188" s="113"/>
      <c r="N188" s="114"/>
      <c r="O188" s="114"/>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c r="AP188" s="67"/>
      <c r="AQ188" s="67"/>
      <c r="AR188" s="67"/>
      <c r="AS188" s="67"/>
      <c r="AT188" s="67"/>
      <c r="AU188" s="67"/>
      <c r="AV188" s="67"/>
      <c r="AW188" s="67"/>
      <c r="AX188" s="67"/>
      <c r="AY188" s="67"/>
      <c r="AZ188" s="67"/>
      <c r="BA188" s="67"/>
      <c r="BB188" s="67"/>
      <c r="BC188" s="67"/>
      <c r="BD188" s="67"/>
      <c r="BE188" s="67"/>
      <c r="BF188" s="67"/>
      <c r="BG188" s="67"/>
      <c r="BH188" s="67"/>
      <c r="BI188" s="67"/>
      <c r="BJ188" s="67"/>
      <c r="BK188" s="67"/>
      <c r="BL188" s="67"/>
      <c r="BM188" s="67"/>
      <c r="BN188" s="67"/>
      <c r="BO188" s="67"/>
      <c r="BP188" s="67"/>
      <c r="BQ188" s="67"/>
      <c r="BR188" s="67"/>
      <c r="BS188" s="67"/>
      <c r="BT188" s="67"/>
      <c r="BU188" s="67"/>
      <c r="BV188" s="67"/>
      <c r="BW188" s="67"/>
      <c r="CG188" s="116"/>
      <c r="CI188" s="116" t="s">
        <v>380</v>
      </c>
      <c r="CK188" s="117"/>
      <c r="CL188" s="118"/>
      <c r="CM188" s="118"/>
      <c r="CN188" s="118"/>
      <c r="CO188" s="118"/>
      <c r="CP188" s="118"/>
      <c r="CQ188" s="118"/>
    </row>
    <row r="189" spans="1:95" s="67" customFormat="1" ht="15" customHeight="1" x14ac:dyDescent="0.25">
      <c r="A189" s="210" t="s">
        <v>2238</v>
      </c>
      <c r="B189" s="211"/>
      <c r="C189" s="211"/>
      <c r="D189" s="211"/>
      <c r="E189" s="211"/>
      <c r="F189" s="211"/>
      <c r="G189" s="211"/>
      <c r="H189" s="211"/>
      <c r="I189" s="211"/>
      <c r="J189" s="211"/>
      <c r="K189" s="212"/>
      <c r="L189" s="119">
        <f>'02-03-01_СМР_Каб.жур'!L272</f>
        <v>1</v>
      </c>
      <c r="M189" s="88"/>
      <c r="N189" s="120"/>
      <c r="O189" s="88"/>
      <c r="CG189" s="98"/>
      <c r="CH189" s="105" t="s">
        <v>379</v>
      </c>
      <c r="CI189" s="98"/>
      <c r="CK189" s="121"/>
    </row>
    <row r="190" spans="1:95" s="67" customFormat="1" ht="28.5" customHeight="1" x14ac:dyDescent="0.25">
      <c r="A190" s="213" t="s">
        <v>2239</v>
      </c>
      <c r="B190" s="213"/>
      <c r="C190" s="213"/>
      <c r="D190" s="213"/>
      <c r="E190" s="213"/>
      <c r="F190" s="213"/>
      <c r="G190" s="213"/>
      <c r="H190" s="213"/>
      <c r="I190" s="213"/>
      <c r="J190" s="213"/>
      <c r="K190" s="213"/>
      <c r="L190" s="122">
        <f>L187+L188*L189</f>
        <v>589799.48885118961</v>
      </c>
      <c r="M190" s="123"/>
      <c r="N190" s="102"/>
      <c r="O190" s="102"/>
      <c r="CG190" s="98"/>
      <c r="CI190" s="98" t="s">
        <v>380</v>
      </c>
      <c r="CK190" s="124"/>
    </row>
    <row r="191" spans="1:95" s="67" customFormat="1" ht="15" customHeight="1" x14ac:dyDescent="0.25">
      <c r="A191" s="214" t="s">
        <v>381</v>
      </c>
      <c r="B191" s="214"/>
      <c r="C191" s="214"/>
      <c r="D191" s="214"/>
      <c r="E191" s="214"/>
      <c r="F191" s="214"/>
      <c r="G191" s="214"/>
      <c r="H191" s="214"/>
      <c r="I191" s="214"/>
      <c r="J191" s="214"/>
      <c r="K191" s="214"/>
      <c r="L191" s="125">
        <f>L190*0.2</f>
        <v>117959.89777023793</v>
      </c>
      <c r="M191" s="88"/>
      <c r="N191" s="88"/>
      <c r="O191" s="88"/>
      <c r="CG191" s="98"/>
      <c r="CH191" s="105" t="s">
        <v>381</v>
      </c>
      <c r="CI191" s="98"/>
    </row>
    <row r="192" spans="1:95" s="67" customFormat="1" ht="15" customHeight="1" x14ac:dyDescent="0.25">
      <c r="A192" s="213" t="s">
        <v>382</v>
      </c>
      <c r="B192" s="213"/>
      <c r="C192" s="213"/>
      <c r="D192" s="213"/>
      <c r="E192" s="213"/>
      <c r="F192" s="213"/>
      <c r="G192" s="213"/>
      <c r="H192" s="213"/>
      <c r="I192" s="213"/>
      <c r="J192" s="213"/>
      <c r="K192" s="213"/>
      <c r="L192" s="126">
        <f>L190+L191</f>
        <v>707759.38662142749</v>
      </c>
      <c r="M192" s="102"/>
      <c r="N192" s="102"/>
      <c r="O192" s="102"/>
      <c r="S192" s="67">
        <v>117</v>
      </c>
      <c r="CG192" s="98"/>
      <c r="CI192" s="98"/>
      <c r="CJ192" s="98" t="s">
        <v>382</v>
      </c>
      <c r="CM192" s="121"/>
    </row>
    <row r="193" spans="1:74" s="16" customFormat="1" ht="12.75" customHeight="1" x14ac:dyDescent="0.2">
      <c r="A193" s="207"/>
      <c r="B193" s="207"/>
      <c r="C193" s="207"/>
      <c r="D193" s="207"/>
      <c r="E193" s="207"/>
      <c r="F193" s="207"/>
      <c r="G193" s="207"/>
      <c r="H193" s="207"/>
      <c r="I193" s="207"/>
      <c r="J193" s="207"/>
      <c r="K193" s="207"/>
      <c r="L193" s="207"/>
      <c r="M193" s="207"/>
      <c r="N193" s="207"/>
      <c r="O193" s="207"/>
      <c r="P193" s="58"/>
      <c r="Q193" s="58"/>
      <c r="R193" s="58"/>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row>
    <row r="194" spans="1:74" s="16" customFormat="1" ht="12.75" customHeight="1" x14ac:dyDescent="0.2">
      <c r="A194" s="208"/>
      <c r="B194" s="208"/>
      <c r="C194" s="208"/>
      <c r="D194" s="208"/>
      <c r="E194" s="208"/>
      <c r="F194" s="208"/>
      <c r="G194" s="208"/>
      <c r="H194" s="208"/>
      <c r="I194" s="208"/>
      <c r="J194" s="208"/>
      <c r="K194" s="208"/>
      <c r="L194" s="208"/>
      <c r="M194" s="208"/>
      <c r="N194" s="208"/>
      <c r="O194" s="208"/>
      <c r="P194" s="59"/>
      <c r="Q194" s="59"/>
      <c r="R194" s="59"/>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row>
    <row r="195" spans="1:74" s="16" customFormat="1" ht="12.75" customHeight="1" x14ac:dyDescent="0.2">
      <c r="A195" s="207" t="s">
        <v>2241</v>
      </c>
      <c r="B195" s="207"/>
      <c r="C195" s="207"/>
      <c r="D195" s="207"/>
      <c r="E195" s="207"/>
      <c r="F195" s="207"/>
      <c r="G195" s="207"/>
      <c r="H195" s="207"/>
      <c r="I195" s="207"/>
      <c r="J195" s="207"/>
      <c r="K195" s="207"/>
      <c r="L195" s="207"/>
      <c r="M195" s="207"/>
      <c r="N195" s="207"/>
      <c r="O195" s="207"/>
      <c r="P195" s="58"/>
      <c r="Q195" s="58"/>
      <c r="R195" s="58"/>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row>
    <row r="196" spans="1:74" s="16" customFormat="1" ht="12.75" customHeight="1" x14ac:dyDescent="0.2">
      <c r="A196" s="208" t="s">
        <v>383</v>
      </c>
      <c r="B196" s="208"/>
      <c r="C196" s="208"/>
      <c r="D196" s="208"/>
      <c r="E196" s="208"/>
      <c r="F196" s="208"/>
      <c r="G196" s="208"/>
      <c r="H196" s="208"/>
      <c r="I196" s="208"/>
      <c r="J196" s="208"/>
      <c r="K196" s="208"/>
      <c r="L196" s="208"/>
      <c r="M196" s="208"/>
      <c r="N196" s="208"/>
      <c r="O196" s="208"/>
      <c r="P196" s="59"/>
      <c r="Q196" s="59"/>
      <c r="R196" s="59"/>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row>
    <row r="197" spans="1:74" s="16" customFormat="1" ht="13.5" customHeight="1" x14ac:dyDescent="0.25">
      <c r="A197" s="14"/>
      <c r="B197" s="14"/>
      <c r="C197" s="14"/>
      <c r="D197" s="14"/>
      <c r="E197" s="14"/>
      <c r="F197" s="14"/>
      <c r="G197" s="14"/>
      <c r="H197" s="60"/>
      <c r="I197" s="10"/>
      <c r="J197" s="10"/>
      <c r="K197" s="10"/>
      <c r="L197" s="10"/>
      <c r="M197" s="14"/>
      <c r="N197" s="14"/>
      <c r="O197" s="14"/>
      <c r="P197" s="3"/>
      <c r="Q197" s="3"/>
      <c r="R197" s="3"/>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row>
    <row r="198" spans="1:74" s="16" customFormat="1" ht="12.75" customHeight="1" x14ac:dyDescent="0.2">
      <c r="A198" s="207" t="s">
        <v>384</v>
      </c>
      <c r="B198" s="207"/>
      <c r="C198" s="207"/>
      <c r="D198" s="207"/>
      <c r="E198" s="207"/>
      <c r="F198" s="207"/>
      <c r="G198" s="207"/>
      <c r="H198" s="207"/>
      <c r="I198" s="207"/>
      <c r="J198" s="207"/>
      <c r="K198" s="207"/>
      <c r="L198" s="207"/>
      <c r="M198" s="207"/>
      <c r="N198" s="207"/>
      <c r="O198" s="207"/>
      <c r="P198" s="58"/>
      <c r="Q198" s="58"/>
      <c r="R198" s="58"/>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row>
    <row r="199" spans="1:74" s="16" customFormat="1" ht="12.75" customHeight="1" x14ac:dyDescent="0.2">
      <c r="A199" s="208" t="s">
        <v>383</v>
      </c>
      <c r="B199" s="208"/>
      <c r="C199" s="208"/>
      <c r="D199" s="208"/>
      <c r="E199" s="208"/>
      <c r="F199" s="208"/>
      <c r="G199" s="208"/>
      <c r="H199" s="208"/>
      <c r="I199" s="208"/>
      <c r="J199" s="208"/>
      <c r="K199" s="208"/>
      <c r="L199" s="208"/>
      <c r="M199" s="208"/>
      <c r="N199" s="208"/>
      <c r="O199" s="208"/>
      <c r="P199" s="59"/>
      <c r="Q199" s="59"/>
      <c r="R199" s="59"/>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row>
    <row r="200" spans="1:74" s="16" customFormat="1" ht="13.5" customHeight="1" x14ac:dyDescent="0.25">
      <c r="A200" s="14"/>
      <c r="B200" s="14"/>
      <c r="C200" s="14"/>
      <c r="D200" s="14"/>
      <c r="E200" s="14"/>
      <c r="F200" s="14"/>
      <c r="G200" s="14"/>
      <c r="H200" s="60"/>
      <c r="I200" s="10"/>
      <c r="J200" s="10"/>
      <c r="K200" s="10"/>
      <c r="L200" s="10"/>
      <c r="M200" s="14"/>
      <c r="N200" s="14"/>
      <c r="O200" s="14"/>
      <c r="P200" s="3"/>
      <c r="Q200" s="3"/>
      <c r="R200" s="3"/>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row>
    <row r="201" spans="1:74" s="3" customFormat="1" ht="15" x14ac:dyDescent="0.25">
      <c r="A201" s="4"/>
      <c r="B201" s="4"/>
      <c r="C201" s="4"/>
      <c r="D201" s="4"/>
      <c r="E201" s="4"/>
      <c r="F201" s="4"/>
      <c r="G201" s="4"/>
      <c r="H201" s="14"/>
      <c r="I201" s="61"/>
      <c r="J201" s="61"/>
      <c r="K201" s="61"/>
      <c r="L201" s="61"/>
      <c r="M201" s="4"/>
      <c r="N201" s="4"/>
      <c r="O201" s="4"/>
    </row>
  </sheetData>
  <mergeCells count="162">
    <mergeCell ref="A195:O195"/>
    <mergeCell ref="A196:O196"/>
    <mergeCell ref="A198:O198"/>
    <mergeCell ref="A199:O199"/>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1:E51"/>
    <mergeCell ref="C52:E52"/>
    <mergeCell ref="C57:E57"/>
    <mergeCell ref="C58:E58"/>
    <mergeCell ref="C59:E59"/>
    <mergeCell ref="C70:E70"/>
    <mergeCell ref="C71:E71"/>
    <mergeCell ref="C72:E72"/>
    <mergeCell ref="C73:E73"/>
    <mergeCell ref="C74:E74"/>
    <mergeCell ref="C65:E65"/>
    <mergeCell ref="C66:E66"/>
    <mergeCell ref="C67:E67"/>
    <mergeCell ref="C68:E68"/>
    <mergeCell ref="A69:O69"/>
    <mergeCell ref="A80:O80"/>
    <mergeCell ref="C81:E81"/>
    <mergeCell ref="C86:E86"/>
    <mergeCell ref="C87:E87"/>
    <mergeCell ref="A88:O88"/>
    <mergeCell ref="C75:E75"/>
    <mergeCell ref="C76:E76"/>
    <mergeCell ref="C77:E77"/>
    <mergeCell ref="C78:E78"/>
    <mergeCell ref="C79:E79"/>
    <mergeCell ref="C102:E102"/>
    <mergeCell ref="C103:E103"/>
    <mergeCell ref="C105:E105"/>
    <mergeCell ref="A106:O106"/>
    <mergeCell ref="C107:E107"/>
    <mergeCell ref="C89:E89"/>
    <mergeCell ref="C94:E94"/>
    <mergeCell ref="C95:E95"/>
    <mergeCell ref="C96:E96"/>
    <mergeCell ref="C101:E101"/>
    <mergeCell ref="C119:E119"/>
    <mergeCell ref="C120:E120"/>
    <mergeCell ref="C121:E121"/>
    <mergeCell ref="A122:O122"/>
    <mergeCell ref="C123:E123"/>
    <mergeCell ref="C112:E112"/>
    <mergeCell ref="C113:E113"/>
    <mergeCell ref="C114:E114"/>
    <mergeCell ref="C115:E115"/>
    <mergeCell ref="C117:E117"/>
    <mergeCell ref="A136:O136"/>
    <mergeCell ref="C137:E137"/>
    <mergeCell ref="C141:E141"/>
    <mergeCell ref="C142:E142"/>
    <mergeCell ref="C143:E143"/>
    <mergeCell ref="C128:E128"/>
    <mergeCell ref="C129:E129"/>
    <mergeCell ref="C130:E130"/>
    <mergeCell ref="C131:E131"/>
    <mergeCell ref="C135:E135"/>
    <mergeCell ref="A149:K149"/>
    <mergeCell ref="A150:K150"/>
    <mergeCell ref="A151:K151"/>
    <mergeCell ref="A152:K152"/>
    <mergeCell ref="A153:K153"/>
    <mergeCell ref="C144:E144"/>
    <mergeCell ref="C145:E145"/>
    <mergeCell ref="C146:E146"/>
    <mergeCell ref="C147:E147"/>
    <mergeCell ref="A148:K148"/>
    <mergeCell ref="A159:K159"/>
    <mergeCell ref="A160:K160"/>
    <mergeCell ref="A161:K161"/>
    <mergeCell ref="A162:K162"/>
    <mergeCell ref="A163:K163"/>
    <mergeCell ref="A154:K154"/>
    <mergeCell ref="A155:K155"/>
    <mergeCell ref="A156:K156"/>
    <mergeCell ref="A157:K157"/>
    <mergeCell ref="A158:K158"/>
    <mergeCell ref="A169:K169"/>
    <mergeCell ref="A170:K170"/>
    <mergeCell ref="A171:K171"/>
    <mergeCell ref="A172:K172"/>
    <mergeCell ref="A173:K173"/>
    <mergeCell ref="A164:K164"/>
    <mergeCell ref="A165:K165"/>
    <mergeCell ref="A166:K166"/>
    <mergeCell ref="A167:K167"/>
    <mergeCell ref="A168:K168"/>
    <mergeCell ref="A179:K179"/>
    <mergeCell ref="A180:K180"/>
    <mergeCell ref="A181:K181"/>
    <mergeCell ref="A182:K182"/>
    <mergeCell ref="A183:K183"/>
    <mergeCell ref="A174:K174"/>
    <mergeCell ref="A175:K175"/>
    <mergeCell ref="A176:K176"/>
    <mergeCell ref="A177:K177"/>
    <mergeCell ref="A178:K178"/>
    <mergeCell ref="A193:O193"/>
    <mergeCell ref="A194:O194"/>
    <mergeCell ref="A184:K184"/>
    <mergeCell ref="A185:K185"/>
    <mergeCell ref="A186:K186"/>
    <mergeCell ref="A187:K187"/>
    <mergeCell ref="A188:K188"/>
    <mergeCell ref="A189:K189"/>
    <mergeCell ref="A190:K190"/>
    <mergeCell ref="A191:K191"/>
    <mergeCell ref="A192:K192"/>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Q213"/>
  <sheetViews>
    <sheetView topLeftCell="A182" workbookViewId="0">
      <selection activeCell="O206" sqref="O20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1169</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1170</v>
      </c>
      <c r="B13" s="171"/>
      <c r="C13" s="171"/>
      <c r="D13" s="171"/>
      <c r="E13" s="171"/>
      <c r="F13" s="171"/>
      <c r="G13" s="171"/>
      <c r="H13" s="171"/>
      <c r="I13" s="171"/>
      <c r="J13" s="171"/>
      <c r="K13" s="171"/>
      <c r="L13" s="171"/>
      <c r="M13" s="171"/>
      <c r="N13" s="171"/>
      <c r="O13" s="171"/>
      <c r="AQ13" s="12" t="s">
        <v>1170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1171</v>
      </c>
      <c r="D15" s="178"/>
      <c r="E15" s="178"/>
      <c r="F15" s="178"/>
      <c r="G15" s="178"/>
      <c r="H15" s="15"/>
      <c r="I15" s="15"/>
      <c r="J15" s="15"/>
      <c r="K15" s="15"/>
      <c r="L15" s="15"/>
      <c r="M15" s="15"/>
      <c r="N15" s="15"/>
      <c r="O15" s="15"/>
    </row>
    <row r="16" spans="1:57" s="3" customFormat="1" ht="12.75" customHeight="1" x14ac:dyDescent="0.25">
      <c r="B16" s="16" t="s">
        <v>12</v>
      </c>
      <c r="C16" s="16"/>
      <c r="D16" s="17"/>
      <c r="E16" s="18">
        <v>725.21600000000001</v>
      </c>
      <c r="F16" s="19" t="s">
        <v>13</v>
      </c>
      <c r="H16" s="16"/>
      <c r="I16" s="16"/>
      <c r="J16" s="16"/>
      <c r="K16" s="16"/>
      <c r="L16" s="16"/>
      <c r="M16" s="20"/>
      <c r="N16" s="20"/>
      <c r="O16" s="16"/>
    </row>
    <row r="17" spans="1:69" s="3" customFormat="1" ht="12.75" customHeight="1" x14ac:dyDescent="0.25">
      <c r="B17" s="16" t="s">
        <v>388</v>
      </c>
      <c r="D17" s="17"/>
      <c r="E17" s="18">
        <v>0.96</v>
      </c>
      <c r="F17" s="19" t="s">
        <v>13</v>
      </c>
      <c r="H17" s="16"/>
      <c r="I17" s="16"/>
      <c r="J17" s="16"/>
      <c r="K17" s="16"/>
      <c r="L17" s="16"/>
      <c r="M17" s="20"/>
      <c r="N17" s="20"/>
      <c r="O17" s="16"/>
    </row>
    <row r="18" spans="1:69" s="3" customFormat="1" ht="12.75" customHeight="1" x14ac:dyDescent="0.25">
      <c r="B18" s="16" t="s">
        <v>14</v>
      </c>
      <c r="D18" s="17"/>
      <c r="E18" s="18">
        <v>505.61799999999999</v>
      </c>
      <c r="F18" s="19" t="s">
        <v>13</v>
      </c>
      <c r="H18" s="16"/>
      <c r="I18" s="16"/>
      <c r="J18" s="16"/>
      <c r="K18" s="16"/>
      <c r="L18" s="16"/>
      <c r="M18" s="20"/>
      <c r="N18" s="20"/>
      <c r="O18" s="16"/>
    </row>
    <row r="19" spans="1:69" s="3" customFormat="1" ht="12.75" customHeight="1" x14ac:dyDescent="0.25">
      <c r="B19" s="16" t="s">
        <v>15</v>
      </c>
      <c r="C19" s="16"/>
      <c r="D19" s="17"/>
      <c r="E19" s="18">
        <v>178.876</v>
      </c>
      <c r="F19" s="19" t="s">
        <v>13</v>
      </c>
      <c r="H19" s="16"/>
      <c r="J19" s="16"/>
      <c r="K19" s="16"/>
      <c r="L19" s="16"/>
      <c r="M19" s="21"/>
      <c r="N19" s="5"/>
      <c r="O19" s="22"/>
    </row>
    <row r="20" spans="1:69" s="3" customFormat="1" ht="12.75" customHeight="1" x14ac:dyDescent="0.25">
      <c r="B20" s="16" t="s">
        <v>16</v>
      </c>
      <c r="C20" s="16"/>
      <c r="D20" s="23"/>
      <c r="E20" s="18">
        <v>433.04</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390</v>
      </c>
      <c r="C29" s="196" t="s">
        <v>391</v>
      </c>
      <c r="D29" s="196"/>
      <c r="E29" s="196"/>
      <c r="F29" s="34" t="s">
        <v>392</v>
      </c>
      <c r="G29" s="62">
        <v>0.75849</v>
      </c>
      <c r="H29" s="38" t="s">
        <v>393</v>
      </c>
      <c r="I29" s="38" t="s">
        <v>394</v>
      </c>
      <c r="J29" s="38">
        <v>637.72</v>
      </c>
      <c r="K29" s="36" t="s">
        <v>40</v>
      </c>
      <c r="L29" s="38">
        <v>20813.349999999999</v>
      </c>
      <c r="M29" s="38">
        <v>16286.48</v>
      </c>
      <c r="N29" s="39" t="s">
        <v>1172</v>
      </c>
      <c r="O29" s="38">
        <v>483.7</v>
      </c>
      <c r="BP29" s="33"/>
      <c r="BQ29" s="40" t="s">
        <v>391</v>
      </c>
    </row>
    <row r="30" spans="1:69" s="3" customFormat="1" ht="15" x14ac:dyDescent="0.25">
      <c r="A30" s="41"/>
      <c r="B30" s="42"/>
      <c r="C30" s="43" t="s">
        <v>1173</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1174</v>
      </c>
      <c r="F31" s="48"/>
      <c r="G31" s="49"/>
      <c r="H31" s="50"/>
      <c r="I31" s="17"/>
      <c r="J31" s="17"/>
      <c r="K31" s="17"/>
      <c r="L31" s="51">
        <v>16382.35</v>
      </c>
      <c r="M31" s="52"/>
      <c r="N31" s="52"/>
      <c r="O31" s="53"/>
      <c r="BP31" s="33"/>
      <c r="BQ31" s="40"/>
    </row>
    <row r="32" spans="1:69" s="3" customFormat="1" ht="15" x14ac:dyDescent="0.25">
      <c r="A32" s="46"/>
      <c r="B32" s="47"/>
      <c r="C32" s="47"/>
      <c r="D32" s="47"/>
      <c r="E32" s="48" t="s">
        <v>1175</v>
      </c>
      <c r="F32" s="48"/>
      <c r="G32" s="49"/>
      <c r="H32" s="50"/>
      <c r="I32" s="17"/>
      <c r="J32" s="17"/>
      <c r="K32" s="17"/>
      <c r="L32" s="51">
        <v>8613.4</v>
      </c>
      <c r="M32" s="52"/>
      <c r="N32" s="52"/>
      <c r="O32" s="53"/>
      <c r="BP32" s="33"/>
      <c r="BQ32" s="40"/>
    </row>
    <row r="33" spans="1:69" s="3" customFormat="1" ht="15" x14ac:dyDescent="0.25">
      <c r="A33" s="46"/>
      <c r="B33" s="47"/>
      <c r="C33" s="47"/>
      <c r="D33" s="47"/>
      <c r="E33" s="48" t="s">
        <v>45</v>
      </c>
      <c r="F33" s="48"/>
      <c r="G33" s="49"/>
      <c r="H33" s="50"/>
      <c r="I33" s="17"/>
      <c r="J33" s="17"/>
      <c r="K33" s="17"/>
      <c r="L33" s="51">
        <v>45809.1</v>
      </c>
      <c r="M33" s="52"/>
      <c r="N33" s="52"/>
      <c r="O33" s="53"/>
      <c r="BP33" s="33"/>
      <c r="BQ33" s="40"/>
    </row>
    <row r="34" spans="1:69" s="3" customFormat="1" ht="67.5" x14ac:dyDescent="0.25">
      <c r="A34" s="34" t="s">
        <v>46</v>
      </c>
      <c r="B34" s="35" t="s">
        <v>399</v>
      </c>
      <c r="C34" s="196" t="s">
        <v>400</v>
      </c>
      <c r="D34" s="196"/>
      <c r="E34" s="196"/>
      <c r="F34" s="34" t="s">
        <v>401</v>
      </c>
      <c r="G34" s="66">
        <v>-1.350112</v>
      </c>
      <c r="H34" s="38">
        <v>133.79</v>
      </c>
      <c r="I34" s="38"/>
      <c r="J34" s="38">
        <v>133.79</v>
      </c>
      <c r="K34" s="36" t="s">
        <v>40</v>
      </c>
      <c r="L34" s="38">
        <v>-180.63</v>
      </c>
      <c r="M34" s="38"/>
      <c r="N34" s="39"/>
      <c r="O34" s="38">
        <v>-180.63</v>
      </c>
      <c r="BP34" s="33"/>
      <c r="BQ34" s="40" t="s">
        <v>400</v>
      </c>
    </row>
    <row r="35" spans="1:69" s="3" customFormat="1" ht="67.5" x14ac:dyDescent="0.25">
      <c r="A35" s="34" t="s">
        <v>402</v>
      </c>
      <c r="B35" s="35"/>
      <c r="C35" s="196" t="s">
        <v>420</v>
      </c>
      <c r="D35" s="196"/>
      <c r="E35" s="196"/>
      <c r="F35" s="34" t="s">
        <v>404</v>
      </c>
      <c r="G35" s="55">
        <v>5</v>
      </c>
      <c r="H35" s="38"/>
      <c r="I35" s="38"/>
      <c r="J35" s="38"/>
      <c r="K35" s="36" t="s">
        <v>40</v>
      </c>
      <c r="L35" s="38"/>
      <c r="M35" s="38"/>
      <c r="N35" s="39"/>
      <c r="O35" s="38"/>
      <c r="BP35" s="33"/>
      <c r="BQ35" s="40" t="s">
        <v>420</v>
      </c>
    </row>
    <row r="36" spans="1:69" s="3" customFormat="1" ht="67.5" x14ac:dyDescent="0.25">
      <c r="A36" s="34" t="s">
        <v>405</v>
      </c>
      <c r="B36" s="35"/>
      <c r="C36" s="196" t="s">
        <v>403</v>
      </c>
      <c r="D36" s="196"/>
      <c r="E36" s="196"/>
      <c r="F36" s="34" t="s">
        <v>404</v>
      </c>
      <c r="G36" s="55">
        <v>15</v>
      </c>
      <c r="H36" s="38"/>
      <c r="I36" s="38"/>
      <c r="J36" s="38"/>
      <c r="K36" s="36" t="s">
        <v>40</v>
      </c>
      <c r="L36" s="38"/>
      <c r="M36" s="38"/>
      <c r="N36" s="39"/>
      <c r="O36" s="38"/>
      <c r="BP36" s="33"/>
      <c r="BQ36" s="40" t="s">
        <v>403</v>
      </c>
    </row>
    <row r="37" spans="1:69" s="3" customFormat="1" ht="67.5" x14ac:dyDescent="0.25">
      <c r="A37" s="34" t="s">
        <v>407</v>
      </c>
      <c r="B37" s="35"/>
      <c r="C37" s="196" t="s">
        <v>408</v>
      </c>
      <c r="D37" s="196"/>
      <c r="E37" s="196"/>
      <c r="F37" s="34" t="s">
        <v>404</v>
      </c>
      <c r="G37" s="55">
        <v>3</v>
      </c>
      <c r="H37" s="38"/>
      <c r="I37" s="38"/>
      <c r="J37" s="38"/>
      <c r="K37" s="36" t="s">
        <v>40</v>
      </c>
      <c r="L37" s="38"/>
      <c r="M37" s="38"/>
      <c r="N37" s="39"/>
      <c r="O37" s="38"/>
      <c r="BP37" s="33"/>
      <c r="BQ37" s="40" t="s">
        <v>408</v>
      </c>
    </row>
    <row r="38" spans="1:69" s="3" customFormat="1" ht="67.5" x14ac:dyDescent="0.25">
      <c r="A38" s="34" t="s">
        <v>409</v>
      </c>
      <c r="B38" s="35"/>
      <c r="C38" s="196" t="s">
        <v>410</v>
      </c>
      <c r="D38" s="196"/>
      <c r="E38" s="196"/>
      <c r="F38" s="34" t="s">
        <v>404</v>
      </c>
      <c r="G38" s="55">
        <v>2</v>
      </c>
      <c r="H38" s="38"/>
      <c r="I38" s="38"/>
      <c r="J38" s="38"/>
      <c r="K38" s="36" t="s">
        <v>40</v>
      </c>
      <c r="L38" s="38"/>
      <c r="M38" s="38"/>
      <c r="N38" s="39"/>
      <c r="O38" s="38"/>
      <c r="BP38" s="33"/>
      <c r="BQ38" s="40" t="s">
        <v>410</v>
      </c>
    </row>
    <row r="39" spans="1:69" s="3" customFormat="1" ht="67.5" x14ac:dyDescent="0.25">
      <c r="A39" s="34" t="s">
        <v>411</v>
      </c>
      <c r="B39" s="35"/>
      <c r="C39" s="196" t="s">
        <v>412</v>
      </c>
      <c r="D39" s="196"/>
      <c r="E39" s="196"/>
      <c r="F39" s="34" t="s">
        <v>404</v>
      </c>
      <c r="G39" s="55">
        <v>2</v>
      </c>
      <c r="H39" s="38"/>
      <c r="I39" s="38"/>
      <c r="J39" s="38"/>
      <c r="K39" s="36" t="s">
        <v>40</v>
      </c>
      <c r="L39" s="38"/>
      <c r="M39" s="38"/>
      <c r="N39" s="39"/>
      <c r="O39" s="38"/>
      <c r="BP39" s="33"/>
      <c r="BQ39" s="40" t="s">
        <v>412</v>
      </c>
    </row>
    <row r="40" spans="1:69" s="3" customFormat="1" ht="67.5" x14ac:dyDescent="0.25">
      <c r="A40" s="34" t="s">
        <v>413</v>
      </c>
      <c r="B40" s="35"/>
      <c r="C40" s="196" t="s">
        <v>644</v>
      </c>
      <c r="D40" s="196"/>
      <c r="E40" s="196"/>
      <c r="F40" s="34" t="s">
        <v>404</v>
      </c>
      <c r="G40" s="55">
        <v>13</v>
      </c>
      <c r="H40" s="38"/>
      <c r="I40" s="38"/>
      <c r="J40" s="38"/>
      <c r="K40" s="36" t="s">
        <v>40</v>
      </c>
      <c r="L40" s="38"/>
      <c r="M40" s="38"/>
      <c r="N40" s="39"/>
      <c r="O40" s="38"/>
      <c r="BP40" s="33"/>
      <c r="BQ40" s="40" t="s">
        <v>644</v>
      </c>
    </row>
    <row r="41" spans="1:69" s="3" customFormat="1" ht="67.5" x14ac:dyDescent="0.25">
      <c r="A41" s="34" t="s">
        <v>415</v>
      </c>
      <c r="B41" s="35"/>
      <c r="C41" s="196" t="s">
        <v>645</v>
      </c>
      <c r="D41" s="196"/>
      <c r="E41" s="196"/>
      <c r="F41" s="34" t="s">
        <v>404</v>
      </c>
      <c r="G41" s="55">
        <v>2</v>
      </c>
      <c r="H41" s="38"/>
      <c r="I41" s="38"/>
      <c r="J41" s="38"/>
      <c r="K41" s="36" t="s">
        <v>40</v>
      </c>
      <c r="L41" s="38"/>
      <c r="M41" s="38"/>
      <c r="N41" s="39"/>
      <c r="O41" s="38"/>
      <c r="BP41" s="33"/>
      <c r="BQ41" s="40" t="s">
        <v>645</v>
      </c>
    </row>
    <row r="42" spans="1:69" s="3" customFormat="1" ht="67.5" x14ac:dyDescent="0.25">
      <c r="A42" s="34" t="s">
        <v>417</v>
      </c>
      <c r="B42" s="35"/>
      <c r="C42" s="196" t="s">
        <v>646</v>
      </c>
      <c r="D42" s="196"/>
      <c r="E42" s="196"/>
      <c r="F42" s="34" t="s">
        <v>404</v>
      </c>
      <c r="G42" s="55">
        <v>2</v>
      </c>
      <c r="H42" s="38"/>
      <c r="I42" s="38"/>
      <c r="J42" s="38"/>
      <c r="K42" s="36" t="s">
        <v>40</v>
      </c>
      <c r="L42" s="38"/>
      <c r="M42" s="38"/>
      <c r="N42" s="39"/>
      <c r="O42" s="38"/>
      <c r="BP42" s="33"/>
      <c r="BQ42" s="40" t="s">
        <v>646</v>
      </c>
    </row>
    <row r="43" spans="1:69" s="3" customFormat="1" ht="67.5" x14ac:dyDescent="0.25">
      <c r="A43" s="34" t="s">
        <v>419</v>
      </c>
      <c r="B43" s="35"/>
      <c r="C43" s="196" t="s">
        <v>416</v>
      </c>
      <c r="D43" s="196"/>
      <c r="E43" s="196"/>
      <c r="F43" s="34" t="s">
        <v>404</v>
      </c>
      <c r="G43" s="55">
        <v>2</v>
      </c>
      <c r="H43" s="38"/>
      <c r="I43" s="38"/>
      <c r="J43" s="38"/>
      <c r="K43" s="36" t="s">
        <v>40</v>
      </c>
      <c r="L43" s="38"/>
      <c r="M43" s="38"/>
      <c r="N43" s="39"/>
      <c r="O43" s="38"/>
      <c r="BP43" s="33"/>
      <c r="BQ43" s="40" t="s">
        <v>416</v>
      </c>
    </row>
    <row r="44" spans="1:69" s="3" customFormat="1" ht="67.5" x14ac:dyDescent="0.25">
      <c r="A44" s="34" t="s">
        <v>421</v>
      </c>
      <c r="B44" s="35"/>
      <c r="C44" s="196" t="s">
        <v>648</v>
      </c>
      <c r="D44" s="196"/>
      <c r="E44" s="196"/>
      <c r="F44" s="34" t="s">
        <v>404</v>
      </c>
      <c r="G44" s="55">
        <v>3</v>
      </c>
      <c r="H44" s="38"/>
      <c r="I44" s="38"/>
      <c r="J44" s="38"/>
      <c r="K44" s="36" t="s">
        <v>40</v>
      </c>
      <c r="L44" s="38"/>
      <c r="M44" s="38"/>
      <c r="N44" s="39"/>
      <c r="O44" s="38"/>
      <c r="BP44" s="33"/>
      <c r="BQ44" s="40" t="s">
        <v>648</v>
      </c>
    </row>
    <row r="45" spans="1:69" s="3" customFormat="1" ht="67.5" x14ac:dyDescent="0.25">
      <c r="A45" s="34" t="s">
        <v>143</v>
      </c>
      <c r="B45" s="35"/>
      <c r="C45" s="196" t="s">
        <v>653</v>
      </c>
      <c r="D45" s="196"/>
      <c r="E45" s="196"/>
      <c r="F45" s="34" t="s">
        <v>404</v>
      </c>
      <c r="G45" s="55">
        <v>6</v>
      </c>
      <c r="H45" s="38"/>
      <c r="I45" s="38"/>
      <c r="J45" s="38"/>
      <c r="K45" s="36" t="s">
        <v>40</v>
      </c>
      <c r="L45" s="38"/>
      <c r="M45" s="38"/>
      <c r="N45" s="39"/>
      <c r="O45" s="38"/>
      <c r="BP45" s="33"/>
      <c r="BQ45" s="40" t="s">
        <v>653</v>
      </c>
    </row>
    <row r="46" spans="1:69" s="3" customFormat="1" ht="67.5" x14ac:dyDescent="0.25">
      <c r="A46" s="34" t="s">
        <v>147</v>
      </c>
      <c r="B46" s="35"/>
      <c r="C46" s="196" t="s">
        <v>425</v>
      </c>
      <c r="D46" s="196"/>
      <c r="E46" s="196"/>
      <c r="F46" s="34" t="s">
        <v>404</v>
      </c>
      <c r="G46" s="55">
        <v>2</v>
      </c>
      <c r="H46" s="38"/>
      <c r="I46" s="38"/>
      <c r="J46" s="38"/>
      <c r="K46" s="36" t="s">
        <v>40</v>
      </c>
      <c r="L46" s="38"/>
      <c r="M46" s="38"/>
      <c r="N46" s="39"/>
      <c r="O46" s="38"/>
      <c r="BP46" s="33"/>
      <c r="BQ46" s="40" t="s">
        <v>425</v>
      </c>
    </row>
    <row r="47" spans="1:69" s="3" customFormat="1" ht="67.5" x14ac:dyDescent="0.25">
      <c r="A47" s="34" t="s">
        <v>1035</v>
      </c>
      <c r="B47" s="35" t="s">
        <v>619</v>
      </c>
      <c r="C47" s="196" t="s">
        <v>620</v>
      </c>
      <c r="D47" s="196"/>
      <c r="E47" s="196"/>
      <c r="F47" s="34" t="s">
        <v>392</v>
      </c>
      <c r="G47" s="62">
        <v>2.989E-2</v>
      </c>
      <c r="H47" s="38" t="s">
        <v>621</v>
      </c>
      <c r="I47" s="38" t="s">
        <v>622</v>
      </c>
      <c r="J47" s="38">
        <v>830.33</v>
      </c>
      <c r="K47" s="36" t="s">
        <v>40</v>
      </c>
      <c r="L47" s="38">
        <v>936.31</v>
      </c>
      <c r="M47" s="38">
        <v>745.64</v>
      </c>
      <c r="N47" s="39" t="s">
        <v>1176</v>
      </c>
      <c r="O47" s="38">
        <v>24.82</v>
      </c>
      <c r="BP47" s="33"/>
      <c r="BQ47" s="40" t="s">
        <v>620</v>
      </c>
    </row>
    <row r="48" spans="1:69" s="3" customFormat="1" ht="15" x14ac:dyDescent="0.25">
      <c r="A48" s="41"/>
      <c r="B48" s="42"/>
      <c r="C48" s="43" t="s">
        <v>1177</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1178</v>
      </c>
      <c r="F49" s="48"/>
      <c r="G49" s="49"/>
      <c r="H49" s="50"/>
      <c r="I49" s="17"/>
      <c r="J49" s="17"/>
      <c r="K49" s="17"/>
      <c r="L49" s="51">
        <v>746.3</v>
      </c>
      <c r="M49" s="52"/>
      <c r="N49" s="52"/>
      <c r="O49" s="53"/>
      <c r="BP49" s="33"/>
      <c r="BQ49" s="40"/>
    </row>
    <row r="50" spans="1:69" s="3" customFormat="1" ht="15" x14ac:dyDescent="0.25">
      <c r="A50" s="46"/>
      <c r="B50" s="47"/>
      <c r="C50" s="47"/>
      <c r="D50" s="47"/>
      <c r="E50" s="48" t="s">
        <v>1179</v>
      </c>
      <c r="F50" s="48"/>
      <c r="G50" s="49"/>
      <c r="H50" s="50"/>
      <c r="I50" s="17"/>
      <c r="J50" s="17"/>
      <c r="K50" s="17"/>
      <c r="L50" s="51">
        <v>392.38</v>
      </c>
      <c r="M50" s="52"/>
      <c r="N50" s="52"/>
      <c r="O50" s="53"/>
      <c r="BP50" s="33"/>
      <c r="BQ50" s="40"/>
    </row>
    <row r="51" spans="1:69" s="3" customFormat="1" ht="15" x14ac:dyDescent="0.25">
      <c r="A51" s="46"/>
      <c r="B51" s="47"/>
      <c r="C51" s="47"/>
      <c r="D51" s="47"/>
      <c r="E51" s="48" t="s">
        <v>45</v>
      </c>
      <c r="F51" s="48"/>
      <c r="G51" s="49"/>
      <c r="H51" s="50"/>
      <c r="I51" s="17"/>
      <c r="J51" s="17"/>
      <c r="K51" s="17"/>
      <c r="L51" s="51">
        <v>2074.9899999999998</v>
      </c>
      <c r="M51" s="52"/>
      <c r="N51" s="52"/>
      <c r="O51" s="53"/>
      <c r="BP51" s="33"/>
      <c r="BQ51" s="40"/>
    </row>
    <row r="52" spans="1:69" s="3" customFormat="1" ht="67.5" x14ac:dyDescent="0.25">
      <c r="A52" s="34" t="s">
        <v>1040</v>
      </c>
      <c r="B52" s="35" t="s">
        <v>399</v>
      </c>
      <c r="C52" s="196" t="s">
        <v>400</v>
      </c>
      <c r="D52" s="196"/>
      <c r="E52" s="196"/>
      <c r="F52" s="34" t="s">
        <v>401</v>
      </c>
      <c r="G52" s="66">
        <v>-7.5921000000000002E-2</v>
      </c>
      <c r="H52" s="38">
        <v>133.79</v>
      </c>
      <c r="I52" s="38"/>
      <c r="J52" s="38">
        <v>133.79</v>
      </c>
      <c r="K52" s="36" t="s">
        <v>40</v>
      </c>
      <c r="L52" s="38">
        <v>-10.16</v>
      </c>
      <c r="M52" s="38"/>
      <c r="N52" s="39"/>
      <c r="O52" s="38">
        <v>-10.16</v>
      </c>
      <c r="BP52" s="33"/>
      <c r="BQ52" s="40" t="s">
        <v>400</v>
      </c>
    </row>
    <row r="53" spans="1:69" s="3" customFormat="1" ht="67.5" x14ac:dyDescent="0.25">
      <c r="A53" s="34" t="s">
        <v>156</v>
      </c>
      <c r="B53" s="35"/>
      <c r="C53" s="196" t="s">
        <v>633</v>
      </c>
      <c r="D53" s="196"/>
      <c r="E53" s="196"/>
      <c r="F53" s="34" t="s">
        <v>404</v>
      </c>
      <c r="G53" s="55">
        <v>2</v>
      </c>
      <c r="H53" s="38"/>
      <c r="I53" s="38"/>
      <c r="J53" s="38"/>
      <c r="K53" s="36" t="s">
        <v>40</v>
      </c>
      <c r="L53" s="38"/>
      <c r="M53" s="38"/>
      <c r="N53" s="39"/>
      <c r="O53" s="38"/>
      <c r="BP53" s="33"/>
      <c r="BQ53" s="40" t="s">
        <v>633</v>
      </c>
    </row>
    <row r="54" spans="1:69" s="3" customFormat="1" ht="67.5" x14ac:dyDescent="0.25">
      <c r="A54" s="34" t="s">
        <v>159</v>
      </c>
      <c r="B54" s="35"/>
      <c r="C54" s="196" t="s">
        <v>422</v>
      </c>
      <c r="D54" s="196"/>
      <c r="E54" s="196"/>
      <c r="F54" s="34" t="s">
        <v>404</v>
      </c>
      <c r="G54" s="55">
        <v>5</v>
      </c>
      <c r="H54" s="38"/>
      <c r="I54" s="38"/>
      <c r="J54" s="38"/>
      <c r="K54" s="36" t="s">
        <v>40</v>
      </c>
      <c r="L54" s="38"/>
      <c r="M54" s="38"/>
      <c r="N54" s="39"/>
      <c r="O54" s="38"/>
      <c r="BP54" s="33"/>
      <c r="BQ54" s="40" t="s">
        <v>422</v>
      </c>
    </row>
    <row r="55" spans="1:69" s="3" customFormat="1" ht="67.5" x14ac:dyDescent="0.25">
      <c r="A55" s="34" t="s">
        <v>162</v>
      </c>
      <c r="B55" s="35"/>
      <c r="C55" s="196" t="s">
        <v>423</v>
      </c>
      <c r="D55" s="196"/>
      <c r="E55" s="196"/>
      <c r="F55" s="34" t="s">
        <v>145</v>
      </c>
      <c r="G55" s="55">
        <v>5</v>
      </c>
      <c r="H55" s="38"/>
      <c r="I55" s="38"/>
      <c r="J55" s="38"/>
      <c r="K55" s="36" t="s">
        <v>40</v>
      </c>
      <c r="L55" s="38"/>
      <c r="M55" s="38"/>
      <c r="N55" s="39"/>
      <c r="O55" s="38"/>
      <c r="BP55" s="33"/>
      <c r="BQ55" s="40" t="s">
        <v>423</v>
      </c>
    </row>
    <row r="56" spans="1:69" s="3" customFormat="1" ht="67.5" x14ac:dyDescent="0.25">
      <c r="A56" s="34" t="s">
        <v>165</v>
      </c>
      <c r="B56" s="35"/>
      <c r="C56" s="196" t="s">
        <v>424</v>
      </c>
      <c r="D56" s="196"/>
      <c r="E56" s="196"/>
      <c r="F56" s="34" t="s">
        <v>404</v>
      </c>
      <c r="G56" s="55">
        <v>42</v>
      </c>
      <c r="H56" s="38"/>
      <c r="I56" s="38"/>
      <c r="J56" s="38"/>
      <c r="K56" s="36" t="s">
        <v>40</v>
      </c>
      <c r="L56" s="38"/>
      <c r="M56" s="38"/>
      <c r="N56" s="39"/>
      <c r="O56" s="38"/>
      <c r="BP56" s="33"/>
      <c r="BQ56" s="40" t="s">
        <v>424</v>
      </c>
    </row>
    <row r="57" spans="1:69" s="3" customFormat="1" ht="67.5" x14ac:dyDescent="0.25">
      <c r="A57" s="34" t="s">
        <v>168</v>
      </c>
      <c r="B57" s="35"/>
      <c r="C57" s="196" t="s">
        <v>426</v>
      </c>
      <c r="D57" s="196"/>
      <c r="E57" s="196"/>
      <c r="F57" s="34" t="s">
        <v>404</v>
      </c>
      <c r="G57" s="55">
        <v>148</v>
      </c>
      <c r="H57" s="38"/>
      <c r="I57" s="38"/>
      <c r="J57" s="38"/>
      <c r="K57" s="36" t="s">
        <v>40</v>
      </c>
      <c r="L57" s="38"/>
      <c r="M57" s="38"/>
      <c r="N57" s="39"/>
      <c r="O57" s="38"/>
      <c r="BP57" s="33"/>
      <c r="BQ57" s="40" t="s">
        <v>426</v>
      </c>
    </row>
    <row r="58" spans="1:69" s="3" customFormat="1" ht="67.5" x14ac:dyDescent="0.25">
      <c r="A58" s="34" t="s">
        <v>171</v>
      </c>
      <c r="B58" s="35"/>
      <c r="C58" s="196" t="s">
        <v>427</v>
      </c>
      <c r="D58" s="196"/>
      <c r="E58" s="196"/>
      <c r="F58" s="34" t="s">
        <v>404</v>
      </c>
      <c r="G58" s="55">
        <v>16</v>
      </c>
      <c r="H58" s="38"/>
      <c r="I58" s="38"/>
      <c r="J58" s="38"/>
      <c r="K58" s="36" t="s">
        <v>40</v>
      </c>
      <c r="L58" s="38"/>
      <c r="M58" s="38"/>
      <c r="N58" s="39"/>
      <c r="O58" s="38"/>
      <c r="BP58" s="33"/>
      <c r="BQ58" s="40" t="s">
        <v>427</v>
      </c>
    </row>
    <row r="59" spans="1:69" s="3" customFormat="1" ht="67.5" x14ac:dyDescent="0.25">
      <c r="A59" s="34" t="s">
        <v>174</v>
      </c>
      <c r="B59" s="35"/>
      <c r="C59" s="196" t="s">
        <v>428</v>
      </c>
      <c r="D59" s="196"/>
      <c r="E59" s="196"/>
      <c r="F59" s="34" t="s">
        <v>404</v>
      </c>
      <c r="G59" s="55">
        <v>85</v>
      </c>
      <c r="H59" s="38"/>
      <c r="I59" s="38"/>
      <c r="J59" s="38"/>
      <c r="K59" s="36" t="s">
        <v>40</v>
      </c>
      <c r="L59" s="38"/>
      <c r="M59" s="38"/>
      <c r="N59" s="39"/>
      <c r="O59" s="38"/>
      <c r="BP59" s="33"/>
      <c r="BQ59" s="40" t="s">
        <v>428</v>
      </c>
    </row>
    <row r="60" spans="1:69" s="3" customFormat="1" ht="67.5" x14ac:dyDescent="0.25">
      <c r="A60" s="34" t="s">
        <v>1180</v>
      </c>
      <c r="B60" s="35" t="s">
        <v>430</v>
      </c>
      <c r="C60" s="196" t="s">
        <v>431</v>
      </c>
      <c r="D60" s="196"/>
      <c r="E60" s="196"/>
      <c r="F60" s="34" t="s">
        <v>37</v>
      </c>
      <c r="G60" s="62">
        <v>1.38425</v>
      </c>
      <c r="H60" s="38" t="s">
        <v>432</v>
      </c>
      <c r="I60" s="38" t="s">
        <v>433</v>
      </c>
      <c r="J60" s="38">
        <v>3210.17</v>
      </c>
      <c r="K60" s="36" t="s">
        <v>40</v>
      </c>
      <c r="L60" s="38">
        <v>12344.19</v>
      </c>
      <c r="M60" s="38">
        <v>5473.75</v>
      </c>
      <c r="N60" s="39" t="s">
        <v>1181</v>
      </c>
      <c r="O60" s="38">
        <v>4443.68</v>
      </c>
      <c r="BP60" s="33"/>
      <c r="BQ60" s="40" t="s">
        <v>431</v>
      </c>
    </row>
    <row r="61" spans="1:69" s="3" customFormat="1" ht="15" x14ac:dyDescent="0.25">
      <c r="A61" s="41"/>
      <c r="B61" s="42"/>
      <c r="C61" s="43" t="s">
        <v>1182</v>
      </c>
      <c r="D61" s="44"/>
      <c r="E61" s="44"/>
      <c r="F61" s="44"/>
      <c r="G61" s="44"/>
      <c r="H61" s="44"/>
      <c r="I61" s="44"/>
      <c r="J61" s="44"/>
      <c r="K61" s="44"/>
      <c r="L61" s="44"/>
      <c r="M61" s="44"/>
      <c r="N61" s="44"/>
      <c r="O61" s="45"/>
      <c r="BP61" s="33"/>
      <c r="BQ61" s="40"/>
    </row>
    <row r="62" spans="1:69" s="3" customFormat="1" ht="15" x14ac:dyDescent="0.25">
      <c r="A62" s="46"/>
      <c r="B62" s="47"/>
      <c r="C62" s="47"/>
      <c r="D62" s="47"/>
      <c r="E62" s="48" t="s">
        <v>1183</v>
      </c>
      <c r="F62" s="48"/>
      <c r="G62" s="49"/>
      <c r="H62" s="50"/>
      <c r="I62" s="17"/>
      <c r="J62" s="17"/>
      <c r="K62" s="17"/>
      <c r="L62" s="51">
        <v>6709.81</v>
      </c>
      <c r="M62" s="52"/>
      <c r="N62" s="52"/>
      <c r="O62" s="53"/>
      <c r="BP62" s="33"/>
      <c r="BQ62" s="40"/>
    </row>
    <row r="63" spans="1:69" s="3" customFormat="1" ht="15" x14ac:dyDescent="0.25">
      <c r="A63" s="46"/>
      <c r="B63" s="47"/>
      <c r="C63" s="47"/>
      <c r="D63" s="47"/>
      <c r="E63" s="48" t="s">
        <v>1184</v>
      </c>
      <c r="F63" s="48"/>
      <c r="G63" s="49"/>
      <c r="H63" s="50"/>
      <c r="I63" s="17"/>
      <c r="J63" s="17"/>
      <c r="K63" s="17"/>
      <c r="L63" s="51">
        <v>3527.84</v>
      </c>
      <c r="M63" s="52"/>
      <c r="N63" s="52"/>
      <c r="O63" s="53"/>
      <c r="BP63" s="33"/>
      <c r="BQ63" s="40"/>
    </row>
    <row r="64" spans="1:69" s="3" customFormat="1" ht="15" x14ac:dyDescent="0.25">
      <c r="A64" s="46"/>
      <c r="B64" s="47"/>
      <c r="C64" s="47"/>
      <c r="D64" s="47"/>
      <c r="E64" s="48" t="s">
        <v>45</v>
      </c>
      <c r="F64" s="48"/>
      <c r="G64" s="49"/>
      <c r="H64" s="50"/>
      <c r="I64" s="17"/>
      <c r="J64" s="17"/>
      <c r="K64" s="17"/>
      <c r="L64" s="51">
        <v>22581.84</v>
      </c>
      <c r="M64" s="52"/>
      <c r="N64" s="52"/>
      <c r="O64" s="53"/>
      <c r="BP64" s="33"/>
      <c r="BQ64" s="40"/>
    </row>
    <row r="65" spans="1:70" s="3" customFormat="1" ht="67.5" x14ac:dyDescent="0.25">
      <c r="A65" s="34" t="s">
        <v>1185</v>
      </c>
      <c r="B65" s="35" t="s">
        <v>399</v>
      </c>
      <c r="C65" s="196" t="s">
        <v>400</v>
      </c>
      <c r="D65" s="196"/>
      <c r="E65" s="196"/>
      <c r="F65" s="34" t="s">
        <v>401</v>
      </c>
      <c r="G65" s="66">
        <v>-1.730313</v>
      </c>
      <c r="H65" s="38">
        <v>133.79</v>
      </c>
      <c r="I65" s="38"/>
      <c r="J65" s="38">
        <v>133.79</v>
      </c>
      <c r="K65" s="36" t="s">
        <v>40</v>
      </c>
      <c r="L65" s="38">
        <v>-231.5</v>
      </c>
      <c r="M65" s="38"/>
      <c r="N65" s="39"/>
      <c r="O65" s="38">
        <v>-231.5</v>
      </c>
      <c r="BP65" s="33"/>
      <c r="BQ65" s="40" t="s">
        <v>400</v>
      </c>
    </row>
    <row r="66" spans="1:70" s="3" customFormat="1" ht="67.5" x14ac:dyDescent="0.25">
      <c r="A66" s="34" t="s">
        <v>183</v>
      </c>
      <c r="B66" s="35"/>
      <c r="C66" s="196" t="s">
        <v>450</v>
      </c>
      <c r="D66" s="196"/>
      <c r="E66" s="196"/>
      <c r="F66" s="34" t="s">
        <v>404</v>
      </c>
      <c r="G66" s="55">
        <v>50</v>
      </c>
      <c r="H66" s="38"/>
      <c r="I66" s="38"/>
      <c r="J66" s="38"/>
      <c r="K66" s="36" t="s">
        <v>40</v>
      </c>
      <c r="L66" s="38"/>
      <c r="M66" s="38"/>
      <c r="N66" s="39"/>
      <c r="O66" s="38"/>
      <c r="BP66" s="33"/>
      <c r="BQ66" s="40" t="s">
        <v>450</v>
      </c>
    </row>
    <row r="67" spans="1:70" s="3" customFormat="1" ht="67.5" x14ac:dyDescent="0.25">
      <c r="A67" s="34" t="s">
        <v>186</v>
      </c>
      <c r="B67" s="35"/>
      <c r="C67" s="196" t="s">
        <v>439</v>
      </c>
      <c r="D67" s="196"/>
      <c r="E67" s="196"/>
      <c r="F67" s="34" t="s">
        <v>404</v>
      </c>
      <c r="G67" s="55">
        <v>5</v>
      </c>
      <c r="H67" s="38"/>
      <c r="I67" s="38"/>
      <c r="J67" s="38"/>
      <c r="K67" s="36" t="s">
        <v>40</v>
      </c>
      <c r="L67" s="38"/>
      <c r="M67" s="38"/>
      <c r="N67" s="39"/>
      <c r="O67" s="38"/>
      <c r="BP67" s="33"/>
      <c r="BQ67" s="40" t="s">
        <v>439</v>
      </c>
    </row>
    <row r="68" spans="1:70" s="3" customFormat="1" ht="67.5" x14ac:dyDescent="0.25">
      <c r="A68" s="34" t="s">
        <v>189</v>
      </c>
      <c r="B68" s="35"/>
      <c r="C68" s="196" t="s">
        <v>440</v>
      </c>
      <c r="D68" s="196"/>
      <c r="E68" s="196"/>
      <c r="F68" s="34" t="s">
        <v>404</v>
      </c>
      <c r="G68" s="55">
        <v>4</v>
      </c>
      <c r="H68" s="38"/>
      <c r="I68" s="38"/>
      <c r="J68" s="38"/>
      <c r="K68" s="36" t="s">
        <v>40</v>
      </c>
      <c r="L68" s="38"/>
      <c r="M68" s="38"/>
      <c r="N68" s="39"/>
      <c r="O68" s="38"/>
      <c r="BP68" s="33"/>
      <c r="BQ68" s="40" t="s">
        <v>440</v>
      </c>
    </row>
    <row r="69" spans="1:70" s="3" customFormat="1" ht="67.5" x14ac:dyDescent="0.25">
      <c r="A69" s="34" t="s">
        <v>192</v>
      </c>
      <c r="B69" s="35"/>
      <c r="C69" s="196" t="s">
        <v>1186</v>
      </c>
      <c r="D69" s="196"/>
      <c r="E69" s="196"/>
      <c r="F69" s="34" t="s">
        <v>404</v>
      </c>
      <c r="G69" s="55">
        <v>57</v>
      </c>
      <c r="H69" s="38"/>
      <c r="I69" s="38"/>
      <c r="J69" s="38"/>
      <c r="K69" s="36" t="s">
        <v>40</v>
      </c>
      <c r="L69" s="38"/>
      <c r="M69" s="38"/>
      <c r="N69" s="39"/>
      <c r="O69" s="38"/>
      <c r="BP69" s="33"/>
      <c r="BQ69" s="40" t="s">
        <v>1186</v>
      </c>
    </row>
    <row r="70" spans="1:70" s="3" customFormat="1" ht="67.5" x14ac:dyDescent="0.25">
      <c r="A70" s="34" t="s">
        <v>195</v>
      </c>
      <c r="B70" s="35"/>
      <c r="C70" s="196" t="s">
        <v>1136</v>
      </c>
      <c r="D70" s="196"/>
      <c r="E70" s="196"/>
      <c r="F70" s="34" t="s">
        <v>404</v>
      </c>
      <c r="G70" s="55">
        <v>10</v>
      </c>
      <c r="H70" s="38"/>
      <c r="I70" s="38"/>
      <c r="J70" s="38"/>
      <c r="K70" s="36" t="s">
        <v>40</v>
      </c>
      <c r="L70" s="38"/>
      <c r="M70" s="38"/>
      <c r="N70" s="39"/>
      <c r="O70" s="38"/>
      <c r="BP70" s="33"/>
      <c r="BQ70" s="40" t="s">
        <v>1136</v>
      </c>
    </row>
    <row r="71" spans="1:70" s="3" customFormat="1" ht="67.5" x14ac:dyDescent="0.25">
      <c r="A71" s="34" t="s">
        <v>198</v>
      </c>
      <c r="B71" s="35"/>
      <c r="C71" s="196" t="s">
        <v>449</v>
      </c>
      <c r="D71" s="196"/>
      <c r="E71" s="196"/>
      <c r="F71" s="34" t="s">
        <v>404</v>
      </c>
      <c r="G71" s="55">
        <v>15</v>
      </c>
      <c r="H71" s="38"/>
      <c r="I71" s="38"/>
      <c r="J71" s="38"/>
      <c r="K71" s="36" t="s">
        <v>40</v>
      </c>
      <c r="L71" s="38"/>
      <c r="M71" s="38"/>
      <c r="N71" s="39"/>
      <c r="O71" s="38"/>
      <c r="BP71" s="33"/>
      <c r="BQ71" s="40" t="s">
        <v>449</v>
      </c>
    </row>
    <row r="72" spans="1:70" s="3" customFormat="1" ht="67.5" x14ac:dyDescent="0.25">
      <c r="A72" s="34" t="s">
        <v>201</v>
      </c>
      <c r="B72" s="35"/>
      <c r="C72" s="196" t="s">
        <v>451</v>
      </c>
      <c r="D72" s="196"/>
      <c r="E72" s="196"/>
      <c r="F72" s="34" t="s">
        <v>404</v>
      </c>
      <c r="G72" s="55">
        <v>33</v>
      </c>
      <c r="H72" s="38"/>
      <c r="I72" s="38"/>
      <c r="J72" s="38"/>
      <c r="K72" s="36" t="s">
        <v>40</v>
      </c>
      <c r="L72" s="38"/>
      <c r="M72" s="38"/>
      <c r="N72" s="39"/>
      <c r="O72" s="38"/>
      <c r="BP72" s="33"/>
      <c r="BQ72" s="40" t="s">
        <v>451</v>
      </c>
    </row>
    <row r="73" spans="1:70" s="3" customFormat="1" ht="67.5" x14ac:dyDescent="0.25">
      <c r="A73" s="34" t="s">
        <v>204</v>
      </c>
      <c r="B73" s="35"/>
      <c r="C73" s="196" t="s">
        <v>452</v>
      </c>
      <c r="D73" s="196"/>
      <c r="E73" s="196"/>
      <c r="F73" s="34" t="s">
        <v>404</v>
      </c>
      <c r="G73" s="55">
        <v>137</v>
      </c>
      <c r="H73" s="38"/>
      <c r="I73" s="38"/>
      <c r="J73" s="38"/>
      <c r="K73" s="36" t="s">
        <v>40</v>
      </c>
      <c r="L73" s="38"/>
      <c r="M73" s="38"/>
      <c r="N73" s="39"/>
      <c r="O73" s="38"/>
      <c r="BP73" s="33"/>
      <c r="BQ73" s="40" t="s">
        <v>452</v>
      </c>
    </row>
    <row r="74" spans="1:70" s="3" customFormat="1" ht="67.5" x14ac:dyDescent="0.25">
      <c r="A74" s="34" t="s">
        <v>207</v>
      </c>
      <c r="B74" s="35"/>
      <c r="C74" s="196" t="s">
        <v>453</v>
      </c>
      <c r="D74" s="196"/>
      <c r="E74" s="196"/>
      <c r="F74" s="34" t="s">
        <v>404</v>
      </c>
      <c r="G74" s="55">
        <v>22</v>
      </c>
      <c r="H74" s="38"/>
      <c r="I74" s="38"/>
      <c r="J74" s="38"/>
      <c r="K74" s="36" t="s">
        <v>40</v>
      </c>
      <c r="L74" s="38"/>
      <c r="M74" s="38"/>
      <c r="N74" s="39"/>
      <c r="O74" s="38"/>
      <c r="BP74" s="33"/>
      <c r="BQ74" s="40" t="s">
        <v>453</v>
      </c>
    </row>
    <row r="75" spans="1:70" s="3" customFormat="1" ht="67.5" x14ac:dyDescent="0.25">
      <c r="A75" s="34" t="s">
        <v>210</v>
      </c>
      <c r="B75" s="35"/>
      <c r="C75" s="196" t="s">
        <v>454</v>
      </c>
      <c r="D75" s="196"/>
      <c r="E75" s="196"/>
      <c r="F75" s="34" t="s">
        <v>404</v>
      </c>
      <c r="G75" s="55">
        <v>7</v>
      </c>
      <c r="H75" s="38"/>
      <c r="I75" s="38"/>
      <c r="J75" s="38"/>
      <c r="K75" s="36" t="s">
        <v>40</v>
      </c>
      <c r="L75" s="38"/>
      <c r="M75" s="38"/>
      <c r="N75" s="39"/>
      <c r="O75" s="38"/>
      <c r="BP75" s="33"/>
      <c r="BQ75" s="40" t="s">
        <v>454</v>
      </c>
    </row>
    <row r="76" spans="1:70" s="3" customFormat="1" ht="67.5" x14ac:dyDescent="0.25">
      <c r="A76" s="34" t="s">
        <v>213</v>
      </c>
      <c r="B76" s="35"/>
      <c r="C76" s="196" t="s">
        <v>456</v>
      </c>
      <c r="D76" s="196"/>
      <c r="E76" s="196"/>
      <c r="F76" s="34" t="s">
        <v>404</v>
      </c>
      <c r="G76" s="55">
        <v>61</v>
      </c>
      <c r="H76" s="38"/>
      <c r="I76" s="38"/>
      <c r="J76" s="38"/>
      <c r="K76" s="36" t="s">
        <v>40</v>
      </c>
      <c r="L76" s="38"/>
      <c r="M76" s="38"/>
      <c r="N76" s="39"/>
      <c r="O76" s="38"/>
      <c r="BP76" s="33"/>
      <c r="BQ76" s="40" t="s">
        <v>456</v>
      </c>
    </row>
    <row r="77" spans="1:70" s="3" customFormat="1" ht="67.5" x14ac:dyDescent="0.25">
      <c r="A77" s="34" t="s">
        <v>216</v>
      </c>
      <c r="B77" s="35"/>
      <c r="C77" s="196" t="s">
        <v>1187</v>
      </c>
      <c r="D77" s="196"/>
      <c r="E77" s="196"/>
      <c r="F77" s="34" t="s">
        <v>404</v>
      </c>
      <c r="G77" s="55">
        <v>5</v>
      </c>
      <c r="H77" s="38"/>
      <c r="I77" s="38"/>
      <c r="J77" s="38"/>
      <c r="K77" s="36" t="s">
        <v>40</v>
      </c>
      <c r="L77" s="38"/>
      <c r="M77" s="38"/>
      <c r="N77" s="39"/>
      <c r="O77" s="38"/>
      <c r="BP77" s="33"/>
      <c r="BQ77" s="40" t="s">
        <v>1187</v>
      </c>
    </row>
    <row r="78" spans="1:70" s="3" customFormat="1" ht="67.5" x14ac:dyDescent="0.25">
      <c r="A78" s="34" t="s">
        <v>219</v>
      </c>
      <c r="B78" s="35"/>
      <c r="C78" s="196" t="s">
        <v>1188</v>
      </c>
      <c r="D78" s="196"/>
      <c r="E78" s="196"/>
      <c r="F78" s="34" t="s">
        <v>404</v>
      </c>
      <c r="G78" s="55">
        <v>5</v>
      </c>
      <c r="H78" s="38"/>
      <c r="I78" s="38"/>
      <c r="J78" s="38"/>
      <c r="K78" s="36" t="s">
        <v>40</v>
      </c>
      <c r="L78" s="38"/>
      <c r="M78" s="38"/>
      <c r="N78" s="39"/>
      <c r="O78" s="38"/>
      <c r="BP78" s="33"/>
      <c r="BQ78" s="40" t="s">
        <v>1188</v>
      </c>
    </row>
    <row r="79" spans="1:70" s="3" customFormat="1" ht="15" x14ac:dyDescent="0.25">
      <c r="A79" s="197" t="s">
        <v>457</v>
      </c>
      <c r="B79" s="198"/>
      <c r="C79" s="198"/>
      <c r="D79" s="198"/>
      <c r="E79" s="198"/>
      <c r="F79" s="198"/>
      <c r="G79" s="198"/>
      <c r="H79" s="198"/>
      <c r="I79" s="198"/>
      <c r="J79" s="198"/>
      <c r="K79" s="198"/>
      <c r="L79" s="198"/>
      <c r="M79" s="198"/>
      <c r="N79" s="198"/>
      <c r="O79" s="199"/>
      <c r="BP79" s="33"/>
      <c r="BQ79" s="40"/>
      <c r="BR79" s="56" t="s">
        <v>457</v>
      </c>
    </row>
    <row r="80" spans="1:70" s="3" customFormat="1" ht="67.5" x14ac:dyDescent="0.25">
      <c r="A80" s="34" t="s">
        <v>222</v>
      </c>
      <c r="B80" s="35"/>
      <c r="C80" s="196" t="s">
        <v>458</v>
      </c>
      <c r="D80" s="196"/>
      <c r="E80" s="196"/>
      <c r="F80" s="34" t="s">
        <v>404</v>
      </c>
      <c r="G80" s="55">
        <v>29</v>
      </c>
      <c r="H80" s="38"/>
      <c r="I80" s="38"/>
      <c r="J80" s="38"/>
      <c r="K80" s="36" t="s">
        <v>40</v>
      </c>
      <c r="L80" s="38"/>
      <c r="M80" s="38"/>
      <c r="N80" s="39"/>
      <c r="O80" s="38"/>
      <c r="BP80" s="33"/>
      <c r="BQ80" s="40" t="s">
        <v>458</v>
      </c>
      <c r="BR80" s="56"/>
    </row>
    <row r="81" spans="1:70" s="3" customFormat="1" ht="67.5" x14ac:dyDescent="0.25">
      <c r="A81" s="34" t="s">
        <v>225</v>
      </c>
      <c r="B81" s="35"/>
      <c r="C81" s="196" t="s">
        <v>460</v>
      </c>
      <c r="D81" s="196"/>
      <c r="E81" s="196"/>
      <c r="F81" s="34" t="s">
        <v>404</v>
      </c>
      <c r="G81" s="55">
        <v>66</v>
      </c>
      <c r="H81" s="38"/>
      <c r="I81" s="38"/>
      <c r="J81" s="38"/>
      <c r="K81" s="36" t="s">
        <v>40</v>
      </c>
      <c r="L81" s="38"/>
      <c r="M81" s="38"/>
      <c r="N81" s="39"/>
      <c r="O81" s="38"/>
      <c r="BP81" s="33"/>
      <c r="BQ81" s="40" t="s">
        <v>460</v>
      </c>
      <c r="BR81" s="56"/>
    </row>
    <row r="82" spans="1:70" s="3" customFormat="1" ht="67.5" x14ac:dyDescent="0.25">
      <c r="A82" s="34" t="s">
        <v>228</v>
      </c>
      <c r="B82" s="35"/>
      <c r="C82" s="196" t="s">
        <v>461</v>
      </c>
      <c r="D82" s="196"/>
      <c r="E82" s="196"/>
      <c r="F82" s="34" t="s">
        <v>404</v>
      </c>
      <c r="G82" s="55">
        <v>69</v>
      </c>
      <c r="H82" s="38"/>
      <c r="I82" s="38"/>
      <c r="J82" s="38"/>
      <c r="K82" s="36" t="s">
        <v>40</v>
      </c>
      <c r="L82" s="38"/>
      <c r="M82" s="38"/>
      <c r="N82" s="39"/>
      <c r="O82" s="38"/>
      <c r="BP82" s="33"/>
      <c r="BQ82" s="40" t="s">
        <v>461</v>
      </c>
      <c r="BR82" s="56"/>
    </row>
    <row r="83" spans="1:70" s="3" customFormat="1" ht="67.5" x14ac:dyDescent="0.25">
      <c r="A83" s="34" t="s">
        <v>231</v>
      </c>
      <c r="B83" s="35"/>
      <c r="C83" s="196" t="s">
        <v>462</v>
      </c>
      <c r="D83" s="196"/>
      <c r="E83" s="196"/>
      <c r="F83" s="34" t="s">
        <v>463</v>
      </c>
      <c r="G83" s="55">
        <v>50</v>
      </c>
      <c r="H83" s="38"/>
      <c r="I83" s="38"/>
      <c r="J83" s="38"/>
      <c r="K83" s="36" t="s">
        <v>40</v>
      </c>
      <c r="L83" s="38"/>
      <c r="M83" s="38"/>
      <c r="N83" s="39"/>
      <c r="O83" s="38"/>
      <c r="BP83" s="33"/>
      <c r="BQ83" s="40" t="s">
        <v>462</v>
      </c>
      <c r="BR83" s="56"/>
    </row>
    <row r="84" spans="1:70" s="3" customFormat="1" ht="67.5" x14ac:dyDescent="0.25">
      <c r="A84" s="34" t="s">
        <v>234</v>
      </c>
      <c r="B84" s="35"/>
      <c r="C84" s="196" t="s">
        <v>464</v>
      </c>
      <c r="D84" s="196"/>
      <c r="E84" s="196"/>
      <c r="F84" s="34" t="s">
        <v>404</v>
      </c>
      <c r="G84" s="55">
        <v>85</v>
      </c>
      <c r="H84" s="38"/>
      <c r="I84" s="38"/>
      <c r="J84" s="38"/>
      <c r="K84" s="36" t="s">
        <v>40</v>
      </c>
      <c r="L84" s="38"/>
      <c r="M84" s="38"/>
      <c r="N84" s="39"/>
      <c r="O84" s="38"/>
      <c r="BP84" s="33"/>
      <c r="BQ84" s="40" t="s">
        <v>464</v>
      </c>
      <c r="BR84" s="56"/>
    </row>
    <row r="85" spans="1:70" s="3" customFormat="1" ht="67.5" x14ac:dyDescent="0.25">
      <c r="A85" s="34" t="s">
        <v>237</v>
      </c>
      <c r="B85" s="35"/>
      <c r="C85" s="196" t="s">
        <v>465</v>
      </c>
      <c r="D85" s="196"/>
      <c r="E85" s="196"/>
      <c r="F85" s="34" t="s">
        <v>404</v>
      </c>
      <c r="G85" s="55">
        <v>386</v>
      </c>
      <c r="H85" s="38"/>
      <c r="I85" s="38"/>
      <c r="J85" s="38"/>
      <c r="K85" s="36" t="s">
        <v>40</v>
      </c>
      <c r="L85" s="38"/>
      <c r="M85" s="38"/>
      <c r="N85" s="39"/>
      <c r="O85" s="38"/>
      <c r="BP85" s="33"/>
      <c r="BQ85" s="40" t="s">
        <v>465</v>
      </c>
      <c r="BR85" s="56"/>
    </row>
    <row r="86" spans="1:70" s="3" customFormat="1" ht="67.5" x14ac:dyDescent="0.25">
      <c r="A86" s="34" t="s">
        <v>240</v>
      </c>
      <c r="B86" s="35"/>
      <c r="C86" s="196" t="s">
        <v>466</v>
      </c>
      <c r="D86" s="196"/>
      <c r="E86" s="196"/>
      <c r="F86" s="34" t="s">
        <v>404</v>
      </c>
      <c r="G86" s="55">
        <v>170</v>
      </c>
      <c r="H86" s="38"/>
      <c r="I86" s="38"/>
      <c r="J86" s="38"/>
      <c r="K86" s="36" t="s">
        <v>40</v>
      </c>
      <c r="L86" s="38"/>
      <c r="M86" s="38"/>
      <c r="N86" s="39"/>
      <c r="O86" s="38"/>
      <c r="BP86" s="33"/>
      <c r="BQ86" s="40" t="s">
        <v>466</v>
      </c>
      <c r="BR86" s="56"/>
    </row>
    <row r="87" spans="1:70" s="3" customFormat="1" ht="67.5" x14ac:dyDescent="0.25">
      <c r="A87" s="34" t="s">
        <v>243</v>
      </c>
      <c r="B87" s="35"/>
      <c r="C87" s="196" t="s">
        <v>467</v>
      </c>
      <c r="D87" s="196"/>
      <c r="E87" s="196"/>
      <c r="F87" s="34" t="s">
        <v>404</v>
      </c>
      <c r="G87" s="55">
        <v>234</v>
      </c>
      <c r="H87" s="38"/>
      <c r="I87" s="38"/>
      <c r="J87" s="38"/>
      <c r="K87" s="36" t="s">
        <v>40</v>
      </c>
      <c r="L87" s="38"/>
      <c r="M87" s="38"/>
      <c r="N87" s="39"/>
      <c r="O87" s="38"/>
      <c r="BP87" s="33"/>
      <c r="BQ87" s="40" t="s">
        <v>467</v>
      </c>
      <c r="BR87" s="56"/>
    </row>
    <row r="88" spans="1:70" s="3" customFormat="1" ht="67.5" x14ac:dyDescent="0.25">
      <c r="A88" s="34" t="s">
        <v>246</v>
      </c>
      <c r="B88" s="35"/>
      <c r="C88" s="196" t="s">
        <v>468</v>
      </c>
      <c r="D88" s="196"/>
      <c r="E88" s="196"/>
      <c r="F88" s="34" t="s">
        <v>404</v>
      </c>
      <c r="G88" s="55">
        <v>99</v>
      </c>
      <c r="H88" s="38"/>
      <c r="I88" s="38"/>
      <c r="J88" s="38"/>
      <c r="K88" s="36" t="s">
        <v>40</v>
      </c>
      <c r="L88" s="38"/>
      <c r="M88" s="38"/>
      <c r="N88" s="39"/>
      <c r="O88" s="38"/>
      <c r="BP88" s="33"/>
      <c r="BQ88" s="40" t="s">
        <v>468</v>
      </c>
      <c r="BR88" s="56"/>
    </row>
    <row r="89" spans="1:70" s="3" customFormat="1" ht="67.5" x14ac:dyDescent="0.25">
      <c r="A89" s="34" t="s">
        <v>249</v>
      </c>
      <c r="B89" s="35"/>
      <c r="C89" s="196" t="s">
        <v>469</v>
      </c>
      <c r="D89" s="196"/>
      <c r="E89" s="196"/>
      <c r="F89" s="34" t="s">
        <v>470</v>
      </c>
      <c r="G89" s="55">
        <v>1</v>
      </c>
      <c r="H89" s="38"/>
      <c r="I89" s="38"/>
      <c r="J89" s="38"/>
      <c r="K89" s="36" t="s">
        <v>40</v>
      </c>
      <c r="L89" s="38"/>
      <c r="M89" s="38"/>
      <c r="N89" s="39"/>
      <c r="O89" s="38"/>
      <c r="BP89" s="33"/>
      <c r="BQ89" s="40" t="s">
        <v>469</v>
      </c>
      <c r="BR89" s="56"/>
    </row>
    <row r="90" spans="1:70" s="3" customFormat="1" ht="67.5" x14ac:dyDescent="0.25">
      <c r="A90" s="34" t="s">
        <v>252</v>
      </c>
      <c r="B90" s="35"/>
      <c r="C90" s="196" t="s">
        <v>472</v>
      </c>
      <c r="D90" s="196"/>
      <c r="E90" s="196"/>
      <c r="F90" s="34" t="s">
        <v>470</v>
      </c>
      <c r="G90" s="55">
        <v>3</v>
      </c>
      <c r="H90" s="38"/>
      <c r="I90" s="38"/>
      <c r="J90" s="38"/>
      <c r="K90" s="36" t="s">
        <v>40</v>
      </c>
      <c r="L90" s="38"/>
      <c r="M90" s="38"/>
      <c r="N90" s="39"/>
      <c r="O90" s="38"/>
      <c r="BP90" s="33"/>
      <c r="BQ90" s="40" t="s">
        <v>472</v>
      </c>
      <c r="BR90" s="56"/>
    </row>
    <row r="91" spans="1:70" s="3" customFormat="1" ht="15" x14ac:dyDescent="0.25">
      <c r="A91" s="197" t="s">
        <v>505</v>
      </c>
      <c r="B91" s="198"/>
      <c r="C91" s="198"/>
      <c r="D91" s="198"/>
      <c r="E91" s="198"/>
      <c r="F91" s="198"/>
      <c r="G91" s="198"/>
      <c r="H91" s="198"/>
      <c r="I91" s="198"/>
      <c r="J91" s="198"/>
      <c r="K91" s="198"/>
      <c r="L91" s="198"/>
      <c r="M91" s="198"/>
      <c r="N91" s="198"/>
      <c r="O91" s="199"/>
      <c r="BP91" s="33"/>
      <c r="BQ91" s="40"/>
      <c r="BR91" s="56" t="s">
        <v>505</v>
      </c>
    </row>
    <row r="92" spans="1:70" s="3" customFormat="1" ht="67.5" x14ac:dyDescent="0.25">
      <c r="A92" s="34" t="s">
        <v>1189</v>
      </c>
      <c r="B92" s="35" t="s">
        <v>507</v>
      </c>
      <c r="C92" s="196" t="s">
        <v>508</v>
      </c>
      <c r="D92" s="196"/>
      <c r="E92" s="196"/>
      <c r="F92" s="34" t="s">
        <v>509</v>
      </c>
      <c r="G92" s="66">
        <v>0.186667</v>
      </c>
      <c r="H92" s="38" t="s">
        <v>510</v>
      </c>
      <c r="I92" s="38" t="s">
        <v>511</v>
      </c>
      <c r="J92" s="38">
        <v>10834.99</v>
      </c>
      <c r="K92" s="36" t="s">
        <v>40</v>
      </c>
      <c r="L92" s="38">
        <v>2430.3200000000002</v>
      </c>
      <c r="M92" s="38">
        <v>367.04</v>
      </c>
      <c r="N92" s="39" t="s">
        <v>856</v>
      </c>
      <c r="O92" s="38">
        <v>2022.54</v>
      </c>
      <c r="BP92" s="33"/>
      <c r="BQ92" s="40" t="s">
        <v>508</v>
      </c>
      <c r="BR92" s="56"/>
    </row>
    <row r="93" spans="1:70" s="3" customFormat="1" ht="15" x14ac:dyDescent="0.25">
      <c r="A93" s="41"/>
      <c r="B93" s="42"/>
      <c r="C93" s="43" t="s">
        <v>1190</v>
      </c>
      <c r="D93" s="44"/>
      <c r="E93" s="44"/>
      <c r="F93" s="44"/>
      <c r="G93" s="44"/>
      <c r="H93" s="44"/>
      <c r="I93" s="44"/>
      <c r="J93" s="44"/>
      <c r="K93" s="44"/>
      <c r="L93" s="44"/>
      <c r="M93" s="44"/>
      <c r="N93" s="44"/>
      <c r="O93" s="45"/>
      <c r="BP93" s="33"/>
      <c r="BQ93" s="40"/>
      <c r="BR93" s="56"/>
    </row>
    <row r="94" spans="1:70" s="3" customFormat="1" ht="15" x14ac:dyDescent="0.25">
      <c r="A94" s="46"/>
      <c r="B94" s="47"/>
      <c r="C94" s="47"/>
      <c r="D94" s="47"/>
      <c r="E94" s="48" t="s">
        <v>1191</v>
      </c>
      <c r="F94" s="48"/>
      <c r="G94" s="49"/>
      <c r="H94" s="50"/>
      <c r="I94" s="17"/>
      <c r="J94" s="17"/>
      <c r="K94" s="17"/>
      <c r="L94" s="51">
        <v>345.84</v>
      </c>
      <c r="M94" s="52"/>
      <c r="N94" s="52"/>
      <c r="O94" s="53"/>
      <c r="BP94" s="33"/>
      <c r="BQ94" s="40"/>
      <c r="BR94" s="56"/>
    </row>
    <row r="95" spans="1:70" s="3" customFormat="1" ht="15" x14ac:dyDescent="0.25">
      <c r="A95" s="46"/>
      <c r="B95" s="47"/>
      <c r="C95" s="47"/>
      <c r="D95" s="47"/>
      <c r="E95" s="48" t="s">
        <v>1192</v>
      </c>
      <c r="F95" s="48"/>
      <c r="G95" s="49"/>
      <c r="H95" s="50"/>
      <c r="I95" s="17"/>
      <c r="J95" s="17"/>
      <c r="K95" s="17"/>
      <c r="L95" s="51">
        <v>187.63</v>
      </c>
      <c r="M95" s="52"/>
      <c r="N95" s="52"/>
      <c r="O95" s="53"/>
      <c r="BP95" s="33"/>
      <c r="BQ95" s="40"/>
      <c r="BR95" s="56"/>
    </row>
    <row r="96" spans="1:70" s="3" customFormat="1" ht="15" x14ac:dyDescent="0.25">
      <c r="A96" s="46"/>
      <c r="B96" s="47"/>
      <c r="C96" s="47"/>
      <c r="D96" s="47"/>
      <c r="E96" s="48" t="s">
        <v>45</v>
      </c>
      <c r="F96" s="48"/>
      <c r="G96" s="49"/>
      <c r="H96" s="50"/>
      <c r="I96" s="17"/>
      <c r="J96" s="17"/>
      <c r="K96" s="17"/>
      <c r="L96" s="51">
        <v>2963.79</v>
      </c>
      <c r="M96" s="52"/>
      <c r="N96" s="52"/>
      <c r="O96" s="53"/>
      <c r="BP96" s="33"/>
      <c r="BQ96" s="40"/>
      <c r="BR96" s="56"/>
    </row>
    <row r="97" spans="1:70" s="3" customFormat="1" ht="67.5" x14ac:dyDescent="0.25">
      <c r="A97" s="34" t="s">
        <v>1193</v>
      </c>
      <c r="B97" s="35" t="s">
        <v>516</v>
      </c>
      <c r="C97" s="196" t="s">
        <v>517</v>
      </c>
      <c r="D97" s="196"/>
      <c r="E97" s="196"/>
      <c r="F97" s="34" t="s">
        <v>487</v>
      </c>
      <c r="G97" s="64">
        <v>-2.8E-3</v>
      </c>
      <c r="H97" s="38">
        <v>715695.09</v>
      </c>
      <c r="I97" s="38"/>
      <c r="J97" s="38">
        <v>715695.09</v>
      </c>
      <c r="K97" s="36" t="s">
        <v>40</v>
      </c>
      <c r="L97" s="38">
        <v>-2003.95</v>
      </c>
      <c r="M97" s="38"/>
      <c r="N97" s="39"/>
      <c r="O97" s="38">
        <v>-2003.95</v>
      </c>
      <c r="BP97" s="33"/>
      <c r="BQ97" s="40" t="s">
        <v>517</v>
      </c>
      <c r="BR97" s="56"/>
    </row>
    <row r="98" spans="1:70" s="3" customFormat="1" ht="67.5" x14ac:dyDescent="0.25">
      <c r="A98" s="34" t="s">
        <v>260</v>
      </c>
      <c r="B98" s="35" t="s">
        <v>518</v>
      </c>
      <c r="C98" s="196" t="s">
        <v>519</v>
      </c>
      <c r="D98" s="196"/>
      <c r="E98" s="196"/>
      <c r="F98" s="34" t="s">
        <v>404</v>
      </c>
      <c r="G98" s="55">
        <v>7</v>
      </c>
      <c r="H98" s="38"/>
      <c r="I98" s="38"/>
      <c r="J98" s="38"/>
      <c r="K98" s="36" t="s">
        <v>40</v>
      </c>
      <c r="L98" s="38"/>
      <c r="M98" s="38"/>
      <c r="N98" s="39"/>
      <c r="O98" s="38"/>
      <c r="BP98" s="33"/>
      <c r="BQ98" s="40" t="s">
        <v>519</v>
      </c>
      <c r="BR98" s="56"/>
    </row>
    <row r="99" spans="1:70" s="3" customFormat="1" ht="15" x14ac:dyDescent="0.25">
      <c r="A99" s="197" t="s">
        <v>473</v>
      </c>
      <c r="B99" s="198"/>
      <c r="C99" s="198"/>
      <c r="D99" s="198"/>
      <c r="E99" s="198"/>
      <c r="F99" s="198"/>
      <c r="G99" s="198"/>
      <c r="H99" s="198"/>
      <c r="I99" s="198"/>
      <c r="J99" s="198"/>
      <c r="K99" s="198"/>
      <c r="L99" s="198"/>
      <c r="M99" s="198"/>
      <c r="N99" s="198"/>
      <c r="O99" s="199"/>
      <c r="BP99" s="33"/>
      <c r="BQ99" s="40"/>
      <c r="BR99" s="56" t="s">
        <v>473</v>
      </c>
    </row>
    <row r="100" spans="1:70" s="3" customFormat="1" ht="67.5" x14ac:dyDescent="0.25">
      <c r="A100" s="34" t="s">
        <v>474</v>
      </c>
      <c r="B100" s="35" t="s">
        <v>475</v>
      </c>
      <c r="C100" s="196" t="s">
        <v>476</v>
      </c>
      <c r="D100" s="196"/>
      <c r="E100" s="196"/>
      <c r="F100" s="34" t="s">
        <v>477</v>
      </c>
      <c r="G100" s="54">
        <v>3.6</v>
      </c>
      <c r="H100" s="38" t="s">
        <v>478</v>
      </c>
      <c r="I100" s="38" t="s">
        <v>479</v>
      </c>
      <c r="J100" s="38">
        <v>58.12</v>
      </c>
      <c r="K100" s="36" t="s">
        <v>40</v>
      </c>
      <c r="L100" s="38">
        <v>6526.76</v>
      </c>
      <c r="M100" s="38">
        <v>5970.49</v>
      </c>
      <c r="N100" s="39" t="s">
        <v>1194</v>
      </c>
      <c r="O100" s="38">
        <v>209.23</v>
      </c>
      <c r="BP100" s="33"/>
      <c r="BQ100" s="40" t="s">
        <v>476</v>
      </c>
      <c r="BR100" s="56"/>
    </row>
    <row r="101" spans="1:70" s="3" customFormat="1" ht="15" x14ac:dyDescent="0.25">
      <c r="A101" s="41"/>
      <c r="B101" s="42"/>
      <c r="C101" s="43" t="s">
        <v>1195</v>
      </c>
      <c r="D101" s="44"/>
      <c r="E101" s="44"/>
      <c r="F101" s="44"/>
      <c r="G101" s="44"/>
      <c r="H101" s="44"/>
      <c r="I101" s="44"/>
      <c r="J101" s="44"/>
      <c r="K101" s="44"/>
      <c r="L101" s="44"/>
      <c r="M101" s="44"/>
      <c r="N101" s="44"/>
      <c r="O101" s="45"/>
      <c r="BP101" s="33"/>
      <c r="BQ101" s="40"/>
      <c r="BR101" s="56"/>
    </row>
    <row r="102" spans="1:70" s="3" customFormat="1" ht="15" x14ac:dyDescent="0.25">
      <c r="A102" s="46"/>
      <c r="B102" s="47"/>
      <c r="C102" s="47"/>
      <c r="D102" s="47"/>
      <c r="E102" s="48" t="s">
        <v>1196</v>
      </c>
      <c r="F102" s="48"/>
      <c r="G102" s="49"/>
      <c r="H102" s="50"/>
      <c r="I102" s="17"/>
      <c r="J102" s="17"/>
      <c r="K102" s="17"/>
      <c r="L102" s="51">
        <v>5814.01</v>
      </c>
      <c r="M102" s="52"/>
      <c r="N102" s="52"/>
      <c r="O102" s="53"/>
      <c r="BP102" s="33"/>
      <c r="BQ102" s="40"/>
      <c r="BR102" s="56"/>
    </row>
    <row r="103" spans="1:70" s="3" customFormat="1" ht="15" x14ac:dyDescent="0.25">
      <c r="A103" s="46"/>
      <c r="B103" s="47"/>
      <c r="C103" s="47"/>
      <c r="D103" s="47"/>
      <c r="E103" s="48" t="s">
        <v>1197</v>
      </c>
      <c r="F103" s="48"/>
      <c r="G103" s="49"/>
      <c r="H103" s="50"/>
      <c r="I103" s="17"/>
      <c r="J103" s="17"/>
      <c r="K103" s="17"/>
      <c r="L103" s="51">
        <v>3056.85</v>
      </c>
      <c r="M103" s="52"/>
      <c r="N103" s="52"/>
      <c r="O103" s="53"/>
      <c r="BP103" s="33"/>
      <c r="BQ103" s="40"/>
      <c r="BR103" s="56"/>
    </row>
    <row r="104" spans="1:70" s="3" customFormat="1" ht="15" x14ac:dyDescent="0.25">
      <c r="A104" s="46"/>
      <c r="B104" s="47"/>
      <c r="C104" s="47"/>
      <c r="D104" s="47"/>
      <c r="E104" s="48" t="s">
        <v>45</v>
      </c>
      <c r="F104" s="48"/>
      <c r="G104" s="49"/>
      <c r="H104" s="50"/>
      <c r="I104" s="17"/>
      <c r="J104" s="17"/>
      <c r="K104" s="17"/>
      <c r="L104" s="51">
        <v>15397.62</v>
      </c>
      <c r="M104" s="52"/>
      <c r="N104" s="52"/>
      <c r="O104" s="53"/>
      <c r="BP104" s="33"/>
      <c r="BQ104" s="40"/>
      <c r="BR104" s="56"/>
    </row>
    <row r="105" spans="1:70" s="3" customFormat="1" ht="67.5" x14ac:dyDescent="0.25">
      <c r="A105" s="34" t="s">
        <v>484</v>
      </c>
      <c r="B105" s="35" t="s">
        <v>485</v>
      </c>
      <c r="C105" s="196" t="s">
        <v>486</v>
      </c>
      <c r="D105" s="196"/>
      <c r="E105" s="196"/>
      <c r="F105" s="34" t="s">
        <v>487</v>
      </c>
      <c r="G105" s="64">
        <v>-3.5999999999999999E-3</v>
      </c>
      <c r="H105" s="38">
        <v>47206.35</v>
      </c>
      <c r="I105" s="38"/>
      <c r="J105" s="38">
        <v>47206.35</v>
      </c>
      <c r="K105" s="36" t="s">
        <v>40</v>
      </c>
      <c r="L105" s="38">
        <v>-169.94</v>
      </c>
      <c r="M105" s="38"/>
      <c r="N105" s="39"/>
      <c r="O105" s="38">
        <v>-169.94</v>
      </c>
      <c r="BP105" s="33"/>
      <c r="BQ105" s="40" t="s">
        <v>486</v>
      </c>
      <c r="BR105" s="56"/>
    </row>
    <row r="106" spans="1:70" s="3" customFormat="1" ht="67.5" x14ac:dyDescent="0.25">
      <c r="A106" s="34" t="s">
        <v>268</v>
      </c>
      <c r="B106" s="35"/>
      <c r="C106" s="196" t="s">
        <v>488</v>
      </c>
      <c r="D106" s="196"/>
      <c r="E106" s="196"/>
      <c r="F106" s="34" t="s">
        <v>404</v>
      </c>
      <c r="G106" s="55">
        <v>36</v>
      </c>
      <c r="H106" s="38"/>
      <c r="I106" s="38"/>
      <c r="J106" s="38"/>
      <c r="K106" s="36" t="s">
        <v>40</v>
      </c>
      <c r="L106" s="38"/>
      <c r="M106" s="38"/>
      <c r="N106" s="39"/>
      <c r="O106" s="38"/>
      <c r="BP106" s="33"/>
      <c r="BQ106" s="40" t="s">
        <v>488</v>
      </c>
      <c r="BR106" s="56"/>
    </row>
    <row r="107" spans="1:70" s="3" customFormat="1" ht="67.5" x14ac:dyDescent="0.25">
      <c r="A107" s="34" t="s">
        <v>489</v>
      </c>
      <c r="B107" s="35" t="s">
        <v>301</v>
      </c>
      <c r="C107" s="196" t="s">
        <v>302</v>
      </c>
      <c r="D107" s="196"/>
      <c r="E107" s="196"/>
      <c r="F107" s="34" t="s">
        <v>37</v>
      </c>
      <c r="G107" s="54">
        <v>0.5</v>
      </c>
      <c r="H107" s="38" t="s">
        <v>303</v>
      </c>
      <c r="I107" s="38" t="s">
        <v>304</v>
      </c>
      <c r="J107" s="38">
        <v>1471.29</v>
      </c>
      <c r="K107" s="36" t="s">
        <v>40</v>
      </c>
      <c r="L107" s="38">
        <v>8382.5</v>
      </c>
      <c r="M107" s="38">
        <v>7428.39</v>
      </c>
      <c r="N107" s="39" t="s">
        <v>705</v>
      </c>
      <c r="O107" s="38">
        <v>735.64</v>
      </c>
      <c r="BP107" s="33"/>
      <c r="BQ107" s="40" t="s">
        <v>302</v>
      </c>
      <c r="BR107" s="56"/>
    </row>
    <row r="108" spans="1:70" s="3" customFormat="1" ht="15" x14ac:dyDescent="0.25">
      <c r="A108" s="41"/>
      <c r="B108" s="42"/>
      <c r="C108" s="43" t="s">
        <v>319</v>
      </c>
      <c r="D108" s="44"/>
      <c r="E108" s="44"/>
      <c r="F108" s="44"/>
      <c r="G108" s="44"/>
      <c r="H108" s="44"/>
      <c r="I108" s="44"/>
      <c r="J108" s="44"/>
      <c r="K108" s="44"/>
      <c r="L108" s="44"/>
      <c r="M108" s="44"/>
      <c r="N108" s="44"/>
      <c r="O108" s="45"/>
      <c r="BP108" s="33"/>
      <c r="BQ108" s="40"/>
      <c r="BR108" s="56"/>
    </row>
    <row r="109" spans="1:70" s="3" customFormat="1" ht="15" x14ac:dyDescent="0.25">
      <c r="A109" s="46"/>
      <c r="B109" s="47"/>
      <c r="C109" s="47"/>
      <c r="D109" s="47"/>
      <c r="E109" s="48" t="s">
        <v>706</v>
      </c>
      <c r="F109" s="48"/>
      <c r="G109" s="49"/>
      <c r="H109" s="50"/>
      <c r="I109" s="17"/>
      <c r="J109" s="17"/>
      <c r="K109" s="17"/>
      <c r="L109" s="51">
        <v>7214.84</v>
      </c>
      <c r="M109" s="52"/>
      <c r="N109" s="52"/>
      <c r="O109" s="53"/>
      <c r="BP109" s="33"/>
      <c r="BQ109" s="40"/>
      <c r="BR109" s="56"/>
    </row>
    <row r="110" spans="1:70" s="3" customFormat="1" ht="15" x14ac:dyDescent="0.25">
      <c r="A110" s="46"/>
      <c r="B110" s="47"/>
      <c r="C110" s="47"/>
      <c r="D110" s="47"/>
      <c r="E110" s="48" t="s">
        <v>707</v>
      </c>
      <c r="F110" s="48"/>
      <c r="G110" s="49"/>
      <c r="H110" s="50"/>
      <c r="I110" s="17"/>
      <c r="J110" s="17"/>
      <c r="K110" s="17"/>
      <c r="L110" s="51">
        <v>3793.37</v>
      </c>
      <c r="M110" s="52"/>
      <c r="N110" s="52"/>
      <c r="O110" s="53"/>
      <c r="BP110" s="33"/>
      <c r="BQ110" s="40"/>
      <c r="BR110" s="56"/>
    </row>
    <row r="111" spans="1:70" s="3" customFormat="1" ht="15" x14ac:dyDescent="0.25">
      <c r="A111" s="46"/>
      <c r="B111" s="47"/>
      <c r="C111" s="47"/>
      <c r="D111" s="47"/>
      <c r="E111" s="48" t="s">
        <v>45</v>
      </c>
      <c r="F111" s="48"/>
      <c r="G111" s="49"/>
      <c r="H111" s="50"/>
      <c r="I111" s="17"/>
      <c r="J111" s="17"/>
      <c r="K111" s="17"/>
      <c r="L111" s="51">
        <v>19390.71</v>
      </c>
      <c r="M111" s="52"/>
      <c r="N111" s="52"/>
      <c r="O111" s="53"/>
      <c r="BP111" s="33"/>
      <c r="BQ111" s="40"/>
      <c r="BR111" s="56"/>
    </row>
    <row r="112" spans="1:70" s="3" customFormat="1" ht="67.5" x14ac:dyDescent="0.25">
      <c r="A112" s="34" t="s">
        <v>494</v>
      </c>
      <c r="B112" s="35" t="s">
        <v>495</v>
      </c>
      <c r="C112" s="196" t="s">
        <v>496</v>
      </c>
      <c r="D112" s="196"/>
      <c r="E112" s="196"/>
      <c r="F112" s="34" t="s">
        <v>497</v>
      </c>
      <c r="G112" s="37">
        <v>-1.02</v>
      </c>
      <c r="H112" s="38">
        <v>655.95</v>
      </c>
      <c r="I112" s="38"/>
      <c r="J112" s="38">
        <v>655.95</v>
      </c>
      <c r="K112" s="36" t="s">
        <v>40</v>
      </c>
      <c r="L112" s="38">
        <v>-669.07</v>
      </c>
      <c r="M112" s="38"/>
      <c r="N112" s="39"/>
      <c r="O112" s="38">
        <v>-669.07</v>
      </c>
      <c r="BP112" s="33"/>
      <c r="BQ112" s="40" t="s">
        <v>496</v>
      </c>
      <c r="BR112" s="56"/>
    </row>
    <row r="113" spans="1:70" s="3" customFormat="1" ht="67.5" x14ac:dyDescent="0.25">
      <c r="A113" s="34" t="s">
        <v>498</v>
      </c>
      <c r="B113" s="35" t="s">
        <v>499</v>
      </c>
      <c r="C113" s="196" t="s">
        <v>500</v>
      </c>
      <c r="D113" s="196"/>
      <c r="E113" s="196"/>
      <c r="F113" s="34" t="s">
        <v>497</v>
      </c>
      <c r="G113" s="37">
        <v>-1.02</v>
      </c>
      <c r="H113" s="38">
        <v>17.12</v>
      </c>
      <c r="I113" s="38"/>
      <c r="J113" s="38">
        <v>17.12</v>
      </c>
      <c r="K113" s="36" t="s">
        <v>40</v>
      </c>
      <c r="L113" s="38">
        <v>-17.46</v>
      </c>
      <c r="M113" s="38"/>
      <c r="N113" s="39"/>
      <c r="O113" s="38">
        <v>-17.46</v>
      </c>
      <c r="BP113" s="33"/>
      <c r="BQ113" s="40" t="s">
        <v>500</v>
      </c>
      <c r="BR113" s="56"/>
    </row>
    <row r="114" spans="1:70" s="3" customFormat="1" ht="67.5" x14ac:dyDescent="0.25">
      <c r="A114" s="34" t="s">
        <v>280</v>
      </c>
      <c r="B114" s="35"/>
      <c r="C114" s="196" t="s">
        <v>501</v>
      </c>
      <c r="D114" s="196"/>
      <c r="E114" s="196"/>
      <c r="F114" s="34" t="s">
        <v>145</v>
      </c>
      <c r="G114" s="55">
        <v>51</v>
      </c>
      <c r="H114" s="38"/>
      <c r="I114" s="38"/>
      <c r="J114" s="38"/>
      <c r="K114" s="36" t="s">
        <v>40</v>
      </c>
      <c r="L114" s="38"/>
      <c r="M114" s="38"/>
      <c r="N114" s="39"/>
      <c r="O114" s="38"/>
      <c r="BP114" s="33"/>
      <c r="BQ114" s="40" t="s">
        <v>501</v>
      </c>
      <c r="BR114" s="56"/>
    </row>
    <row r="115" spans="1:70" s="3" customFormat="1" ht="15" x14ac:dyDescent="0.25">
      <c r="A115" s="41"/>
      <c r="B115" s="42"/>
      <c r="C115" s="43" t="s">
        <v>711</v>
      </c>
      <c r="D115" s="44"/>
      <c r="E115" s="44"/>
      <c r="F115" s="44"/>
      <c r="G115" s="44"/>
      <c r="H115" s="44"/>
      <c r="I115" s="44"/>
      <c r="J115" s="44"/>
      <c r="K115" s="44"/>
      <c r="L115" s="44"/>
      <c r="M115" s="44"/>
      <c r="N115" s="44"/>
      <c r="O115" s="45"/>
      <c r="BP115" s="33"/>
      <c r="BQ115" s="40"/>
      <c r="BR115" s="56"/>
    </row>
    <row r="116" spans="1:70" s="3" customFormat="1" ht="67.5" x14ac:dyDescent="0.25">
      <c r="A116" s="34" t="s">
        <v>283</v>
      </c>
      <c r="B116" s="35"/>
      <c r="C116" s="196" t="s">
        <v>503</v>
      </c>
      <c r="D116" s="196"/>
      <c r="E116" s="196"/>
      <c r="F116" s="34" t="s">
        <v>504</v>
      </c>
      <c r="G116" s="55">
        <v>1</v>
      </c>
      <c r="H116" s="38"/>
      <c r="I116" s="38"/>
      <c r="J116" s="38"/>
      <c r="K116" s="36" t="s">
        <v>40</v>
      </c>
      <c r="L116" s="38"/>
      <c r="M116" s="38"/>
      <c r="N116" s="39"/>
      <c r="O116" s="38"/>
      <c r="BP116" s="33"/>
      <c r="BQ116" s="40" t="s">
        <v>503</v>
      </c>
      <c r="BR116" s="56"/>
    </row>
    <row r="117" spans="1:70" s="3" customFormat="1" ht="15" x14ac:dyDescent="0.25">
      <c r="A117" s="197" t="s">
        <v>520</v>
      </c>
      <c r="B117" s="198"/>
      <c r="C117" s="198"/>
      <c r="D117" s="198"/>
      <c r="E117" s="198"/>
      <c r="F117" s="198"/>
      <c r="G117" s="198"/>
      <c r="H117" s="198"/>
      <c r="I117" s="198"/>
      <c r="J117" s="198"/>
      <c r="K117" s="198"/>
      <c r="L117" s="198"/>
      <c r="M117" s="198"/>
      <c r="N117" s="198"/>
      <c r="O117" s="199"/>
      <c r="BP117" s="33"/>
      <c r="BQ117" s="40"/>
      <c r="BR117" s="56" t="s">
        <v>520</v>
      </c>
    </row>
    <row r="118" spans="1:70" s="3" customFormat="1" ht="67.5" x14ac:dyDescent="0.25">
      <c r="A118" s="34" t="s">
        <v>506</v>
      </c>
      <c r="B118" s="35" t="s">
        <v>522</v>
      </c>
      <c r="C118" s="196" t="s">
        <v>523</v>
      </c>
      <c r="D118" s="196"/>
      <c r="E118" s="196"/>
      <c r="F118" s="34" t="s">
        <v>37</v>
      </c>
      <c r="G118" s="54">
        <v>6.5</v>
      </c>
      <c r="H118" s="38" t="s">
        <v>524</v>
      </c>
      <c r="I118" s="38" t="s">
        <v>525</v>
      </c>
      <c r="J118" s="38">
        <v>5162.1000000000004</v>
      </c>
      <c r="K118" s="36" t="s">
        <v>40</v>
      </c>
      <c r="L118" s="38">
        <v>131825.66</v>
      </c>
      <c r="M118" s="38">
        <v>83357.11</v>
      </c>
      <c r="N118" s="39" t="s">
        <v>1198</v>
      </c>
      <c r="O118" s="38">
        <v>33553.65</v>
      </c>
      <c r="BP118" s="33"/>
      <c r="BQ118" s="40" t="s">
        <v>523</v>
      </c>
      <c r="BR118" s="56"/>
    </row>
    <row r="119" spans="1:70" s="3" customFormat="1" ht="15" x14ac:dyDescent="0.25">
      <c r="A119" s="41"/>
      <c r="B119" s="42"/>
      <c r="C119" s="43" t="s">
        <v>1199</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1200</v>
      </c>
      <c r="F120" s="48"/>
      <c r="G120" s="49"/>
      <c r="H120" s="50"/>
      <c r="I120" s="17"/>
      <c r="J120" s="17"/>
      <c r="K120" s="17"/>
      <c r="L120" s="51">
        <v>81578.45</v>
      </c>
      <c r="M120" s="52"/>
      <c r="N120" s="52"/>
      <c r="O120" s="53"/>
      <c r="BP120" s="33"/>
      <c r="BQ120" s="40"/>
      <c r="BR120" s="56"/>
    </row>
    <row r="121" spans="1:70" s="3" customFormat="1" ht="15" x14ac:dyDescent="0.25">
      <c r="A121" s="46"/>
      <c r="B121" s="47"/>
      <c r="C121" s="47"/>
      <c r="D121" s="47"/>
      <c r="E121" s="48" t="s">
        <v>1201</v>
      </c>
      <c r="F121" s="48"/>
      <c r="G121" s="49"/>
      <c r="H121" s="50"/>
      <c r="I121" s="17"/>
      <c r="J121" s="17"/>
      <c r="K121" s="17"/>
      <c r="L121" s="51">
        <v>42891.76</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256295.87</v>
      </c>
      <c r="M122" s="52"/>
      <c r="N122" s="52"/>
      <c r="O122" s="53"/>
      <c r="BP122" s="33"/>
      <c r="BQ122" s="40"/>
      <c r="BR122" s="56"/>
    </row>
    <row r="123" spans="1:70" s="3" customFormat="1" ht="67.5" x14ac:dyDescent="0.25">
      <c r="A123" s="34" t="s">
        <v>290</v>
      </c>
      <c r="B123" s="35" t="s">
        <v>531</v>
      </c>
      <c r="C123" s="196" t="s">
        <v>532</v>
      </c>
      <c r="D123" s="196"/>
      <c r="E123" s="196"/>
      <c r="F123" s="34" t="s">
        <v>487</v>
      </c>
      <c r="G123" s="62">
        <v>-1.417E-2</v>
      </c>
      <c r="H123" s="38">
        <v>154011.51999999999</v>
      </c>
      <c r="I123" s="38"/>
      <c r="J123" s="38">
        <v>154011.51999999999</v>
      </c>
      <c r="K123" s="36" t="s">
        <v>40</v>
      </c>
      <c r="L123" s="38">
        <v>-2182.34</v>
      </c>
      <c r="M123" s="38"/>
      <c r="N123" s="39"/>
      <c r="O123" s="38">
        <v>-2182.34</v>
      </c>
      <c r="BP123" s="33"/>
      <c r="BQ123" s="40" t="s">
        <v>532</v>
      </c>
      <c r="BR123" s="56"/>
    </row>
    <row r="124" spans="1:70" s="3" customFormat="1" ht="67.5" x14ac:dyDescent="0.25">
      <c r="A124" s="34" t="s">
        <v>1061</v>
      </c>
      <c r="B124" s="35" t="s">
        <v>533</v>
      </c>
      <c r="C124" s="196" t="s">
        <v>534</v>
      </c>
      <c r="D124" s="196"/>
      <c r="E124" s="196"/>
      <c r="F124" s="34" t="s">
        <v>477</v>
      </c>
      <c r="G124" s="37">
        <v>-3.25</v>
      </c>
      <c r="H124" s="38">
        <v>297.02999999999997</v>
      </c>
      <c r="I124" s="38"/>
      <c r="J124" s="38">
        <v>297.02999999999997</v>
      </c>
      <c r="K124" s="36" t="s">
        <v>40</v>
      </c>
      <c r="L124" s="38">
        <v>-965.35</v>
      </c>
      <c r="M124" s="38"/>
      <c r="N124" s="39"/>
      <c r="O124" s="38">
        <v>-965.35</v>
      </c>
      <c r="BP124" s="33"/>
      <c r="BQ124" s="40" t="s">
        <v>534</v>
      </c>
      <c r="BR124" s="56"/>
    </row>
    <row r="125" spans="1:70" s="3" customFormat="1" ht="67.5" x14ac:dyDescent="0.25">
      <c r="A125" s="34" t="s">
        <v>521</v>
      </c>
      <c r="B125" s="35" t="s">
        <v>536</v>
      </c>
      <c r="C125" s="196" t="s">
        <v>537</v>
      </c>
      <c r="D125" s="196"/>
      <c r="E125" s="196"/>
      <c r="F125" s="34" t="s">
        <v>538</v>
      </c>
      <c r="G125" s="55">
        <v>-65</v>
      </c>
      <c r="H125" s="38">
        <v>5.39</v>
      </c>
      <c r="I125" s="38"/>
      <c r="J125" s="38">
        <v>5.39</v>
      </c>
      <c r="K125" s="36" t="s">
        <v>40</v>
      </c>
      <c r="L125" s="38">
        <v>-350.35</v>
      </c>
      <c r="M125" s="38"/>
      <c r="N125" s="39"/>
      <c r="O125" s="38">
        <v>-350.35</v>
      </c>
      <c r="BP125" s="33"/>
      <c r="BQ125" s="40" t="s">
        <v>537</v>
      </c>
      <c r="BR125" s="56"/>
    </row>
    <row r="126" spans="1:70" s="3" customFormat="1" ht="67.5" x14ac:dyDescent="0.25">
      <c r="A126" s="34" t="s">
        <v>678</v>
      </c>
      <c r="B126" s="35"/>
      <c r="C126" s="196" t="s">
        <v>540</v>
      </c>
      <c r="D126" s="196"/>
      <c r="E126" s="196"/>
      <c r="F126" s="34" t="s">
        <v>145</v>
      </c>
      <c r="G126" s="37">
        <v>623.15</v>
      </c>
      <c r="H126" s="38"/>
      <c r="I126" s="38"/>
      <c r="J126" s="38"/>
      <c r="K126" s="36" t="s">
        <v>40</v>
      </c>
      <c r="L126" s="38"/>
      <c r="M126" s="38"/>
      <c r="N126" s="39"/>
      <c r="O126" s="38"/>
      <c r="BP126" s="33"/>
      <c r="BQ126" s="40" t="s">
        <v>540</v>
      </c>
      <c r="BR126" s="56"/>
    </row>
    <row r="127" spans="1:70" s="3" customFormat="1" ht="15" x14ac:dyDescent="0.25">
      <c r="A127" s="41"/>
      <c r="B127" s="42"/>
      <c r="C127" s="43" t="s">
        <v>1202</v>
      </c>
      <c r="D127" s="44"/>
      <c r="E127" s="44"/>
      <c r="F127" s="44"/>
      <c r="G127" s="44"/>
      <c r="H127" s="44"/>
      <c r="I127" s="44"/>
      <c r="J127" s="44"/>
      <c r="K127" s="44"/>
      <c r="L127" s="44"/>
      <c r="M127" s="44"/>
      <c r="N127" s="44"/>
      <c r="O127" s="45"/>
      <c r="BP127" s="33"/>
      <c r="BQ127" s="40"/>
      <c r="BR127" s="56"/>
    </row>
    <row r="128" spans="1:70" s="3" customFormat="1" ht="67.5" x14ac:dyDescent="0.25">
      <c r="A128" s="34" t="s">
        <v>680</v>
      </c>
      <c r="B128" s="35"/>
      <c r="C128" s="196" t="s">
        <v>543</v>
      </c>
      <c r="D128" s="196"/>
      <c r="E128" s="196"/>
      <c r="F128" s="34" t="s">
        <v>145</v>
      </c>
      <c r="G128" s="37">
        <v>46.35</v>
      </c>
      <c r="H128" s="38"/>
      <c r="I128" s="38"/>
      <c r="J128" s="38"/>
      <c r="K128" s="36" t="s">
        <v>40</v>
      </c>
      <c r="L128" s="38"/>
      <c r="M128" s="38"/>
      <c r="N128" s="39"/>
      <c r="O128" s="38"/>
      <c r="BP128" s="33"/>
      <c r="BQ128" s="40" t="s">
        <v>543</v>
      </c>
      <c r="BR128" s="56"/>
    </row>
    <row r="129" spans="1:70" s="3" customFormat="1" ht="15" x14ac:dyDescent="0.25">
      <c r="A129" s="41"/>
      <c r="B129" s="42"/>
      <c r="C129" s="43" t="s">
        <v>1203</v>
      </c>
      <c r="D129" s="44"/>
      <c r="E129" s="44"/>
      <c r="F129" s="44"/>
      <c r="G129" s="44"/>
      <c r="H129" s="44"/>
      <c r="I129" s="44"/>
      <c r="J129" s="44"/>
      <c r="K129" s="44"/>
      <c r="L129" s="44"/>
      <c r="M129" s="44"/>
      <c r="N129" s="44"/>
      <c r="O129" s="45"/>
      <c r="BP129" s="33"/>
      <c r="BQ129" s="40"/>
      <c r="BR129" s="56"/>
    </row>
    <row r="130" spans="1:70" s="3" customFormat="1" ht="67.5" x14ac:dyDescent="0.25">
      <c r="A130" s="34" t="s">
        <v>309</v>
      </c>
      <c r="B130" s="35"/>
      <c r="C130" s="196" t="s">
        <v>546</v>
      </c>
      <c r="D130" s="196"/>
      <c r="E130" s="196"/>
      <c r="F130" s="34" t="s">
        <v>404</v>
      </c>
      <c r="G130" s="55">
        <v>1210</v>
      </c>
      <c r="H130" s="38"/>
      <c r="I130" s="38"/>
      <c r="J130" s="38"/>
      <c r="K130" s="36" t="s">
        <v>40</v>
      </c>
      <c r="L130" s="38"/>
      <c r="M130" s="38"/>
      <c r="N130" s="39"/>
      <c r="O130" s="38"/>
      <c r="BP130" s="33"/>
      <c r="BQ130" s="40" t="s">
        <v>546</v>
      </c>
      <c r="BR130" s="56"/>
    </row>
    <row r="131" spans="1:70" s="3" customFormat="1" ht="67.5" x14ac:dyDescent="0.25">
      <c r="A131" s="34" t="s">
        <v>539</v>
      </c>
      <c r="B131" s="35"/>
      <c r="C131" s="196" t="s">
        <v>547</v>
      </c>
      <c r="D131" s="196"/>
      <c r="E131" s="196"/>
      <c r="F131" s="34" t="s">
        <v>404</v>
      </c>
      <c r="G131" s="55">
        <v>90</v>
      </c>
      <c r="H131" s="38"/>
      <c r="I131" s="38"/>
      <c r="J131" s="38"/>
      <c r="K131" s="36" t="s">
        <v>40</v>
      </c>
      <c r="L131" s="38"/>
      <c r="M131" s="38"/>
      <c r="N131" s="39"/>
      <c r="O131" s="38"/>
      <c r="BP131" s="33"/>
      <c r="BQ131" s="40" t="s">
        <v>547</v>
      </c>
      <c r="BR131" s="56"/>
    </row>
    <row r="132" spans="1:70" s="3" customFormat="1" ht="67.5" x14ac:dyDescent="0.25">
      <c r="A132" s="34" t="s">
        <v>542</v>
      </c>
      <c r="B132" s="35"/>
      <c r="C132" s="196" t="s">
        <v>549</v>
      </c>
      <c r="D132" s="196"/>
      <c r="E132" s="196"/>
      <c r="F132" s="34" t="s">
        <v>404</v>
      </c>
      <c r="G132" s="55">
        <v>1300</v>
      </c>
      <c r="H132" s="38"/>
      <c r="I132" s="38"/>
      <c r="J132" s="38"/>
      <c r="K132" s="36" t="s">
        <v>40</v>
      </c>
      <c r="L132" s="38"/>
      <c r="M132" s="38"/>
      <c r="N132" s="39"/>
      <c r="O132" s="38"/>
      <c r="BP132" s="33"/>
      <c r="BQ132" s="40" t="s">
        <v>549</v>
      </c>
      <c r="BR132" s="56"/>
    </row>
    <row r="133" spans="1:70" s="3" customFormat="1" ht="15" x14ac:dyDescent="0.25">
      <c r="A133" s="197" t="s">
        <v>550</v>
      </c>
      <c r="B133" s="198"/>
      <c r="C133" s="198"/>
      <c r="D133" s="198"/>
      <c r="E133" s="198"/>
      <c r="F133" s="198"/>
      <c r="G133" s="198"/>
      <c r="H133" s="198"/>
      <c r="I133" s="198"/>
      <c r="J133" s="198"/>
      <c r="K133" s="198"/>
      <c r="L133" s="198"/>
      <c r="M133" s="198"/>
      <c r="N133" s="198"/>
      <c r="O133" s="199"/>
      <c r="BP133" s="33"/>
      <c r="BQ133" s="40"/>
      <c r="BR133" s="56" t="s">
        <v>550</v>
      </c>
    </row>
    <row r="134" spans="1:70" s="3" customFormat="1" ht="67.5" x14ac:dyDescent="0.25">
      <c r="A134" s="34" t="s">
        <v>311</v>
      </c>
      <c r="B134" s="35" t="s">
        <v>551</v>
      </c>
      <c r="C134" s="196" t="s">
        <v>552</v>
      </c>
      <c r="D134" s="196"/>
      <c r="E134" s="196"/>
      <c r="F134" s="34" t="s">
        <v>553</v>
      </c>
      <c r="G134" s="55">
        <v>125</v>
      </c>
      <c r="H134" s="38" t="s">
        <v>554</v>
      </c>
      <c r="I134" s="38" t="s">
        <v>39</v>
      </c>
      <c r="J134" s="38">
        <v>42.46</v>
      </c>
      <c r="K134" s="36" t="s">
        <v>40</v>
      </c>
      <c r="L134" s="38">
        <v>64052.5</v>
      </c>
      <c r="M134" s="38">
        <v>54345</v>
      </c>
      <c r="N134" s="39" t="s">
        <v>1204</v>
      </c>
      <c r="O134" s="38">
        <v>5307.5</v>
      </c>
      <c r="BP134" s="33"/>
      <c r="BQ134" s="40" t="s">
        <v>552</v>
      </c>
      <c r="BR134" s="56"/>
    </row>
    <row r="135" spans="1:70" s="3" customFormat="1" ht="15" x14ac:dyDescent="0.25">
      <c r="A135" s="41"/>
      <c r="B135" s="42"/>
      <c r="C135" s="43" t="s">
        <v>1205</v>
      </c>
      <c r="D135" s="44"/>
      <c r="E135" s="44"/>
      <c r="F135" s="44"/>
      <c r="G135" s="44"/>
      <c r="H135" s="44"/>
      <c r="I135" s="44"/>
      <c r="J135" s="44"/>
      <c r="K135" s="44"/>
      <c r="L135" s="44"/>
      <c r="M135" s="44"/>
      <c r="N135" s="44"/>
      <c r="O135" s="45"/>
      <c r="BP135" s="33"/>
      <c r="BQ135" s="40"/>
      <c r="BR135" s="56"/>
    </row>
    <row r="136" spans="1:70" s="3" customFormat="1" ht="15" x14ac:dyDescent="0.25">
      <c r="A136" s="46"/>
      <c r="B136" s="47"/>
      <c r="C136" s="47"/>
      <c r="D136" s="47"/>
      <c r="E136" s="48" t="s">
        <v>1206</v>
      </c>
      <c r="F136" s="48"/>
      <c r="G136" s="49"/>
      <c r="H136" s="50"/>
      <c r="I136" s="17"/>
      <c r="J136" s="17"/>
      <c r="K136" s="17"/>
      <c r="L136" s="51">
        <v>53500.35</v>
      </c>
      <c r="M136" s="52"/>
      <c r="N136" s="52"/>
      <c r="O136" s="53"/>
      <c r="BP136" s="33"/>
      <c r="BQ136" s="40"/>
      <c r="BR136" s="56"/>
    </row>
    <row r="137" spans="1:70" s="3" customFormat="1" ht="15" x14ac:dyDescent="0.25">
      <c r="A137" s="46"/>
      <c r="B137" s="47"/>
      <c r="C137" s="47"/>
      <c r="D137" s="47"/>
      <c r="E137" s="48" t="s">
        <v>1207</v>
      </c>
      <c r="F137" s="48"/>
      <c r="G137" s="49"/>
      <c r="H137" s="50"/>
      <c r="I137" s="17"/>
      <c r="J137" s="17"/>
      <c r="K137" s="17"/>
      <c r="L137" s="51">
        <v>28129.05</v>
      </c>
      <c r="M137" s="52"/>
      <c r="N137" s="52"/>
      <c r="O137" s="53"/>
      <c r="BP137" s="33"/>
      <c r="BQ137" s="40"/>
      <c r="BR137" s="56"/>
    </row>
    <row r="138" spans="1:70" s="3" customFormat="1" ht="15" x14ac:dyDescent="0.25">
      <c r="A138" s="46"/>
      <c r="B138" s="47"/>
      <c r="C138" s="47"/>
      <c r="D138" s="47"/>
      <c r="E138" s="48" t="s">
        <v>45</v>
      </c>
      <c r="F138" s="48"/>
      <c r="G138" s="49"/>
      <c r="H138" s="50"/>
      <c r="I138" s="17"/>
      <c r="J138" s="17"/>
      <c r="K138" s="17"/>
      <c r="L138" s="51">
        <v>145681.9</v>
      </c>
      <c r="M138" s="52"/>
      <c r="N138" s="52"/>
      <c r="O138" s="53"/>
      <c r="BP138" s="33"/>
      <c r="BQ138" s="40"/>
      <c r="BR138" s="56"/>
    </row>
    <row r="139" spans="1:70" s="3" customFormat="1" ht="67.5" x14ac:dyDescent="0.25">
      <c r="A139" s="34" t="s">
        <v>315</v>
      </c>
      <c r="B139" s="35"/>
      <c r="C139" s="196" t="s">
        <v>559</v>
      </c>
      <c r="D139" s="196"/>
      <c r="E139" s="196"/>
      <c r="F139" s="34" t="s">
        <v>560</v>
      </c>
      <c r="G139" s="55">
        <v>1</v>
      </c>
      <c r="H139" s="38"/>
      <c r="I139" s="38"/>
      <c r="J139" s="38"/>
      <c r="K139" s="36" t="s">
        <v>40</v>
      </c>
      <c r="L139" s="38"/>
      <c r="M139" s="38"/>
      <c r="N139" s="39"/>
      <c r="O139" s="38"/>
      <c r="BP139" s="33"/>
      <c r="BQ139" s="40" t="s">
        <v>559</v>
      </c>
      <c r="BR139" s="56"/>
    </row>
    <row r="140" spans="1:70" s="3" customFormat="1" ht="67.5" x14ac:dyDescent="0.25">
      <c r="A140" s="34" t="s">
        <v>548</v>
      </c>
      <c r="B140" s="35"/>
      <c r="C140" s="196" t="s">
        <v>562</v>
      </c>
      <c r="D140" s="196"/>
      <c r="E140" s="196"/>
      <c r="F140" s="34" t="s">
        <v>560</v>
      </c>
      <c r="G140" s="55">
        <v>1</v>
      </c>
      <c r="H140" s="38"/>
      <c r="I140" s="38"/>
      <c r="J140" s="38"/>
      <c r="K140" s="36" t="s">
        <v>40</v>
      </c>
      <c r="L140" s="38"/>
      <c r="M140" s="38"/>
      <c r="N140" s="39"/>
      <c r="O140" s="38"/>
      <c r="BP140" s="33"/>
      <c r="BQ140" s="40" t="s">
        <v>562</v>
      </c>
      <c r="BR140" s="56"/>
    </row>
    <row r="141" spans="1:70" s="3" customFormat="1" ht="67.5" x14ac:dyDescent="0.25">
      <c r="A141" s="34" t="s">
        <v>686</v>
      </c>
      <c r="B141" s="35"/>
      <c r="C141" s="196" t="s">
        <v>563</v>
      </c>
      <c r="D141" s="196"/>
      <c r="E141" s="196"/>
      <c r="F141" s="34" t="s">
        <v>560</v>
      </c>
      <c r="G141" s="55">
        <v>1</v>
      </c>
      <c r="H141" s="38"/>
      <c r="I141" s="38"/>
      <c r="J141" s="38"/>
      <c r="K141" s="36" t="s">
        <v>40</v>
      </c>
      <c r="L141" s="38"/>
      <c r="M141" s="38"/>
      <c r="N141" s="39"/>
      <c r="O141" s="38"/>
      <c r="BP141" s="33"/>
      <c r="BQ141" s="40" t="s">
        <v>563</v>
      </c>
      <c r="BR141" s="56"/>
    </row>
    <row r="142" spans="1:70" s="3" customFormat="1" ht="67.5" x14ac:dyDescent="0.25">
      <c r="A142" s="34" t="s">
        <v>1208</v>
      </c>
      <c r="B142" s="35" t="s">
        <v>565</v>
      </c>
      <c r="C142" s="196" t="s">
        <v>566</v>
      </c>
      <c r="D142" s="196"/>
      <c r="E142" s="196"/>
      <c r="F142" s="34" t="s">
        <v>553</v>
      </c>
      <c r="G142" s="55">
        <v>1</v>
      </c>
      <c r="H142" s="38" t="s">
        <v>567</v>
      </c>
      <c r="I142" s="38" t="s">
        <v>39</v>
      </c>
      <c r="J142" s="38">
        <v>42.97</v>
      </c>
      <c r="K142" s="36" t="s">
        <v>40</v>
      </c>
      <c r="L142" s="38">
        <v>597.91</v>
      </c>
      <c r="M142" s="38">
        <v>519.74</v>
      </c>
      <c r="N142" s="39" t="s">
        <v>39</v>
      </c>
      <c r="O142" s="38">
        <v>42.97</v>
      </c>
      <c r="BP142" s="33"/>
      <c r="BQ142" s="40" t="s">
        <v>566</v>
      </c>
      <c r="BR142" s="56"/>
    </row>
    <row r="143" spans="1:70" s="3" customFormat="1" ht="15" x14ac:dyDescent="0.25">
      <c r="A143" s="46"/>
      <c r="B143" s="47"/>
      <c r="C143" s="47"/>
      <c r="D143" s="47"/>
      <c r="E143" s="48" t="s">
        <v>1209</v>
      </c>
      <c r="F143" s="48"/>
      <c r="G143" s="49"/>
      <c r="H143" s="50"/>
      <c r="I143" s="17"/>
      <c r="J143" s="17"/>
      <c r="K143" s="17"/>
      <c r="L143" s="51">
        <v>510.43</v>
      </c>
      <c r="M143" s="52"/>
      <c r="N143" s="52"/>
      <c r="O143" s="53"/>
      <c r="BP143" s="33"/>
      <c r="BQ143" s="40"/>
      <c r="BR143" s="56"/>
    </row>
    <row r="144" spans="1:70" s="3" customFormat="1" ht="15" x14ac:dyDescent="0.25">
      <c r="A144" s="46"/>
      <c r="B144" s="47"/>
      <c r="C144" s="47"/>
      <c r="D144" s="47"/>
      <c r="E144" s="48" t="s">
        <v>1210</v>
      </c>
      <c r="F144" s="48"/>
      <c r="G144" s="49"/>
      <c r="H144" s="50"/>
      <c r="I144" s="17"/>
      <c r="J144" s="17"/>
      <c r="K144" s="17"/>
      <c r="L144" s="51">
        <v>268.37</v>
      </c>
      <c r="M144" s="52"/>
      <c r="N144" s="52"/>
      <c r="O144" s="53"/>
      <c r="BP144" s="33"/>
      <c r="BQ144" s="40"/>
      <c r="BR144" s="56"/>
    </row>
    <row r="145" spans="1:71" s="3" customFormat="1" ht="15" x14ac:dyDescent="0.25">
      <c r="A145" s="46"/>
      <c r="B145" s="47"/>
      <c r="C145" s="47"/>
      <c r="D145" s="47"/>
      <c r="E145" s="48" t="s">
        <v>45</v>
      </c>
      <c r="F145" s="48"/>
      <c r="G145" s="49"/>
      <c r="H145" s="50"/>
      <c r="I145" s="17"/>
      <c r="J145" s="17"/>
      <c r="K145" s="17"/>
      <c r="L145" s="51">
        <v>1376.71</v>
      </c>
      <c r="M145" s="52"/>
      <c r="N145" s="52"/>
      <c r="O145" s="53"/>
      <c r="BP145" s="33"/>
      <c r="BQ145" s="40"/>
      <c r="BR145" s="56"/>
    </row>
    <row r="146" spans="1:71" s="3" customFormat="1" ht="67.5" x14ac:dyDescent="0.25">
      <c r="A146" s="34" t="s">
        <v>561</v>
      </c>
      <c r="B146" s="35"/>
      <c r="C146" s="196" t="s">
        <v>1211</v>
      </c>
      <c r="D146" s="196"/>
      <c r="E146" s="196"/>
      <c r="F146" s="34" t="s">
        <v>573</v>
      </c>
      <c r="G146" s="55">
        <v>1</v>
      </c>
      <c r="H146" s="38"/>
      <c r="I146" s="38"/>
      <c r="J146" s="38"/>
      <c r="K146" s="36" t="s">
        <v>40</v>
      </c>
      <c r="L146" s="38"/>
      <c r="M146" s="38"/>
      <c r="N146" s="39"/>
      <c r="O146" s="38"/>
      <c r="BP146" s="33"/>
      <c r="BQ146" s="40" t="s">
        <v>1211</v>
      </c>
      <c r="BR146" s="56"/>
    </row>
    <row r="147" spans="1:71" s="3" customFormat="1" ht="15" x14ac:dyDescent="0.25">
      <c r="A147" s="197" t="s">
        <v>574</v>
      </c>
      <c r="B147" s="198"/>
      <c r="C147" s="198"/>
      <c r="D147" s="198"/>
      <c r="E147" s="198"/>
      <c r="F147" s="198"/>
      <c r="G147" s="198"/>
      <c r="H147" s="198"/>
      <c r="I147" s="198"/>
      <c r="J147" s="198"/>
      <c r="K147" s="198"/>
      <c r="L147" s="198"/>
      <c r="M147" s="198"/>
      <c r="N147" s="198"/>
      <c r="O147" s="199"/>
      <c r="BP147" s="33"/>
      <c r="BQ147" s="40"/>
      <c r="BR147" s="56" t="s">
        <v>574</v>
      </c>
    </row>
    <row r="148" spans="1:71" s="3" customFormat="1" ht="67.5" x14ac:dyDescent="0.25">
      <c r="A148" s="34" t="s">
        <v>1084</v>
      </c>
      <c r="B148" s="35" t="s">
        <v>576</v>
      </c>
      <c r="C148" s="196" t="s">
        <v>577</v>
      </c>
      <c r="D148" s="196"/>
      <c r="E148" s="196"/>
      <c r="F148" s="34" t="s">
        <v>578</v>
      </c>
      <c r="G148" s="55">
        <v>4</v>
      </c>
      <c r="H148" s="38" t="s">
        <v>579</v>
      </c>
      <c r="I148" s="38"/>
      <c r="J148" s="38">
        <v>116.59</v>
      </c>
      <c r="K148" s="36" t="s">
        <v>40</v>
      </c>
      <c r="L148" s="38">
        <v>1184.56</v>
      </c>
      <c r="M148" s="38">
        <v>718.2</v>
      </c>
      <c r="N148" s="39"/>
      <c r="O148" s="38">
        <v>466.36</v>
      </c>
      <c r="BP148" s="33"/>
      <c r="BQ148" s="40" t="s">
        <v>577</v>
      </c>
      <c r="BR148" s="56"/>
    </row>
    <row r="149" spans="1:71" s="3" customFormat="1" ht="15" x14ac:dyDescent="0.25">
      <c r="A149" s="46"/>
      <c r="B149" s="47"/>
      <c r="C149" s="47"/>
      <c r="D149" s="47"/>
      <c r="E149" s="48" t="s">
        <v>1212</v>
      </c>
      <c r="F149" s="48"/>
      <c r="G149" s="49"/>
      <c r="H149" s="50"/>
      <c r="I149" s="17"/>
      <c r="J149" s="17"/>
      <c r="K149" s="17"/>
      <c r="L149" s="51">
        <v>696.65</v>
      </c>
      <c r="M149" s="52"/>
      <c r="N149" s="52"/>
      <c r="O149" s="53"/>
      <c r="BP149" s="33"/>
      <c r="BQ149" s="40"/>
      <c r="BR149" s="56"/>
    </row>
    <row r="150" spans="1:71" s="3" customFormat="1" ht="15" x14ac:dyDescent="0.25">
      <c r="A150" s="46"/>
      <c r="B150" s="47"/>
      <c r="C150" s="47"/>
      <c r="D150" s="47"/>
      <c r="E150" s="48" t="s">
        <v>1213</v>
      </c>
      <c r="F150" s="48"/>
      <c r="G150" s="49"/>
      <c r="H150" s="50"/>
      <c r="I150" s="17"/>
      <c r="J150" s="17"/>
      <c r="K150" s="17"/>
      <c r="L150" s="51">
        <v>366.28</v>
      </c>
      <c r="M150" s="52"/>
      <c r="N150" s="52"/>
      <c r="O150" s="53"/>
      <c r="BP150" s="33"/>
      <c r="BQ150" s="40"/>
      <c r="BR150" s="56"/>
    </row>
    <row r="151" spans="1:71" s="3" customFormat="1" ht="15" x14ac:dyDescent="0.25">
      <c r="A151" s="46"/>
      <c r="B151" s="47"/>
      <c r="C151" s="47"/>
      <c r="D151" s="47"/>
      <c r="E151" s="48" t="s">
        <v>45</v>
      </c>
      <c r="F151" s="48"/>
      <c r="G151" s="49"/>
      <c r="H151" s="50"/>
      <c r="I151" s="17"/>
      <c r="J151" s="17"/>
      <c r="K151" s="17"/>
      <c r="L151" s="51">
        <v>2247.4899999999998</v>
      </c>
      <c r="M151" s="52"/>
      <c r="N151" s="52"/>
      <c r="O151" s="53"/>
      <c r="BP151" s="33"/>
      <c r="BQ151" s="40"/>
      <c r="BR151" s="56"/>
    </row>
    <row r="152" spans="1:71" s="3" customFormat="1" ht="67.5" x14ac:dyDescent="0.25">
      <c r="A152" s="34" t="s">
        <v>564</v>
      </c>
      <c r="B152" s="35" t="s">
        <v>583</v>
      </c>
      <c r="C152" s="196" t="s">
        <v>584</v>
      </c>
      <c r="D152" s="196"/>
      <c r="E152" s="196"/>
      <c r="F152" s="34" t="s">
        <v>401</v>
      </c>
      <c r="G152" s="54">
        <v>-0.6</v>
      </c>
      <c r="H152" s="38">
        <v>80.81</v>
      </c>
      <c r="I152" s="38"/>
      <c r="J152" s="38">
        <v>80.81</v>
      </c>
      <c r="K152" s="36" t="s">
        <v>40</v>
      </c>
      <c r="L152" s="38">
        <v>-48.49</v>
      </c>
      <c r="M152" s="38"/>
      <c r="N152" s="39"/>
      <c r="O152" s="38">
        <v>-48.49</v>
      </c>
      <c r="BP152" s="33"/>
      <c r="BQ152" s="40" t="s">
        <v>584</v>
      </c>
      <c r="BR152" s="56"/>
    </row>
    <row r="153" spans="1:71" s="3" customFormat="1" ht="67.5" x14ac:dyDescent="0.25">
      <c r="A153" s="34" t="s">
        <v>335</v>
      </c>
      <c r="B153" s="35" t="s">
        <v>586</v>
      </c>
      <c r="C153" s="196" t="s">
        <v>587</v>
      </c>
      <c r="D153" s="196"/>
      <c r="E153" s="196"/>
      <c r="F153" s="34" t="s">
        <v>401</v>
      </c>
      <c r="G153" s="37">
        <v>-2.88</v>
      </c>
      <c r="H153" s="38">
        <v>127.29</v>
      </c>
      <c r="I153" s="38"/>
      <c r="J153" s="38">
        <v>127.29</v>
      </c>
      <c r="K153" s="36" t="s">
        <v>40</v>
      </c>
      <c r="L153" s="38">
        <v>-366.6</v>
      </c>
      <c r="M153" s="38"/>
      <c r="N153" s="39"/>
      <c r="O153" s="38">
        <v>-366.6</v>
      </c>
      <c r="BP153" s="33"/>
      <c r="BQ153" s="40" t="s">
        <v>587</v>
      </c>
      <c r="BR153" s="56"/>
    </row>
    <row r="154" spans="1:71" s="3" customFormat="1" ht="67.5" x14ac:dyDescent="0.25">
      <c r="A154" s="34" t="s">
        <v>575</v>
      </c>
      <c r="B154" s="35" t="s">
        <v>589</v>
      </c>
      <c r="C154" s="196" t="s">
        <v>590</v>
      </c>
      <c r="D154" s="196"/>
      <c r="E154" s="196"/>
      <c r="F154" s="34" t="s">
        <v>487</v>
      </c>
      <c r="G154" s="62">
        <v>-2.4000000000000001E-4</v>
      </c>
      <c r="H154" s="38">
        <v>193833.84</v>
      </c>
      <c r="I154" s="38"/>
      <c r="J154" s="38">
        <v>193833.84</v>
      </c>
      <c r="K154" s="36" t="s">
        <v>40</v>
      </c>
      <c r="L154" s="38">
        <v>-46.52</v>
      </c>
      <c r="M154" s="38"/>
      <c r="N154" s="39"/>
      <c r="O154" s="38">
        <v>-46.52</v>
      </c>
      <c r="BP154" s="33"/>
      <c r="BQ154" s="40" t="s">
        <v>590</v>
      </c>
      <c r="BR154" s="56"/>
    </row>
    <row r="155" spans="1:71" s="3" customFormat="1" ht="67.5" x14ac:dyDescent="0.25">
      <c r="A155" s="34" t="s">
        <v>342</v>
      </c>
      <c r="B155" s="35"/>
      <c r="C155" s="196" t="s">
        <v>592</v>
      </c>
      <c r="D155" s="196"/>
      <c r="E155" s="196"/>
      <c r="F155" s="34" t="s">
        <v>404</v>
      </c>
      <c r="G155" s="55">
        <v>8</v>
      </c>
      <c r="H155" s="38"/>
      <c r="I155" s="38"/>
      <c r="J155" s="38"/>
      <c r="K155" s="36" t="s">
        <v>40</v>
      </c>
      <c r="L155" s="38"/>
      <c r="M155" s="38"/>
      <c r="N155" s="39"/>
      <c r="O155" s="38"/>
      <c r="BP155" s="33"/>
      <c r="BQ155" s="40" t="s">
        <v>592</v>
      </c>
      <c r="BR155" s="56"/>
    </row>
    <row r="156" spans="1:71" s="3" customFormat="1" ht="67.5" x14ac:dyDescent="0.25">
      <c r="A156" s="34" t="s">
        <v>345</v>
      </c>
      <c r="B156" s="35"/>
      <c r="C156" s="196" t="s">
        <v>594</v>
      </c>
      <c r="D156" s="196"/>
      <c r="E156" s="196"/>
      <c r="F156" s="34" t="s">
        <v>404</v>
      </c>
      <c r="G156" s="55">
        <v>1</v>
      </c>
      <c r="H156" s="38"/>
      <c r="I156" s="38"/>
      <c r="J156" s="38"/>
      <c r="K156" s="36" t="s">
        <v>40</v>
      </c>
      <c r="L156" s="38"/>
      <c r="M156" s="38"/>
      <c r="N156" s="39"/>
      <c r="O156" s="38"/>
      <c r="BP156" s="33"/>
      <c r="BQ156" s="40" t="s">
        <v>594</v>
      </c>
      <c r="BR156" s="56"/>
    </row>
    <row r="157" spans="1:71" s="3" customFormat="1" ht="67.5" x14ac:dyDescent="0.25">
      <c r="A157" s="34" t="s">
        <v>690</v>
      </c>
      <c r="B157" s="35"/>
      <c r="C157" s="196" t="s">
        <v>596</v>
      </c>
      <c r="D157" s="196"/>
      <c r="E157" s="196"/>
      <c r="F157" s="34" t="s">
        <v>404</v>
      </c>
      <c r="G157" s="55">
        <v>5</v>
      </c>
      <c r="H157" s="38"/>
      <c r="I157" s="38"/>
      <c r="J157" s="38"/>
      <c r="K157" s="36" t="s">
        <v>40</v>
      </c>
      <c r="L157" s="38"/>
      <c r="M157" s="38"/>
      <c r="N157" s="39"/>
      <c r="O157" s="38"/>
      <c r="BP157" s="33"/>
      <c r="BQ157" s="40" t="s">
        <v>596</v>
      </c>
      <c r="BR157" s="56"/>
    </row>
    <row r="158" spans="1:71" s="3" customFormat="1" ht="67.5" x14ac:dyDescent="0.25">
      <c r="A158" s="34" t="s">
        <v>591</v>
      </c>
      <c r="B158" s="35"/>
      <c r="C158" s="196" t="s">
        <v>598</v>
      </c>
      <c r="D158" s="196"/>
      <c r="E158" s="196"/>
      <c r="F158" s="34" t="s">
        <v>404</v>
      </c>
      <c r="G158" s="55">
        <v>3</v>
      </c>
      <c r="H158" s="38"/>
      <c r="I158" s="38"/>
      <c r="J158" s="38"/>
      <c r="K158" s="36" t="s">
        <v>40</v>
      </c>
      <c r="L158" s="38"/>
      <c r="M158" s="38"/>
      <c r="N158" s="39"/>
      <c r="O158" s="38"/>
      <c r="BP158" s="33"/>
      <c r="BQ158" s="40" t="s">
        <v>598</v>
      </c>
      <c r="BR158" s="56"/>
    </row>
    <row r="159" spans="1:71" s="3" customFormat="1" ht="22.5" x14ac:dyDescent="0.25">
      <c r="A159" s="204" t="s">
        <v>348</v>
      </c>
      <c r="B159" s="205"/>
      <c r="C159" s="205"/>
      <c r="D159" s="205"/>
      <c r="E159" s="205"/>
      <c r="F159" s="205"/>
      <c r="G159" s="205"/>
      <c r="H159" s="205"/>
      <c r="I159" s="205"/>
      <c r="J159" s="205"/>
      <c r="K159" s="206"/>
      <c r="L159" s="38">
        <v>241851.7</v>
      </c>
      <c r="M159" s="38">
        <v>175211.84</v>
      </c>
      <c r="N159" s="38" t="s">
        <v>1214</v>
      </c>
      <c r="O159" s="38">
        <v>40047.730000000003</v>
      </c>
      <c r="BS159" s="40" t="s">
        <v>348</v>
      </c>
    </row>
    <row r="160" spans="1:71" s="3" customFormat="1" ht="15" x14ac:dyDescent="0.25">
      <c r="A160" s="204" t="s">
        <v>350</v>
      </c>
      <c r="B160" s="205"/>
      <c r="C160" s="205"/>
      <c r="D160" s="205"/>
      <c r="E160" s="205"/>
      <c r="F160" s="205"/>
      <c r="G160" s="205"/>
      <c r="H160" s="205"/>
      <c r="I160" s="205"/>
      <c r="J160" s="205"/>
      <c r="K160" s="206"/>
      <c r="L160" s="38">
        <v>173499.03</v>
      </c>
      <c r="M160" s="38"/>
      <c r="N160" s="38"/>
      <c r="O160" s="38"/>
      <c r="BS160" s="40" t="s">
        <v>350</v>
      </c>
    </row>
    <row r="161" spans="1:72" s="3" customFormat="1" ht="15" x14ac:dyDescent="0.25">
      <c r="A161" s="201" t="s">
        <v>351</v>
      </c>
      <c r="B161" s="202"/>
      <c r="C161" s="202"/>
      <c r="D161" s="202"/>
      <c r="E161" s="202"/>
      <c r="F161" s="202"/>
      <c r="G161" s="202"/>
      <c r="H161" s="202"/>
      <c r="I161" s="202"/>
      <c r="J161" s="202"/>
      <c r="K161" s="203"/>
      <c r="L161" s="57"/>
      <c r="M161" s="57"/>
      <c r="N161" s="57"/>
      <c r="O161" s="57"/>
      <c r="BS161" s="40"/>
      <c r="BT161" s="2" t="s">
        <v>351</v>
      </c>
    </row>
    <row r="162" spans="1:72" s="3" customFormat="1" ht="15" x14ac:dyDescent="0.25">
      <c r="A162" s="201" t="s">
        <v>1215</v>
      </c>
      <c r="B162" s="202"/>
      <c r="C162" s="202"/>
      <c r="D162" s="202"/>
      <c r="E162" s="202"/>
      <c r="F162" s="202"/>
      <c r="G162" s="202"/>
      <c r="H162" s="202"/>
      <c r="I162" s="202"/>
      <c r="J162" s="202"/>
      <c r="K162" s="203"/>
      <c r="L162" s="57">
        <v>345.84</v>
      </c>
      <c r="M162" s="57"/>
      <c r="N162" s="57"/>
      <c r="O162" s="57"/>
      <c r="BS162" s="40"/>
      <c r="BT162" s="2" t="s">
        <v>1215</v>
      </c>
    </row>
    <row r="163" spans="1:72" s="3" customFormat="1" ht="15" x14ac:dyDescent="0.25">
      <c r="A163" s="201" t="s">
        <v>1216</v>
      </c>
      <c r="B163" s="202"/>
      <c r="C163" s="202"/>
      <c r="D163" s="202"/>
      <c r="E163" s="202"/>
      <c r="F163" s="202"/>
      <c r="G163" s="202"/>
      <c r="H163" s="202"/>
      <c r="I163" s="202"/>
      <c r="J163" s="202"/>
      <c r="K163" s="203"/>
      <c r="L163" s="57">
        <v>173153.19</v>
      </c>
      <c r="M163" s="57"/>
      <c r="N163" s="57"/>
      <c r="O163" s="57"/>
      <c r="BS163" s="40"/>
      <c r="BT163" s="2" t="s">
        <v>1216</v>
      </c>
    </row>
    <row r="164" spans="1:72" s="3" customFormat="1" ht="15" x14ac:dyDescent="0.25">
      <c r="A164" s="204" t="s">
        <v>354</v>
      </c>
      <c r="B164" s="205"/>
      <c r="C164" s="205"/>
      <c r="D164" s="205"/>
      <c r="E164" s="205"/>
      <c r="F164" s="205"/>
      <c r="G164" s="205"/>
      <c r="H164" s="205"/>
      <c r="I164" s="205"/>
      <c r="J164" s="205"/>
      <c r="K164" s="206"/>
      <c r="L164" s="38">
        <v>91226.93</v>
      </c>
      <c r="M164" s="38"/>
      <c r="N164" s="38"/>
      <c r="O164" s="38"/>
      <c r="BS164" s="40" t="s">
        <v>354</v>
      </c>
    </row>
    <row r="165" spans="1:72" s="3" customFormat="1" ht="15" x14ac:dyDescent="0.25">
      <c r="A165" s="201" t="s">
        <v>351</v>
      </c>
      <c r="B165" s="202"/>
      <c r="C165" s="202"/>
      <c r="D165" s="202"/>
      <c r="E165" s="202"/>
      <c r="F165" s="202"/>
      <c r="G165" s="202"/>
      <c r="H165" s="202"/>
      <c r="I165" s="202"/>
      <c r="J165" s="202"/>
      <c r="K165" s="203"/>
      <c r="L165" s="57"/>
      <c r="M165" s="57"/>
      <c r="N165" s="57"/>
      <c r="O165" s="57"/>
      <c r="BS165" s="40"/>
      <c r="BT165" s="2" t="s">
        <v>351</v>
      </c>
    </row>
    <row r="166" spans="1:72" s="3" customFormat="1" ht="15" x14ac:dyDescent="0.25">
      <c r="A166" s="201" t="s">
        <v>1217</v>
      </c>
      <c r="B166" s="202"/>
      <c r="C166" s="202"/>
      <c r="D166" s="202"/>
      <c r="E166" s="202"/>
      <c r="F166" s="202"/>
      <c r="G166" s="202"/>
      <c r="H166" s="202"/>
      <c r="I166" s="202"/>
      <c r="J166" s="202"/>
      <c r="K166" s="203"/>
      <c r="L166" s="57">
        <v>91226.93</v>
      </c>
      <c r="M166" s="57"/>
      <c r="N166" s="57"/>
      <c r="O166" s="57"/>
      <c r="BS166" s="40"/>
      <c r="BT166" s="2" t="s">
        <v>1217</v>
      </c>
    </row>
    <row r="167" spans="1:72" s="3" customFormat="1" ht="15" x14ac:dyDescent="0.25">
      <c r="A167" s="204" t="s">
        <v>357</v>
      </c>
      <c r="B167" s="205"/>
      <c r="C167" s="205"/>
      <c r="D167" s="205"/>
      <c r="E167" s="205"/>
      <c r="F167" s="205"/>
      <c r="G167" s="205"/>
      <c r="H167" s="205"/>
      <c r="I167" s="205"/>
      <c r="J167" s="205"/>
      <c r="K167" s="206"/>
      <c r="L167" s="38"/>
      <c r="M167" s="38"/>
      <c r="N167" s="38"/>
      <c r="O167" s="38"/>
      <c r="BS167" s="40" t="s">
        <v>357</v>
      </c>
    </row>
    <row r="168" spans="1:72" s="3" customFormat="1" ht="15" x14ac:dyDescent="0.25">
      <c r="A168" s="201" t="s">
        <v>603</v>
      </c>
      <c r="B168" s="202"/>
      <c r="C168" s="202"/>
      <c r="D168" s="202"/>
      <c r="E168" s="202"/>
      <c r="F168" s="202"/>
      <c r="G168" s="202"/>
      <c r="H168" s="202"/>
      <c r="I168" s="202"/>
      <c r="J168" s="202"/>
      <c r="K168" s="203"/>
      <c r="L168" s="57"/>
      <c r="M168" s="57"/>
      <c r="N168" s="57"/>
      <c r="O168" s="57"/>
      <c r="BS168" s="40"/>
      <c r="BT168" s="2" t="s">
        <v>603</v>
      </c>
    </row>
    <row r="169" spans="1:72" s="3" customFormat="1" ht="15" x14ac:dyDescent="0.25">
      <c r="A169" s="201" t="s">
        <v>604</v>
      </c>
      <c r="B169" s="202"/>
      <c r="C169" s="202"/>
      <c r="D169" s="202"/>
      <c r="E169" s="202"/>
      <c r="F169" s="202"/>
      <c r="G169" s="202"/>
      <c r="H169" s="202"/>
      <c r="I169" s="202"/>
      <c r="J169" s="202"/>
      <c r="K169" s="203"/>
      <c r="L169" s="57"/>
      <c r="M169" s="57"/>
      <c r="N169" s="57"/>
      <c r="O169" s="57"/>
      <c r="BS169" s="40"/>
      <c r="BT169" s="2" t="s">
        <v>604</v>
      </c>
    </row>
    <row r="170" spans="1:72" s="3" customFormat="1" ht="22.5" x14ac:dyDescent="0.25">
      <c r="A170" s="201" t="s">
        <v>1218</v>
      </c>
      <c r="B170" s="202"/>
      <c r="C170" s="202"/>
      <c r="D170" s="202"/>
      <c r="E170" s="202"/>
      <c r="F170" s="202"/>
      <c r="G170" s="202"/>
      <c r="H170" s="202"/>
      <c r="I170" s="202"/>
      <c r="J170" s="202"/>
      <c r="K170" s="203"/>
      <c r="L170" s="57">
        <v>426.37</v>
      </c>
      <c r="M170" s="57">
        <v>367.04</v>
      </c>
      <c r="N170" s="57" t="s">
        <v>856</v>
      </c>
      <c r="O170" s="57">
        <v>18.59</v>
      </c>
      <c r="BS170" s="40"/>
      <c r="BT170" s="2" t="s">
        <v>1218</v>
      </c>
    </row>
    <row r="171" spans="1:72" s="3" customFormat="1" ht="15" x14ac:dyDescent="0.25">
      <c r="A171" s="201" t="s">
        <v>857</v>
      </c>
      <c r="B171" s="202"/>
      <c r="C171" s="202"/>
      <c r="D171" s="202"/>
      <c r="E171" s="202"/>
      <c r="F171" s="202"/>
      <c r="G171" s="202"/>
      <c r="H171" s="202"/>
      <c r="I171" s="202"/>
      <c r="J171" s="202"/>
      <c r="K171" s="203"/>
      <c r="L171" s="57">
        <v>345.84</v>
      </c>
      <c r="M171" s="57"/>
      <c r="N171" s="57"/>
      <c r="O171" s="57"/>
      <c r="BS171" s="40"/>
      <c r="BT171" s="2" t="s">
        <v>857</v>
      </c>
    </row>
    <row r="172" spans="1:72" s="3" customFormat="1" ht="15" x14ac:dyDescent="0.25">
      <c r="A172" s="201" t="s">
        <v>858</v>
      </c>
      <c r="B172" s="202"/>
      <c r="C172" s="202"/>
      <c r="D172" s="202"/>
      <c r="E172" s="202"/>
      <c r="F172" s="202"/>
      <c r="G172" s="202"/>
      <c r="H172" s="202"/>
      <c r="I172" s="202"/>
      <c r="J172" s="202"/>
      <c r="K172" s="203"/>
      <c r="L172" s="57">
        <v>187.63</v>
      </c>
      <c r="M172" s="57"/>
      <c r="N172" s="57"/>
      <c r="O172" s="57"/>
      <c r="BS172" s="40"/>
      <c r="BT172" s="2" t="s">
        <v>858</v>
      </c>
    </row>
    <row r="173" spans="1:72" s="3" customFormat="1" ht="15" x14ac:dyDescent="0.25">
      <c r="A173" s="201" t="s">
        <v>608</v>
      </c>
      <c r="B173" s="202"/>
      <c r="C173" s="202"/>
      <c r="D173" s="202"/>
      <c r="E173" s="202"/>
      <c r="F173" s="202"/>
      <c r="G173" s="202"/>
      <c r="H173" s="202"/>
      <c r="I173" s="202"/>
      <c r="J173" s="202"/>
      <c r="K173" s="203"/>
      <c r="L173" s="57">
        <v>959.84</v>
      </c>
      <c r="M173" s="57"/>
      <c r="N173" s="57"/>
      <c r="O173" s="57"/>
      <c r="BS173" s="40"/>
      <c r="BT173" s="2" t="s">
        <v>608</v>
      </c>
    </row>
    <row r="174" spans="1:72" s="3" customFormat="1" ht="15" x14ac:dyDescent="0.25">
      <c r="A174" s="201" t="s">
        <v>609</v>
      </c>
      <c r="B174" s="202"/>
      <c r="C174" s="202"/>
      <c r="D174" s="202"/>
      <c r="E174" s="202"/>
      <c r="F174" s="202"/>
      <c r="G174" s="202"/>
      <c r="H174" s="202"/>
      <c r="I174" s="202"/>
      <c r="J174" s="202"/>
      <c r="K174" s="203"/>
      <c r="L174" s="57">
        <v>959.84</v>
      </c>
      <c r="M174" s="57"/>
      <c r="N174" s="57"/>
      <c r="O174" s="57"/>
      <c r="BS174" s="40"/>
      <c r="BT174" s="2" t="s">
        <v>609</v>
      </c>
    </row>
    <row r="175" spans="1:72" s="3" customFormat="1" ht="15" x14ac:dyDescent="0.25">
      <c r="A175" s="201" t="s">
        <v>610</v>
      </c>
      <c r="B175" s="202"/>
      <c r="C175" s="202"/>
      <c r="D175" s="202"/>
      <c r="E175" s="202"/>
      <c r="F175" s="202"/>
      <c r="G175" s="202"/>
      <c r="H175" s="202"/>
      <c r="I175" s="202"/>
      <c r="J175" s="202"/>
      <c r="K175" s="203"/>
      <c r="L175" s="57"/>
      <c r="M175" s="57"/>
      <c r="N175" s="57"/>
      <c r="O175" s="57"/>
      <c r="BS175" s="40"/>
      <c r="BT175" s="2" t="s">
        <v>610</v>
      </c>
    </row>
    <row r="176" spans="1:72" s="3" customFormat="1" ht="15" x14ac:dyDescent="0.25">
      <c r="A176" s="201" t="s">
        <v>611</v>
      </c>
      <c r="B176" s="202"/>
      <c r="C176" s="202"/>
      <c r="D176" s="202"/>
      <c r="E176" s="202"/>
      <c r="F176" s="202"/>
      <c r="G176" s="202"/>
      <c r="H176" s="202"/>
      <c r="I176" s="202"/>
      <c r="J176" s="202"/>
      <c r="K176" s="203"/>
      <c r="L176" s="57"/>
      <c r="M176" s="57"/>
      <c r="N176" s="57"/>
      <c r="O176" s="57"/>
      <c r="BS176" s="40"/>
      <c r="BT176" s="2" t="s">
        <v>611</v>
      </c>
    </row>
    <row r="177" spans="1:73" s="3" customFormat="1" ht="22.5" x14ac:dyDescent="0.25">
      <c r="A177" s="201" t="s">
        <v>1219</v>
      </c>
      <c r="B177" s="202"/>
      <c r="C177" s="202"/>
      <c r="D177" s="202"/>
      <c r="E177" s="202"/>
      <c r="F177" s="202"/>
      <c r="G177" s="202"/>
      <c r="H177" s="202"/>
      <c r="I177" s="202"/>
      <c r="J177" s="202"/>
      <c r="K177" s="203"/>
      <c r="L177" s="57">
        <v>241425.33</v>
      </c>
      <c r="M177" s="57">
        <v>174844.79999999999</v>
      </c>
      <c r="N177" s="57" t="s">
        <v>1220</v>
      </c>
      <c r="O177" s="57">
        <v>40029.14</v>
      </c>
      <c r="BS177" s="40"/>
      <c r="BT177" s="2" t="s">
        <v>1219</v>
      </c>
    </row>
    <row r="178" spans="1:73" s="3" customFormat="1" ht="15" x14ac:dyDescent="0.25">
      <c r="A178" s="201" t="s">
        <v>1221</v>
      </c>
      <c r="B178" s="202"/>
      <c r="C178" s="202"/>
      <c r="D178" s="202"/>
      <c r="E178" s="202"/>
      <c r="F178" s="202"/>
      <c r="G178" s="202"/>
      <c r="H178" s="202"/>
      <c r="I178" s="202"/>
      <c r="J178" s="202"/>
      <c r="K178" s="203"/>
      <c r="L178" s="57">
        <v>173153.19</v>
      </c>
      <c r="M178" s="57"/>
      <c r="N178" s="57"/>
      <c r="O178" s="57"/>
      <c r="BS178" s="40"/>
      <c r="BT178" s="2" t="s">
        <v>1221</v>
      </c>
    </row>
    <row r="179" spans="1:73" s="3" customFormat="1" ht="15" x14ac:dyDescent="0.25">
      <c r="A179" s="201" t="s">
        <v>1222</v>
      </c>
      <c r="B179" s="202"/>
      <c r="C179" s="202"/>
      <c r="D179" s="202"/>
      <c r="E179" s="202"/>
      <c r="F179" s="202"/>
      <c r="G179" s="202"/>
      <c r="H179" s="202"/>
      <c r="I179" s="202"/>
      <c r="J179" s="202"/>
      <c r="K179" s="203"/>
      <c r="L179" s="57">
        <v>91039.3</v>
      </c>
      <c r="M179" s="57"/>
      <c r="N179" s="57"/>
      <c r="O179" s="57"/>
      <c r="BS179" s="40"/>
      <c r="BT179" s="2" t="s">
        <v>1222</v>
      </c>
    </row>
    <row r="180" spans="1:73" s="3" customFormat="1" ht="15" x14ac:dyDescent="0.25">
      <c r="A180" s="201" t="s">
        <v>608</v>
      </c>
      <c r="B180" s="202"/>
      <c r="C180" s="202"/>
      <c r="D180" s="202"/>
      <c r="E180" s="202"/>
      <c r="F180" s="202"/>
      <c r="G180" s="202"/>
      <c r="H180" s="202"/>
      <c r="I180" s="202"/>
      <c r="J180" s="202"/>
      <c r="K180" s="203"/>
      <c r="L180" s="57">
        <v>505617.82</v>
      </c>
      <c r="M180" s="57"/>
      <c r="N180" s="57"/>
      <c r="O180" s="57"/>
      <c r="BS180" s="40"/>
      <c r="BT180" s="2" t="s">
        <v>608</v>
      </c>
    </row>
    <row r="181" spans="1:73" s="3" customFormat="1" ht="15" x14ac:dyDescent="0.25">
      <c r="A181" s="201" t="s">
        <v>609</v>
      </c>
      <c r="B181" s="202"/>
      <c r="C181" s="202"/>
      <c r="D181" s="202"/>
      <c r="E181" s="202"/>
      <c r="F181" s="202"/>
      <c r="G181" s="202"/>
      <c r="H181" s="202"/>
      <c r="I181" s="202"/>
      <c r="J181" s="202"/>
      <c r="K181" s="203"/>
      <c r="L181" s="57">
        <v>505617.82</v>
      </c>
      <c r="M181" s="57"/>
      <c r="N181" s="57"/>
      <c r="O181" s="57"/>
      <c r="BS181" s="40"/>
      <c r="BT181" s="2" t="s">
        <v>609</v>
      </c>
    </row>
    <row r="182" spans="1:73" s="3" customFormat="1" ht="15" x14ac:dyDescent="0.25">
      <c r="A182" s="201" t="s">
        <v>367</v>
      </c>
      <c r="B182" s="202"/>
      <c r="C182" s="202"/>
      <c r="D182" s="202"/>
      <c r="E182" s="202"/>
      <c r="F182" s="202"/>
      <c r="G182" s="202"/>
      <c r="H182" s="202"/>
      <c r="I182" s="202"/>
      <c r="J182" s="202"/>
      <c r="K182" s="203"/>
      <c r="L182" s="57">
        <v>506577.66</v>
      </c>
      <c r="M182" s="57"/>
      <c r="N182" s="57"/>
      <c r="O182" s="57"/>
      <c r="BS182" s="40"/>
      <c r="BT182" s="2" t="s">
        <v>367</v>
      </c>
    </row>
    <row r="183" spans="1:73" s="3" customFormat="1" ht="15" x14ac:dyDescent="0.25">
      <c r="A183" s="201" t="s">
        <v>368</v>
      </c>
      <c r="B183" s="202"/>
      <c r="C183" s="202"/>
      <c r="D183" s="202"/>
      <c r="E183" s="202"/>
      <c r="F183" s="202"/>
      <c r="G183" s="202"/>
      <c r="H183" s="202"/>
      <c r="I183" s="202"/>
      <c r="J183" s="202"/>
      <c r="K183" s="203"/>
      <c r="L183" s="57"/>
      <c r="M183" s="57"/>
      <c r="N183" s="57"/>
      <c r="O183" s="57"/>
      <c r="BS183" s="40"/>
      <c r="BT183" s="2" t="s">
        <v>368</v>
      </c>
    </row>
    <row r="184" spans="1:73" s="3" customFormat="1" ht="15" x14ac:dyDescent="0.25">
      <c r="A184" s="201" t="s">
        <v>369</v>
      </c>
      <c r="B184" s="202"/>
      <c r="C184" s="202"/>
      <c r="D184" s="202"/>
      <c r="E184" s="202"/>
      <c r="F184" s="202"/>
      <c r="G184" s="202"/>
      <c r="H184" s="202"/>
      <c r="I184" s="202"/>
      <c r="J184" s="202"/>
      <c r="K184" s="203"/>
      <c r="L184" s="57">
        <v>40047.730000000003</v>
      </c>
      <c r="M184" s="57"/>
      <c r="N184" s="57"/>
      <c r="O184" s="57"/>
      <c r="BS184" s="40"/>
      <c r="BT184" s="2" t="s">
        <v>369</v>
      </c>
    </row>
    <row r="185" spans="1:73" s="3" customFormat="1" ht="15" x14ac:dyDescent="0.25">
      <c r="A185" s="201" t="s">
        <v>370</v>
      </c>
      <c r="B185" s="202"/>
      <c r="C185" s="202"/>
      <c r="D185" s="202"/>
      <c r="E185" s="202"/>
      <c r="F185" s="202"/>
      <c r="G185" s="202"/>
      <c r="H185" s="202"/>
      <c r="I185" s="202"/>
      <c r="J185" s="202"/>
      <c r="K185" s="203"/>
      <c r="L185" s="57">
        <v>26592.13</v>
      </c>
      <c r="M185" s="57"/>
      <c r="N185" s="57"/>
      <c r="O185" s="57"/>
      <c r="BS185" s="40"/>
      <c r="BT185" s="2" t="s">
        <v>370</v>
      </c>
    </row>
    <row r="186" spans="1:73" s="3" customFormat="1" ht="15" x14ac:dyDescent="0.25">
      <c r="A186" s="201" t="s">
        <v>371</v>
      </c>
      <c r="B186" s="202"/>
      <c r="C186" s="202"/>
      <c r="D186" s="202"/>
      <c r="E186" s="202"/>
      <c r="F186" s="202"/>
      <c r="G186" s="202"/>
      <c r="H186" s="202"/>
      <c r="I186" s="202"/>
      <c r="J186" s="202"/>
      <c r="K186" s="203"/>
      <c r="L186" s="57">
        <v>178876.35</v>
      </c>
      <c r="M186" s="57"/>
      <c r="N186" s="57"/>
      <c r="O186" s="57"/>
      <c r="BS186" s="40"/>
      <c r="BT186" s="2" t="s">
        <v>371</v>
      </c>
    </row>
    <row r="187" spans="1:73" s="3" customFormat="1" ht="15" x14ac:dyDescent="0.25">
      <c r="A187" s="201" t="s">
        <v>372</v>
      </c>
      <c r="B187" s="202"/>
      <c r="C187" s="202"/>
      <c r="D187" s="202"/>
      <c r="E187" s="202"/>
      <c r="F187" s="202"/>
      <c r="G187" s="202"/>
      <c r="H187" s="202"/>
      <c r="I187" s="202"/>
      <c r="J187" s="202"/>
      <c r="K187" s="203"/>
      <c r="L187" s="57">
        <v>173499.03</v>
      </c>
      <c r="M187" s="57"/>
      <c r="N187" s="57"/>
      <c r="O187" s="57"/>
      <c r="BS187" s="40"/>
      <c r="BT187" s="2" t="s">
        <v>372</v>
      </c>
    </row>
    <row r="188" spans="1:73" s="3" customFormat="1" ht="15" x14ac:dyDescent="0.25">
      <c r="A188" s="201" t="s">
        <v>373</v>
      </c>
      <c r="B188" s="202"/>
      <c r="C188" s="202"/>
      <c r="D188" s="202"/>
      <c r="E188" s="202"/>
      <c r="F188" s="202"/>
      <c r="G188" s="202"/>
      <c r="H188" s="202"/>
      <c r="I188" s="202"/>
      <c r="J188" s="202"/>
      <c r="K188" s="203"/>
      <c r="L188" s="57">
        <v>91226.93</v>
      </c>
      <c r="M188" s="57"/>
      <c r="N188" s="57"/>
      <c r="O188" s="57"/>
      <c r="BS188" s="40"/>
      <c r="BT188" s="2" t="s">
        <v>373</v>
      </c>
    </row>
    <row r="189" spans="1:73" s="3" customFormat="1" ht="15" x14ac:dyDescent="0.25">
      <c r="A189" s="201" t="s">
        <v>374</v>
      </c>
      <c r="B189" s="202"/>
      <c r="C189" s="202"/>
      <c r="D189" s="202"/>
      <c r="E189" s="202"/>
      <c r="F189" s="202"/>
      <c r="G189" s="202"/>
      <c r="H189" s="202"/>
      <c r="I189" s="202"/>
      <c r="J189" s="202"/>
      <c r="K189" s="203"/>
      <c r="L189" s="57">
        <f>L182*0.052</f>
        <v>26342.038319999996</v>
      </c>
      <c r="M189" s="57"/>
      <c r="N189" s="57"/>
      <c r="O189" s="57"/>
      <c r="BS189" s="40"/>
      <c r="BT189" s="2" t="s">
        <v>374</v>
      </c>
    </row>
    <row r="190" spans="1:73" s="3" customFormat="1" ht="15" x14ac:dyDescent="0.25">
      <c r="A190" s="204" t="s">
        <v>367</v>
      </c>
      <c r="B190" s="205"/>
      <c r="C190" s="205"/>
      <c r="D190" s="205"/>
      <c r="E190" s="205"/>
      <c r="F190" s="205"/>
      <c r="G190" s="205"/>
      <c r="H190" s="205"/>
      <c r="I190" s="205"/>
      <c r="J190" s="205"/>
      <c r="K190" s="206"/>
      <c r="L190" s="38">
        <f>L182+L189</f>
        <v>532919.69831999997</v>
      </c>
      <c r="M190" s="38"/>
      <c r="N190" s="38"/>
      <c r="O190" s="38"/>
      <c r="BS190" s="40"/>
      <c r="BU190" s="40" t="s">
        <v>367</v>
      </c>
    </row>
    <row r="191" spans="1:73" s="3" customFormat="1" ht="15" x14ac:dyDescent="0.25">
      <c r="A191" s="201" t="s">
        <v>375</v>
      </c>
      <c r="B191" s="202"/>
      <c r="C191" s="202"/>
      <c r="D191" s="202"/>
      <c r="E191" s="202"/>
      <c r="F191" s="202"/>
      <c r="G191" s="202"/>
      <c r="H191" s="202"/>
      <c r="I191" s="202"/>
      <c r="J191" s="202"/>
      <c r="K191" s="203"/>
      <c r="L191" s="57">
        <f>L190*0.021</f>
        <v>11191.313664720001</v>
      </c>
      <c r="M191" s="57"/>
      <c r="N191" s="57"/>
      <c r="O191" s="57"/>
      <c r="BS191" s="40"/>
      <c r="BT191" s="2" t="s">
        <v>375</v>
      </c>
      <c r="BU191" s="40"/>
    </row>
    <row r="192" spans="1:73" s="3" customFormat="1" ht="15" x14ac:dyDescent="0.25">
      <c r="A192" s="201" t="s">
        <v>376</v>
      </c>
      <c r="B192" s="202"/>
      <c r="C192" s="202"/>
      <c r="D192" s="202"/>
      <c r="E192" s="202"/>
      <c r="F192" s="202"/>
      <c r="G192" s="202"/>
      <c r="H192" s="202"/>
      <c r="I192" s="202"/>
      <c r="J192" s="202"/>
      <c r="K192" s="203"/>
      <c r="L192" s="57">
        <f>L190*0.035</f>
        <v>18652.1894412</v>
      </c>
      <c r="M192" s="57"/>
      <c r="N192" s="57"/>
      <c r="O192" s="57"/>
      <c r="BS192" s="40"/>
      <c r="BT192" s="2" t="s">
        <v>376</v>
      </c>
      <c r="BU192" s="40"/>
    </row>
    <row r="193" spans="1:95" s="3" customFormat="1" ht="15" x14ac:dyDescent="0.25">
      <c r="A193" s="201" t="s">
        <v>377</v>
      </c>
      <c r="B193" s="202"/>
      <c r="C193" s="202"/>
      <c r="D193" s="202"/>
      <c r="E193" s="202"/>
      <c r="F193" s="202"/>
      <c r="G193" s="202"/>
      <c r="H193" s="202"/>
      <c r="I193" s="202"/>
      <c r="J193" s="202"/>
      <c r="K193" s="203"/>
      <c r="L193" s="57">
        <f>L190*0.025</f>
        <v>13322.992458000001</v>
      </c>
      <c r="M193" s="57"/>
      <c r="N193" s="57"/>
      <c r="O193" s="57"/>
      <c r="BS193" s="40"/>
      <c r="BT193" s="2" t="s">
        <v>377</v>
      </c>
      <c r="BU193" s="40"/>
    </row>
    <row r="194" spans="1:95" s="3" customFormat="1" ht="15" x14ac:dyDescent="0.25">
      <c r="A194" s="201" t="s">
        <v>378</v>
      </c>
      <c r="B194" s="202"/>
      <c r="C194" s="202"/>
      <c r="D194" s="202"/>
      <c r="E194" s="202"/>
      <c r="F194" s="202"/>
      <c r="G194" s="202"/>
      <c r="H194" s="202"/>
      <c r="I194" s="202"/>
      <c r="J194" s="202"/>
      <c r="K194" s="203"/>
      <c r="L194" s="57">
        <f>L190*0.02</f>
        <v>10658.393966399999</v>
      </c>
      <c r="M194" s="57"/>
      <c r="N194" s="57"/>
      <c r="O194" s="57"/>
      <c r="BS194" s="40"/>
      <c r="BT194" s="2" t="s">
        <v>378</v>
      </c>
      <c r="BU194" s="40"/>
    </row>
    <row r="195" spans="1:95" s="3" customFormat="1" ht="15" x14ac:dyDescent="0.25">
      <c r="A195" s="204" t="s">
        <v>367</v>
      </c>
      <c r="B195" s="205"/>
      <c r="C195" s="205"/>
      <c r="D195" s="205"/>
      <c r="E195" s="205"/>
      <c r="F195" s="205"/>
      <c r="G195" s="205"/>
      <c r="H195" s="205"/>
      <c r="I195" s="205"/>
      <c r="J195" s="205"/>
      <c r="K195" s="206"/>
      <c r="L195" s="38">
        <f>L190+L191+L192+L193+L194</f>
        <v>586744.58785031992</v>
      </c>
      <c r="M195" s="38"/>
      <c r="N195" s="38"/>
      <c r="O195" s="38"/>
      <c r="BS195" s="40"/>
      <c r="BU195" s="40" t="s">
        <v>367</v>
      </c>
    </row>
    <row r="196" spans="1:95" s="3" customFormat="1" ht="15" x14ac:dyDescent="0.25">
      <c r="A196" s="201" t="s">
        <v>379</v>
      </c>
      <c r="B196" s="202"/>
      <c r="C196" s="202"/>
      <c r="D196" s="202"/>
      <c r="E196" s="202"/>
      <c r="F196" s="202"/>
      <c r="G196" s="202"/>
      <c r="H196" s="202"/>
      <c r="I196" s="202"/>
      <c r="J196" s="202"/>
      <c r="K196" s="203"/>
      <c r="L196" s="57">
        <f>L195*0.03</f>
        <v>17602.337635509597</v>
      </c>
      <c r="M196" s="57"/>
      <c r="N196" s="57"/>
      <c r="O196" s="57"/>
      <c r="BS196" s="40"/>
      <c r="BT196" s="2" t="s">
        <v>379</v>
      </c>
      <c r="BU196" s="40"/>
    </row>
    <row r="197" spans="1:95" s="3" customFormat="1" ht="15" x14ac:dyDescent="0.25">
      <c r="A197" s="204" t="s">
        <v>2240</v>
      </c>
      <c r="B197" s="205"/>
      <c r="C197" s="205"/>
      <c r="D197" s="205"/>
      <c r="E197" s="205"/>
      <c r="F197" s="205"/>
      <c r="G197" s="205"/>
      <c r="H197" s="205"/>
      <c r="I197" s="205"/>
      <c r="J197" s="205"/>
      <c r="K197" s="206"/>
      <c r="L197" s="38">
        <f>L195+L196</f>
        <v>604346.92548582947</v>
      </c>
      <c r="M197" s="38"/>
      <c r="N197" s="38"/>
      <c r="O197" s="38"/>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c r="AP197" s="67"/>
      <c r="AQ197" s="67"/>
      <c r="AR197" s="67"/>
      <c r="AS197" s="67"/>
      <c r="AT197" s="67"/>
      <c r="AU197" s="67"/>
      <c r="AV197" s="67"/>
      <c r="AW197" s="67"/>
      <c r="AX197" s="67"/>
      <c r="AY197" s="67"/>
      <c r="AZ197" s="67"/>
      <c r="BA197" s="67"/>
      <c r="BB197" s="67"/>
      <c r="BC197" s="67"/>
      <c r="BD197" s="67"/>
      <c r="BE197" s="67"/>
      <c r="BF197" s="67"/>
      <c r="BG197" s="67"/>
      <c r="BH197" s="67"/>
      <c r="BI197" s="67"/>
      <c r="BJ197" s="67"/>
      <c r="BK197" s="67"/>
      <c r="BL197" s="67"/>
      <c r="BM197" s="67"/>
      <c r="BN197" s="67"/>
      <c r="BO197" s="67"/>
      <c r="BP197" s="67"/>
      <c r="BQ197" s="67"/>
      <c r="BR197" s="67"/>
      <c r="BS197" s="67"/>
      <c r="BT197" s="67"/>
      <c r="BU197" s="67" t="s">
        <v>380</v>
      </c>
      <c r="BV197" s="67"/>
      <c r="BW197" s="67"/>
    </row>
    <row r="198" spans="1:95" s="115" customFormat="1" ht="15" customHeight="1" x14ac:dyDescent="0.25">
      <c r="A198" s="209" t="s">
        <v>945</v>
      </c>
      <c r="B198" s="209"/>
      <c r="C198" s="209"/>
      <c r="D198" s="209"/>
      <c r="E198" s="209"/>
      <c r="F198" s="209"/>
      <c r="G198" s="209"/>
      <c r="H198" s="209"/>
      <c r="I198" s="209"/>
      <c r="J198" s="209"/>
      <c r="K198" s="209"/>
      <c r="L198" s="112">
        <f>L184*1.052*1.021*1.035*1.025*1.02*1.03</f>
        <v>47942.535426400696</v>
      </c>
      <c r="M198" s="113"/>
      <c r="N198" s="114"/>
      <c r="O198" s="114"/>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67"/>
      <c r="AT198" s="67"/>
      <c r="AU198" s="67"/>
      <c r="AV198" s="67"/>
      <c r="AW198" s="67"/>
      <c r="AX198" s="67"/>
      <c r="AY198" s="67"/>
      <c r="AZ198" s="67"/>
      <c r="BA198" s="67"/>
      <c r="BB198" s="67"/>
      <c r="BC198" s="67"/>
      <c r="BD198" s="67"/>
      <c r="BE198" s="67"/>
      <c r="BF198" s="67"/>
      <c r="BG198" s="67"/>
      <c r="BH198" s="67"/>
      <c r="BI198" s="67"/>
      <c r="BJ198" s="67"/>
      <c r="BK198" s="67"/>
      <c r="BL198" s="67"/>
      <c r="BM198" s="67"/>
      <c r="BN198" s="67"/>
      <c r="BO198" s="67"/>
      <c r="BP198" s="67"/>
      <c r="BQ198" s="67"/>
      <c r="BR198" s="67"/>
      <c r="BS198" s="67"/>
      <c r="BT198" s="67"/>
      <c r="BU198" s="67"/>
      <c r="BV198" s="67"/>
      <c r="BW198" s="67"/>
      <c r="CG198" s="116"/>
      <c r="CI198" s="116" t="s">
        <v>380</v>
      </c>
      <c r="CK198" s="117"/>
      <c r="CL198" s="118"/>
      <c r="CM198" s="118"/>
      <c r="CN198" s="118"/>
      <c r="CO198" s="118"/>
      <c r="CP198" s="118"/>
      <c r="CQ198" s="118"/>
    </row>
    <row r="199" spans="1:95" s="115" customFormat="1" ht="15" customHeight="1" x14ac:dyDescent="0.25">
      <c r="A199" s="209" t="s">
        <v>2237</v>
      </c>
      <c r="B199" s="209"/>
      <c r="C199" s="209"/>
      <c r="D199" s="209"/>
      <c r="E199" s="209"/>
      <c r="F199" s="209"/>
      <c r="G199" s="209"/>
      <c r="H199" s="209"/>
      <c r="I199" s="209"/>
      <c r="J199" s="209"/>
      <c r="K199" s="209"/>
      <c r="L199" s="112">
        <f>L197-L198</f>
        <v>556404.39005942876</v>
      </c>
      <c r="M199" s="113"/>
      <c r="N199" s="114"/>
      <c r="O199" s="114"/>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c r="AP199" s="67"/>
      <c r="AQ199" s="67"/>
      <c r="AR199" s="67"/>
      <c r="AS199" s="67"/>
      <c r="AT199" s="67"/>
      <c r="AU199" s="67"/>
      <c r="AV199" s="67"/>
      <c r="AW199" s="67"/>
      <c r="AX199" s="67"/>
      <c r="AY199" s="67"/>
      <c r="AZ199" s="67"/>
      <c r="BA199" s="67"/>
      <c r="BB199" s="67"/>
      <c r="BC199" s="67"/>
      <c r="BD199" s="67"/>
      <c r="BE199" s="67"/>
      <c r="BF199" s="67"/>
      <c r="BG199" s="67"/>
      <c r="BH199" s="67"/>
      <c r="BI199" s="67"/>
      <c r="BJ199" s="67"/>
      <c r="BK199" s="67"/>
      <c r="BL199" s="67"/>
      <c r="BM199" s="67"/>
      <c r="BN199" s="67"/>
      <c r="BO199" s="67"/>
      <c r="BP199" s="67"/>
      <c r="BQ199" s="67"/>
      <c r="BR199" s="67"/>
      <c r="BS199" s="67"/>
      <c r="BT199" s="67"/>
      <c r="BU199" s="67"/>
      <c r="BV199" s="67"/>
      <c r="BW199" s="67"/>
      <c r="CG199" s="116"/>
      <c r="CI199" s="116" t="s">
        <v>380</v>
      </c>
      <c r="CK199" s="117"/>
      <c r="CL199" s="118"/>
      <c r="CM199" s="118"/>
      <c r="CN199" s="118"/>
      <c r="CO199" s="118"/>
      <c r="CP199" s="118"/>
      <c r="CQ199" s="118"/>
    </row>
    <row r="200" spans="1:95" s="67" customFormat="1" ht="15" customHeight="1" x14ac:dyDescent="0.25">
      <c r="A200" s="210" t="s">
        <v>2238</v>
      </c>
      <c r="B200" s="211"/>
      <c r="C200" s="211"/>
      <c r="D200" s="211"/>
      <c r="E200" s="211"/>
      <c r="F200" s="211"/>
      <c r="G200" s="211"/>
      <c r="H200" s="211"/>
      <c r="I200" s="211"/>
      <c r="J200" s="211"/>
      <c r="K200" s="212"/>
      <c r="L200" s="119">
        <f>'02-03-01_СМР_Каб.жур'!L272</f>
        <v>1</v>
      </c>
      <c r="M200" s="88"/>
      <c r="N200" s="120"/>
      <c r="O200" s="88"/>
      <c r="CG200" s="98"/>
      <c r="CH200" s="105" t="s">
        <v>379</v>
      </c>
      <c r="CI200" s="98"/>
      <c r="CK200" s="121"/>
    </row>
    <row r="201" spans="1:95" s="67" customFormat="1" ht="28.5" customHeight="1" x14ac:dyDescent="0.25">
      <c r="A201" s="213" t="s">
        <v>2239</v>
      </c>
      <c r="B201" s="213"/>
      <c r="C201" s="213"/>
      <c r="D201" s="213"/>
      <c r="E201" s="213"/>
      <c r="F201" s="213"/>
      <c r="G201" s="213"/>
      <c r="H201" s="213"/>
      <c r="I201" s="213"/>
      <c r="J201" s="213"/>
      <c r="K201" s="213"/>
      <c r="L201" s="122">
        <f>L198+L199*L200</f>
        <v>604346.92548582947</v>
      </c>
      <c r="M201" s="123"/>
      <c r="N201" s="102"/>
      <c r="O201" s="102"/>
      <c r="CG201" s="98"/>
      <c r="CI201" s="98" t="s">
        <v>380</v>
      </c>
      <c r="CK201" s="124"/>
    </row>
    <row r="202" spans="1:95" s="67" customFormat="1" ht="15" customHeight="1" x14ac:dyDescent="0.25">
      <c r="A202" s="214" t="s">
        <v>381</v>
      </c>
      <c r="B202" s="214"/>
      <c r="C202" s="214"/>
      <c r="D202" s="214"/>
      <c r="E202" s="214"/>
      <c r="F202" s="214"/>
      <c r="G202" s="214"/>
      <c r="H202" s="214"/>
      <c r="I202" s="214"/>
      <c r="J202" s="214"/>
      <c r="K202" s="214"/>
      <c r="L202" s="125">
        <f>L201*0.2</f>
        <v>120869.3850971659</v>
      </c>
      <c r="M202" s="88"/>
      <c r="N202" s="88"/>
      <c r="O202" s="88"/>
      <c r="CG202" s="98"/>
      <c r="CH202" s="105" t="s">
        <v>381</v>
      </c>
      <c r="CI202" s="98"/>
    </row>
    <row r="203" spans="1:95" s="67" customFormat="1" ht="15" customHeight="1" x14ac:dyDescent="0.25">
      <c r="A203" s="213" t="s">
        <v>382</v>
      </c>
      <c r="B203" s="213"/>
      <c r="C203" s="213"/>
      <c r="D203" s="213"/>
      <c r="E203" s="213"/>
      <c r="F203" s="213"/>
      <c r="G203" s="213"/>
      <c r="H203" s="213"/>
      <c r="I203" s="213"/>
      <c r="J203" s="213"/>
      <c r="K203" s="213"/>
      <c r="L203" s="126">
        <f>L201+L202</f>
        <v>725216.31058299541</v>
      </c>
      <c r="M203" s="102"/>
      <c r="N203" s="102"/>
      <c r="O203" s="102"/>
      <c r="S203" s="67">
        <v>117</v>
      </c>
      <c r="CG203" s="98"/>
      <c r="CI203" s="98"/>
      <c r="CJ203" s="98" t="s">
        <v>382</v>
      </c>
      <c r="CM203" s="121"/>
    </row>
    <row r="204" spans="1:95" s="16" customFormat="1" ht="12.75" customHeight="1" x14ac:dyDescent="0.2">
      <c r="A204" s="207"/>
      <c r="B204" s="207"/>
      <c r="C204" s="207"/>
      <c r="D204" s="207"/>
      <c r="E204" s="207"/>
      <c r="F204" s="207"/>
      <c r="G204" s="207"/>
      <c r="H204" s="207"/>
      <c r="I204" s="207"/>
      <c r="J204" s="207"/>
      <c r="K204" s="207"/>
      <c r="L204" s="207"/>
      <c r="M204" s="207"/>
      <c r="N204" s="207"/>
      <c r="O204" s="207"/>
      <c r="P204" s="58"/>
      <c r="Q204" s="58"/>
      <c r="R204" s="58"/>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95" s="16" customFormat="1" ht="12.75" customHeight="1" x14ac:dyDescent="0.2">
      <c r="A205" s="208"/>
      <c r="B205" s="208"/>
      <c r="C205" s="208"/>
      <c r="D205" s="208"/>
      <c r="E205" s="208"/>
      <c r="F205" s="208"/>
      <c r="G205" s="208"/>
      <c r="H205" s="208"/>
      <c r="I205" s="208"/>
      <c r="J205" s="208"/>
      <c r="K205" s="208"/>
      <c r="L205" s="208"/>
      <c r="M205" s="208"/>
      <c r="N205" s="208"/>
      <c r="O205" s="208"/>
      <c r="P205" s="59"/>
      <c r="Q205" s="59"/>
      <c r="R205" s="59"/>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95" s="16" customFormat="1" ht="13.5" customHeight="1" x14ac:dyDescent="0.25">
      <c r="A206" s="14"/>
      <c r="B206" s="14"/>
      <c r="C206" s="14"/>
      <c r="D206" s="14"/>
      <c r="E206" s="14"/>
      <c r="F206" s="14"/>
      <c r="G206" s="14"/>
      <c r="H206" s="60"/>
      <c r="I206" s="10"/>
      <c r="J206" s="10"/>
      <c r="K206" s="10"/>
      <c r="L206" s="10"/>
      <c r="M206" s="14"/>
      <c r="N206" s="14"/>
      <c r="O206" s="14"/>
      <c r="P206" s="3"/>
      <c r="Q206" s="3"/>
      <c r="R206" s="3"/>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95" s="16" customFormat="1" ht="12.75" customHeight="1" x14ac:dyDescent="0.2">
      <c r="A207" s="207" t="s">
        <v>2241</v>
      </c>
      <c r="B207" s="207"/>
      <c r="C207" s="207"/>
      <c r="D207" s="207"/>
      <c r="E207" s="207"/>
      <c r="F207" s="207"/>
      <c r="G207" s="207"/>
      <c r="H207" s="207"/>
      <c r="I207" s="207"/>
      <c r="J207" s="207"/>
      <c r="K207" s="207"/>
      <c r="L207" s="207"/>
      <c r="M207" s="207"/>
      <c r="N207" s="207"/>
      <c r="O207" s="207"/>
      <c r="P207" s="58"/>
      <c r="Q207" s="58"/>
      <c r="R207" s="58"/>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row>
    <row r="208" spans="1:95" s="16" customFormat="1" ht="12.75" customHeight="1" x14ac:dyDescent="0.2">
      <c r="A208" s="208" t="s">
        <v>383</v>
      </c>
      <c r="B208" s="208"/>
      <c r="C208" s="208"/>
      <c r="D208" s="208"/>
      <c r="E208" s="208"/>
      <c r="F208" s="208"/>
      <c r="G208" s="208"/>
      <c r="H208" s="208"/>
      <c r="I208" s="208"/>
      <c r="J208" s="208"/>
      <c r="K208" s="208"/>
      <c r="L208" s="208"/>
      <c r="M208" s="208"/>
      <c r="N208" s="208"/>
      <c r="O208" s="208"/>
      <c r="P208" s="59"/>
      <c r="Q208" s="59"/>
      <c r="R208" s="59"/>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3.5" customHeight="1" x14ac:dyDescent="0.25">
      <c r="A209" s="14"/>
      <c r="B209" s="14"/>
      <c r="C209" s="14"/>
      <c r="D209" s="14"/>
      <c r="E209" s="14"/>
      <c r="F209" s="14"/>
      <c r="G209" s="14"/>
      <c r="H209" s="60"/>
      <c r="I209" s="10"/>
      <c r="J209" s="10"/>
      <c r="K209" s="10"/>
      <c r="L209" s="10"/>
      <c r="M209" s="14"/>
      <c r="N209" s="14"/>
      <c r="O209" s="14"/>
      <c r="P209" s="3"/>
      <c r="Q209" s="3"/>
      <c r="R209" s="3"/>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2.75" customHeight="1" x14ac:dyDescent="0.2">
      <c r="A210" s="207" t="s">
        <v>384</v>
      </c>
      <c r="B210" s="207"/>
      <c r="C210" s="207"/>
      <c r="D210" s="207"/>
      <c r="E210" s="207"/>
      <c r="F210" s="207"/>
      <c r="G210" s="207"/>
      <c r="H210" s="207"/>
      <c r="I210" s="207"/>
      <c r="J210" s="207"/>
      <c r="K210" s="207"/>
      <c r="L210" s="207"/>
      <c r="M210" s="207"/>
      <c r="N210" s="207"/>
      <c r="O210" s="207"/>
      <c r="P210" s="58"/>
      <c r="Q210" s="58"/>
      <c r="R210" s="58"/>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16" customFormat="1" ht="12.75" customHeight="1" x14ac:dyDescent="0.2">
      <c r="A211" s="208" t="s">
        <v>383</v>
      </c>
      <c r="B211" s="208"/>
      <c r="C211" s="208"/>
      <c r="D211" s="208"/>
      <c r="E211" s="208"/>
      <c r="F211" s="208"/>
      <c r="G211" s="208"/>
      <c r="H211" s="208"/>
      <c r="I211" s="208"/>
      <c r="J211" s="208"/>
      <c r="K211" s="208"/>
      <c r="L211" s="208"/>
      <c r="M211" s="208"/>
      <c r="N211" s="208"/>
      <c r="O211" s="208"/>
      <c r="P211" s="59"/>
      <c r="Q211" s="59"/>
      <c r="R211" s="59"/>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row>
    <row r="212" spans="1:74" s="16" customFormat="1" ht="13.5" customHeight="1" x14ac:dyDescent="0.25">
      <c r="A212" s="14"/>
      <c r="B212" s="14"/>
      <c r="C212" s="14"/>
      <c r="D212" s="14"/>
      <c r="E212" s="14"/>
      <c r="F212" s="14"/>
      <c r="G212" s="14"/>
      <c r="H212" s="60"/>
      <c r="I212" s="10"/>
      <c r="J212" s="10"/>
      <c r="K212" s="10"/>
      <c r="L212" s="10"/>
      <c r="M212" s="14"/>
      <c r="N212" s="14"/>
      <c r="O212" s="14"/>
      <c r="P212" s="3"/>
      <c r="Q212" s="3"/>
      <c r="R212" s="3"/>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row>
    <row r="213" spans="1:74" s="3" customFormat="1" ht="15" x14ac:dyDescent="0.25">
      <c r="A213" s="4"/>
      <c r="B213" s="4"/>
      <c r="C213" s="4"/>
      <c r="D213" s="4"/>
      <c r="E213" s="4"/>
      <c r="F213" s="4"/>
      <c r="G213" s="4"/>
      <c r="H213" s="14"/>
      <c r="I213" s="61"/>
      <c r="J213" s="61"/>
      <c r="K213" s="61"/>
      <c r="L213" s="61"/>
      <c r="M213" s="4"/>
      <c r="N213" s="4"/>
      <c r="O213" s="4"/>
    </row>
  </sheetData>
  <mergeCells count="169">
    <mergeCell ref="A207:O207"/>
    <mergeCell ref="A208:O208"/>
    <mergeCell ref="A210:O210"/>
    <mergeCell ref="A211:O211"/>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5:E55"/>
    <mergeCell ref="C56:E56"/>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C57:E57"/>
    <mergeCell ref="C58:E58"/>
    <mergeCell ref="C59:E59"/>
    <mergeCell ref="C46:E46"/>
    <mergeCell ref="C47:E47"/>
    <mergeCell ref="C52:E52"/>
    <mergeCell ref="C53:E53"/>
    <mergeCell ref="C54:E54"/>
    <mergeCell ref="C69:E69"/>
    <mergeCell ref="C70:E70"/>
    <mergeCell ref="C71:E71"/>
    <mergeCell ref="C72:E72"/>
    <mergeCell ref="C73:E73"/>
    <mergeCell ref="C60:E60"/>
    <mergeCell ref="C65:E65"/>
    <mergeCell ref="C66:E66"/>
    <mergeCell ref="C67:E67"/>
    <mergeCell ref="C68:E68"/>
    <mergeCell ref="A79:O79"/>
    <mergeCell ref="C80:E80"/>
    <mergeCell ref="C81:E81"/>
    <mergeCell ref="C82:E82"/>
    <mergeCell ref="C83:E83"/>
    <mergeCell ref="C74:E74"/>
    <mergeCell ref="C75:E75"/>
    <mergeCell ref="C76:E76"/>
    <mergeCell ref="C77:E77"/>
    <mergeCell ref="C78:E78"/>
    <mergeCell ref="C89:E89"/>
    <mergeCell ref="C90:E90"/>
    <mergeCell ref="A91:O91"/>
    <mergeCell ref="C92:E92"/>
    <mergeCell ref="C97:E97"/>
    <mergeCell ref="C84:E84"/>
    <mergeCell ref="C85:E85"/>
    <mergeCell ref="C86:E86"/>
    <mergeCell ref="C87:E87"/>
    <mergeCell ref="C88:E88"/>
    <mergeCell ref="C107:E107"/>
    <mergeCell ref="C112:E112"/>
    <mergeCell ref="C113:E113"/>
    <mergeCell ref="C114:E114"/>
    <mergeCell ref="C116:E116"/>
    <mergeCell ref="C98:E98"/>
    <mergeCell ref="A99:O99"/>
    <mergeCell ref="C100:E100"/>
    <mergeCell ref="C105:E105"/>
    <mergeCell ref="C106:E106"/>
    <mergeCell ref="C126:E126"/>
    <mergeCell ref="C128:E128"/>
    <mergeCell ref="C130:E130"/>
    <mergeCell ref="C131:E131"/>
    <mergeCell ref="C132:E132"/>
    <mergeCell ref="A117:O117"/>
    <mergeCell ref="C118:E118"/>
    <mergeCell ref="C123:E123"/>
    <mergeCell ref="C124:E124"/>
    <mergeCell ref="C125:E125"/>
    <mergeCell ref="C142:E142"/>
    <mergeCell ref="C146:E146"/>
    <mergeCell ref="A147:O147"/>
    <mergeCell ref="C148:E148"/>
    <mergeCell ref="C152:E152"/>
    <mergeCell ref="A133:O133"/>
    <mergeCell ref="C134:E134"/>
    <mergeCell ref="C139:E139"/>
    <mergeCell ref="C140:E140"/>
    <mergeCell ref="C141:E141"/>
    <mergeCell ref="C158:E158"/>
    <mergeCell ref="A159:K159"/>
    <mergeCell ref="A160:K160"/>
    <mergeCell ref="A161:K161"/>
    <mergeCell ref="A162:K162"/>
    <mergeCell ref="C153:E153"/>
    <mergeCell ref="C154:E154"/>
    <mergeCell ref="C155:E155"/>
    <mergeCell ref="C156:E156"/>
    <mergeCell ref="C157:E157"/>
    <mergeCell ref="A168:K168"/>
    <mergeCell ref="A169:K169"/>
    <mergeCell ref="A170:K170"/>
    <mergeCell ref="A171:K171"/>
    <mergeCell ref="A172:K172"/>
    <mergeCell ref="A163:K163"/>
    <mergeCell ref="A164:K164"/>
    <mergeCell ref="A165:K165"/>
    <mergeCell ref="A166:K166"/>
    <mergeCell ref="A167:K167"/>
    <mergeCell ref="A178:K178"/>
    <mergeCell ref="A179:K179"/>
    <mergeCell ref="A180:K180"/>
    <mergeCell ref="A181:K181"/>
    <mergeCell ref="A182:K182"/>
    <mergeCell ref="A173:K173"/>
    <mergeCell ref="A174:K174"/>
    <mergeCell ref="A175:K175"/>
    <mergeCell ref="A176:K176"/>
    <mergeCell ref="A177:K177"/>
    <mergeCell ref="A188:K188"/>
    <mergeCell ref="A189:K189"/>
    <mergeCell ref="A190:K190"/>
    <mergeCell ref="A191:K191"/>
    <mergeCell ref="A192:K192"/>
    <mergeCell ref="A183:K183"/>
    <mergeCell ref="A184:K184"/>
    <mergeCell ref="A185:K185"/>
    <mergeCell ref="A186:K186"/>
    <mergeCell ref="A187:K187"/>
    <mergeCell ref="A205:O205"/>
    <mergeCell ref="A198:K198"/>
    <mergeCell ref="A199:K199"/>
    <mergeCell ref="A204:O204"/>
    <mergeCell ref="A193:K193"/>
    <mergeCell ref="A194:K194"/>
    <mergeCell ref="A195:K195"/>
    <mergeCell ref="A196:K196"/>
    <mergeCell ref="A197:K197"/>
    <mergeCell ref="A200:K200"/>
    <mergeCell ref="A201:K201"/>
    <mergeCell ref="A202:K202"/>
    <mergeCell ref="A203:K203"/>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Q224"/>
  <sheetViews>
    <sheetView topLeftCell="A194" workbookViewId="0">
      <selection activeCell="L212" sqref="L212"/>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1111</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1112</v>
      </c>
      <c r="B13" s="171"/>
      <c r="C13" s="171"/>
      <c r="D13" s="171"/>
      <c r="E13" s="171"/>
      <c r="F13" s="171"/>
      <c r="G13" s="171"/>
      <c r="H13" s="171"/>
      <c r="I13" s="171"/>
      <c r="J13" s="171"/>
      <c r="K13" s="171"/>
      <c r="L13" s="171"/>
      <c r="M13" s="171"/>
      <c r="N13" s="171"/>
      <c r="O13" s="171"/>
      <c r="AQ13" s="12" t="s">
        <v>1112</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1113</v>
      </c>
      <c r="D15" s="178"/>
      <c r="E15" s="178"/>
      <c r="F15" s="178"/>
      <c r="G15" s="178"/>
      <c r="H15" s="15"/>
      <c r="I15" s="15"/>
      <c r="J15" s="15"/>
      <c r="K15" s="15"/>
      <c r="L15" s="15"/>
      <c r="M15" s="15"/>
      <c r="N15" s="15"/>
      <c r="O15" s="15"/>
    </row>
    <row r="16" spans="1:57" s="3" customFormat="1" ht="12.75" customHeight="1" x14ac:dyDescent="0.25">
      <c r="B16" s="16" t="s">
        <v>12</v>
      </c>
      <c r="C16" s="16"/>
      <c r="D16" s="17"/>
      <c r="E16" s="18">
        <v>2336.98</v>
      </c>
      <c r="F16" s="19" t="s">
        <v>13</v>
      </c>
      <c r="H16" s="16"/>
      <c r="I16" s="16"/>
      <c r="J16" s="16"/>
      <c r="K16" s="16"/>
      <c r="L16" s="16"/>
      <c r="M16" s="20"/>
      <c r="N16" s="20"/>
      <c r="O16" s="16"/>
    </row>
    <row r="17" spans="1:69" s="3" customFormat="1" ht="12.75" customHeight="1" x14ac:dyDescent="0.25">
      <c r="B17" s="16" t="s">
        <v>14</v>
      </c>
      <c r="D17" s="17"/>
      <c r="E17" s="18">
        <v>1632.4259999999999</v>
      </c>
      <c r="F17" s="19" t="s">
        <v>13</v>
      </c>
      <c r="H17" s="16"/>
      <c r="I17" s="16"/>
      <c r="J17" s="16"/>
      <c r="K17" s="16"/>
      <c r="L17" s="16"/>
      <c r="M17" s="20"/>
      <c r="N17" s="20"/>
      <c r="O17" s="16"/>
    </row>
    <row r="18" spans="1:69" s="3" customFormat="1" ht="12.75" customHeight="1" x14ac:dyDescent="0.25">
      <c r="B18" s="16" t="s">
        <v>15</v>
      </c>
      <c r="C18" s="16"/>
      <c r="D18" s="17"/>
      <c r="E18" s="18">
        <v>572.26700000000005</v>
      </c>
      <c r="F18" s="19" t="s">
        <v>13</v>
      </c>
      <c r="H18" s="16"/>
      <c r="J18" s="16"/>
      <c r="K18" s="16"/>
      <c r="L18" s="16"/>
      <c r="M18" s="21"/>
      <c r="N18" s="5"/>
      <c r="O18" s="22"/>
    </row>
    <row r="19" spans="1:69" s="3" customFormat="1" ht="12.75" customHeight="1" x14ac:dyDescent="0.25">
      <c r="B19" s="16" t="s">
        <v>16</v>
      </c>
      <c r="C19" s="16"/>
      <c r="D19" s="23"/>
      <c r="E19" s="18">
        <v>1384.18</v>
      </c>
      <c r="F19" s="19" t="s">
        <v>17</v>
      </c>
      <c r="H19" s="16"/>
      <c r="J19" s="16"/>
      <c r="K19" s="16"/>
      <c r="L19" s="16"/>
      <c r="M19" s="24"/>
      <c r="N19" s="24"/>
      <c r="O19" s="19"/>
    </row>
    <row r="20" spans="1:69"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69" s="3" customFormat="1" ht="12.75" customHeight="1" x14ac:dyDescent="0.25">
      <c r="A21" s="16"/>
      <c r="B21" s="16"/>
      <c r="D21" s="21"/>
      <c r="E21" s="22"/>
      <c r="F21" s="26"/>
      <c r="G21" s="27"/>
      <c r="H21" s="16"/>
      <c r="I21" s="16"/>
      <c r="J21" s="16"/>
      <c r="K21" s="16"/>
      <c r="L21" s="180"/>
      <c r="M21" s="180"/>
      <c r="N21" s="16"/>
    </row>
    <row r="22" spans="1:69" s="3" customFormat="1" ht="15" x14ac:dyDescent="0.25">
      <c r="A22" s="28"/>
    </row>
    <row r="23" spans="1:69"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69"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69" s="3" customFormat="1" ht="36" x14ac:dyDescent="0.25">
      <c r="A25" s="181"/>
      <c r="B25" s="181"/>
      <c r="C25" s="181"/>
      <c r="D25" s="181"/>
      <c r="E25" s="181"/>
      <c r="F25" s="184"/>
      <c r="G25" s="181"/>
      <c r="H25" s="29" t="s">
        <v>31</v>
      </c>
      <c r="I25" s="30" t="s">
        <v>32</v>
      </c>
      <c r="J25" s="189"/>
      <c r="K25" s="189"/>
      <c r="L25" s="194"/>
      <c r="M25" s="194"/>
      <c r="N25" s="30" t="s">
        <v>32</v>
      </c>
      <c r="O25" s="189"/>
    </row>
    <row r="26" spans="1:69"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69" s="3" customFormat="1" ht="15" x14ac:dyDescent="0.25">
      <c r="A27" s="190" t="s">
        <v>389</v>
      </c>
      <c r="B27" s="191"/>
      <c r="C27" s="191"/>
      <c r="D27" s="191"/>
      <c r="E27" s="191"/>
      <c r="F27" s="191"/>
      <c r="G27" s="191"/>
      <c r="H27" s="191"/>
      <c r="I27" s="191"/>
      <c r="J27" s="191"/>
      <c r="K27" s="191"/>
      <c r="L27" s="191"/>
      <c r="M27" s="191"/>
      <c r="N27" s="191"/>
      <c r="O27" s="192"/>
      <c r="BP27" s="33" t="s">
        <v>389</v>
      </c>
    </row>
    <row r="28" spans="1:69" s="3" customFormat="1" ht="67.5" x14ac:dyDescent="0.25">
      <c r="A28" s="34" t="s">
        <v>34</v>
      </c>
      <c r="B28" s="35" t="s">
        <v>619</v>
      </c>
      <c r="C28" s="196" t="s">
        <v>620</v>
      </c>
      <c r="D28" s="196"/>
      <c r="E28" s="196"/>
      <c r="F28" s="34" t="s">
        <v>392</v>
      </c>
      <c r="G28" s="62">
        <v>1.4572799999999999</v>
      </c>
      <c r="H28" s="38" t="s">
        <v>621</v>
      </c>
      <c r="I28" s="38" t="s">
        <v>622</v>
      </c>
      <c r="J28" s="38">
        <v>830.33</v>
      </c>
      <c r="K28" s="36" t="s">
        <v>40</v>
      </c>
      <c r="L28" s="38">
        <v>45649.78</v>
      </c>
      <c r="M28" s="38">
        <v>36353.57</v>
      </c>
      <c r="N28" s="39" t="s">
        <v>1114</v>
      </c>
      <c r="O28" s="38">
        <v>1210.03</v>
      </c>
      <c r="BP28" s="33"/>
      <c r="BQ28" s="40" t="s">
        <v>620</v>
      </c>
    </row>
    <row r="29" spans="1:69" s="3" customFormat="1" ht="15" x14ac:dyDescent="0.25">
      <c r="A29" s="41"/>
      <c r="B29" s="42"/>
      <c r="C29" s="43" t="s">
        <v>1115</v>
      </c>
      <c r="D29" s="44"/>
      <c r="E29" s="44"/>
      <c r="F29" s="44"/>
      <c r="G29" s="44"/>
      <c r="H29" s="44"/>
      <c r="I29" s="44"/>
      <c r="J29" s="44"/>
      <c r="K29" s="44"/>
      <c r="L29" s="44"/>
      <c r="M29" s="44"/>
      <c r="N29" s="44"/>
      <c r="O29" s="45"/>
      <c r="BP29" s="33"/>
      <c r="BQ29" s="40"/>
    </row>
    <row r="30" spans="1:69" s="3" customFormat="1" ht="15" x14ac:dyDescent="0.25">
      <c r="A30" s="46"/>
      <c r="B30" s="47"/>
      <c r="C30" s="47"/>
      <c r="D30" s="47"/>
      <c r="E30" s="48" t="s">
        <v>1116</v>
      </c>
      <c r="F30" s="48"/>
      <c r="G30" s="49"/>
      <c r="H30" s="50"/>
      <c r="I30" s="17"/>
      <c r="J30" s="17"/>
      <c r="K30" s="17"/>
      <c r="L30" s="51">
        <v>36385.879999999997</v>
      </c>
      <c r="M30" s="52"/>
      <c r="N30" s="52"/>
      <c r="O30" s="53"/>
      <c r="BP30" s="33"/>
      <c r="BQ30" s="40"/>
    </row>
    <row r="31" spans="1:69" s="3" customFormat="1" ht="15" x14ac:dyDescent="0.25">
      <c r="A31" s="46"/>
      <c r="B31" s="47"/>
      <c r="C31" s="47"/>
      <c r="D31" s="47"/>
      <c r="E31" s="48" t="s">
        <v>1117</v>
      </c>
      <c r="F31" s="48"/>
      <c r="G31" s="49"/>
      <c r="H31" s="50"/>
      <c r="I31" s="17"/>
      <c r="J31" s="17"/>
      <c r="K31" s="17"/>
      <c r="L31" s="51">
        <v>19130.72</v>
      </c>
      <c r="M31" s="52"/>
      <c r="N31" s="52"/>
      <c r="O31" s="53"/>
      <c r="BP31" s="33"/>
      <c r="BQ31" s="40"/>
    </row>
    <row r="32" spans="1:69" s="3" customFormat="1" ht="15" x14ac:dyDescent="0.25">
      <c r="A32" s="46"/>
      <c r="B32" s="47"/>
      <c r="C32" s="47"/>
      <c r="D32" s="47"/>
      <c r="E32" s="48" t="s">
        <v>45</v>
      </c>
      <c r="F32" s="48"/>
      <c r="G32" s="49"/>
      <c r="H32" s="50"/>
      <c r="I32" s="17"/>
      <c r="J32" s="17"/>
      <c r="K32" s="17"/>
      <c r="L32" s="51">
        <v>101166.38</v>
      </c>
      <c r="M32" s="52"/>
      <c r="N32" s="52"/>
      <c r="O32" s="53"/>
      <c r="BP32" s="33"/>
      <c r="BQ32" s="40"/>
    </row>
    <row r="33" spans="1:69" s="3" customFormat="1" ht="67.5" x14ac:dyDescent="0.25">
      <c r="A33" s="34" t="s">
        <v>46</v>
      </c>
      <c r="B33" s="35" t="s">
        <v>399</v>
      </c>
      <c r="C33" s="196" t="s">
        <v>400</v>
      </c>
      <c r="D33" s="196"/>
      <c r="E33" s="196"/>
      <c r="F33" s="34" t="s">
        <v>401</v>
      </c>
      <c r="G33" s="66">
        <v>-3.7014909999999999</v>
      </c>
      <c r="H33" s="38">
        <v>133.79</v>
      </c>
      <c r="I33" s="38"/>
      <c r="J33" s="38">
        <v>133.79</v>
      </c>
      <c r="K33" s="36" t="s">
        <v>40</v>
      </c>
      <c r="L33" s="38">
        <v>-495.22</v>
      </c>
      <c r="M33" s="38"/>
      <c r="N33" s="39"/>
      <c r="O33" s="38">
        <v>-495.22</v>
      </c>
      <c r="BP33" s="33"/>
      <c r="BQ33" s="40" t="s">
        <v>400</v>
      </c>
    </row>
    <row r="34" spans="1:69" s="3" customFormat="1" ht="67.5" x14ac:dyDescent="0.25">
      <c r="A34" s="34" t="s">
        <v>402</v>
      </c>
      <c r="B34" s="35"/>
      <c r="C34" s="196" t="s">
        <v>403</v>
      </c>
      <c r="D34" s="196"/>
      <c r="E34" s="196"/>
      <c r="F34" s="34" t="s">
        <v>404</v>
      </c>
      <c r="G34" s="55">
        <v>70</v>
      </c>
      <c r="H34" s="38"/>
      <c r="I34" s="38"/>
      <c r="J34" s="38"/>
      <c r="K34" s="36" t="s">
        <v>40</v>
      </c>
      <c r="L34" s="38"/>
      <c r="M34" s="38"/>
      <c r="N34" s="39"/>
      <c r="O34" s="38"/>
      <c r="BP34" s="33"/>
      <c r="BQ34" s="40" t="s">
        <v>403</v>
      </c>
    </row>
    <row r="35" spans="1:69" s="3" customFormat="1" ht="67.5" x14ac:dyDescent="0.25">
      <c r="A35" s="34" t="s">
        <v>405</v>
      </c>
      <c r="B35" s="35"/>
      <c r="C35" s="196" t="s">
        <v>406</v>
      </c>
      <c r="D35" s="196"/>
      <c r="E35" s="196"/>
      <c r="F35" s="34" t="s">
        <v>404</v>
      </c>
      <c r="G35" s="55">
        <v>10</v>
      </c>
      <c r="H35" s="38"/>
      <c r="I35" s="38"/>
      <c r="J35" s="38"/>
      <c r="K35" s="36" t="s">
        <v>40</v>
      </c>
      <c r="L35" s="38"/>
      <c r="M35" s="38"/>
      <c r="N35" s="39"/>
      <c r="O35" s="38"/>
      <c r="BP35" s="33"/>
      <c r="BQ35" s="40" t="s">
        <v>406</v>
      </c>
    </row>
    <row r="36" spans="1:69" s="3" customFormat="1" ht="67.5" x14ac:dyDescent="0.25">
      <c r="A36" s="34" t="s">
        <v>407</v>
      </c>
      <c r="B36" s="35"/>
      <c r="C36" s="196" t="s">
        <v>627</v>
      </c>
      <c r="D36" s="196"/>
      <c r="E36" s="196"/>
      <c r="F36" s="34" t="s">
        <v>404</v>
      </c>
      <c r="G36" s="55">
        <v>38</v>
      </c>
      <c r="H36" s="38"/>
      <c r="I36" s="38"/>
      <c r="J36" s="38"/>
      <c r="K36" s="36" t="s">
        <v>40</v>
      </c>
      <c r="L36" s="38"/>
      <c r="M36" s="38"/>
      <c r="N36" s="39"/>
      <c r="O36" s="38"/>
      <c r="BP36" s="33"/>
      <c r="BQ36" s="40" t="s">
        <v>627</v>
      </c>
    </row>
    <row r="37" spans="1:69" s="3" customFormat="1" ht="67.5" x14ac:dyDescent="0.25">
      <c r="A37" s="34" t="s">
        <v>409</v>
      </c>
      <c r="B37" s="35"/>
      <c r="C37" s="196" t="s">
        <v>630</v>
      </c>
      <c r="D37" s="196"/>
      <c r="E37" s="196"/>
      <c r="F37" s="34" t="s">
        <v>404</v>
      </c>
      <c r="G37" s="55">
        <v>10</v>
      </c>
      <c r="H37" s="38"/>
      <c r="I37" s="38"/>
      <c r="J37" s="38"/>
      <c r="K37" s="36" t="s">
        <v>40</v>
      </c>
      <c r="L37" s="38"/>
      <c r="M37" s="38"/>
      <c r="N37" s="39"/>
      <c r="O37" s="38"/>
      <c r="BP37" s="33"/>
      <c r="BQ37" s="40" t="s">
        <v>630</v>
      </c>
    </row>
    <row r="38" spans="1:69" s="3" customFormat="1" ht="67.5" x14ac:dyDescent="0.25">
      <c r="A38" s="34" t="s">
        <v>411</v>
      </c>
      <c r="B38" s="35"/>
      <c r="C38" s="196" t="s">
        <v>425</v>
      </c>
      <c r="D38" s="196"/>
      <c r="E38" s="196"/>
      <c r="F38" s="34" t="s">
        <v>404</v>
      </c>
      <c r="G38" s="55">
        <v>48</v>
      </c>
      <c r="H38" s="38"/>
      <c r="I38" s="38"/>
      <c r="J38" s="38"/>
      <c r="K38" s="36" t="s">
        <v>40</v>
      </c>
      <c r="L38" s="38"/>
      <c r="M38" s="38"/>
      <c r="N38" s="39"/>
      <c r="O38" s="38"/>
      <c r="BP38" s="33"/>
      <c r="BQ38" s="40" t="s">
        <v>425</v>
      </c>
    </row>
    <row r="39" spans="1:69" s="3" customFormat="1" ht="67.5" x14ac:dyDescent="0.25">
      <c r="A39" s="34" t="s">
        <v>413</v>
      </c>
      <c r="B39" s="35"/>
      <c r="C39" s="196" t="s">
        <v>422</v>
      </c>
      <c r="D39" s="196"/>
      <c r="E39" s="196"/>
      <c r="F39" s="34" t="s">
        <v>404</v>
      </c>
      <c r="G39" s="55">
        <v>56</v>
      </c>
      <c r="H39" s="38"/>
      <c r="I39" s="38"/>
      <c r="J39" s="38"/>
      <c r="K39" s="36" t="s">
        <v>40</v>
      </c>
      <c r="L39" s="38"/>
      <c r="M39" s="38"/>
      <c r="N39" s="39"/>
      <c r="O39" s="38"/>
      <c r="BP39" s="33"/>
      <c r="BQ39" s="40" t="s">
        <v>422</v>
      </c>
    </row>
    <row r="40" spans="1:69" s="3" customFormat="1" ht="67.5" x14ac:dyDescent="0.25">
      <c r="A40" s="34" t="s">
        <v>415</v>
      </c>
      <c r="B40" s="35"/>
      <c r="C40" s="196" t="s">
        <v>1118</v>
      </c>
      <c r="D40" s="196"/>
      <c r="E40" s="196"/>
      <c r="F40" s="34" t="s">
        <v>404</v>
      </c>
      <c r="G40" s="55">
        <v>3</v>
      </c>
      <c r="H40" s="38"/>
      <c r="I40" s="38"/>
      <c r="J40" s="38"/>
      <c r="K40" s="36" t="s">
        <v>40</v>
      </c>
      <c r="L40" s="38"/>
      <c r="M40" s="38"/>
      <c r="N40" s="39"/>
      <c r="O40" s="38"/>
      <c r="BP40" s="33"/>
      <c r="BQ40" s="40" t="s">
        <v>1118</v>
      </c>
    </row>
    <row r="41" spans="1:69" s="3" customFormat="1" ht="67.5" x14ac:dyDescent="0.25">
      <c r="A41" s="34" t="s">
        <v>417</v>
      </c>
      <c r="B41" s="35"/>
      <c r="C41" s="196" t="s">
        <v>633</v>
      </c>
      <c r="D41" s="196"/>
      <c r="E41" s="196"/>
      <c r="F41" s="34" t="s">
        <v>404</v>
      </c>
      <c r="G41" s="55">
        <v>2</v>
      </c>
      <c r="H41" s="38"/>
      <c r="I41" s="38"/>
      <c r="J41" s="38"/>
      <c r="K41" s="36" t="s">
        <v>40</v>
      </c>
      <c r="L41" s="38"/>
      <c r="M41" s="38"/>
      <c r="N41" s="39"/>
      <c r="O41" s="38"/>
      <c r="BP41" s="33"/>
      <c r="BQ41" s="40" t="s">
        <v>633</v>
      </c>
    </row>
    <row r="42" spans="1:69" s="3" customFormat="1" ht="67.5" x14ac:dyDescent="0.25">
      <c r="A42" s="34" t="s">
        <v>419</v>
      </c>
      <c r="B42" s="35"/>
      <c r="C42" s="196" t="s">
        <v>423</v>
      </c>
      <c r="D42" s="196"/>
      <c r="E42" s="196"/>
      <c r="F42" s="34" t="s">
        <v>145</v>
      </c>
      <c r="G42" s="55">
        <v>28</v>
      </c>
      <c r="H42" s="38"/>
      <c r="I42" s="38"/>
      <c r="J42" s="38"/>
      <c r="K42" s="36" t="s">
        <v>40</v>
      </c>
      <c r="L42" s="38"/>
      <c r="M42" s="38"/>
      <c r="N42" s="39"/>
      <c r="O42" s="38"/>
      <c r="BP42" s="33"/>
      <c r="BQ42" s="40" t="s">
        <v>423</v>
      </c>
    </row>
    <row r="43" spans="1:69" s="3" customFormat="1" ht="67.5" x14ac:dyDescent="0.25">
      <c r="A43" s="34" t="s">
        <v>421</v>
      </c>
      <c r="B43" s="35"/>
      <c r="C43" s="196" t="s">
        <v>427</v>
      </c>
      <c r="D43" s="196"/>
      <c r="E43" s="196"/>
      <c r="F43" s="34" t="s">
        <v>404</v>
      </c>
      <c r="G43" s="55">
        <v>180</v>
      </c>
      <c r="H43" s="38"/>
      <c r="I43" s="38"/>
      <c r="J43" s="38"/>
      <c r="K43" s="36" t="s">
        <v>40</v>
      </c>
      <c r="L43" s="38"/>
      <c r="M43" s="38"/>
      <c r="N43" s="39"/>
      <c r="O43" s="38"/>
      <c r="BP43" s="33"/>
      <c r="BQ43" s="40" t="s">
        <v>427</v>
      </c>
    </row>
    <row r="44" spans="1:69" s="3" customFormat="1" ht="67.5" x14ac:dyDescent="0.25">
      <c r="A44" s="34" t="s">
        <v>143</v>
      </c>
      <c r="B44" s="35"/>
      <c r="C44" s="196" t="s">
        <v>428</v>
      </c>
      <c r="D44" s="196"/>
      <c r="E44" s="196"/>
      <c r="F44" s="34" t="s">
        <v>404</v>
      </c>
      <c r="G44" s="55">
        <v>65</v>
      </c>
      <c r="H44" s="38"/>
      <c r="I44" s="38"/>
      <c r="J44" s="38"/>
      <c r="K44" s="36" t="s">
        <v>40</v>
      </c>
      <c r="L44" s="38"/>
      <c r="M44" s="38"/>
      <c r="N44" s="39"/>
      <c r="O44" s="38"/>
      <c r="BP44" s="33"/>
      <c r="BQ44" s="40" t="s">
        <v>428</v>
      </c>
    </row>
    <row r="45" spans="1:69" s="3" customFormat="1" ht="67.5" x14ac:dyDescent="0.25">
      <c r="A45" s="34" t="s">
        <v>147</v>
      </c>
      <c r="B45" s="35"/>
      <c r="C45" s="196" t="s">
        <v>628</v>
      </c>
      <c r="D45" s="196"/>
      <c r="E45" s="196"/>
      <c r="F45" s="34" t="s">
        <v>404</v>
      </c>
      <c r="G45" s="55">
        <v>3</v>
      </c>
      <c r="H45" s="38"/>
      <c r="I45" s="38"/>
      <c r="J45" s="38"/>
      <c r="K45" s="36" t="s">
        <v>40</v>
      </c>
      <c r="L45" s="38"/>
      <c r="M45" s="38"/>
      <c r="N45" s="39"/>
      <c r="O45" s="38"/>
      <c r="BP45" s="33"/>
      <c r="BQ45" s="40" t="s">
        <v>628</v>
      </c>
    </row>
    <row r="46" spans="1:69" s="3" customFormat="1" ht="67.5" x14ac:dyDescent="0.25">
      <c r="A46" s="34" t="s">
        <v>150</v>
      </c>
      <c r="B46" s="35"/>
      <c r="C46" s="196" t="s">
        <v>629</v>
      </c>
      <c r="D46" s="196"/>
      <c r="E46" s="196"/>
      <c r="F46" s="34" t="s">
        <v>404</v>
      </c>
      <c r="G46" s="55">
        <v>3</v>
      </c>
      <c r="H46" s="38"/>
      <c r="I46" s="38"/>
      <c r="J46" s="38"/>
      <c r="K46" s="36" t="s">
        <v>40</v>
      </c>
      <c r="L46" s="38"/>
      <c r="M46" s="38"/>
      <c r="N46" s="39"/>
      <c r="O46" s="38"/>
      <c r="BP46" s="33"/>
      <c r="BQ46" s="40" t="s">
        <v>629</v>
      </c>
    </row>
    <row r="47" spans="1:69" s="3" customFormat="1" ht="67.5" x14ac:dyDescent="0.25">
      <c r="A47" s="34" t="s">
        <v>1040</v>
      </c>
      <c r="B47" s="35" t="s">
        <v>390</v>
      </c>
      <c r="C47" s="196" t="s">
        <v>391</v>
      </c>
      <c r="D47" s="196"/>
      <c r="E47" s="196"/>
      <c r="F47" s="34" t="s">
        <v>392</v>
      </c>
      <c r="G47" s="62">
        <v>3.5144299999999999</v>
      </c>
      <c r="H47" s="38" t="s">
        <v>393</v>
      </c>
      <c r="I47" s="38" t="s">
        <v>394</v>
      </c>
      <c r="J47" s="38">
        <v>637.72</v>
      </c>
      <c r="K47" s="36" t="s">
        <v>40</v>
      </c>
      <c r="L47" s="38">
        <v>96437.75</v>
      </c>
      <c r="M47" s="38">
        <v>75462.679999999993</v>
      </c>
      <c r="N47" s="39" t="s">
        <v>1119</v>
      </c>
      <c r="O47" s="38">
        <v>2241.23</v>
      </c>
      <c r="BP47" s="33"/>
      <c r="BQ47" s="40" t="s">
        <v>391</v>
      </c>
    </row>
    <row r="48" spans="1:69" s="3" customFormat="1" ht="15" x14ac:dyDescent="0.25">
      <c r="A48" s="41"/>
      <c r="B48" s="42"/>
      <c r="C48" s="43" t="s">
        <v>1120</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1121</v>
      </c>
      <c r="F49" s="48"/>
      <c r="G49" s="49"/>
      <c r="H49" s="50"/>
      <c r="I49" s="17"/>
      <c r="J49" s="17"/>
      <c r="K49" s="17"/>
      <c r="L49" s="51">
        <v>75906.87</v>
      </c>
      <c r="M49" s="52"/>
      <c r="N49" s="52"/>
      <c r="O49" s="53"/>
      <c r="BP49" s="33"/>
      <c r="BQ49" s="40"/>
    </row>
    <row r="50" spans="1:69" s="3" customFormat="1" ht="15" x14ac:dyDescent="0.25">
      <c r="A50" s="46"/>
      <c r="B50" s="47"/>
      <c r="C50" s="47"/>
      <c r="D50" s="47"/>
      <c r="E50" s="48" t="s">
        <v>1122</v>
      </c>
      <c r="F50" s="48"/>
      <c r="G50" s="49"/>
      <c r="H50" s="50"/>
      <c r="I50" s="17"/>
      <c r="J50" s="17"/>
      <c r="K50" s="17"/>
      <c r="L50" s="51">
        <v>39909.800000000003</v>
      </c>
      <c r="M50" s="52"/>
      <c r="N50" s="52"/>
      <c r="O50" s="53"/>
      <c r="BP50" s="33"/>
      <c r="BQ50" s="40"/>
    </row>
    <row r="51" spans="1:69" s="3" customFormat="1" ht="15" x14ac:dyDescent="0.25">
      <c r="A51" s="46"/>
      <c r="B51" s="47"/>
      <c r="C51" s="47"/>
      <c r="D51" s="47"/>
      <c r="E51" s="48" t="s">
        <v>45</v>
      </c>
      <c r="F51" s="48"/>
      <c r="G51" s="49"/>
      <c r="H51" s="50"/>
      <c r="I51" s="17"/>
      <c r="J51" s="17"/>
      <c r="K51" s="17"/>
      <c r="L51" s="51">
        <v>212254.42</v>
      </c>
      <c r="M51" s="52"/>
      <c r="N51" s="52"/>
      <c r="O51" s="53"/>
      <c r="BP51" s="33"/>
      <c r="BQ51" s="40"/>
    </row>
    <row r="52" spans="1:69" s="3" customFormat="1" ht="67.5" x14ac:dyDescent="0.25">
      <c r="A52" s="34" t="s">
        <v>1123</v>
      </c>
      <c r="B52" s="35" t="s">
        <v>399</v>
      </c>
      <c r="C52" s="196" t="s">
        <v>400</v>
      </c>
      <c r="D52" s="196"/>
      <c r="E52" s="196"/>
      <c r="F52" s="34" t="s">
        <v>401</v>
      </c>
      <c r="G52" s="66">
        <v>-6.2556849999999997</v>
      </c>
      <c r="H52" s="38">
        <v>133.79</v>
      </c>
      <c r="I52" s="38"/>
      <c r="J52" s="38">
        <v>133.79</v>
      </c>
      <c r="K52" s="36" t="s">
        <v>40</v>
      </c>
      <c r="L52" s="38">
        <v>-836.95</v>
      </c>
      <c r="M52" s="38"/>
      <c r="N52" s="39"/>
      <c r="O52" s="38">
        <v>-836.95</v>
      </c>
      <c r="BP52" s="33"/>
      <c r="BQ52" s="40" t="s">
        <v>400</v>
      </c>
    </row>
    <row r="53" spans="1:69" s="3" customFormat="1" ht="67.5" x14ac:dyDescent="0.25">
      <c r="A53" s="34" t="s">
        <v>159</v>
      </c>
      <c r="B53" s="35"/>
      <c r="C53" s="196" t="s">
        <v>639</v>
      </c>
      <c r="D53" s="196"/>
      <c r="E53" s="196"/>
      <c r="F53" s="34" t="s">
        <v>404</v>
      </c>
      <c r="G53" s="55">
        <v>13</v>
      </c>
      <c r="H53" s="38"/>
      <c r="I53" s="38"/>
      <c r="J53" s="38"/>
      <c r="K53" s="36" t="s">
        <v>40</v>
      </c>
      <c r="L53" s="38"/>
      <c r="M53" s="38"/>
      <c r="N53" s="39"/>
      <c r="O53" s="38"/>
      <c r="BP53" s="33"/>
      <c r="BQ53" s="40" t="s">
        <v>639</v>
      </c>
    </row>
    <row r="54" spans="1:69" s="3" customFormat="1" ht="67.5" x14ac:dyDescent="0.25">
      <c r="A54" s="34" t="s">
        <v>162</v>
      </c>
      <c r="B54" s="35"/>
      <c r="C54" s="196" t="s">
        <v>408</v>
      </c>
      <c r="D54" s="196"/>
      <c r="E54" s="196"/>
      <c r="F54" s="34" t="s">
        <v>404</v>
      </c>
      <c r="G54" s="55">
        <v>16</v>
      </c>
      <c r="H54" s="38"/>
      <c r="I54" s="38"/>
      <c r="J54" s="38"/>
      <c r="K54" s="36" t="s">
        <v>40</v>
      </c>
      <c r="L54" s="38"/>
      <c r="M54" s="38"/>
      <c r="N54" s="39"/>
      <c r="O54" s="38"/>
      <c r="BP54" s="33"/>
      <c r="BQ54" s="40" t="s">
        <v>408</v>
      </c>
    </row>
    <row r="55" spans="1:69" s="3" customFormat="1" ht="67.5" x14ac:dyDescent="0.25">
      <c r="A55" s="34" t="s">
        <v>165</v>
      </c>
      <c r="B55" s="35"/>
      <c r="C55" s="196" t="s">
        <v>410</v>
      </c>
      <c r="D55" s="196"/>
      <c r="E55" s="196"/>
      <c r="F55" s="34" t="s">
        <v>404</v>
      </c>
      <c r="G55" s="55">
        <v>8</v>
      </c>
      <c r="H55" s="38"/>
      <c r="I55" s="38"/>
      <c r="J55" s="38"/>
      <c r="K55" s="36" t="s">
        <v>40</v>
      </c>
      <c r="L55" s="38"/>
      <c r="M55" s="38"/>
      <c r="N55" s="39"/>
      <c r="O55" s="38"/>
      <c r="BP55" s="33"/>
      <c r="BQ55" s="40" t="s">
        <v>410</v>
      </c>
    </row>
    <row r="56" spans="1:69" s="3" customFormat="1" ht="67.5" x14ac:dyDescent="0.25">
      <c r="A56" s="34" t="s">
        <v>168</v>
      </c>
      <c r="B56" s="35"/>
      <c r="C56" s="196" t="s">
        <v>412</v>
      </c>
      <c r="D56" s="196"/>
      <c r="E56" s="196"/>
      <c r="F56" s="34" t="s">
        <v>404</v>
      </c>
      <c r="G56" s="55">
        <v>8</v>
      </c>
      <c r="H56" s="38"/>
      <c r="I56" s="38"/>
      <c r="J56" s="38"/>
      <c r="K56" s="36" t="s">
        <v>40</v>
      </c>
      <c r="L56" s="38"/>
      <c r="M56" s="38"/>
      <c r="N56" s="39"/>
      <c r="O56" s="38"/>
      <c r="BP56" s="33"/>
      <c r="BQ56" s="40" t="s">
        <v>412</v>
      </c>
    </row>
    <row r="57" spans="1:69" s="3" customFormat="1" ht="67.5" x14ac:dyDescent="0.25">
      <c r="A57" s="34" t="s">
        <v>171</v>
      </c>
      <c r="B57" s="35"/>
      <c r="C57" s="196" t="s">
        <v>414</v>
      </c>
      <c r="D57" s="196"/>
      <c r="E57" s="196"/>
      <c r="F57" s="34" t="s">
        <v>404</v>
      </c>
      <c r="G57" s="55">
        <v>5</v>
      </c>
      <c r="H57" s="38"/>
      <c r="I57" s="38"/>
      <c r="J57" s="38"/>
      <c r="K57" s="36" t="s">
        <v>40</v>
      </c>
      <c r="L57" s="38"/>
      <c r="M57" s="38"/>
      <c r="N57" s="39"/>
      <c r="O57" s="38"/>
      <c r="BP57" s="33"/>
      <c r="BQ57" s="40" t="s">
        <v>414</v>
      </c>
    </row>
    <row r="58" spans="1:69" s="3" customFormat="1" ht="67.5" x14ac:dyDescent="0.25">
      <c r="A58" s="34" t="s">
        <v>174</v>
      </c>
      <c r="B58" s="35"/>
      <c r="C58" s="196" t="s">
        <v>642</v>
      </c>
      <c r="D58" s="196"/>
      <c r="E58" s="196"/>
      <c r="F58" s="34" t="s">
        <v>404</v>
      </c>
      <c r="G58" s="55">
        <v>3</v>
      </c>
      <c r="H58" s="38"/>
      <c r="I58" s="38"/>
      <c r="J58" s="38"/>
      <c r="K58" s="36" t="s">
        <v>40</v>
      </c>
      <c r="L58" s="38"/>
      <c r="M58" s="38"/>
      <c r="N58" s="39"/>
      <c r="O58" s="38"/>
      <c r="BP58" s="33"/>
      <c r="BQ58" s="40" t="s">
        <v>642</v>
      </c>
    </row>
    <row r="59" spans="1:69" s="3" customFormat="1" ht="67.5" x14ac:dyDescent="0.25">
      <c r="A59" s="34" t="s">
        <v>177</v>
      </c>
      <c r="B59" s="35"/>
      <c r="C59" s="196" t="s">
        <v>643</v>
      </c>
      <c r="D59" s="196"/>
      <c r="E59" s="196"/>
      <c r="F59" s="34" t="s">
        <v>404</v>
      </c>
      <c r="G59" s="55">
        <v>3</v>
      </c>
      <c r="H59" s="38"/>
      <c r="I59" s="38"/>
      <c r="J59" s="38"/>
      <c r="K59" s="36" t="s">
        <v>40</v>
      </c>
      <c r="L59" s="38"/>
      <c r="M59" s="38"/>
      <c r="N59" s="39"/>
      <c r="O59" s="38"/>
      <c r="BP59" s="33"/>
      <c r="BQ59" s="40" t="s">
        <v>643</v>
      </c>
    </row>
    <row r="60" spans="1:69" s="3" customFormat="1" ht="67.5" x14ac:dyDescent="0.25">
      <c r="A60" s="34" t="s">
        <v>180</v>
      </c>
      <c r="B60" s="35"/>
      <c r="C60" s="196" t="s">
        <v>644</v>
      </c>
      <c r="D60" s="196"/>
      <c r="E60" s="196"/>
      <c r="F60" s="34" t="s">
        <v>404</v>
      </c>
      <c r="G60" s="55">
        <v>49</v>
      </c>
      <c r="H60" s="38"/>
      <c r="I60" s="38"/>
      <c r="J60" s="38"/>
      <c r="K60" s="36" t="s">
        <v>40</v>
      </c>
      <c r="L60" s="38"/>
      <c r="M60" s="38"/>
      <c r="N60" s="39"/>
      <c r="O60" s="38"/>
      <c r="BP60" s="33"/>
      <c r="BQ60" s="40" t="s">
        <v>644</v>
      </c>
    </row>
    <row r="61" spans="1:69" s="3" customFormat="1" ht="67.5" x14ac:dyDescent="0.25">
      <c r="A61" s="34" t="s">
        <v>183</v>
      </c>
      <c r="B61" s="35"/>
      <c r="C61" s="196" t="s">
        <v>645</v>
      </c>
      <c r="D61" s="196"/>
      <c r="E61" s="196"/>
      <c r="F61" s="34" t="s">
        <v>404</v>
      </c>
      <c r="G61" s="55">
        <v>13</v>
      </c>
      <c r="H61" s="38"/>
      <c r="I61" s="38"/>
      <c r="J61" s="38"/>
      <c r="K61" s="36" t="s">
        <v>40</v>
      </c>
      <c r="L61" s="38"/>
      <c r="M61" s="38"/>
      <c r="N61" s="39"/>
      <c r="O61" s="38"/>
      <c r="BP61" s="33"/>
      <c r="BQ61" s="40" t="s">
        <v>645</v>
      </c>
    </row>
    <row r="62" spans="1:69" s="3" customFormat="1" ht="67.5" x14ac:dyDescent="0.25">
      <c r="A62" s="34" t="s">
        <v>186</v>
      </c>
      <c r="B62" s="35"/>
      <c r="C62" s="196" t="s">
        <v>646</v>
      </c>
      <c r="D62" s="196"/>
      <c r="E62" s="196"/>
      <c r="F62" s="34" t="s">
        <v>404</v>
      </c>
      <c r="G62" s="55">
        <v>13</v>
      </c>
      <c r="H62" s="38"/>
      <c r="I62" s="38"/>
      <c r="J62" s="38"/>
      <c r="K62" s="36" t="s">
        <v>40</v>
      </c>
      <c r="L62" s="38"/>
      <c r="M62" s="38"/>
      <c r="N62" s="39"/>
      <c r="O62" s="38"/>
      <c r="BP62" s="33"/>
      <c r="BQ62" s="40" t="s">
        <v>646</v>
      </c>
    </row>
    <row r="63" spans="1:69" s="3" customFormat="1" ht="67.5" x14ac:dyDescent="0.25">
      <c r="A63" s="34" t="s">
        <v>189</v>
      </c>
      <c r="B63" s="35"/>
      <c r="C63" s="196" t="s">
        <v>647</v>
      </c>
      <c r="D63" s="196"/>
      <c r="E63" s="196"/>
      <c r="F63" s="34" t="s">
        <v>404</v>
      </c>
      <c r="G63" s="55">
        <v>4</v>
      </c>
      <c r="H63" s="38"/>
      <c r="I63" s="38"/>
      <c r="J63" s="38"/>
      <c r="K63" s="36" t="s">
        <v>40</v>
      </c>
      <c r="L63" s="38"/>
      <c r="M63" s="38"/>
      <c r="N63" s="39"/>
      <c r="O63" s="38"/>
      <c r="BP63" s="33"/>
      <c r="BQ63" s="40" t="s">
        <v>647</v>
      </c>
    </row>
    <row r="64" spans="1:69" s="3" customFormat="1" ht="67.5" x14ac:dyDescent="0.25">
      <c r="A64" s="34" t="s">
        <v>192</v>
      </c>
      <c r="B64" s="35"/>
      <c r="C64" s="196" t="s">
        <v>416</v>
      </c>
      <c r="D64" s="196"/>
      <c r="E64" s="196"/>
      <c r="F64" s="34" t="s">
        <v>404</v>
      </c>
      <c r="G64" s="55">
        <v>4</v>
      </c>
      <c r="H64" s="38"/>
      <c r="I64" s="38"/>
      <c r="J64" s="38"/>
      <c r="K64" s="36" t="s">
        <v>40</v>
      </c>
      <c r="L64" s="38"/>
      <c r="M64" s="38"/>
      <c r="N64" s="39"/>
      <c r="O64" s="38"/>
      <c r="BP64" s="33"/>
      <c r="BQ64" s="40" t="s">
        <v>416</v>
      </c>
    </row>
    <row r="65" spans="1:69" s="3" customFormat="1" ht="67.5" x14ac:dyDescent="0.25">
      <c r="A65" s="34" t="s">
        <v>195</v>
      </c>
      <c r="B65" s="35"/>
      <c r="C65" s="196" t="s">
        <v>648</v>
      </c>
      <c r="D65" s="196"/>
      <c r="E65" s="196"/>
      <c r="F65" s="34" t="s">
        <v>404</v>
      </c>
      <c r="G65" s="55">
        <v>19</v>
      </c>
      <c r="H65" s="38"/>
      <c r="I65" s="38"/>
      <c r="J65" s="38"/>
      <c r="K65" s="36" t="s">
        <v>40</v>
      </c>
      <c r="L65" s="38"/>
      <c r="M65" s="38"/>
      <c r="N65" s="39"/>
      <c r="O65" s="38"/>
      <c r="BP65" s="33"/>
      <c r="BQ65" s="40" t="s">
        <v>648</v>
      </c>
    </row>
    <row r="66" spans="1:69" s="3" customFormat="1" ht="67.5" x14ac:dyDescent="0.25">
      <c r="A66" s="34" t="s">
        <v>198</v>
      </c>
      <c r="B66" s="35"/>
      <c r="C66" s="196" t="s">
        <v>653</v>
      </c>
      <c r="D66" s="196"/>
      <c r="E66" s="196"/>
      <c r="F66" s="34" t="s">
        <v>404</v>
      </c>
      <c r="G66" s="55">
        <v>10</v>
      </c>
      <c r="H66" s="38"/>
      <c r="I66" s="38"/>
      <c r="J66" s="38"/>
      <c r="K66" s="36" t="s">
        <v>40</v>
      </c>
      <c r="L66" s="38"/>
      <c r="M66" s="38"/>
      <c r="N66" s="39"/>
      <c r="O66" s="38"/>
      <c r="BP66" s="33"/>
      <c r="BQ66" s="40" t="s">
        <v>653</v>
      </c>
    </row>
    <row r="67" spans="1:69" s="3" customFormat="1" ht="67.5" x14ac:dyDescent="0.25">
      <c r="A67" s="34" t="s">
        <v>201</v>
      </c>
      <c r="B67" s="35"/>
      <c r="C67" s="196" t="s">
        <v>1124</v>
      </c>
      <c r="D67" s="196"/>
      <c r="E67" s="196"/>
      <c r="F67" s="34" t="s">
        <v>404</v>
      </c>
      <c r="G67" s="55">
        <v>2</v>
      </c>
      <c r="H67" s="38"/>
      <c r="I67" s="38"/>
      <c r="J67" s="38"/>
      <c r="K67" s="36" t="s">
        <v>40</v>
      </c>
      <c r="L67" s="38"/>
      <c r="M67" s="38"/>
      <c r="N67" s="39"/>
      <c r="O67" s="38"/>
      <c r="BP67" s="33"/>
      <c r="BQ67" s="40" t="s">
        <v>1124</v>
      </c>
    </row>
    <row r="68" spans="1:69" s="3" customFormat="1" ht="67.5" x14ac:dyDescent="0.25">
      <c r="A68" s="34" t="s">
        <v>204</v>
      </c>
      <c r="B68" s="35"/>
      <c r="C68" s="196" t="s">
        <v>424</v>
      </c>
      <c r="D68" s="196"/>
      <c r="E68" s="196"/>
      <c r="F68" s="34" t="s">
        <v>404</v>
      </c>
      <c r="G68" s="55">
        <v>326</v>
      </c>
      <c r="H68" s="38"/>
      <c r="I68" s="38"/>
      <c r="J68" s="38"/>
      <c r="K68" s="36" t="s">
        <v>40</v>
      </c>
      <c r="L68" s="38"/>
      <c r="M68" s="38"/>
      <c r="N68" s="39"/>
      <c r="O68" s="38"/>
      <c r="BP68" s="33"/>
      <c r="BQ68" s="40" t="s">
        <v>424</v>
      </c>
    </row>
    <row r="69" spans="1:69" s="3" customFormat="1" ht="67.5" x14ac:dyDescent="0.25">
      <c r="A69" s="34" t="s">
        <v>207</v>
      </c>
      <c r="B69" s="35"/>
      <c r="C69" s="196" t="s">
        <v>426</v>
      </c>
      <c r="D69" s="196"/>
      <c r="E69" s="196"/>
      <c r="F69" s="34" t="s">
        <v>404</v>
      </c>
      <c r="G69" s="55">
        <v>744</v>
      </c>
      <c r="H69" s="38"/>
      <c r="I69" s="38"/>
      <c r="J69" s="38"/>
      <c r="K69" s="36" t="s">
        <v>40</v>
      </c>
      <c r="L69" s="38"/>
      <c r="M69" s="38"/>
      <c r="N69" s="39"/>
      <c r="O69" s="38"/>
      <c r="BP69" s="33"/>
      <c r="BQ69" s="40" t="s">
        <v>426</v>
      </c>
    </row>
    <row r="70" spans="1:69" s="3" customFormat="1" ht="67.5" x14ac:dyDescent="0.25">
      <c r="A70" s="34" t="s">
        <v>915</v>
      </c>
      <c r="B70" s="35" t="s">
        <v>430</v>
      </c>
      <c r="C70" s="196" t="s">
        <v>431</v>
      </c>
      <c r="D70" s="196"/>
      <c r="E70" s="196"/>
      <c r="F70" s="34" t="s">
        <v>37</v>
      </c>
      <c r="G70" s="65">
        <v>5.5309999999999997</v>
      </c>
      <c r="H70" s="38" t="s">
        <v>432</v>
      </c>
      <c r="I70" s="38" t="s">
        <v>433</v>
      </c>
      <c r="J70" s="38">
        <v>3210.17</v>
      </c>
      <c r="K70" s="36" t="s">
        <v>40</v>
      </c>
      <c r="L70" s="38">
        <v>49323.25</v>
      </c>
      <c r="M70" s="38">
        <v>21871.29</v>
      </c>
      <c r="N70" s="39" t="s">
        <v>1125</v>
      </c>
      <c r="O70" s="38">
        <v>17755.45</v>
      </c>
      <c r="BP70" s="33"/>
      <c r="BQ70" s="40" t="s">
        <v>431</v>
      </c>
    </row>
    <row r="71" spans="1:69" s="3" customFormat="1" ht="15" x14ac:dyDescent="0.25">
      <c r="A71" s="41"/>
      <c r="B71" s="42"/>
      <c r="C71" s="43" t="s">
        <v>1126</v>
      </c>
      <c r="D71" s="44"/>
      <c r="E71" s="44"/>
      <c r="F71" s="44"/>
      <c r="G71" s="44"/>
      <c r="H71" s="44"/>
      <c r="I71" s="44"/>
      <c r="J71" s="44"/>
      <c r="K71" s="44"/>
      <c r="L71" s="44"/>
      <c r="M71" s="44"/>
      <c r="N71" s="44"/>
      <c r="O71" s="45"/>
      <c r="BP71" s="33"/>
      <c r="BQ71" s="40"/>
    </row>
    <row r="72" spans="1:69" s="3" customFormat="1" ht="15" x14ac:dyDescent="0.25">
      <c r="A72" s="46"/>
      <c r="B72" s="47"/>
      <c r="C72" s="47"/>
      <c r="D72" s="47"/>
      <c r="E72" s="48" t="s">
        <v>1127</v>
      </c>
      <c r="F72" s="48"/>
      <c r="G72" s="49"/>
      <c r="H72" s="50"/>
      <c r="I72" s="17"/>
      <c r="J72" s="17"/>
      <c r="K72" s="17"/>
      <c r="L72" s="51">
        <v>26810.17</v>
      </c>
      <c r="M72" s="52"/>
      <c r="N72" s="52"/>
      <c r="O72" s="53"/>
      <c r="BP72" s="33"/>
      <c r="BQ72" s="40"/>
    </row>
    <row r="73" spans="1:69" s="3" customFormat="1" ht="15" x14ac:dyDescent="0.25">
      <c r="A73" s="46"/>
      <c r="B73" s="47"/>
      <c r="C73" s="47"/>
      <c r="D73" s="47"/>
      <c r="E73" s="48" t="s">
        <v>1128</v>
      </c>
      <c r="F73" s="48"/>
      <c r="G73" s="49"/>
      <c r="H73" s="50"/>
      <c r="I73" s="17"/>
      <c r="J73" s="17"/>
      <c r="K73" s="17"/>
      <c r="L73" s="51">
        <v>14096.07</v>
      </c>
      <c r="M73" s="52"/>
      <c r="N73" s="52"/>
      <c r="O73" s="53"/>
      <c r="BP73" s="33"/>
      <c r="BQ73" s="40"/>
    </row>
    <row r="74" spans="1:69" s="3" customFormat="1" ht="15" x14ac:dyDescent="0.25">
      <c r="A74" s="46"/>
      <c r="B74" s="47"/>
      <c r="C74" s="47"/>
      <c r="D74" s="47"/>
      <c r="E74" s="48" t="s">
        <v>45</v>
      </c>
      <c r="F74" s="48"/>
      <c r="G74" s="49"/>
      <c r="H74" s="50"/>
      <c r="I74" s="17"/>
      <c r="J74" s="17"/>
      <c r="K74" s="17"/>
      <c r="L74" s="51">
        <v>90229.49</v>
      </c>
      <c r="M74" s="52"/>
      <c r="N74" s="52"/>
      <c r="O74" s="53"/>
      <c r="BP74" s="33"/>
      <c r="BQ74" s="40"/>
    </row>
    <row r="75" spans="1:69" s="3" customFormat="1" ht="67.5" x14ac:dyDescent="0.25">
      <c r="A75" s="34" t="s">
        <v>918</v>
      </c>
      <c r="B75" s="35" t="s">
        <v>399</v>
      </c>
      <c r="C75" s="196" t="s">
        <v>400</v>
      </c>
      <c r="D75" s="196"/>
      <c r="E75" s="196"/>
      <c r="F75" s="34" t="s">
        <v>401</v>
      </c>
      <c r="G75" s="62">
        <v>-6.9137500000000003</v>
      </c>
      <c r="H75" s="38">
        <v>133.79</v>
      </c>
      <c r="I75" s="38"/>
      <c r="J75" s="38">
        <v>133.79</v>
      </c>
      <c r="K75" s="36" t="s">
        <v>40</v>
      </c>
      <c r="L75" s="38">
        <v>-924.99</v>
      </c>
      <c r="M75" s="38"/>
      <c r="N75" s="39"/>
      <c r="O75" s="38">
        <v>-924.99</v>
      </c>
      <c r="BP75" s="33"/>
      <c r="BQ75" s="40" t="s">
        <v>400</v>
      </c>
    </row>
    <row r="76" spans="1:69" s="3" customFormat="1" ht="67.5" x14ac:dyDescent="0.25">
      <c r="A76" s="34" t="s">
        <v>216</v>
      </c>
      <c r="B76" s="35"/>
      <c r="C76" s="196" t="s">
        <v>1129</v>
      </c>
      <c r="D76" s="196"/>
      <c r="E76" s="196"/>
      <c r="F76" s="34" t="s">
        <v>404</v>
      </c>
      <c r="G76" s="55">
        <v>13</v>
      </c>
      <c r="H76" s="38"/>
      <c r="I76" s="38"/>
      <c r="J76" s="38"/>
      <c r="K76" s="36" t="s">
        <v>40</v>
      </c>
      <c r="L76" s="38"/>
      <c r="M76" s="38"/>
      <c r="N76" s="39"/>
      <c r="O76" s="38"/>
      <c r="BP76" s="33"/>
      <c r="BQ76" s="40" t="s">
        <v>1129</v>
      </c>
    </row>
    <row r="77" spans="1:69" s="3" customFormat="1" ht="67.5" x14ac:dyDescent="0.25">
      <c r="A77" s="34" t="s">
        <v>219</v>
      </c>
      <c r="B77" s="35"/>
      <c r="C77" s="196" t="s">
        <v>439</v>
      </c>
      <c r="D77" s="196"/>
      <c r="E77" s="196"/>
      <c r="F77" s="34" t="s">
        <v>404</v>
      </c>
      <c r="G77" s="55">
        <v>57</v>
      </c>
      <c r="H77" s="38"/>
      <c r="I77" s="38"/>
      <c r="J77" s="38"/>
      <c r="K77" s="36" t="s">
        <v>40</v>
      </c>
      <c r="L77" s="38"/>
      <c r="M77" s="38"/>
      <c r="N77" s="39"/>
      <c r="O77" s="38"/>
      <c r="BP77" s="33"/>
      <c r="BQ77" s="40" t="s">
        <v>439</v>
      </c>
    </row>
    <row r="78" spans="1:69" s="3" customFormat="1" ht="67.5" x14ac:dyDescent="0.25">
      <c r="A78" s="34" t="s">
        <v>222</v>
      </c>
      <c r="B78" s="35"/>
      <c r="C78" s="196" t="s">
        <v>662</v>
      </c>
      <c r="D78" s="196"/>
      <c r="E78" s="196"/>
      <c r="F78" s="34" t="s">
        <v>404</v>
      </c>
      <c r="G78" s="55">
        <v>19</v>
      </c>
      <c r="H78" s="38"/>
      <c r="I78" s="38"/>
      <c r="J78" s="38"/>
      <c r="K78" s="36" t="s">
        <v>40</v>
      </c>
      <c r="L78" s="38"/>
      <c r="M78" s="38"/>
      <c r="N78" s="39"/>
      <c r="O78" s="38"/>
      <c r="BP78" s="33"/>
      <c r="BQ78" s="40" t="s">
        <v>662</v>
      </c>
    </row>
    <row r="79" spans="1:69" s="3" customFormat="1" ht="67.5" x14ac:dyDescent="0.25">
      <c r="A79" s="34" t="s">
        <v>225</v>
      </c>
      <c r="B79" s="35"/>
      <c r="C79" s="196" t="s">
        <v>1130</v>
      </c>
      <c r="D79" s="196"/>
      <c r="E79" s="196"/>
      <c r="F79" s="34" t="s">
        <v>404</v>
      </c>
      <c r="G79" s="55">
        <v>7</v>
      </c>
      <c r="H79" s="38"/>
      <c r="I79" s="38"/>
      <c r="J79" s="38"/>
      <c r="K79" s="36" t="s">
        <v>40</v>
      </c>
      <c r="L79" s="38"/>
      <c r="M79" s="38"/>
      <c r="N79" s="39"/>
      <c r="O79" s="38"/>
      <c r="BP79" s="33"/>
      <c r="BQ79" s="40" t="s">
        <v>1130</v>
      </c>
    </row>
    <row r="80" spans="1:69" s="3" customFormat="1" ht="67.5" x14ac:dyDescent="0.25">
      <c r="A80" s="34" t="s">
        <v>228</v>
      </c>
      <c r="B80" s="35"/>
      <c r="C80" s="196" t="s">
        <v>1131</v>
      </c>
      <c r="D80" s="196"/>
      <c r="E80" s="196"/>
      <c r="F80" s="34" t="s">
        <v>404</v>
      </c>
      <c r="G80" s="55">
        <v>17</v>
      </c>
      <c r="H80" s="38"/>
      <c r="I80" s="38"/>
      <c r="J80" s="38"/>
      <c r="K80" s="36" t="s">
        <v>40</v>
      </c>
      <c r="L80" s="38"/>
      <c r="M80" s="38"/>
      <c r="N80" s="39"/>
      <c r="O80" s="38"/>
      <c r="BP80" s="33"/>
      <c r="BQ80" s="40" t="s">
        <v>1131</v>
      </c>
    </row>
    <row r="81" spans="1:69" s="3" customFormat="1" ht="67.5" x14ac:dyDescent="0.25">
      <c r="A81" s="34" t="s">
        <v>231</v>
      </c>
      <c r="B81" s="35"/>
      <c r="C81" s="196" t="s">
        <v>1132</v>
      </c>
      <c r="D81" s="196"/>
      <c r="E81" s="196"/>
      <c r="F81" s="34" t="s">
        <v>404</v>
      </c>
      <c r="G81" s="55">
        <v>30</v>
      </c>
      <c r="H81" s="38"/>
      <c r="I81" s="38"/>
      <c r="J81" s="38"/>
      <c r="K81" s="36" t="s">
        <v>40</v>
      </c>
      <c r="L81" s="38"/>
      <c r="M81" s="38"/>
      <c r="N81" s="39"/>
      <c r="O81" s="38"/>
      <c r="BP81" s="33"/>
      <c r="BQ81" s="40" t="s">
        <v>1132</v>
      </c>
    </row>
    <row r="82" spans="1:69" s="3" customFormat="1" ht="67.5" x14ac:dyDescent="0.25">
      <c r="A82" s="34" t="s">
        <v>234</v>
      </c>
      <c r="B82" s="35"/>
      <c r="C82" s="196" t="s">
        <v>1133</v>
      </c>
      <c r="D82" s="196"/>
      <c r="E82" s="196"/>
      <c r="F82" s="34" t="s">
        <v>404</v>
      </c>
      <c r="G82" s="55">
        <v>14</v>
      </c>
      <c r="H82" s="38"/>
      <c r="I82" s="38"/>
      <c r="J82" s="38"/>
      <c r="K82" s="36" t="s">
        <v>40</v>
      </c>
      <c r="L82" s="38"/>
      <c r="M82" s="38"/>
      <c r="N82" s="39"/>
      <c r="O82" s="38"/>
      <c r="BP82" s="33"/>
      <c r="BQ82" s="40" t="s">
        <v>1133</v>
      </c>
    </row>
    <row r="83" spans="1:69" s="3" customFormat="1" ht="67.5" x14ac:dyDescent="0.25">
      <c r="A83" s="34" t="s">
        <v>237</v>
      </c>
      <c r="B83" s="35"/>
      <c r="C83" s="196" t="s">
        <v>1134</v>
      </c>
      <c r="D83" s="196"/>
      <c r="E83" s="196"/>
      <c r="F83" s="34" t="s">
        <v>404</v>
      </c>
      <c r="G83" s="55">
        <v>17</v>
      </c>
      <c r="H83" s="38"/>
      <c r="I83" s="38"/>
      <c r="J83" s="38"/>
      <c r="K83" s="36" t="s">
        <v>40</v>
      </c>
      <c r="L83" s="38"/>
      <c r="M83" s="38"/>
      <c r="N83" s="39"/>
      <c r="O83" s="38"/>
      <c r="BP83" s="33"/>
      <c r="BQ83" s="40" t="s">
        <v>1134</v>
      </c>
    </row>
    <row r="84" spans="1:69" s="3" customFormat="1" ht="67.5" x14ac:dyDescent="0.25">
      <c r="A84" s="34" t="s">
        <v>240</v>
      </c>
      <c r="B84" s="35"/>
      <c r="C84" s="196" t="s">
        <v>666</v>
      </c>
      <c r="D84" s="196"/>
      <c r="E84" s="196"/>
      <c r="F84" s="34" t="s">
        <v>404</v>
      </c>
      <c r="G84" s="55">
        <v>73</v>
      </c>
      <c r="H84" s="38"/>
      <c r="I84" s="38"/>
      <c r="J84" s="38"/>
      <c r="K84" s="36" t="s">
        <v>40</v>
      </c>
      <c r="L84" s="38"/>
      <c r="M84" s="38"/>
      <c r="N84" s="39"/>
      <c r="O84" s="38"/>
      <c r="BP84" s="33"/>
      <c r="BQ84" s="40" t="s">
        <v>666</v>
      </c>
    </row>
    <row r="85" spans="1:69" s="3" customFormat="1" ht="67.5" x14ac:dyDescent="0.25">
      <c r="A85" s="34" t="s">
        <v>243</v>
      </c>
      <c r="B85" s="35"/>
      <c r="C85" s="196" t="s">
        <v>668</v>
      </c>
      <c r="D85" s="196"/>
      <c r="E85" s="196"/>
      <c r="F85" s="34" t="s">
        <v>404</v>
      </c>
      <c r="G85" s="55">
        <v>13</v>
      </c>
      <c r="H85" s="38"/>
      <c r="I85" s="38"/>
      <c r="J85" s="38"/>
      <c r="K85" s="36" t="s">
        <v>40</v>
      </c>
      <c r="L85" s="38"/>
      <c r="M85" s="38"/>
      <c r="N85" s="39"/>
      <c r="O85" s="38"/>
      <c r="BP85" s="33"/>
      <c r="BQ85" s="40" t="s">
        <v>668</v>
      </c>
    </row>
    <row r="86" spans="1:69" s="3" customFormat="1" ht="67.5" x14ac:dyDescent="0.25">
      <c r="A86" s="34" t="s">
        <v>246</v>
      </c>
      <c r="B86" s="35"/>
      <c r="C86" s="196" t="s">
        <v>1052</v>
      </c>
      <c r="D86" s="196"/>
      <c r="E86" s="196"/>
      <c r="F86" s="34" t="s">
        <v>404</v>
      </c>
      <c r="G86" s="55">
        <v>31</v>
      </c>
      <c r="H86" s="38"/>
      <c r="I86" s="38"/>
      <c r="J86" s="38"/>
      <c r="K86" s="36" t="s">
        <v>40</v>
      </c>
      <c r="L86" s="38"/>
      <c r="M86" s="38"/>
      <c r="N86" s="39"/>
      <c r="O86" s="38"/>
      <c r="BP86" s="33"/>
      <c r="BQ86" s="40" t="s">
        <v>1052</v>
      </c>
    </row>
    <row r="87" spans="1:69" s="3" customFormat="1" ht="67.5" x14ac:dyDescent="0.25">
      <c r="A87" s="34" t="s">
        <v>249</v>
      </c>
      <c r="B87" s="35"/>
      <c r="C87" s="196" t="s">
        <v>446</v>
      </c>
      <c r="D87" s="196"/>
      <c r="E87" s="196"/>
      <c r="F87" s="34" t="s">
        <v>404</v>
      </c>
      <c r="G87" s="55">
        <v>60</v>
      </c>
      <c r="H87" s="38"/>
      <c r="I87" s="38"/>
      <c r="J87" s="38"/>
      <c r="K87" s="36" t="s">
        <v>40</v>
      </c>
      <c r="L87" s="38"/>
      <c r="M87" s="38"/>
      <c r="N87" s="39"/>
      <c r="O87" s="38"/>
      <c r="BP87" s="33"/>
      <c r="BQ87" s="40" t="s">
        <v>446</v>
      </c>
    </row>
    <row r="88" spans="1:69" s="3" customFormat="1" ht="67.5" x14ac:dyDescent="0.25">
      <c r="A88" s="34" t="s">
        <v>252</v>
      </c>
      <c r="B88" s="35"/>
      <c r="C88" s="196" t="s">
        <v>1135</v>
      </c>
      <c r="D88" s="196"/>
      <c r="E88" s="196"/>
      <c r="F88" s="34" t="s">
        <v>404</v>
      </c>
      <c r="G88" s="55">
        <v>4</v>
      </c>
      <c r="H88" s="38"/>
      <c r="I88" s="38"/>
      <c r="J88" s="38"/>
      <c r="K88" s="36" t="s">
        <v>40</v>
      </c>
      <c r="L88" s="38"/>
      <c r="M88" s="38"/>
      <c r="N88" s="39"/>
      <c r="O88" s="38"/>
      <c r="BP88" s="33"/>
      <c r="BQ88" s="40" t="s">
        <v>1135</v>
      </c>
    </row>
    <row r="89" spans="1:69" s="3" customFormat="1" ht="67.5" x14ac:dyDescent="0.25">
      <c r="A89" s="34" t="s">
        <v>255</v>
      </c>
      <c r="B89" s="35"/>
      <c r="C89" s="196" t="s">
        <v>1136</v>
      </c>
      <c r="D89" s="196"/>
      <c r="E89" s="196"/>
      <c r="F89" s="34" t="s">
        <v>404</v>
      </c>
      <c r="G89" s="55">
        <v>30</v>
      </c>
      <c r="H89" s="38"/>
      <c r="I89" s="38"/>
      <c r="J89" s="38"/>
      <c r="K89" s="36" t="s">
        <v>40</v>
      </c>
      <c r="L89" s="38"/>
      <c r="M89" s="38"/>
      <c r="N89" s="39"/>
      <c r="O89" s="38"/>
      <c r="BP89" s="33"/>
      <c r="BQ89" s="40" t="s">
        <v>1136</v>
      </c>
    </row>
    <row r="90" spans="1:69" s="3" customFormat="1" ht="67.5" x14ac:dyDescent="0.25">
      <c r="A90" s="34" t="s">
        <v>258</v>
      </c>
      <c r="B90" s="35"/>
      <c r="C90" s="196" t="s">
        <v>670</v>
      </c>
      <c r="D90" s="196"/>
      <c r="E90" s="196"/>
      <c r="F90" s="34" t="s">
        <v>404</v>
      </c>
      <c r="G90" s="55">
        <v>15</v>
      </c>
      <c r="H90" s="38"/>
      <c r="I90" s="38"/>
      <c r="J90" s="38"/>
      <c r="K90" s="36" t="s">
        <v>40</v>
      </c>
      <c r="L90" s="38"/>
      <c r="M90" s="38"/>
      <c r="N90" s="39"/>
      <c r="O90" s="38"/>
      <c r="BP90" s="33"/>
      <c r="BQ90" s="40" t="s">
        <v>670</v>
      </c>
    </row>
    <row r="91" spans="1:69" s="3" customFormat="1" ht="67.5" x14ac:dyDescent="0.25">
      <c r="A91" s="34" t="s">
        <v>260</v>
      </c>
      <c r="B91" s="35"/>
      <c r="C91" s="196" t="s">
        <v>449</v>
      </c>
      <c r="D91" s="196"/>
      <c r="E91" s="196"/>
      <c r="F91" s="34" t="s">
        <v>404</v>
      </c>
      <c r="G91" s="55">
        <v>106</v>
      </c>
      <c r="H91" s="38"/>
      <c r="I91" s="38"/>
      <c r="J91" s="38"/>
      <c r="K91" s="36" t="s">
        <v>40</v>
      </c>
      <c r="L91" s="38"/>
      <c r="M91" s="38"/>
      <c r="N91" s="39"/>
      <c r="O91" s="38"/>
      <c r="BP91" s="33"/>
      <c r="BQ91" s="40" t="s">
        <v>449</v>
      </c>
    </row>
    <row r="92" spans="1:69" s="3" customFormat="1" ht="67.5" x14ac:dyDescent="0.25">
      <c r="A92" s="34" t="s">
        <v>263</v>
      </c>
      <c r="B92" s="35"/>
      <c r="C92" s="196" t="s">
        <v>671</v>
      </c>
      <c r="D92" s="196"/>
      <c r="E92" s="196"/>
      <c r="F92" s="34" t="s">
        <v>404</v>
      </c>
      <c r="G92" s="55">
        <v>61</v>
      </c>
      <c r="H92" s="38"/>
      <c r="I92" s="38"/>
      <c r="J92" s="38"/>
      <c r="K92" s="36" t="s">
        <v>40</v>
      </c>
      <c r="L92" s="38"/>
      <c r="M92" s="38"/>
      <c r="N92" s="39"/>
      <c r="O92" s="38"/>
      <c r="BP92" s="33"/>
      <c r="BQ92" s="40" t="s">
        <v>671</v>
      </c>
    </row>
    <row r="93" spans="1:69" s="3" customFormat="1" ht="67.5" x14ac:dyDescent="0.25">
      <c r="A93" s="34" t="s">
        <v>266</v>
      </c>
      <c r="B93" s="35"/>
      <c r="C93" s="196" t="s">
        <v>451</v>
      </c>
      <c r="D93" s="196"/>
      <c r="E93" s="196"/>
      <c r="F93" s="34" t="s">
        <v>404</v>
      </c>
      <c r="G93" s="55">
        <v>570</v>
      </c>
      <c r="H93" s="38"/>
      <c r="I93" s="38"/>
      <c r="J93" s="38"/>
      <c r="K93" s="36" t="s">
        <v>40</v>
      </c>
      <c r="L93" s="38"/>
      <c r="M93" s="38"/>
      <c r="N93" s="39"/>
      <c r="O93" s="38"/>
      <c r="BP93" s="33"/>
      <c r="BQ93" s="40" t="s">
        <v>451</v>
      </c>
    </row>
    <row r="94" spans="1:69" s="3" customFormat="1" ht="67.5" x14ac:dyDescent="0.25">
      <c r="A94" s="34" t="s">
        <v>268</v>
      </c>
      <c r="B94" s="35"/>
      <c r="C94" s="196" t="s">
        <v>452</v>
      </c>
      <c r="D94" s="196"/>
      <c r="E94" s="196"/>
      <c r="F94" s="34" t="s">
        <v>404</v>
      </c>
      <c r="G94" s="55">
        <v>186</v>
      </c>
      <c r="H94" s="38"/>
      <c r="I94" s="38"/>
      <c r="J94" s="38"/>
      <c r="K94" s="36" t="s">
        <v>40</v>
      </c>
      <c r="L94" s="38"/>
      <c r="M94" s="38"/>
      <c r="N94" s="39"/>
      <c r="O94" s="38"/>
      <c r="BP94" s="33"/>
      <c r="BQ94" s="40" t="s">
        <v>452</v>
      </c>
    </row>
    <row r="95" spans="1:69" s="3" customFormat="1" ht="67.5" x14ac:dyDescent="0.25">
      <c r="A95" s="34" t="s">
        <v>271</v>
      </c>
      <c r="B95" s="35"/>
      <c r="C95" s="196" t="s">
        <v>453</v>
      </c>
      <c r="D95" s="196"/>
      <c r="E95" s="196"/>
      <c r="F95" s="34" t="s">
        <v>404</v>
      </c>
      <c r="G95" s="55">
        <v>538</v>
      </c>
      <c r="H95" s="38"/>
      <c r="I95" s="38"/>
      <c r="J95" s="38"/>
      <c r="K95" s="36" t="s">
        <v>40</v>
      </c>
      <c r="L95" s="38"/>
      <c r="M95" s="38"/>
      <c r="N95" s="39"/>
      <c r="O95" s="38"/>
      <c r="BP95" s="33"/>
      <c r="BQ95" s="40" t="s">
        <v>453</v>
      </c>
    </row>
    <row r="96" spans="1:69" s="3" customFormat="1" ht="67.5" x14ac:dyDescent="0.25">
      <c r="A96" s="34" t="s">
        <v>274</v>
      </c>
      <c r="B96" s="35"/>
      <c r="C96" s="196" t="s">
        <v>673</v>
      </c>
      <c r="D96" s="196"/>
      <c r="E96" s="196"/>
      <c r="F96" s="34" t="s">
        <v>404</v>
      </c>
      <c r="G96" s="55">
        <v>128</v>
      </c>
      <c r="H96" s="38"/>
      <c r="I96" s="38"/>
      <c r="J96" s="38"/>
      <c r="K96" s="36" t="s">
        <v>40</v>
      </c>
      <c r="L96" s="38"/>
      <c r="M96" s="38"/>
      <c r="N96" s="39"/>
      <c r="O96" s="38"/>
      <c r="BP96" s="33"/>
      <c r="BQ96" s="40" t="s">
        <v>673</v>
      </c>
    </row>
    <row r="97" spans="1:70" s="3" customFormat="1" ht="67.5" x14ac:dyDescent="0.25">
      <c r="A97" s="34" t="s">
        <v>277</v>
      </c>
      <c r="B97" s="35"/>
      <c r="C97" s="196" t="s">
        <v>674</v>
      </c>
      <c r="D97" s="196"/>
      <c r="E97" s="196"/>
      <c r="F97" s="34" t="s">
        <v>404</v>
      </c>
      <c r="G97" s="55">
        <v>49</v>
      </c>
      <c r="H97" s="38"/>
      <c r="I97" s="38"/>
      <c r="J97" s="38"/>
      <c r="K97" s="36" t="s">
        <v>40</v>
      </c>
      <c r="L97" s="38"/>
      <c r="M97" s="38"/>
      <c r="N97" s="39"/>
      <c r="O97" s="38"/>
      <c r="BP97" s="33"/>
      <c r="BQ97" s="40" t="s">
        <v>674</v>
      </c>
    </row>
    <row r="98" spans="1:70" s="3" customFormat="1" ht="67.5" x14ac:dyDescent="0.25">
      <c r="A98" s="34" t="s">
        <v>280</v>
      </c>
      <c r="B98" s="35"/>
      <c r="C98" s="196" t="s">
        <v>676</v>
      </c>
      <c r="D98" s="196"/>
      <c r="E98" s="196"/>
      <c r="F98" s="34" t="s">
        <v>404</v>
      </c>
      <c r="G98" s="55">
        <v>13</v>
      </c>
      <c r="H98" s="38"/>
      <c r="I98" s="38"/>
      <c r="J98" s="38"/>
      <c r="K98" s="36" t="s">
        <v>40</v>
      </c>
      <c r="L98" s="38"/>
      <c r="M98" s="38"/>
      <c r="N98" s="39"/>
      <c r="O98" s="38"/>
      <c r="BP98" s="33"/>
      <c r="BQ98" s="40" t="s">
        <v>676</v>
      </c>
    </row>
    <row r="99" spans="1:70" s="3" customFormat="1" ht="67.5" x14ac:dyDescent="0.25">
      <c r="A99" s="34" t="s">
        <v>283</v>
      </c>
      <c r="B99" s="35"/>
      <c r="C99" s="196" t="s">
        <v>455</v>
      </c>
      <c r="D99" s="196"/>
      <c r="E99" s="196"/>
      <c r="F99" s="34" t="s">
        <v>404</v>
      </c>
      <c r="G99" s="55">
        <v>17</v>
      </c>
      <c r="H99" s="38"/>
      <c r="I99" s="38"/>
      <c r="J99" s="38"/>
      <c r="K99" s="36" t="s">
        <v>40</v>
      </c>
      <c r="L99" s="38"/>
      <c r="M99" s="38"/>
      <c r="N99" s="39"/>
      <c r="O99" s="38"/>
      <c r="BP99" s="33"/>
      <c r="BQ99" s="40" t="s">
        <v>455</v>
      </c>
    </row>
    <row r="100" spans="1:70" s="3" customFormat="1" ht="67.5" x14ac:dyDescent="0.25">
      <c r="A100" s="34" t="s">
        <v>286</v>
      </c>
      <c r="B100" s="35"/>
      <c r="C100" s="196" t="s">
        <v>456</v>
      </c>
      <c r="D100" s="196"/>
      <c r="E100" s="196"/>
      <c r="F100" s="34" t="s">
        <v>404</v>
      </c>
      <c r="G100" s="55">
        <v>168</v>
      </c>
      <c r="H100" s="38"/>
      <c r="I100" s="38"/>
      <c r="J100" s="38"/>
      <c r="K100" s="36" t="s">
        <v>40</v>
      </c>
      <c r="L100" s="38"/>
      <c r="M100" s="38"/>
      <c r="N100" s="39"/>
      <c r="O100" s="38"/>
      <c r="BP100" s="33"/>
      <c r="BQ100" s="40" t="s">
        <v>456</v>
      </c>
    </row>
    <row r="101" spans="1:70" s="3" customFormat="1" ht="67.5" x14ac:dyDescent="0.25">
      <c r="A101" s="34" t="s">
        <v>675</v>
      </c>
      <c r="B101" s="35"/>
      <c r="C101" s="196" t="s">
        <v>661</v>
      </c>
      <c r="D101" s="196"/>
      <c r="E101" s="196"/>
      <c r="F101" s="34" t="s">
        <v>404</v>
      </c>
      <c r="G101" s="55">
        <v>30</v>
      </c>
      <c r="H101" s="38"/>
      <c r="I101" s="38"/>
      <c r="J101" s="38"/>
      <c r="K101" s="36" t="s">
        <v>40</v>
      </c>
      <c r="L101" s="38"/>
      <c r="M101" s="38"/>
      <c r="N101" s="39"/>
      <c r="O101" s="38"/>
      <c r="BP101" s="33"/>
      <c r="BQ101" s="40" t="s">
        <v>661</v>
      </c>
    </row>
    <row r="102" spans="1:70" s="3" customFormat="1" ht="67.5" x14ac:dyDescent="0.25">
      <c r="A102" s="34" t="s">
        <v>297</v>
      </c>
      <c r="B102" s="35"/>
      <c r="C102" s="196" t="s">
        <v>665</v>
      </c>
      <c r="D102" s="196"/>
      <c r="E102" s="196"/>
      <c r="F102" s="34" t="s">
        <v>404</v>
      </c>
      <c r="G102" s="55">
        <v>8</v>
      </c>
      <c r="H102" s="38"/>
      <c r="I102" s="38"/>
      <c r="J102" s="38"/>
      <c r="K102" s="36" t="s">
        <v>40</v>
      </c>
      <c r="L102" s="38"/>
      <c r="M102" s="38"/>
      <c r="N102" s="39"/>
      <c r="O102" s="38"/>
      <c r="BP102" s="33"/>
      <c r="BQ102" s="40" t="s">
        <v>665</v>
      </c>
    </row>
    <row r="103" spans="1:70" s="3" customFormat="1" ht="67.5" x14ac:dyDescent="0.25">
      <c r="A103" s="34" t="s">
        <v>677</v>
      </c>
      <c r="B103" s="35"/>
      <c r="C103" s="196" t="s">
        <v>1137</v>
      </c>
      <c r="D103" s="196"/>
      <c r="E103" s="196"/>
      <c r="F103" s="34" t="s">
        <v>404</v>
      </c>
      <c r="G103" s="55">
        <v>10</v>
      </c>
      <c r="H103" s="38"/>
      <c r="I103" s="38"/>
      <c r="J103" s="38"/>
      <c r="K103" s="36" t="s">
        <v>40</v>
      </c>
      <c r="L103" s="38"/>
      <c r="M103" s="38"/>
      <c r="N103" s="39"/>
      <c r="O103" s="38"/>
      <c r="BP103" s="33"/>
      <c r="BQ103" s="40" t="s">
        <v>1137</v>
      </c>
    </row>
    <row r="104" spans="1:70" s="3" customFormat="1" ht="15" x14ac:dyDescent="0.25">
      <c r="A104" s="197" t="s">
        <v>457</v>
      </c>
      <c r="B104" s="198"/>
      <c r="C104" s="198"/>
      <c r="D104" s="198"/>
      <c r="E104" s="198"/>
      <c r="F104" s="198"/>
      <c r="G104" s="198"/>
      <c r="H104" s="198"/>
      <c r="I104" s="198"/>
      <c r="J104" s="198"/>
      <c r="K104" s="198"/>
      <c r="L104" s="198"/>
      <c r="M104" s="198"/>
      <c r="N104" s="198"/>
      <c r="O104" s="199"/>
      <c r="BP104" s="33"/>
      <c r="BQ104" s="40"/>
      <c r="BR104" s="56" t="s">
        <v>457</v>
      </c>
    </row>
    <row r="105" spans="1:70" s="3" customFormat="1" ht="67.5" x14ac:dyDescent="0.25">
      <c r="A105" s="34" t="s">
        <v>678</v>
      </c>
      <c r="B105" s="35"/>
      <c r="C105" s="196" t="s">
        <v>1138</v>
      </c>
      <c r="D105" s="196"/>
      <c r="E105" s="196"/>
      <c r="F105" s="34" t="s">
        <v>470</v>
      </c>
      <c r="G105" s="55">
        <v>2</v>
      </c>
      <c r="H105" s="38"/>
      <c r="I105" s="38"/>
      <c r="J105" s="38"/>
      <c r="K105" s="36" t="s">
        <v>40</v>
      </c>
      <c r="L105" s="38"/>
      <c r="M105" s="38"/>
      <c r="N105" s="39"/>
      <c r="O105" s="38"/>
      <c r="BP105" s="33"/>
      <c r="BQ105" s="40" t="s">
        <v>1138</v>
      </c>
      <c r="BR105" s="56"/>
    </row>
    <row r="106" spans="1:70" s="3" customFormat="1" ht="67.5" x14ac:dyDescent="0.25">
      <c r="A106" s="34" t="s">
        <v>680</v>
      </c>
      <c r="B106" s="35"/>
      <c r="C106" s="196" t="s">
        <v>684</v>
      </c>
      <c r="D106" s="196"/>
      <c r="E106" s="196"/>
      <c r="F106" s="34" t="s">
        <v>404</v>
      </c>
      <c r="G106" s="55">
        <v>47</v>
      </c>
      <c r="H106" s="38"/>
      <c r="I106" s="38"/>
      <c r="J106" s="38"/>
      <c r="K106" s="36" t="s">
        <v>40</v>
      </c>
      <c r="L106" s="38"/>
      <c r="M106" s="38"/>
      <c r="N106" s="39"/>
      <c r="O106" s="38"/>
      <c r="BP106" s="33"/>
      <c r="BQ106" s="40" t="s">
        <v>684</v>
      </c>
      <c r="BR106" s="56"/>
    </row>
    <row r="107" spans="1:70" s="3" customFormat="1" ht="67.5" x14ac:dyDescent="0.25">
      <c r="A107" s="34" t="s">
        <v>309</v>
      </c>
      <c r="B107" s="35"/>
      <c r="C107" s="196" t="s">
        <v>458</v>
      </c>
      <c r="D107" s="196"/>
      <c r="E107" s="196"/>
      <c r="F107" s="34" t="s">
        <v>404</v>
      </c>
      <c r="G107" s="55">
        <v>260</v>
      </c>
      <c r="H107" s="38"/>
      <c r="I107" s="38"/>
      <c r="J107" s="38"/>
      <c r="K107" s="36" t="s">
        <v>40</v>
      </c>
      <c r="L107" s="38"/>
      <c r="M107" s="38"/>
      <c r="N107" s="39"/>
      <c r="O107" s="38"/>
      <c r="BP107" s="33"/>
      <c r="BQ107" s="40" t="s">
        <v>458</v>
      </c>
      <c r="BR107" s="56"/>
    </row>
    <row r="108" spans="1:70" s="3" customFormat="1" ht="67.5" x14ac:dyDescent="0.25">
      <c r="A108" s="34" t="s">
        <v>539</v>
      </c>
      <c r="B108" s="35"/>
      <c r="C108" s="196" t="s">
        <v>460</v>
      </c>
      <c r="D108" s="196"/>
      <c r="E108" s="196"/>
      <c r="F108" s="34" t="s">
        <v>404</v>
      </c>
      <c r="G108" s="55">
        <v>55</v>
      </c>
      <c r="H108" s="38"/>
      <c r="I108" s="38"/>
      <c r="J108" s="38"/>
      <c r="K108" s="36" t="s">
        <v>40</v>
      </c>
      <c r="L108" s="38"/>
      <c r="M108" s="38"/>
      <c r="N108" s="39"/>
      <c r="O108" s="38"/>
      <c r="BP108" s="33"/>
      <c r="BQ108" s="40" t="s">
        <v>460</v>
      </c>
      <c r="BR108" s="56"/>
    </row>
    <row r="109" spans="1:70" s="3" customFormat="1" ht="67.5" x14ac:dyDescent="0.25">
      <c r="A109" s="34" t="s">
        <v>542</v>
      </c>
      <c r="B109" s="35"/>
      <c r="C109" s="196" t="s">
        <v>685</v>
      </c>
      <c r="D109" s="196"/>
      <c r="E109" s="196"/>
      <c r="F109" s="34" t="s">
        <v>404</v>
      </c>
      <c r="G109" s="55">
        <v>55</v>
      </c>
      <c r="H109" s="38"/>
      <c r="I109" s="38"/>
      <c r="J109" s="38"/>
      <c r="K109" s="36" t="s">
        <v>40</v>
      </c>
      <c r="L109" s="38"/>
      <c r="M109" s="38"/>
      <c r="N109" s="39"/>
      <c r="O109" s="38"/>
      <c r="BP109" s="33"/>
      <c r="BQ109" s="40" t="s">
        <v>685</v>
      </c>
      <c r="BR109" s="56"/>
    </row>
    <row r="110" spans="1:70" s="3" customFormat="1" ht="67.5" x14ac:dyDescent="0.25">
      <c r="A110" s="34" t="s">
        <v>545</v>
      </c>
      <c r="B110" s="35"/>
      <c r="C110" s="196" t="s">
        <v>461</v>
      </c>
      <c r="D110" s="196"/>
      <c r="E110" s="196"/>
      <c r="F110" s="34" t="s">
        <v>404</v>
      </c>
      <c r="G110" s="55">
        <v>406</v>
      </c>
      <c r="H110" s="38"/>
      <c r="I110" s="38"/>
      <c r="J110" s="38"/>
      <c r="K110" s="36" t="s">
        <v>40</v>
      </c>
      <c r="L110" s="38"/>
      <c r="M110" s="38"/>
      <c r="N110" s="39"/>
      <c r="O110" s="38"/>
      <c r="BP110" s="33"/>
      <c r="BQ110" s="40" t="s">
        <v>461</v>
      </c>
      <c r="BR110" s="56"/>
    </row>
    <row r="111" spans="1:70" s="3" customFormat="1" ht="67.5" x14ac:dyDescent="0.25">
      <c r="A111" s="34" t="s">
        <v>315</v>
      </c>
      <c r="B111" s="35"/>
      <c r="C111" s="196" t="s">
        <v>462</v>
      </c>
      <c r="D111" s="196"/>
      <c r="E111" s="196"/>
      <c r="F111" s="34" t="s">
        <v>463</v>
      </c>
      <c r="G111" s="55">
        <v>39</v>
      </c>
      <c r="H111" s="38"/>
      <c r="I111" s="38"/>
      <c r="J111" s="38"/>
      <c r="K111" s="36" t="s">
        <v>40</v>
      </c>
      <c r="L111" s="38"/>
      <c r="M111" s="38"/>
      <c r="N111" s="39"/>
      <c r="O111" s="38"/>
      <c r="BP111" s="33"/>
      <c r="BQ111" s="40" t="s">
        <v>462</v>
      </c>
      <c r="BR111" s="56"/>
    </row>
    <row r="112" spans="1:70" s="3" customFormat="1" ht="67.5" x14ac:dyDescent="0.25">
      <c r="A112" s="34" t="s">
        <v>548</v>
      </c>
      <c r="B112" s="35"/>
      <c r="C112" s="196" t="s">
        <v>464</v>
      </c>
      <c r="D112" s="196"/>
      <c r="E112" s="196"/>
      <c r="F112" s="34" t="s">
        <v>404</v>
      </c>
      <c r="G112" s="55">
        <v>1500</v>
      </c>
      <c r="H112" s="38"/>
      <c r="I112" s="38"/>
      <c r="J112" s="38"/>
      <c r="K112" s="36" t="s">
        <v>40</v>
      </c>
      <c r="L112" s="38"/>
      <c r="M112" s="38"/>
      <c r="N112" s="39"/>
      <c r="O112" s="38"/>
      <c r="BP112" s="33"/>
      <c r="BQ112" s="40" t="s">
        <v>464</v>
      </c>
      <c r="BR112" s="56"/>
    </row>
    <row r="113" spans="1:70" s="3" customFormat="1" ht="67.5" x14ac:dyDescent="0.25">
      <c r="A113" s="34" t="s">
        <v>686</v>
      </c>
      <c r="B113" s="35"/>
      <c r="C113" s="196" t="s">
        <v>688</v>
      </c>
      <c r="D113" s="196"/>
      <c r="E113" s="196"/>
      <c r="F113" s="34" t="s">
        <v>404</v>
      </c>
      <c r="G113" s="55">
        <v>400</v>
      </c>
      <c r="H113" s="38"/>
      <c r="I113" s="38"/>
      <c r="J113" s="38"/>
      <c r="K113" s="36" t="s">
        <v>40</v>
      </c>
      <c r="L113" s="38"/>
      <c r="M113" s="38"/>
      <c r="N113" s="39"/>
      <c r="O113" s="38"/>
      <c r="BP113" s="33"/>
      <c r="BQ113" s="40" t="s">
        <v>688</v>
      </c>
      <c r="BR113" s="56"/>
    </row>
    <row r="114" spans="1:70" s="3" customFormat="1" ht="67.5" x14ac:dyDescent="0.25">
      <c r="A114" s="34" t="s">
        <v>322</v>
      </c>
      <c r="B114" s="35"/>
      <c r="C114" s="196" t="s">
        <v>465</v>
      </c>
      <c r="D114" s="196"/>
      <c r="E114" s="196"/>
      <c r="F114" s="34" t="s">
        <v>404</v>
      </c>
      <c r="G114" s="55">
        <v>4600</v>
      </c>
      <c r="H114" s="38"/>
      <c r="I114" s="38"/>
      <c r="J114" s="38"/>
      <c r="K114" s="36" t="s">
        <v>40</v>
      </c>
      <c r="L114" s="38"/>
      <c r="M114" s="38"/>
      <c r="N114" s="39"/>
      <c r="O114" s="38"/>
      <c r="BP114" s="33"/>
      <c r="BQ114" s="40" t="s">
        <v>465</v>
      </c>
      <c r="BR114" s="56"/>
    </row>
    <row r="115" spans="1:70" s="3" customFormat="1" ht="67.5" x14ac:dyDescent="0.25">
      <c r="A115" s="34" t="s">
        <v>561</v>
      </c>
      <c r="B115" s="35"/>
      <c r="C115" s="196" t="s">
        <v>689</v>
      </c>
      <c r="D115" s="196"/>
      <c r="E115" s="196"/>
      <c r="F115" s="34" t="s">
        <v>404</v>
      </c>
      <c r="G115" s="55">
        <v>800</v>
      </c>
      <c r="H115" s="38"/>
      <c r="I115" s="38"/>
      <c r="J115" s="38"/>
      <c r="K115" s="36" t="s">
        <v>40</v>
      </c>
      <c r="L115" s="38"/>
      <c r="M115" s="38"/>
      <c r="N115" s="39"/>
      <c r="O115" s="38"/>
      <c r="BP115" s="33"/>
      <c r="BQ115" s="40" t="s">
        <v>689</v>
      </c>
      <c r="BR115" s="56"/>
    </row>
    <row r="116" spans="1:70" s="3" customFormat="1" ht="67.5" x14ac:dyDescent="0.25">
      <c r="A116" s="34" t="s">
        <v>329</v>
      </c>
      <c r="B116" s="35"/>
      <c r="C116" s="196" t="s">
        <v>466</v>
      </c>
      <c r="D116" s="196"/>
      <c r="E116" s="196"/>
      <c r="F116" s="34" t="s">
        <v>404</v>
      </c>
      <c r="G116" s="55">
        <v>500</v>
      </c>
      <c r="H116" s="38"/>
      <c r="I116" s="38"/>
      <c r="J116" s="38"/>
      <c r="K116" s="36" t="s">
        <v>40</v>
      </c>
      <c r="L116" s="38"/>
      <c r="M116" s="38"/>
      <c r="N116" s="39"/>
      <c r="O116" s="38"/>
      <c r="BP116" s="33"/>
      <c r="BQ116" s="40" t="s">
        <v>466</v>
      </c>
      <c r="BR116" s="56"/>
    </row>
    <row r="117" spans="1:70" s="3" customFormat="1" ht="67.5" x14ac:dyDescent="0.25">
      <c r="A117" s="34" t="s">
        <v>332</v>
      </c>
      <c r="B117" s="35"/>
      <c r="C117" s="196" t="s">
        <v>467</v>
      </c>
      <c r="D117" s="196"/>
      <c r="E117" s="196"/>
      <c r="F117" s="34" t="s">
        <v>404</v>
      </c>
      <c r="G117" s="55">
        <v>2000</v>
      </c>
      <c r="H117" s="38"/>
      <c r="I117" s="38"/>
      <c r="J117" s="38"/>
      <c r="K117" s="36" t="s">
        <v>40</v>
      </c>
      <c r="L117" s="38"/>
      <c r="M117" s="38"/>
      <c r="N117" s="39"/>
      <c r="O117" s="38"/>
      <c r="BP117" s="33"/>
      <c r="BQ117" s="40" t="s">
        <v>467</v>
      </c>
      <c r="BR117" s="56"/>
    </row>
    <row r="118" spans="1:70" s="3" customFormat="1" ht="67.5" x14ac:dyDescent="0.25">
      <c r="A118" s="34" t="s">
        <v>571</v>
      </c>
      <c r="B118" s="35"/>
      <c r="C118" s="196" t="s">
        <v>468</v>
      </c>
      <c r="D118" s="196"/>
      <c r="E118" s="196"/>
      <c r="F118" s="34" t="s">
        <v>404</v>
      </c>
      <c r="G118" s="55">
        <v>400</v>
      </c>
      <c r="H118" s="38"/>
      <c r="I118" s="38"/>
      <c r="J118" s="38"/>
      <c r="K118" s="36" t="s">
        <v>40</v>
      </c>
      <c r="L118" s="38"/>
      <c r="M118" s="38"/>
      <c r="N118" s="39"/>
      <c r="O118" s="38"/>
      <c r="BP118" s="33"/>
      <c r="BQ118" s="40" t="s">
        <v>468</v>
      </c>
      <c r="BR118" s="56"/>
    </row>
    <row r="119" spans="1:70" s="3" customFormat="1" ht="67.5" x14ac:dyDescent="0.25">
      <c r="A119" s="34" t="s">
        <v>339</v>
      </c>
      <c r="B119" s="35"/>
      <c r="C119" s="196" t="s">
        <v>469</v>
      </c>
      <c r="D119" s="196"/>
      <c r="E119" s="196"/>
      <c r="F119" s="34" t="s">
        <v>470</v>
      </c>
      <c r="G119" s="55">
        <v>6</v>
      </c>
      <c r="H119" s="38"/>
      <c r="I119" s="38"/>
      <c r="J119" s="38"/>
      <c r="K119" s="36" t="s">
        <v>40</v>
      </c>
      <c r="L119" s="38"/>
      <c r="M119" s="38"/>
      <c r="N119" s="39"/>
      <c r="O119" s="38"/>
      <c r="BP119" s="33"/>
      <c r="BQ119" s="40" t="s">
        <v>469</v>
      </c>
      <c r="BR119" s="56"/>
    </row>
    <row r="120" spans="1:70" s="3" customFormat="1" ht="67.5" x14ac:dyDescent="0.25">
      <c r="A120" s="34" t="s">
        <v>342</v>
      </c>
      <c r="B120" s="35"/>
      <c r="C120" s="196" t="s">
        <v>693</v>
      </c>
      <c r="D120" s="196"/>
      <c r="E120" s="196"/>
      <c r="F120" s="34" t="s">
        <v>470</v>
      </c>
      <c r="G120" s="55">
        <v>2</v>
      </c>
      <c r="H120" s="38"/>
      <c r="I120" s="38"/>
      <c r="J120" s="38"/>
      <c r="K120" s="36" t="s">
        <v>40</v>
      </c>
      <c r="L120" s="38"/>
      <c r="M120" s="38"/>
      <c r="N120" s="39"/>
      <c r="O120" s="38"/>
      <c r="BP120" s="33"/>
      <c r="BQ120" s="40" t="s">
        <v>693</v>
      </c>
      <c r="BR120" s="56"/>
    </row>
    <row r="121" spans="1:70" s="3" customFormat="1" ht="15" x14ac:dyDescent="0.25">
      <c r="A121" s="197" t="s">
        <v>473</v>
      </c>
      <c r="B121" s="198"/>
      <c r="C121" s="198"/>
      <c r="D121" s="198"/>
      <c r="E121" s="198"/>
      <c r="F121" s="198"/>
      <c r="G121" s="198"/>
      <c r="H121" s="198"/>
      <c r="I121" s="198"/>
      <c r="J121" s="198"/>
      <c r="K121" s="198"/>
      <c r="L121" s="198"/>
      <c r="M121" s="198"/>
      <c r="N121" s="198"/>
      <c r="O121" s="199"/>
      <c r="BP121" s="33"/>
      <c r="BQ121" s="40"/>
      <c r="BR121" s="56" t="s">
        <v>473</v>
      </c>
    </row>
    <row r="122" spans="1:70" s="3" customFormat="1" ht="67.5" x14ac:dyDescent="0.25">
      <c r="A122" s="34" t="s">
        <v>585</v>
      </c>
      <c r="B122" s="35" t="s">
        <v>475</v>
      </c>
      <c r="C122" s="196" t="s">
        <v>476</v>
      </c>
      <c r="D122" s="196"/>
      <c r="E122" s="196"/>
      <c r="F122" s="34" t="s">
        <v>477</v>
      </c>
      <c r="G122" s="55">
        <v>19</v>
      </c>
      <c r="H122" s="38" t="s">
        <v>478</v>
      </c>
      <c r="I122" s="38" t="s">
        <v>479</v>
      </c>
      <c r="J122" s="38">
        <v>58.12</v>
      </c>
      <c r="K122" s="36" t="s">
        <v>40</v>
      </c>
      <c r="L122" s="38">
        <v>34446.81</v>
      </c>
      <c r="M122" s="38">
        <v>31510.93</v>
      </c>
      <c r="N122" s="39" t="s">
        <v>1139</v>
      </c>
      <c r="O122" s="38">
        <v>1104.28</v>
      </c>
      <c r="BP122" s="33"/>
      <c r="BQ122" s="40" t="s">
        <v>476</v>
      </c>
      <c r="BR122" s="56"/>
    </row>
    <row r="123" spans="1:70" s="3" customFormat="1" ht="15" x14ac:dyDescent="0.25">
      <c r="A123" s="41"/>
      <c r="B123" s="42"/>
      <c r="C123" s="43" t="s">
        <v>1140</v>
      </c>
      <c r="D123" s="44"/>
      <c r="E123" s="44"/>
      <c r="F123" s="44"/>
      <c r="G123" s="44"/>
      <c r="H123" s="44"/>
      <c r="I123" s="44"/>
      <c r="J123" s="44"/>
      <c r="K123" s="44"/>
      <c r="L123" s="44"/>
      <c r="M123" s="44"/>
      <c r="N123" s="44"/>
      <c r="O123" s="45"/>
      <c r="BP123" s="33"/>
      <c r="BQ123" s="40"/>
      <c r="BR123" s="56"/>
    </row>
    <row r="124" spans="1:70" s="3" customFormat="1" ht="15" x14ac:dyDescent="0.25">
      <c r="A124" s="46"/>
      <c r="B124" s="47"/>
      <c r="C124" s="47"/>
      <c r="D124" s="47"/>
      <c r="E124" s="48" t="s">
        <v>1141</v>
      </c>
      <c r="F124" s="48"/>
      <c r="G124" s="49"/>
      <c r="H124" s="50"/>
      <c r="I124" s="17"/>
      <c r="J124" s="17"/>
      <c r="K124" s="17"/>
      <c r="L124" s="51">
        <v>30685.03</v>
      </c>
      <c r="M124" s="52"/>
      <c r="N124" s="52"/>
      <c r="O124" s="53"/>
      <c r="BP124" s="33"/>
      <c r="BQ124" s="40"/>
      <c r="BR124" s="56"/>
    </row>
    <row r="125" spans="1:70" s="3" customFormat="1" ht="15" x14ac:dyDescent="0.25">
      <c r="A125" s="46"/>
      <c r="B125" s="47"/>
      <c r="C125" s="47"/>
      <c r="D125" s="47"/>
      <c r="E125" s="48" t="s">
        <v>1142</v>
      </c>
      <c r="F125" s="48"/>
      <c r="G125" s="49"/>
      <c r="H125" s="50"/>
      <c r="I125" s="17"/>
      <c r="J125" s="17"/>
      <c r="K125" s="17"/>
      <c r="L125" s="51">
        <v>16133.37</v>
      </c>
      <c r="M125" s="52"/>
      <c r="N125" s="52"/>
      <c r="O125" s="53"/>
      <c r="BP125" s="33"/>
      <c r="BQ125" s="40"/>
      <c r="BR125" s="56"/>
    </row>
    <row r="126" spans="1:70" s="3" customFormat="1" ht="15" x14ac:dyDescent="0.25">
      <c r="A126" s="46"/>
      <c r="B126" s="47"/>
      <c r="C126" s="47"/>
      <c r="D126" s="47"/>
      <c r="E126" s="48" t="s">
        <v>45</v>
      </c>
      <c r="F126" s="48"/>
      <c r="G126" s="49"/>
      <c r="H126" s="50"/>
      <c r="I126" s="17"/>
      <c r="J126" s="17"/>
      <c r="K126" s="17"/>
      <c r="L126" s="51">
        <v>81265.210000000006</v>
      </c>
      <c r="M126" s="52"/>
      <c r="N126" s="52"/>
      <c r="O126" s="53"/>
      <c r="BP126" s="33"/>
      <c r="BQ126" s="40"/>
      <c r="BR126" s="56"/>
    </row>
    <row r="127" spans="1:70" s="3" customFormat="1" ht="67.5" x14ac:dyDescent="0.25">
      <c r="A127" s="34" t="s">
        <v>588</v>
      </c>
      <c r="B127" s="35" t="s">
        <v>485</v>
      </c>
      <c r="C127" s="196" t="s">
        <v>486</v>
      </c>
      <c r="D127" s="196"/>
      <c r="E127" s="196"/>
      <c r="F127" s="34" t="s">
        <v>487</v>
      </c>
      <c r="G127" s="65">
        <v>-1.9E-2</v>
      </c>
      <c r="H127" s="38">
        <v>47206.35</v>
      </c>
      <c r="I127" s="38"/>
      <c r="J127" s="38">
        <v>47206.35</v>
      </c>
      <c r="K127" s="36" t="s">
        <v>40</v>
      </c>
      <c r="L127" s="38">
        <v>-896.92</v>
      </c>
      <c r="M127" s="38"/>
      <c r="N127" s="39"/>
      <c r="O127" s="38">
        <v>-896.92</v>
      </c>
      <c r="BP127" s="33"/>
      <c r="BQ127" s="40" t="s">
        <v>486</v>
      </c>
      <c r="BR127" s="56"/>
    </row>
    <row r="128" spans="1:70" s="3" customFormat="1" ht="67.5" x14ac:dyDescent="0.25">
      <c r="A128" s="34" t="s">
        <v>591</v>
      </c>
      <c r="B128" s="35"/>
      <c r="C128" s="196" t="s">
        <v>488</v>
      </c>
      <c r="D128" s="196"/>
      <c r="E128" s="196"/>
      <c r="F128" s="34" t="s">
        <v>404</v>
      </c>
      <c r="G128" s="55">
        <v>190</v>
      </c>
      <c r="H128" s="38"/>
      <c r="I128" s="38"/>
      <c r="J128" s="38"/>
      <c r="K128" s="36" t="s">
        <v>40</v>
      </c>
      <c r="L128" s="38"/>
      <c r="M128" s="38"/>
      <c r="N128" s="39"/>
      <c r="O128" s="38"/>
      <c r="BP128" s="33"/>
      <c r="BQ128" s="40" t="s">
        <v>488</v>
      </c>
      <c r="BR128" s="56"/>
    </row>
    <row r="129" spans="1:70" s="3" customFormat="1" ht="67.5" x14ac:dyDescent="0.25">
      <c r="A129" s="34" t="s">
        <v>1089</v>
      </c>
      <c r="B129" s="35" t="s">
        <v>301</v>
      </c>
      <c r="C129" s="196" t="s">
        <v>302</v>
      </c>
      <c r="D129" s="196"/>
      <c r="E129" s="196"/>
      <c r="F129" s="34" t="s">
        <v>37</v>
      </c>
      <c r="G129" s="54">
        <v>0.5</v>
      </c>
      <c r="H129" s="38" t="s">
        <v>303</v>
      </c>
      <c r="I129" s="38" t="s">
        <v>304</v>
      </c>
      <c r="J129" s="38">
        <v>1471.29</v>
      </c>
      <c r="K129" s="36" t="s">
        <v>40</v>
      </c>
      <c r="L129" s="38">
        <v>8382.5</v>
      </c>
      <c r="M129" s="38">
        <v>7428.39</v>
      </c>
      <c r="N129" s="39" t="s">
        <v>705</v>
      </c>
      <c r="O129" s="38">
        <v>735.64</v>
      </c>
      <c r="BP129" s="33"/>
      <c r="BQ129" s="40" t="s">
        <v>302</v>
      </c>
      <c r="BR129" s="56"/>
    </row>
    <row r="130" spans="1:70" s="3" customFormat="1" ht="15" x14ac:dyDescent="0.25">
      <c r="A130" s="41"/>
      <c r="B130" s="42"/>
      <c r="C130" s="43" t="s">
        <v>319</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706</v>
      </c>
      <c r="F131" s="48"/>
      <c r="G131" s="49"/>
      <c r="H131" s="50"/>
      <c r="I131" s="17"/>
      <c r="J131" s="17"/>
      <c r="K131" s="17"/>
      <c r="L131" s="51">
        <v>7214.84</v>
      </c>
      <c r="M131" s="52"/>
      <c r="N131" s="52"/>
      <c r="O131" s="53"/>
      <c r="BP131" s="33"/>
      <c r="BQ131" s="40"/>
      <c r="BR131" s="56"/>
    </row>
    <row r="132" spans="1:70" s="3" customFormat="1" ht="15" x14ac:dyDescent="0.25">
      <c r="A132" s="46"/>
      <c r="B132" s="47"/>
      <c r="C132" s="47"/>
      <c r="D132" s="47"/>
      <c r="E132" s="48" t="s">
        <v>707</v>
      </c>
      <c r="F132" s="48"/>
      <c r="G132" s="49"/>
      <c r="H132" s="50"/>
      <c r="I132" s="17"/>
      <c r="J132" s="17"/>
      <c r="K132" s="17"/>
      <c r="L132" s="51">
        <v>3793.37</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19390.71</v>
      </c>
      <c r="M133" s="52"/>
      <c r="N133" s="52"/>
      <c r="O133" s="53"/>
      <c r="BP133" s="33"/>
      <c r="BQ133" s="40"/>
      <c r="BR133" s="56"/>
    </row>
    <row r="134" spans="1:70" s="3" customFormat="1" ht="67.5" x14ac:dyDescent="0.25">
      <c r="A134" s="34" t="s">
        <v>1143</v>
      </c>
      <c r="B134" s="35" t="s">
        <v>495</v>
      </c>
      <c r="C134" s="196" t="s">
        <v>496</v>
      </c>
      <c r="D134" s="196"/>
      <c r="E134" s="196"/>
      <c r="F134" s="34" t="s">
        <v>497</v>
      </c>
      <c r="G134" s="37">
        <v>-1.02</v>
      </c>
      <c r="H134" s="38">
        <v>655.95</v>
      </c>
      <c r="I134" s="38"/>
      <c r="J134" s="38">
        <v>655.95</v>
      </c>
      <c r="K134" s="36" t="s">
        <v>40</v>
      </c>
      <c r="L134" s="38">
        <v>-669.07</v>
      </c>
      <c r="M134" s="38"/>
      <c r="N134" s="39"/>
      <c r="O134" s="38">
        <v>-669.07</v>
      </c>
      <c r="BP134" s="33"/>
      <c r="BQ134" s="40" t="s">
        <v>496</v>
      </c>
      <c r="BR134" s="56"/>
    </row>
    <row r="135" spans="1:70" s="3" customFormat="1" ht="67.5" x14ac:dyDescent="0.25">
      <c r="A135" s="34" t="s">
        <v>1144</v>
      </c>
      <c r="B135" s="35" t="s">
        <v>499</v>
      </c>
      <c r="C135" s="196" t="s">
        <v>500</v>
      </c>
      <c r="D135" s="196"/>
      <c r="E135" s="196"/>
      <c r="F135" s="34" t="s">
        <v>497</v>
      </c>
      <c r="G135" s="37">
        <v>-1.02</v>
      </c>
      <c r="H135" s="38">
        <v>17.12</v>
      </c>
      <c r="I135" s="38"/>
      <c r="J135" s="38">
        <v>17.12</v>
      </c>
      <c r="K135" s="36" t="s">
        <v>40</v>
      </c>
      <c r="L135" s="38">
        <v>-17.46</v>
      </c>
      <c r="M135" s="38"/>
      <c r="N135" s="39"/>
      <c r="O135" s="38">
        <v>-17.46</v>
      </c>
      <c r="BP135" s="33"/>
      <c r="BQ135" s="40" t="s">
        <v>500</v>
      </c>
      <c r="BR135" s="56"/>
    </row>
    <row r="136" spans="1:70" s="3" customFormat="1" ht="67.5" x14ac:dyDescent="0.25">
      <c r="A136" s="34" t="s">
        <v>981</v>
      </c>
      <c r="B136" s="35"/>
      <c r="C136" s="196" t="s">
        <v>501</v>
      </c>
      <c r="D136" s="196"/>
      <c r="E136" s="196"/>
      <c r="F136" s="34" t="s">
        <v>145</v>
      </c>
      <c r="G136" s="55">
        <v>51</v>
      </c>
      <c r="H136" s="38"/>
      <c r="I136" s="38"/>
      <c r="J136" s="38"/>
      <c r="K136" s="36" t="s">
        <v>40</v>
      </c>
      <c r="L136" s="38"/>
      <c r="M136" s="38"/>
      <c r="N136" s="39"/>
      <c r="O136" s="38"/>
      <c r="BP136" s="33"/>
      <c r="BQ136" s="40" t="s">
        <v>501</v>
      </c>
      <c r="BR136" s="56"/>
    </row>
    <row r="137" spans="1:70" s="3" customFormat="1" ht="15" x14ac:dyDescent="0.25">
      <c r="A137" s="41"/>
      <c r="B137" s="42"/>
      <c r="C137" s="43" t="s">
        <v>711</v>
      </c>
      <c r="D137" s="44"/>
      <c r="E137" s="44"/>
      <c r="F137" s="44"/>
      <c r="G137" s="44"/>
      <c r="H137" s="44"/>
      <c r="I137" s="44"/>
      <c r="J137" s="44"/>
      <c r="K137" s="44"/>
      <c r="L137" s="44"/>
      <c r="M137" s="44"/>
      <c r="N137" s="44"/>
      <c r="O137" s="45"/>
      <c r="BP137" s="33"/>
      <c r="BQ137" s="40"/>
      <c r="BR137" s="56"/>
    </row>
    <row r="138" spans="1:70" s="3" customFormat="1" ht="67.5" x14ac:dyDescent="0.25">
      <c r="A138" s="34" t="s">
        <v>983</v>
      </c>
      <c r="B138" s="35"/>
      <c r="C138" s="196" t="s">
        <v>503</v>
      </c>
      <c r="D138" s="196"/>
      <c r="E138" s="196"/>
      <c r="F138" s="34" t="s">
        <v>504</v>
      </c>
      <c r="G138" s="55">
        <v>1</v>
      </c>
      <c r="H138" s="38"/>
      <c r="I138" s="38"/>
      <c r="J138" s="38"/>
      <c r="K138" s="36" t="s">
        <v>40</v>
      </c>
      <c r="L138" s="38"/>
      <c r="M138" s="38"/>
      <c r="N138" s="39"/>
      <c r="O138" s="38"/>
      <c r="BP138" s="33"/>
      <c r="BQ138" s="40" t="s">
        <v>503</v>
      </c>
      <c r="BR138" s="56"/>
    </row>
    <row r="139" spans="1:70" s="3" customFormat="1" ht="15" x14ac:dyDescent="0.25">
      <c r="A139" s="197" t="s">
        <v>520</v>
      </c>
      <c r="B139" s="198"/>
      <c r="C139" s="198"/>
      <c r="D139" s="198"/>
      <c r="E139" s="198"/>
      <c r="F139" s="198"/>
      <c r="G139" s="198"/>
      <c r="H139" s="198"/>
      <c r="I139" s="198"/>
      <c r="J139" s="198"/>
      <c r="K139" s="198"/>
      <c r="L139" s="198"/>
      <c r="M139" s="198"/>
      <c r="N139" s="198"/>
      <c r="O139" s="199"/>
      <c r="BP139" s="33"/>
      <c r="BQ139" s="40"/>
      <c r="BR139" s="56" t="s">
        <v>520</v>
      </c>
    </row>
    <row r="140" spans="1:70" s="3" customFormat="1" ht="67.5" x14ac:dyDescent="0.25">
      <c r="A140" s="34" t="s">
        <v>1145</v>
      </c>
      <c r="B140" s="35" t="s">
        <v>522</v>
      </c>
      <c r="C140" s="196" t="s">
        <v>523</v>
      </c>
      <c r="D140" s="196"/>
      <c r="E140" s="196"/>
      <c r="F140" s="34" t="s">
        <v>37</v>
      </c>
      <c r="G140" s="37">
        <v>21.85</v>
      </c>
      <c r="H140" s="38" t="s">
        <v>524</v>
      </c>
      <c r="I140" s="38" t="s">
        <v>525</v>
      </c>
      <c r="J140" s="38">
        <v>5162.1000000000004</v>
      </c>
      <c r="K140" s="36" t="s">
        <v>40</v>
      </c>
      <c r="L140" s="38">
        <v>443137.01</v>
      </c>
      <c r="M140" s="38">
        <v>280208.11</v>
      </c>
      <c r="N140" s="39" t="s">
        <v>1146</v>
      </c>
      <c r="O140" s="38">
        <v>112791.89</v>
      </c>
      <c r="BP140" s="33"/>
      <c r="BQ140" s="40" t="s">
        <v>523</v>
      </c>
      <c r="BR140" s="56"/>
    </row>
    <row r="141" spans="1:70" s="3" customFormat="1" ht="15" x14ac:dyDescent="0.25">
      <c r="A141" s="41"/>
      <c r="B141" s="42"/>
      <c r="C141" s="43" t="s">
        <v>1147</v>
      </c>
      <c r="D141" s="44"/>
      <c r="E141" s="44"/>
      <c r="F141" s="44"/>
      <c r="G141" s="44"/>
      <c r="H141" s="44"/>
      <c r="I141" s="44"/>
      <c r="J141" s="44"/>
      <c r="K141" s="44"/>
      <c r="L141" s="44"/>
      <c r="M141" s="44"/>
      <c r="N141" s="44"/>
      <c r="O141" s="45"/>
      <c r="BP141" s="33"/>
      <c r="BQ141" s="40"/>
      <c r="BR141" s="56"/>
    </row>
    <row r="142" spans="1:70" s="3" customFormat="1" ht="15" x14ac:dyDescent="0.25">
      <c r="A142" s="46"/>
      <c r="B142" s="47"/>
      <c r="C142" s="47"/>
      <c r="D142" s="47"/>
      <c r="E142" s="48" t="s">
        <v>1148</v>
      </c>
      <c r="F142" s="48"/>
      <c r="G142" s="49"/>
      <c r="H142" s="50"/>
      <c r="I142" s="17"/>
      <c r="J142" s="17"/>
      <c r="K142" s="17"/>
      <c r="L142" s="51">
        <v>274229.06</v>
      </c>
      <c r="M142" s="52"/>
      <c r="N142" s="52"/>
      <c r="O142" s="53"/>
      <c r="BP142" s="33"/>
      <c r="BQ142" s="40"/>
      <c r="BR142" s="56"/>
    </row>
    <row r="143" spans="1:70" s="3" customFormat="1" ht="15" x14ac:dyDescent="0.25">
      <c r="A143" s="46"/>
      <c r="B143" s="47"/>
      <c r="C143" s="47"/>
      <c r="D143" s="47"/>
      <c r="E143" s="48" t="s">
        <v>1149</v>
      </c>
      <c r="F143" s="48"/>
      <c r="G143" s="49"/>
      <c r="H143" s="50"/>
      <c r="I143" s="17"/>
      <c r="J143" s="17"/>
      <c r="K143" s="17"/>
      <c r="L143" s="51">
        <v>144182.29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861548.36</v>
      </c>
      <c r="M144" s="52"/>
      <c r="N144" s="52"/>
      <c r="O144" s="53"/>
      <c r="BP144" s="33"/>
      <c r="BQ144" s="40"/>
      <c r="BR144" s="56"/>
    </row>
    <row r="145" spans="1:70" s="3" customFormat="1" ht="67.5" x14ac:dyDescent="0.25">
      <c r="A145" s="34" t="s">
        <v>1097</v>
      </c>
      <c r="B145" s="35" t="s">
        <v>531</v>
      </c>
      <c r="C145" s="196" t="s">
        <v>532</v>
      </c>
      <c r="D145" s="196"/>
      <c r="E145" s="196"/>
      <c r="F145" s="34" t="s">
        <v>487</v>
      </c>
      <c r="G145" s="66">
        <v>-4.7633000000000002E-2</v>
      </c>
      <c r="H145" s="38">
        <v>154011.51999999999</v>
      </c>
      <c r="I145" s="38"/>
      <c r="J145" s="38">
        <v>154011.51999999999</v>
      </c>
      <c r="K145" s="36" t="s">
        <v>40</v>
      </c>
      <c r="L145" s="38">
        <v>-7336.03</v>
      </c>
      <c r="M145" s="38"/>
      <c r="N145" s="39"/>
      <c r="O145" s="38">
        <v>-7336.03</v>
      </c>
      <c r="BP145" s="33"/>
      <c r="BQ145" s="40" t="s">
        <v>532</v>
      </c>
      <c r="BR145" s="56"/>
    </row>
    <row r="146" spans="1:70" s="3" customFormat="1" ht="67.5" x14ac:dyDescent="0.25">
      <c r="A146" s="34" t="s">
        <v>704</v>
      </c>
      <c r="B146" s="35" t="s">
        <v>533</v>
      </c>
      <c r="C146" s="196" t="s">
        <v>534</v>
      </c>
      <c r="D146" s="196"/>
      <c r="E146" s="196"/>
      <c r="F146" s="34" t="s">
        <v>477</v>
      </c>
      <c r="G146" s="65">
        <v>-10.925000000000001</v>
      </c>
      <c r="H146" s="38">
        <v>297.02999999999997</v>
      </c>
      <c r="I146" s="38"/>
      <c r="J146" s="38">
        <v>297.02999999999997</v>
      </c>
      <c r="K146" s="36" t="s">
        <v>40</v>
      </c>
      <c r="L146" s="38">
        <v>-3245.05</v>
      </c>
      <c r="M146" s="38"/>
      <c r="N146" s="39"/>
      <c r="O146" s="38">
        <v>-3245.05</v>
      </c>
      <c r="BP146" s="33"/>
      <c r="BQ146" s="40" t="s">
        <v>534</v>
      </c>
      <c r="BR146" s="56"/>
    </row>
    <row r="147" spans="1:70" s="3" customFormat="1" ht="67.5" x14ac:dyDescent="0.25">
      <c r="A147" s="34" t="s">
        <v>708</v>
      </c>
      <c r="B147" s="35" t="s">
        <v>536</v>
      </c>
      <c r="C147" s="196" t="s">
        <v>537</v>
      </c>
      <c r="D147" s="196"/>
      <c r="E147" s="196"/>
      <c r="F147" s="34" t="s">
        <v>538</v>
      </c>
      <c r="G147" s="54">
        <v>-218.5</v>
      </c>
      <c r="H147" s="38">
        <v>5.39</v>
      </c>
      <c r="I147" s="38"/>
      <c r="J147" s="38">
        <v>5.39</v>
      </c>
      <c r="K147" s="36" t="s">
        <v>40</v>
      </c>
      <c r="L147" s="38">
        <v>-1177.72</v>
      </c>
      <c r="M147" s="38"/>
      <c r="N147" s="39"/>
      <c r="O147" s="38">
        <v>-1177.72</v>
      </c>
      <c r="BP147" s="33"/>
      <c r="BQ147" s="40" t="s">
        <v>537</v>
      </c>
      <c r="BR147" s="56"/>
    </row>
    <row r="148" spans="1:70" s="3" customFormat="1" ht="67.5" x14ac:dyDescent="0.25">
      <c r="A148" s="34" t="s">
        <v>991</v>
      </c>
      <c r="B148" s="35"/>
      <c r="C148" s="196" t="s">
        <v>540</v>
      </c>
      <c r="D148" s="196"/>
      <c r="E148" s="196"/>
      <c r="F148" s="34" t="s">
        <v>145</v>
      </c>
      <c r="G148" s="37">
        <v>2116.65</v>
      </c>
      <c r="H148" s="38"/>
      <c r="I148" s="38"/>
      <c r="J148" s="38"/>
      <c r="K148" s="36" t="s">
        <v>40</v>
      </c>
      <c r="L148" s="38"/>
      <c r="M148" s="38"/>
      <c r="N148" s="39"/>
      <c r="O148" s="38"/>
      <c r="BP148" s="33"/>
      <c r="BQ148" s="40" t="s">
        <v>540</v>
      </c>
      <c r="BR148" s="56"/>
    </row>
    <row r="149" spans="1:70" s="3" customFormat="1" ht="15" x14ac:dyDescent="0.25">
      <c r="A149" s="41"/>
      <c r="B149" s="42"/>
      <c r="C149" s="43" t="s">
        <v>1150</v>
      </c>
      <c r="D149" s="44"/>
      <c r="E149" s="44"/>
      <c r="F149" s="44"/>
      <c r="G149" s="44"/>
      <c r="H149" s="44"/>
      <c r="I149" s="44"/>
      <c r="J149" s="44"/>
      <c r="K149" s="44"/>
      <c r="L149" s="44"/>
      <c r="M149" s="44"/>
      <c r="N149" s="44"/>
      <c r="O149" s="45"/>
      <c r="BP149" s="33"/>
      <c r="BQ149" s="40"/>
      <c r="BR149" s="56"/>
    </row>
    <row r="150" spans="1:70" s="3" customFormat="1" ht="67.5" x14ac:dyDescent="0.25">
      <c r="A150" s="34" t="s">
        <v>710</v>
      </c>
      <c r="B150" s="35"/>
      <c r="C150" s="196" t="s">
        <v>543</v>
      </c>
      <c r="D150" s="196"/>
      <c r="E150" s="196"/>
      <c r="F150" s="34" t="s">
        <v>145</v>
      </c>
      <c r="G150" s="54">
        <v>133.9</v>
      </c>
      <c r="H150" s="38"/>
      <c r="I150" s="38"/>
      <c r="J150" s="38"/>
      <c r="K150" s="36" t="s">
        <v>40</v>
      </c>
      <c r="L150" s="38"/>
      <c r="M150" s="38"/>
      <c r="N150" s="39"/>
      <c r="O150" s="38"/>
      <c r="BP150" s="33"/>
      <c r="BQ150" s="40" t="s">
        <v>543</v>
      </c>
      <c r="BR150" s="56"/>
    </row>
    <row r="151" spans="1:70" s="3" customFormat="1" ht="15" x14ac:dyDescent="0.25">
      <c r="A151" s="41"/>
      <c r="B151" s="42"/>
      <c r="C151" s="43" t="s">
        <v>1151</v>
      </c>
      <c r="D151" s="44"/>
      <c r="E151" s="44"/>
      <c r="F151" s="44"/>
      <c r="G151" s="44"/>
      <c r="H151" s="44"/>
      <c r="I151" s="44"/>
      <c r="J151" s="44"/>
      <c r="K151" s="44"/>
      <c r="L151" s="44"/>
      <c r="M151" s="44"/>
      <c r="N151" s="44"/>
      <c r="O151" s="45"/>
      <c r="BP151" s="33"/>
      <c r="BQ151" s="40"/>
      <c r="BR151" s="56"/>
    </row>
    <row r="152" spans="1:70" s="3" customFormat="1" ht="67.5" x14ac:dyDescent="0.25">
      <c r="A152" s="34" t="s">
        <v>712</v>
      </c>
      <c r="B152" s="35"/>
      <c r="C152" s="196" t="s">
        <v>546</v>
      </c>
      <c r="D152" s="196"/>
      <c r="E152" s="196"/>
      <c r="F152" s="34" t="s">
        <v>404</v>
      </c>
      <c r="G152" s="55">
        <v>4110</v>
      </c>
      <c r="H152" s="38"/>
      <c r="I152" s="38"/>
      <c r="J152" s="38"/>
      <c r="K152" s="36" t="s">
        <v>40</v>
      </c>
      <c r="L152" s="38"/>
      <c r="M152" s="38"/>
      <c r="N152" s="39"/>
      <c r="O152" s="38"/>
      <c r="BP152" s="33"/>
      <c r="BQ152" s="40" t="s">
        <v>546</v>
      </c>
      <c r="BR152" s="56"/>
    </row>
    <row r="153" spans="1:70" s="3" customFormat="1" ht="67.5" x14ac:dyDescent="0.25">
      <c r="A153" s="34" t="s">
        <v>994</v>
      </c>
      <c r="B153" s="35"/>
      <c r="C153" s="196" t="s">
        <v>547</v>
      </c>
      <c r="D153" s="196"/>
      <c r="E153" s="196"/>
      <c r="F153" s="34" t="s">
        <v>404</v>
      </c>
      <c r="G153" s="55">
        <v>260</v>
      </c>
      <c r="H153" s="38"/>
      <c r="I153" s="38"/>
      <c r="J153" s="38"/>
      <c r="K153" s="36" t="s">
        <v>40</v>
      </c>
      <c r="L153" s="38"/>
      <c r="M153" s="38"/>
      <c r="N153" s="39"/>
      <c r="O153" s="38"/>
      <c r="BP153" s="33"/>
      <c r="BQ153" s="40" t="s">
        <v>547</v>
      </c>
      <c r="BR153" s="56"/>
    </row>
    <row r="154" spans="1:70" s="3" customFormat="1" ht="67.5" x14ac:dyDescent="0.25">
      <c r="A154" s="34" t="s">
        <v>996</v>
      </c>
      <c r="B154" s="35"/>
      <c r="C154" s="196" t="s">
        <v>549</v>
      </c>
      <c r="D154" s="196"/>
      <c r="E154" s="196"/>
      <c r="F154" s="34" t="s">
        <v>404</v>
      </c>
      <c r="G154" s="55">
        <v>4370</v>
      </c>
      <c r="H154" s="38"/>
      <c r="I154" s="38"/>
      <c r="J154" s="38"/>
      <c r="K154" s="36" t="s">
        <v>40</v>
      </c>
      <c r="L154" s="38"/>
      <c r="M154" s="38"/>
      <c r="N154" s="39"/>
      <c r="O154" s="38"/>
      <c r="BP154" s="33"/>
      <c r="BQ154" s="40" t="s">
        <v>549</v>
      </c>
      <c r="BR154" s="56"/>
    </row>
    <row r="155" spans="1:70" s="3" customFormat="1" ht="15" x14ac:dyDescent="0.25">
      <c r="A155" s="197" t="s">
        <v>550</v>
      </c>
      <c r="B155" s="198"/>
      <c r="C155" s="198"/>
      <c r="D155" s="198"/>
      <c r="E155" s="198"/>
      <c r="F155" s="198"/>
      <c r="G155" s="198"/>
      <c r="H155" s="198"/>
      <c r="I155" s="198"/>
      <c r="J155" s="198"/>
      <c r="K155" s="198"/>
      <c r="L155" s="198"/>
      <c r="M155" s="198"/>
      <c r="N155" s="198"/>
      <c r="O155" s="199"/>
      <c r="BP155" s="33"/>
      <c r="BQ155" s="40"/>
      <c r="BR155" s="56" t="s">
        <v>550</v>
      </c>
    </row>
    <row r="156" spans="1:70" s="3" customFormat="1" ht="67.5" x14ac:dyDescent="0.25">
      <c r="A156" s="34" t="s">
        <v>1152</v>
      </c>
      <c r="B156" s="35" t="s">
        <v>551</v>
      </c>
      <c r="C156" s="196" t="s">
        <v>552</v>
      </c>
      <c r="D156" s="196"/>
      <c r="E156" s="196"/>
      <c r="F156" s="34" t="s">
        <v>553</v>
      </c>
      <c r="G156" s="55">
        <v>225</v>
      </c>
      <c r="H156" s="38" t="s">
        <v>554</v>
      </c>
      <c r="I156" s="38" t="s">
        <v>39</v>
      </c>
      <c r="J156" s="38">
        <v>42.46</v>
      </c>
      <c r="K156" s="36" t="s">
        <v>40</v>
      </c>
      <c r="L156" s="38">
        <v>115294.5</v>
      </c>
      <c r="M156" s="38">
        <v>97821</v>
      </c>
      <c r="N156" s="39" t="s">
        <v>555</v>
      </c>
      <c r="O156" s="38">
        <v>9553.5</v>
      </c>
      <c r="BP156" s="33"/>
      <c r="BQ156" s="40" t="s">
        <v>552</v>
      </c>
      <c r="BR156" s="56"/>
    </row>
    <row r="157" spans="1:70" s="3" customFormat="1" ht="15" x14ac:dyDescent="0.25">
      <c r="A157" s="41"/>
      <c r="B157" s="42"/>
      <c r="C157" s="43" t="s">
        <v>556</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557</v>
      </c>
      <c r="F158" s="48"/>
      <c r="G158" s="49"/>
      <c r="H158" s="50"/>
      <c r="I158" s="17"/>
      <c r="J158" s="17"/>
      <c r="K158" s="17"/>
      <c r="L158" s="51">
        <v>96300.63</v>
      </c>
      <c r="M158" s="52"/>
      <c r="N158" s="52"/>
      <c r="O158" s="53"/>
      <c r="BP158" s="33"/>
      <c r="BQ158" s="40"/>
      <c r="BR158" s="56"/>
    </row>
    <row r="159" spans="1:70" s="3" customFormat="1" ht="15" x14ac:dyDescent="0.25">
      <c r="A159" s="46"/>
      <c r="B159" s="47"/>
      <c r="C159" s="47"/>
      <c r="D159" s="47"/>
      <c r="E159" s="48" t="s">
        <v>558</v>
      </c>
      <c r="F159" s="48"/>
      <c r="G159" s="49"/>
      <c r="H159" s="50"/>
      <c r="I159" s="17"/>
      <c r="J159" s="17"/>
      <c r="K159" s="17"/>
      <c r="L159" s="51">
        <v>50632.29</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262227.42</v>
      </c>
      <c r="M160" s="52"/>
      <c r="N160" s="52"/>
      <c r="O160" s="53"/>
      <c r="BP160" s="33"/>
      <c r="BQ160" s="40"/>
      <c r="BR160" s="56"/>
    </row>
    <row r="161" spans="1:70" s="3" customFormat="1" ht="67.5" x14ac:dyDescent="0.25">
      <c r="A161" s="34" t="s">
        <v>999</v>
      </c>
      <c r="B161" s="35"/>
      <c r="C161" s="196" t="s">
        <v>559</v>
      </c>
      <c r="D161" s="196"/>
      <c r="E161" s="196"/>
      <c r="F161" s="34" t="s">
        <v>560</v>
      </c>
      <c r="G161" s="55">
        <v>1</v>
      </c>
      <c r="H161" s="38"/>
      <c r="I161" s="38"/>
      <c r="J161" s="38"/>
      <c r="K161" s="36" t="s">
        <v>40</v>
      </c>
      <c r="L161" s="38"/>
      <c r="M161" s="38"/>
      <c r="N161" s="39"/>
      <c r="O161" s="38"/>
      <c r="BP161" s="33"/>
      <c r="BQ161" s="40" t="s">
        <v>559</v>
      </c>
      <c r="BR161" s="56"/>
    </row>
    <row r="162" spans="1:70" s="3" customFormat="1" ht="67.5" x14ac:dyDescent="0.25">
      <c r="A162" s="34" t="s">
        <v>1153</v>
      </c>
      <c r="B162" s="35"/>
      <c r="C162" s="196" t="s">
        <v>562</v>
      </c>
      <c r="D162" s="196"/>
      <c r="E162" s="196"/>
      <c r="F162" s="34" t="s">
        <v>560</v>
      </c>
      <c r="G162" s="55">
        <v>3</v>
      </c>
      <c r="H162" s="38"/>
      <c r="I162" s="38"/>
      <c r="J162" s="38"/>
      <c r="K162" s="36" t="s">
        <v>40</v>
      </c>
      <c r="L162" s="38"/>
      <c r="M162" s="38"/>
      <c r="N162" s="39"/>
      <c r="O162" s="38"/>
      <c r="BP162" s="33"/>
      <c r="BQ162" s="40" t="s">
        <v>562</v>
      </c>
      <c r="BR162" s="56"/>
    </row>
    <row r="163" spans="1:70" s="3" customFormat="1" ht="67.5" x14ac:dyDescent="0.25">
      <c r="A163" s="34" t="s">
        <v>1005</v>
      </c>
      <c r="B163" s="35"/>
      <c r="C163" s="196" t="s">
        <v>563</v>
      </c>
      <c r="D163" s="196"/>
      <c r="E163" s="196"/>
      <c r="F163" s="34" t="s">
        <v>560</v>
      </c>
      <c r="G163" s="55">
        <v>1</v>
      </c>
      <c r="H163" s="38"/>
      <c r="I163" s="38"/>
      <c r="J163" s="38"/>
      <c r="K163" s="36" t="s">
        <v>40</v>
      </c>
      <c r="L163" s="38"/>
      <c r="M163" s="38"/>
      <c r="N163" s="39"/>
      <c r="O163" s="38"/>
      <c r="BP163" s="33"/>
      <c r="BQ163" s="40" t="s">
        <v>563</v>
      </c>
      <c r="BR163" s="56"/>
    </row>
    <row r="164" spans="1:70" s="3" customFormat="1" ht="67.5" x14ac:dyDescent="0.25">
      <c r="A164" s="34" t="s">
        <v>727</v>
      </c>
      <c r="B164" s="35" t="s">
        <v>565</v>
      </c>
      <c r="C164" s="196" t="s">
        <v>566</v>
      </c>
      <c r="D164" s="196"/>
      <c r="E164" s="196"/>
      <c r="F164" s="34" t="s">
        <v>553</v>
      </c>
      <c r="G164" s="55">
        <v>8</v>
      </c>
      <c r="H164" s="38" t="s">
        <v>567</v>
      </c>
      <c r="I164" s="38" t="s">
        <v>39</v>
      </c>
      <c r="J164" s="38">
        <v>42.97</v>
      </c>
      <c r="K164" s="36" t="s">
        <v>40</v>
      </c>
      <c r="L164" s="38">
        <v>4783.28</v>
      </c>
      <c r="M164" s="38">
        <v>4157.92</v>
      </c>
      <c r="N164" s="39" t="s">
        <v>1154</v>
      </c>
      <c r="O164" s="38">
        <v>343.76</v>
      </c>
      <c r="BP164" s="33"/>
      <c r="BQ164" s="40" t="s">
        <v>566</v>
      </c>
      <c r="BR164" s="56"/>
    </row>
    <row r="165" spans="1:70" s="3" customFormat="1" ht="15" x14ac:dyDescent="0.25">
      <c r="A165" s="46"/>
      <c r="B165" s="47"/>
      <c r="C165" s="47"/>
      <c r="D165" s="47"/>
      <c r="E165" s="48" t="s">
        <v>1155</v>
      </c>
      <c r="F165" s="48"/>
      <c r="G165" s="49"/>
      <c r="H165" s="50"/>
      <c r="I165" s="17"/>
      <c r="J165" s="17"/>
      <c r="K165" s="17"/>
      <c r="L165" s="51">
        <v>4083.47</v>
      </c>
      <c r="M165" s="52"/>
      <c r="N165" s="52"/>
      <c r="O165" s="53"/>
      <c r="BP165" s="33"/>
      <c r="BQ165" s="40"/>
      <c r="BR165" s="56"/>
    </row>
    <row r="166" spans="1:70" s="3" customFormat="1" ht="15" x14ac:dyDescent="0.25">
      <c r="A166" s="46"/>
      <c r="B166" s="47"/>
      <c r="C166" s="47"/>
      <c r="D166" s="47"/>
      <c r="E166" s="48" t="s">
        <v>1156</v>
      </c>
      <c r="F166" s="48"/>
      <c r="G166" s="49"/>
      <c r="H166" s="50"/>
      <c r="I166" s="17"/>
      <c r="J166" s="17"/>
      <c r="K166" s="17"/>
      <c r="L166" s="51">
        <v>2146.98</v>
      </c>
      <c r="M166" s="52"/>
      <c r="N166" s="52"/>
      <c r="O166" s="53"/>
      <c r="BP166" s="33"/>
      <c r="BQ166" s="40"/>
      <c r="BR166" s="56"/>
    </row>
    <row r="167" spans="1:70" s="3" customFormat="1" ht="15" x14ac:dyDescent="0.25">
      <c r="A167" s="46"/>
      <c r="B167" s="47"/>
      <c r="C167" s="47"/>
      <c r="D167" s="47"/>
      <c r="E167" s="48" t="s">
        <v>45</v>
      </c>
      <c r="F167" s="48"/>
      <c r="G167" s="49"/>
      <c r="H167" s="50"/>
      <c r="I167" s="17"/>
      <c r="J167" s="17"/>
      <c r="K167" s="17"/>
      <c r="L167" s="51">
        <v>11013.73</v>
      </c>
      <c r="M167" s="52"/>
      <c r="N167" s="52"/>
      <c r="O167" s="53"/>
      <c r="BP167" s="33"/>
      <c r="BQ167" s="40"/>
      <c r="BR167" s="56"/>
    </row>
    <row r="168" spans="1:70" s="3" customFormat="1" ht="67.5" x14ac:dyDescent="0.25">
      <c r="A168" s="34" t="s">
        <v>728</v>
      </c>
      <c r="B168" s="35"/>
      <c r="C168" s="196" t="s">
        <v>1157</v>
      </c>
      <c r="D168" s="196"/>
      <c r="E168" s="196"/>
      <c r="F168" s="34" t="s">
        <v>573</v>
      </c>
      <c r="G168" s="55">
        <v>8</v>
      </c>
      <c r="H168" s="38"/>
      <c r="I168" s="38"/>
      <c r="J168" s="38"/>
      <c r="K168" s="36" t="s">
        <v>40</v>
      </c>
      <c r="L168" s="38"/>
      <c r="M168" s="38"/>
      <c r="N168" s="39"/>
      <c r="O168" s="38"/>
      <c r="BP168" s="33"/>
      <c r="BQ168" s="40" t="s">
        <v>1157</v>
      </c>
      <c r="BR168" s="56"/>
    </row>
    <row r="169" spans="1:70" s="3" customFormat="1" ht="15" x14ac:dyDescent="0.25">
      <c r="A169" s="197" t="s">
        <v>574</v>
      </c>
      <c r="B169" s="198"/>
      <c r="C169" s="198"/>
      <c r="D169" s="198"/>
      <c r="E169" s="198"/>
      <c r="F169" s="198"/>
      <c r="G169" s="198"/>
      <c r="H169" s="198"/>
      <c r="I169" s="198"/>
      <c r="J169" s="198"/>
      <c r="K169" s="198"/>
      <c r="L169" s="198"/>
      <c r="M169" s="198"/>
      <c r="N169" s="198"/>
      <c r="O169" s="199"/>
      <c r="BP169" s="33"/>
      <c r="BQ169" s="40"/>
      <c r="BR169" s="56" t="s">
        <v>574</v>
      </c>
    </row>
    <row r="170" spans="1:70" s="3" customFormat="1" ht="67.5" x14ac:dyDescent="0.25">
      <c r="A170" s="34" t="s">
        <v>1010</v>
      </c>
      <c r="B170" s="35" t="s">
        <v>576</v>
      </c>
      <c r="C170" s="196" t="s">
        <v>577</v>
      </c>
      <c r="D170" s="196"/>
      <c r="E170" s="196"/>
      <c r="F170" s="34" t="s">
        <v>578</v>
      </c>
      <c r="G170" s="55">
        <v>20</v>
      </c>
      <c r="H170" s="38" t="s">
        <v>579</v>
      </c>
      <c r="I170" s="38"/>
      <c r="J170" s="38">
        <v>116.59</v>
      </c>
      <c r="K170" s="36" t="s">
        <v>40</v>
      </c>
      <c r="L170" s="38">
        <v>5922.8</v>
      </c>
      <c r="M170" s="38">
        <v>3591</v>
      </c>
      <c r="N170" s="39"/>
      <c r="O170" s="38">
        <v>2331.8000000000002</v>
      </c>
      <c r="BP170" s="33"/>
      <c r="BQ170" s="40" t="s">
        <v>577</v>
      </c>
      <c r="BR170" s="56"/>
    </row>
    <row r="171" spans="1:70" s="3" customFormat="1" ht="15" x14ac:dyDescent="0.25">
      <c r="A171" s="46"/>
      <c r="B171" s="47"/>
      <c r="C171" s="47"/>
      <c r="D171" s="47"/>
      <c r="E171" s="48" t="s">
        <v>1158</v>
      </c>
      <c r="F171" s="48"/>
      <c r="G171" s="49"/>
      <c r="H171" s="50"/>
      <c r="I171" s="17"/>
      <c r="J171" s="17"/>
      <c r="K171" s="17"/>
      <c r="L171" s="51">
        <v>3483.27</v>
      </c>
      <c r="M171" s="52"/>
      <c r="N171" s="52"/>
      <c r="O171" s="53"/>
      <c r="BP171" s="33"/>
      <c r="BQ171" s="40"/>
      <c r="BR171" s="56"/>
    </row>
    <row r="172" spans="1:70" s="3" customFormat="1" ht="15" x14ac:dyDescent="0.25">
      <c r="A172" s="46"/>
      <c r="B172" s="47"/>
      <c r="C172" s="47"/>
      <c r="D172" s="47"/>
      <c r="E172" s="48" t="s">
        <v>1159</v>
      </c>
      <c r="F172" s="48"/>
      <c r="G172" s="49"/>
      <c r="H172" s="50"/>
      <c r="I172" s="17"/>
      <c r="J172" s="17"/>
      <c r="K172" s="17"/>
      <c r="L172" s="51">
        <v>1831.41</v>
      </c>
      <c r="M172" s="52"/>
      <c r="N172" s="52"/>
      <c r="O172" s="53"/>
      <c r="BP172" s="33"/>
      <c r="BQ172" s="40"/>
      <c r="BR172" s="56"/>
    </row>
    <row r="173" spans="1:70" s="3" customFormat="1" ht="15" x14ac:dyDescent="0.25">
      <c r="A173" s="46"/>
      <c r="B173" s="47"/>
      <c r="C173" s="47"/>
      <c r="D173" s="47"/>
      <c r="E173" s="48" t="s">
        <v>45</v>
      </c>
      <c r="F173" s="48"/>
      <c r="G173" s="49"/>
      <c r="H173" s="50"/>
      <c r="I173" s="17"/>
      <c r="J173" s="17"/>
      <c r="K173" s="17"/>
      <c r="L173" s="51">
        <v>11237.48</v>
      </c>
      <c r="M173" s="52"/>
      <c r="N173" s="52"/>
      <c r="O173" s="53"/>
      <c r="BP173" s="33"/>
      <c r="BQ173" s="40"/>
      <c r="BR173" s="56"/>
    </row>
    <row r="174" spans="1:70" s="3" customFormat="1" ht="67.5" x14ac:dyDescent="0.25">
      <c r="A174" s="34" t="s">
        <v>1015</v>
      </c>
      <c r="B174" s="35" t="s">
        <v>583</v>
      </c>
      <c r="C174" s="196" t="s">
        <v>584</v>
      </c>
      <c r="D174" s="196"/>
      <c r="E174" s="196"/>
      <c r="F174" s="34" t="s">
        <v>401</v>
      </c>
      <c r="G174" s="55">
        <v>-3</v>
      </c>
      <c r="H174" s="38">
        <v>80.81</v>
      </c>
      <c r="I174" s="38"/>
      <c r="J174" s="38">
        <v>80.81</v>
      </c>
      <c r="K174" s="36" t="s">
        <v>40</v>
      </c>
      <c r="L174" s="38">
        <v>-242.43</v>
      </c>
      <c r="M174" s="38"/>
      <c r="N174" s="39"/>
      <c r="O174" s="38">
        <v>-242.43</v>
      </c>
      <c r="BP174" s="33"/>
      <c r="BQ174" s="40" t="s">
        <v>584</v>
      </c>
      <c r="BR174" s="56"/>
    </row>
    <row r="175" spans="1:70" s="3" customFormat="1" ht="67.5" x14ac:dyDescent="0.25">
      <c r="A175" s="34" t="s">
        <v>1160</v>
      </c>
      <c r="B175" s="35" t="s">
        <v>586</v>
      </c>
      <c r="C175" s="196" t="s">
        <v>587</v>
      </c>
      <c r="D175" s="196"/>
      <c r="E175" s="196"/>
      <c r="F175" s="34" t="s">
        <v>401</v>
      </c>
      <c r="G175" s="54">
        <v>-14.4</v>
      </c>
      <c r="H175" s="38">
        <v>127.29</v>
      </c>
      <c r="I175" s="38"/>
      <c r="J175" s="38">
        <v>127.29</v>
      </c>
      <c r="K175" s="36" t="s">
        <v>40</v>
      </c>
      <c r="L175" s="38">
        <v>-1832.98</v>
      </c>
      <c r="M175" s="38"/>
      <c r="N175" s="39"/>
      <c r="O175" s="38">
        <v>-1832.98</v>
      </c>
      <c r="BP175" s="33"/>
      <c r="BQ175" s="40" t="s">
        <v>587</v>
      </c>
      <c r="BR175" s="56"/>
    </row>
    <row r="176" spans="1:70" s="3" customFormat="1" ht="67.5" x14ac:dyDescent="0.25">
      <c r="A176" s="34" t="s">
        <v>1161</v>
      </c>
      <c r="B176" s="35" t="s">
        <v>589</v>
      </c>
      <c r="C176" s="196" t="s">
        <v>590</v>
      </c>
      <c r="D176" s="196"/>
      <c r="E176" s="196"/>
      <c r="F176" s="34" t="s">
        <v>487</v>
      </c>
      <c r="G176" s="64">
        <v>-1.1999999999999999E-3</v>
      </c>
      <c r="H176" s="38">
        <v>193833.84</v>
      </c>
      <c r="I176" s="38"/>
      <c r="J176" s="38">
        <v>193833.84</v>
      </c>
      <c r="K176" s="36" t="s">
        <v>40</v>
      </c>
      <c r="L176" s="38">
        <v>-232.6</v>
      </c>
      <c r="M176" s="38"/>
      <c r="N176" s="39"/>
      <c r="O176" s="38">
        <v>-232.6</v>
      </c>
      <c r="BP176" s="33"/>
      <c r="BQ176" s="40" t="s">
        <v>590</v>
      </c>
      <c r="BR176" s="56"/>
    </row>
    <row r="177" spans="1:72" s="3" customFormat="1" ht="67.5" x14ac:dyDescent="0.25">
      <c r="A177" s="34" t="s">
        <v>1162</v>
      </c>
      <c r="B177" s="35"/>
      <c r="C177" s="196" t="s">
        <v>592</v>
      </c>
      <c r="D177" s="196"/>
      <c r="E177" s="196"/>
      <c r="F177" s="34" t="s">
        <v>404</v>
      </c>
      <c r="G177" s="55">
        <v>25</v>
      </c>
      <c r="H177" s="38"/>
      <c r="I177" s="38"/>
      <c r="J177" s="38"/>
      <c r="K177" s="36" t="s">
        <v>40</v>
      </c>
      <c r="L177" s="38"/>
      <c r="M177" s="38"/>
      <c r="N177" s="39"/>
      <c r="O177" s="38"/>
      <c r="BP177" s="33"/>
      <c r="BQ177" s="40" t="s">
        <v>592</v>
      </c>
      <c r="BR177" s="56"/>
    </row>
    <row r="178" spans="1:72" s="3" customFormat="1" ht="67.5" x14ac:dyDescent="0.25">
      <c r="A178" s="34" t="s">
        <v>740</v>
      </c>
      <c r="B178" s="35"/>
      <c r="C178" s="196" t="s">
        <v>594</v>
      </c>
      <c r="D178" s="196"/>
      <c r="E178" s="196"/>
      <c r="F178" s="34" t="s">
        <v>404</v>
      </c>
      <c r="G178" s="55">
        <v>2</v>
      </c>
      <c r="H178" s="38"/>
      <c r="I178" s="38"/>
      <c r="J178" s="38"/>
      <c r="K178" s="36" t="s">
        <v>40</v>
      </c>
      <c r="L178" s="38"/>
      <c r="M178" s="38"/>
      <c r="N178" s="39"/>
      <c r="O178" s="38"/>
      <c r="BP178" s="33"/>
      <c r="BQ178" s="40" t="s">
        <v>594</v>
      </c>
      <c r="BR178" s="56"/>
    </row>
    <row r="179" spans="1:72" s="3" customFormat="1" ht="67.5" x14ac:dyDescent="0.25">
      <c r="A179" s="34" t="s">
        <v>741</v>
      </c>
      <c r="B179" s="35"/>
      <c r="C179" s="196" t="s">
        <v>596</v>
      </c>
      <c r="D179" s="196"/>
      <c r="E179" s="196"/>
      <c r="F179" s="34" t="s">
        <v>404</v>
      </c>
      <c r="G179" s="55">
        <v>20</v>
      </c>
      <c r="H179" s="38"/>
      <c r="I179" s="38"/>
      <c r="J179" s="38"/>
      <c r="K179" s="36" t="s">
        <v>40</v>
      </c>
      <c r="L179" s="38"/>
      <c r="M179" s="38"/>
      <c r="N179" s="39"/>
      <c r="O179" s="38"/>
      <c r="BP179" s="33"/>
      <c r="BQ179" s="40" t="s">
        <v>596</v>
      </c>
      <c r="BR179" s="56"/>
    </row>
    <row r="180" spans="1:72" s="3" customFormat="1" ht="67.5" x14ac:dyDescent="0.25">
      <c r="A180" s="34" t="s">
        <v>742</v>
      </c>
      <c r="B180" s="35"/>
      <c r="C180" s="196" t="s">
        <v>598</v>
      </c>
      <c r="D180" s="196"/>
      <c r="E180" s="196"/>
      <c r="F180" s="34" t="s">
        <v>404</v>
      </c>
      <c r="G180" s="55">
        <v>30</v>
      </c>
      <c r="H180" s="38"/>
      <c r="I180" s="38"/>
      <c r="J180" s="38"/>
      <c r="K180" s="36" t="s">
        <v>40</v>
      </c>
      <c r="L180" s="38"/>
      <c r="M180" s="38"/>
      <c r="N180" s="39"/>
      <c r="O180" s="38"/>
      <c r="BP180" s="33"/>
      <c r="BQ180" s="40" t="s">
        <v>598</v>
      </c>
      <c r="BR180" s="56"/>
    </row>
    <row r="181" spans="1:72" s="3" customFormat="1" ht="22.5" x14ac:dyDescent="0.25">
      <c r="A181" s="204" t="s">
        <v>348</v>
      </c>
      <c r="B181" s="205"/>
      <c r="C181" s="205"/>
      <c r="D181" s="205"/>
      <c r="E181" s="205"/>
      <c r="F181" s="205"/>
      <c r="G181" s="205"/>
      <c r="H181" s="205"/>
      <c r="I181" s="205"/>
      <c r="J181" s="205"/>
      <c r="K181" s="206"/>
      <c r="L181" s="38">
        <v>785470.26</v>
      </c>
      <c r="M181" s="38">
        <v>558404.89</v>
      </c>
      <c r="N181" s="38" t="s">
        <v>1163</v>
      </c>
      <c r="O181" s="38">
        <v>130160.16</v>
      </c>
      <c r="BS181" s="40" t="s">
        <v>348</v>
      </c>
    </row>
    <row r="182" spans="1:72" s="3" customFormat="1" ht="15" x14ac:dyDescent="0.25">
      <c r="A182" s="204" t="s">
        <v>350</v>
      </c>
      <c r="B182" s="205"/>
      <c r="C182" s="205"/>
      <c r="D182" s="205"/>
      <c r="E182" s="205"/>
      <c r="F182" s="205"/>
      <c r="G182" s="205"/>
      <c r="H182" s="205"/>
      <c r="I182" s="205"/>
      <c r="J182" s="205"/>
      <c r="K182" s="206"/>
      <c r="L182" s="38">
        <v>555099.22</v>
      </c>
      <c r="M182" s="38"/>
      <c r="N182" s="38"/>
      <c r="O182" s="38"/>
      <c r="BS182" s="40" t="s">
        <v>350</v>
      </c>
    </row>
    <row r="183" spans="1:72" s="3" customFormat="1" ht="15" x14ac:dyDescent="0.25">
      <c r="A183" s="201" t="s">
        <v>351</v>
      </c>
      <c r="B183" s="202"/>
      <c r="C183" s="202"/>
      <c r="D183" s="202"/>
      <c r="E183" s="202"/>
      <c r="F183" s="202"/>
      <c r="G183" s="202"/>
      <c r="H183" s="202"/>
      <c r="I183" s="202"/>
      <c r="J183" s="202"/>
      <c r="K183" s="203"/>
      <c r="L183" s="57"/>
      <c r="M183" s="57"/>
      <c r="N183" s="57"/>
      <c r="O183" s="57"/>
      <c r="BS183" s="40"/>
      <c r="BT183" s="2" t="s">
        <v>351</v>
      </c>
    </row>
    <row r="184" spans="1:72" s="3" customFormat="1" ht="15" x14ac:dyDescent="0.25">
      <c r="A184" s="201" t="s">
        <v>1164</v>
      </c>
      <c r="B184" s="202"/>
      <c r="C184" s="202"/>
      <c r="D184" s="202"/>
      <c r="E184" s="202"/>
      <c r="F184" s="202"/>
      <c r="G184" s="202"/>
      <c r="H184" s="202"/>
      <c r="I184" s="202"/>
      <c r="J184" s="202"/>
      <c r="K184" s="203"/>
      <c r="L184" s="57">
        <v>555099.22</v>
      </c>
      <c r="M184" s="57"/>
      <c r="N184" s="57"/>
      <c r="O184" s="57"/>
      <c r="BS184" s="40"/>
      <c r="BT184" s="2" t="s">
        <v>1164</v>
      </c>
    </row>
    <row r="185" spans="1:72" s="3" customFormat="1" ht="15" x14ac:dyDescent="0.25">
      <c r="A185" s="204" t="s">
        <v>354</v>
      </c>
      <c r="B185" s="205"/>
      <c r="C185" s="205"/>
      <c r="D185" s="205"/>
      <c r="E185" s="205"/>
      <c r="F185" s="205"/>
      <c r="G185" s="205"/>
      <c r="H185" s="205"/>
      <c r="I185" s="205"/>
      <c r="J185" s="205"/>
      <c r="K185" s="206"/>
      <c r="L185" s="38">
        <v>291856.28999999998</v>
      </c>
      <c r="M185" s="38"/>
      <c r="N185" s="38"/>
      <c r="O185" s="38"/>
      <c r="BS185" s="40" t="s">
        <v>354</v>
      </c>
    </row>
    <row r="186" spans="1:72" s="3" customFormat="1" ht="15" x14ac:dyDescent="0.25">
      <c r="A186" s="201" t="s">
        <v>351</v>
      </c>
      <c r="B186" s="202"/>
      <c r="C186" s="202"/>
      <c r="D186" s="202"/>
      <c r="E186" s="202"/>
      <c r="F186" s="202"/>
      <c r="G186" s="202"/>
      <c r="H186" s="202"/>
      <c r="I186" s="202"/>
      <c r="J186" s="202"/>
      <c r="K186" s="203"/>
      <c r="L186" s="57"/>
      <c r="M186" s="57"/>
      <c r="N186" s="57"/>
      <c r="O186" s="57"/>
      <c r="BS186" s="40"/>
      <c r="BT186" s="2" t="s">
        <v>351</v>
      </c>
    </row>
    <row r="187" spans="1:72" s="3" customFormat="1" ht="15" x14ac:dyDescent="0.25">
      <c r="A187" s="201" t="s">
        <v>1165</v>
      </c>
      <c r="B187" s="202"/>
      <c r="C187" s="202"/>
      <c r="D187" s="202"/>
      <c r="E187" s="202"/>
      <c r="F187" s="202"/>
      <c r="G187" s="202"/>
      <c r="H187" s="202"/>
      <c r="I187" s="202"/>
      <c r="J187" s="202"/>
      <c r="K187" s="203"/>
      <c r="L187" s="57">
        <v>291856.28999999998</v>
      </c>
      <c r="M187" s="57"/>
      <c r="N187" s="57"/>
      <c r="O187" s="57"/>
      <c r="BS187" s="40"/>
      <c r="BT187" s="2" t="s">
        <v>1165</v>
      </c>
    </row>
    <row r="188" spans="1:72" s="3" customFormat="1" ht="15" x14ac:dyDescent="0.25">
      <c r="A188" s="204" t="s">
        <v>357</v>
      </c>
      <c r="B188" s="205"/>
      <c r="C188" s="205"/>
      <c r="D188" s="205"/>
      <c r="E188" s="205"/>
      <c r="F188" s="205"/>
      <c r="G188" s="205"/>
      <c r="H188" s="205"/>
      <c r="I188" s="205"/>
      <c r="J188" s="205"/>
      <c r="K188" s="206"/>
      <c r="L188" s="38"/>
      <c r="M188" s="38"/>
      <c r="N188" s="38"/>
      <c r="O188" s="38"/>
      <c r="BS188" s="40" t="s">
        <v>357</v>
      </c>
    </row>
    <row r="189" spans="1:72" s="3" customFormat="1" ht="15" x14ac:dyDescent="0.25">
      <c r="A189" s="201" t="s">
        <v>358</v>
      </c>
      <c r="B189" s="202"/>
      <c r="C189" s="202"/>
      <c r="D189" s="202"/>
      <c r="E189" s="202"/>
      <c r="F189" s="202"/>
      <c r="G189" s="202"/>
      <c r="H189" s="202"/>
      <c r="I189" s="202"/>
      <c r="J189" s="202"/>
      <c r="K189" s="203"/>
      <c r="L189" s="57"/>
      <c r="M189" s="57"/>
      <c r="N189" s="57"/>
      <c r="O189" s="57"/>
      <c r="BS189" s="40"/>
      <c r="BT189" s="2" t="s">
        <v>358</v>
      </c>
    </row>
    <row r="190" spans="1:72" s="3" customFormat="1" ht="22.5" x14ac:dyDescent="0.25">
      <c r="A190" s="201" t="s">
        <v>1166</v>
      </c>
      <c r="B190" s="202"/>
      <c r="C190" s="202"/>
      <c r="D190" s="202"/>
      <c r="E190" s="202"/>
      <c r="F190" s="202"/>
      <c r="G190" s="202"/>
      <c r="H190" s="202"/>
      <c r="I190" s="202"/>
      <c r="J190" s="202"/>
      <c r="K190" s="203"/>
      <c r="L190" s="57">
        <v>785470.26</v>
      </c>
      <c r="M190" s="57">
        <v>558404.89</v>
      </c>
      <c r="N190" s="57" t="s">
        <v>1163</v>
      </c>
      <c r="O190" s="57">
        <v>130160.16</v>
      </c>
      <c r="BS190" s="40"/>
      <c r="BT190" s="2" t="s">
        <v>1166</v>
      </c>
    </row>
    <row r="191" spans="1:72" s="3" customFormat="1" ht="15" x14ac:dyDescent="0.25">
      <c r="A191" s="201" t="s">
        <v>1167</v>
      </c>
      <c r="B191" s="202"/>
      <c r="C191" s="202"/>
      <c r="D191" s="202"/>
      <c r="E191" s="202"/>
      <c r="F191" s="202"/>
      <c r="G191" s="202"/>
      <c r="H191" s="202"/>
      <c r="I191" s="202"/>
      <c r="J191" s="202"/>
      <c r="K191" s="203"/>
      <c r="L191" s="57">
        <v>555099.22</v>
      </c>
      <c r="M191" s="57"/>
      <c r="N191" s="57"/>
      <c r="O191" s="57"/>
      <c r="BS191" s="40"/>
      <c r="BT191" s="2" t="s">
        <v>1167</v>
      </c>
    </row>
    <row r="192" spans="1:72" s="3" customFormat="1" ht="15" x14ac:dyDescent="0.25">
      <c r="A192" s="201" t="s">
        <v>1168</v>
      </c>
      <c r="B192" s="202"/>
      <c r="C192" s="202"/>
      <c r="D192" s="202"/>
      <c r="E192" s="202"/>
      <c r="F192" s="202"/>
      <c r="G192" s="202"/>
      <c r="H192" s="202"/>
      <c r="I192" s="202"/>
      <c r="J192" s="202"/>
      <c r="K192" s="203"/>
      <c r="L192" s="57">
        <v>291856.28999999998</v>
      </c>
      <c r="M192" s="57"/>
      <c r="N192" s="57"/>
      <c r="O192" s="57"/>
      <c r="BS192" s="40"/>
      <c r="BT192" s="2" t="s">
        <v>1168</v>
      </c>
    </row>
    <row r="193" spans="1:73" s="3" customFormat="1" ht="15" x14ac:dyDescent="0.25">
      <c r="A193" s="201" t="s">
        <v>362</v>
      </c>
      <c r="B193" s="202"/>
      <c r="C193" s="202"/>
      <c r="D193" s="202"/>
      <c r="E193" s="202"/>
      <c r="F193" s="202"/>
      <c r="G193" s="202"/>
      <c r="H193" s="202"/>
      <c r="I193" s="202"/>
      <c r="J193" s="202"/>
      <c r="K193" s="203"/>
      <c r="L193" s="57">
        <v>1632425.77</v>
      </c>
      <c r="M193" s="57"/>
      <c r="N193" s="57"/>
      <c r="O193" s="57"/>
      <c r="BS193" s="40"/>
      <c r="BT193" s="2" t="s">
        <v>362</v>
      </c>
    </row>
    <row r="194" spans="1:73" s="3" customFormat="1" ht="15" x14ac:dyDescent="0.25">
      <c r="A194" s="201" t="s">
        <v>367</v>
      </c>
      <c r="B194" s="202"/>
      <c r="C194" s="202"/>
      <c r="D194" s="202"/>
      <c r="E194" s="202"/>
      <c r="F194" s="202"/>
      <c r="G194" s="202"/>
      <c r="H194" s="202"/>
      <c r="I194" s="202"/>
      <c r="J194" s="202"/>
      <c r="K194" s="203"/>
      <c r="L194" s="57">
        <v>1632425.77</v>
      </c>
      <c r="M194" s="57"/>
      <c r="N194" s="57"/>
      <c r="O194" s="57"/>
      <c r="BS194" s="40"/>
      <c r="BT194" s="2" t="s">
        <v>367</v>
      </c>
    </row>
    <row r="195" spans="1:73" s="3" customFormat="1" ht="15" x14ac:dyDescent="0.25">
      <c r="A195" s="201" t="s">
        <v>368</v>
      </c>
      <c r="B195" s="202"/>
      <c r="C195" s="202"/>
      <c r="D195" s="202"/>
      <c r="E195" s="202"/>
      <c r="F195" s="202"/>
      <c r="G195" s="202"/>
      <c r="H195" s="202"/>
      <c r="I195" s="202"/>
      <c r="J195" s="202"/>
      <c r="K195" s="203"/>
      <c r="L195" s="57"/>
      <c r="M195" s="57"/>
      <c r="N195" s="57"/>
      <c r="O195" s="57"/>
      <c r="BS195" s="40"/>
      <c r="BT195" s="2" t="s">
        <v>368</v>
      </c>
    </row>
    <row r="196" spans="1:73" s="3" customFormat="1" ht="15" x14ac:dyDescent="0.25">
      <c r="A196" s="201" t="s">
        <v>369</v>
      </c>
      <c r="B196" s="202"/>
      <c r="C196" s="202"/>
      <c r="D196" s="202"/>
      <c r="E196" s="202"/>
      <c r="F196" s="202"/>
      <c r="G196" s="202"/>
      <c r="H196" s="202"/>
      <c r="I196" s="202"/>
      <c r="J196" s="202"/>
      <c r="K196" s="203"/>
      <c r="L196" s="57">
        <v>130160.16</v>
      </c>
      <c r="M196" s="57"/>
      <c r="N196" s="57"/>
      <c r="O196" s="57"/>
      <c r="BS196" s="40"/>
      <c r="BT196" s="2" t="s">
        <v>369</v>
      </c>
    </row>
    <row r="197" spans="1:73" s="3" customFormat="1" ht="15" x14ac:dyDescent="0.25">
      <c r="A197" s="201" t="s">
        <v>370</v>
      </c>
      <c r="B197" s="202"/>
      <c r="C197" s="202"/>
      <c r="D197" s="202"/>
      <c r="E197" s="202"/>
      <c r="F197" s="202"/>
      <c r="G197" s="202"/>
      <c r="H197" s="202"/>
      <c r="I197" s="202"/>
      <c r="J197" s="202"/>
      <c r="K197" s="203"/>
      <c r="L197" s="57">
        <v>96905.21</v>
      </c>
      <c r="M197" s="57"/>
      <c r="N197" s="57"/>
      <c r="O197" s="57"/>
      <c r="BS197" s="40"/>
      <c r="BT197" s="2" t="s">
        <v>370</v>
      </c>
    </row>
    <row r="198" spans="1:73" s="3" customFormat="1" ht="15" x14ac:dyDescent="0.25">
      <c r="A198" s="201" t="s">
        <v>371</v>
      </c>
      <c r="B198" s="202"/>
      <c r="C198" s="202"/>
      <c r="D198" s="202"/>
      <c r="E198" s="202"/>
      <c r="F198" s="202"/>
      <c r="G198" s="202"/>
      <c r="H198" s="202"/>
      <c r="I198" s="202"/>
      <c r="J198" s="202"/>
      <c r="K198" s="203"/>
      <c r="L198" s="57">
        <v>572267.24</v>
      </c>
      <c r="M198" s="57"/>
      <c r="N198" s="57"/>
      <c r="O198" s="57"/>
      <c r="BS198" s="40"/>
      <c r="BT198" s="2" t="s">
        <v>371</v>
      </c>
    </row>
    <row r="199" spans="1:73" s="3" customFormat="1" ht="15" x14ac:dyDescent="0.25">
      <c r="A199" s="201" t="s">
        <v>372</v>
      </c>
      <c r="B199" s="202"/>
      <c r="C199" s="202"/>
      <c r="D199" s="202"/>
      <c r="E199" s="202"/>
      <c r="F199" s="202"/>
      <c r="G199" s="202"/>
      <c r="H199" s="202"/>
      <c r="I199" s="202"/>
      <c r="J199" s="202"/>
      <c r="K199" s="203"/>
      <c r="L199" s="57">
        <v>555099.22</v>
      </c>
      <c r="M199" s="57"/>
      <c r="N199" s="57"/>
      <c r="O199" s="57"/>
      <c r="BS199" s="40"/>
      <c r="BT199" s="2" t="s">
        <v>372</v>
      </c>
    </row>
    <row r="200" spans="1:73" s="3" customFormat="1" ht="15" x14ac:dyDescent="0.25">
      <c r="A200" s="201" t="s">
        <v>373</v>
      </c>
      <c r="B200" s="202"/>
      <c r="C200" s="202"/>
      <c r="D200" s="202"/>
      <c r="E200" s="202"/>
      <c r="F200" s="202"/>
      <c r="G200" s="202"/>
      <c r="H200" s="202"/>
      <c r="I200" s="202"/>
      <c r="J200" s="202"/>
      <c r="K200" s="203"/>
      <c r="L200" s="57">
        <v>291856.28999999998</v>
      </c>
      <c r="M200" s="57"/>
      <c r="N200" s="57"/>
      <c r="O200" s="57"/>
      <c r="BS200" s="40"/>
      <c r="BT200" s="2" t="s">
        <v>373</v>
      </c>
    </row>
    <row r="201" spans="1:73" s="3" customFormat="1" ht="15" x14ac:dyDescent="0.25">
      <c r="A201" s="201" t="s">
        <v>374</v>
      </c>
      <c r="B201" s="202"/>
      <c r="C201" s="202"/>
      <c r="D201" s="202"/>
      <c r="E201" s="202"/>
      <c r="F201" s="202"/>
      <c r="G201" s="202"/>
      <c r="H201" s="202"/>
      <c r="I201" s="202"/>
      <c r="J201" s="202"/>
      <c r="K201" s="203"/>
      <c r="L201" s="57">
        <f>L194*0.052</f>
        <v>84886.140039999998</v>
      </c>
      <c r="M201" s="57"/>
      <c r="N201" s="57"/>
      <c r="O201" s="57"/>
      <c r="BS201" s="40"/>
      <c r="BT201" s="2" t="s">
        <v>374</v>
      </c>
    </row>
    <row r="202" spans="1:73" s="3" customFormat="1" ht="15" x14ac:dyDescent="0.25">
      <c r="A202" s="204" t="s">
        <v>367</v>
      </c>
      <c r="B202" s="205"/>
      <c r="C202" s="205"/>
      <c r="D202" s="205"/>
      <c r="E202" s="205"/>
      <c r="F202" s="205"/>
      <c r="G202" s="205"/>
      <c r="H202" s="205"/>
      <c r="I202" s="205"/>
      <c r="J202" s="205"/>
      <c r="K202" s="206"/>
      <c r="L202" s="38">
        <f>L194+L201</f>
        <v>1717311.91004</v>
      </c>
      <c r="M202" s="38"/>
      <c r="N202" s="38"/>
      <c r="O202" s="38"/>
      <c r="BS202" s="40"/>
      <c r="BU202" s="40" t="s">
        <v>367</v>
      </c>
    </row>
    <row r="203" spans="1:73" s="3" customFormat="1" ht="15" x14ac:dyDescent="0.25">
      <c r="A203" s="201" t="s">
        <v>375</v>
      </c>
      <c r="B203" s="202"/>
      <c r="C203" s="202"/>
      <c r="D203" s="202"/>
      <c r="E203" s="202"/>
      <c r="F203" s="202"/>
      <c r="G203" s="202"/>
      <c r="H203" s="202"/>
      <c r="I203" s="202"/>
      <c r="J203" s="202"/>
      <c r="K203" s="203"/>
      <c r="L203" s="57">
        <f>L202*0.021</f>
        <v>36063.550110839999</v>
      </c>
      <c r="M203" s="57"/>
      <c r="N203" s="57"/>
      <c r="O203" s="57"/>
      <c r="BS203" s="40"/>
      <c r="BT203" s="2" t="s">
        <v>375</v>
      </c>
      <c r="BU203" s="40"/>
    </row>
    <row r="204" spans="1:73" s="3" customFormat="1" ht="15" x14ac:dyDescent="0.25">
      <c r="A204" s="201" t="s">
        <v>376</v>
      </c>
      <c r="B204" s="202"/>
      <c r="C204" s="202"/>
      <c r="D204" s="202"/>
      <c r="E204" s="202"/>
      <c r="F204" s="202"/>
      <c r="G204" s="202"/>
      <c r="H204" s="202"/>
      <c r="I204" s="202"/>
      <c r="J204" s="202"/>
      <c r="K204" s="203"/>
      <c r="L204" s="57">
        <f>L202*0.035</f>
        <v>60105.916851400005</v>
      </c>
      <c r="M204" s="57"/>
      <c r="N204" s="57"/>
      <c r="O204" s="57"/>
      <c r="BS204" s="40"/>
      <c r="BT204" s="2" t="s">
        <v>376</v>
      </c>
      <c r="BU204" s="40"/>
    </row>
    <row r="205" spans="1:73" s="3" customFormat="1" ht="15" x14ac:dyDescent="0.25">
      <c r="A205" s="201" t="s">
        <v>377</v>
      </c>
      <c r="B205" s="202"/>
      <c r="C205" s="202"/>
      <c r="D205" s="202"/>
      <c r="E205" s="202"/>
      <c r="F205" s="202"/>
      <c r="G205" s="202"/>
      <c r="H205" s="202"/>
      <c r="I205" s="202"/>
      <c r="J205" s="202"/>
      <c r="K205" s="203"/>
      <c r="L205" s="57">
        <f>L202*0.025</f>
        <v>42932.797751000006</v>
      </c>
      <c r="M205" s="57"/>
      <c r="N205" s="57"/>
      <c r="O205" s="57"/>
      <c r="BS205" s="40"/>
      <c r="BT205" s="2" t="s">
        <v>377</v>
      </c>
      <c r="BU205" s="40"/>
    </row>
    <row r="206" spans="1:73" s="3" customFormat="1" ht="15" x14ac:dyDescent="0.25">
      <c r="A206" s="201" t="s">
        <v>378</v>
      </c>
      <c r="B206" s="202"/>
      <c r="C206" s="202"/>
      <c r="D206" s="202"/>
      <c r="E206" s="202"/>
      <c r="F206" s="202"/>
      <c r="G206" s="202"/>
      <c r="H206" s="202"/>
      <c r="I206" s="202"/>
      <c r="J206" s="202"/>
      <c r="K206" s="203"/>
      <c r="L206" s="57">
        <f>L202*0.02</f>
        <v>34346.238200799999</v>
      </c>
      <c r="M206" s="57"/>
      <c r="N206" s="57"/>
      <c r="O206" s="57"/>
      <c r="BS206" s="40"/>
      <c r="BT206" s="2" t="s">
        <v>378</v>
      </c>
      <c r="BU206" s="40"/>
    </row>
    <row r="207" spans="1:73" s="3" customFormat="1" ht="15" x14ac:dyDescent="0.25">
      <c r="A207" s="204" t="s">
        <v>367</v>
      </c>
      <c r="B207" s="205"/>
      <c r="C207" s="205"/>
      <c r="D207" s="205"/>
      <c r="E207" s="205"/>
      <c r="F207" s="205"/>
      <c r="G207" s="205"/>
      <c r="H207" s="205"/>
      <c r="I207" s="205"/>
      <c r="J207" s="205"/>
      <c r="K207" s="206"/>
      <c r="L207" s="38">
        <f>L202+L203+L204+L205+L206</f>
        <v>1890760.4129540399</v>
      </c>
      <c r="M207" s="38"/>
      <c r="N207" s="38"/>
      <c r="O207" s="38"/>
      <c r="BS207" s="40"/>
      <c r="BU207" s="40" t="s">
        <v>367</v>
      </c>
    </row>
    <row r="208" spans="1:73" s="3" customFormat="1" ht="15" x14ac:dyDescent="0.25">
      <c r="A208" s="201" t="s">
        <v>379</v>
      </c>
      <c r="B208" s="202"/>
      <c r="C208" s="202"/>
      <c r="D208" s="202"/>
      <c r="E208" s="202"/>
      <c r="F208" s="202"/>
      <c r="G208" s="202"/>
      <c r="H208" s="202"/>
      <c r="I208" s="202"/>
      <c r="J208" s="202"/>
      <c r="K208" s="203"/>
      <c r="L208" s="57">
        <f>L207*0.03</f>
        <v>56722.812388621191</v>
      </c>
      <c r="M208" s="57"/>
      <c r="N208" s="57"/>
      <c r="O208" s="57"/>
      <c r="BS208" s="40"/>
      <c r="BT208" s="2" t="s">
        <v>379</v>
      </c>
      <c r="BU208" s="40"/>
    </row>
    <row r="209" spans="1:95" s="3" customFormat="1" ht="15" x14ac:dyDescent="0.25">
      <c r="A209" s="204" t="s">
        <v>2240</v>
      </c>
      <c r="B209" s="205"/>
      <c r="C209" s="205"/>
      <c r="D209" s="205"/>
      <c r="E209" s="205"/>
      <c r="F209" s="205"/>
      <c r="G209" s="205"/>
      <c r="H209" s="205"/>
      <c r="I209" s="205"/>
      <c r="J209" s="205"/>
      <c r="K209" s="206"/>
      <c r="L209" s="38">
        <f>L207+L208</f>
        <v>1947483.2253426611</v>
      </c>
      <c r="M209" s="38"/>
      <c r="N209" s="38"/>
      <c r="O209" s="38"/>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c r="AP209" s="67"/>
      <c r="AQ209" s="67"/>
      <c r="AR209" s="67"/>
      <c r="AS209" s="67"/>
      <c r="AT209" s="67"/>
      <c r="AU209" s="67"/>
      <c r="AV209" s="67"/>
      <c r="AW209" s="67"/>
      <c r="AX209" s="67"/>
      <c r="AY209" s="67"/>
      <c r="AZ209" s="67"/>
      <c r="BA209" s="67"/>
      <c r="BB209" s="67"/>
      <c r="BC209" s="67"/>
      <c r="BD209" s="67"/>
      <c r="BE209" s="67"/>
      <c r="BF209" s="67"/>
      <c r="BG209" s="67"/>
      <c r="BH209" s="67"/>
      <c r="BI209" s="67"/>
      <c r="BJ209" s="67"/>
      <c r="BK209" s="67"/>
      <c r="BL209" s="67"/>
      <c r="BM209" s="67"/>
      <c r="BN209" s="67"/>
      <c r="BO209" s="67"/>
      <c r="BP209" s="67"/>
      <c r="BQ209" s="67"/>
      <c r="BR209" s="67"/>
      <c r="BS209" s="67"/>
      <c r="BT209" s="67"/>
      <c r="BU209" s="67" t="s">
        <v>380</v>
      </c>
      <c r="BV209" s="67"/>
      <c r="BW209" s="67"/>
    </row>
    <row r="210" spans="1:95" s="115" customFormat="1" ht="15" customHeight="1" x14ac:dyDescent="0.25">
      <c r="A210" s="209" t="s">
        <v>945</v>
      </c>
      <c r="B210" s="209"/>
      <c r="C210" s="209"/>
      <c r="D210" s="209"/>
      <c r="E210" s="209"/>
      <c r="F210" s="209"/>
      <c r="G210" s="209"/>
      <c r="H210" s="209"/>
      <c r="I210" s="209"/>
      <c r="J210" s="209"/>
      <c r="K210" s="209"/>
      <c r="L210" s="112">
        <f>L196*1.052*1.021*1.035*1.025*1.02*1.03</f>
        <v>155819.27070288334</v>
      </c>
      <c r="M210" s="113"/>
      <c r="N210" s="114"/>
      <c r="O210" s="114"/>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c r="AP210" s="67"/>
      <c r="AQ210" s="67"/>
      <c r="AR210" s="67"/>
      <c r="AS210" s="67"/>
      <c r="AT210" s="67"/>
      <c r="AU210" s="67"/>
      <c r="AV210" s="67"/>
      <c r="AW210" s="67"/>
      <c r="AX210" s="67"/>
      <c r="AY210" s="67"/>
      <c r="AZ210" s="67"/>
      <c r="BA210" s="67"/>
      <c r="BB210" s="67"/>
      <c r="BC210" s="67"/>
      <c r="BD210" s="67"/>
      <c r="BE210" s="67"/>
      <c r="BF210" s="67"/>
      <c r="BG210" s="67"/>
      <c r="BH210" s="67"/>
      <c r="BI210" s="67"/>
      <c r="BJ210" s="67"/>
      <c r="BK210" s="67"/>
      <c r="BL210" s="67"/>
      <c r="BM210" s="67"/>
      <c r="BN210" s="67"/>
      <c r="BO210" s="67"/>
      <c r="BP210" s="67"/>
      <c r="BQ210" s="67"/>
      <c r="BR210" s="67"/>
      <c r="BS210" s="67"/>
      <c r="BT210" s="67"/>
      <c r="BU210" s="67"/>
      <c r="BV210" s="67"/>
      <c r="BW210" s="67"/>
      <c r="CG210" s="116"/>
      <c r="CI210" s="116" t="s">
        <v>380</v>
      </c>
      <c r="CK210" s="117"/>
      <c r="CL210" s="118"/>
      <c r="CM210" s="118"/>
      <c r="CN210" s="118"/>
      <c r="CO210" s="118"/>
      <c r="CP210" s="118"/>
      <c r="CQ210" s="118"/>
    </row>
    <row r="211" spans="1:95" s="115" customFormat="1" ht="15" customHeight="1" x14ac:dyDescent="0.25">
      <c r="A211" s="209" t="s">
        <v>2237</v>
      </c>
      <c r="B211" s="209"/>
      <c r="C211" s="209"/>
      <c r="D211" s="209"/>
      <c r="E211" s="209"/>
      <c r="F211" s="209"/>
      <c r="G211" s="209"/>
      <c r="H211" s="209"/>
      <c r="I211" s="209"/>
      <c r="J211" s="209"/>
      <c r="K211" s="209"/>
      <c r="L211" s="112">
        <f>L209-L210</f>
        <v>1791663.9546397778</v>
      </c>
      <c r="M211" s="113"/>
      <c r="N211" s="114"/>
      <c r="O211" s="114"/>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c r="AP211" s="67"/>
      <c r="AQ211" s="67"/>
      <c r="AR211" s="67"/>
      <c r="AS211" s="67"/>
      <c r="AT211" s="67"/>
      <c r="AU211" s="67"/>
      <c r="AV211" s="67"/>
      <c r="AW211" s="67"/>
      <c r="AX211" s="67"/>
      <c r="AY211" s="67"/>
      <c r="AZ211" s="67"/>
      <c r="BA211" s="67"/>
      <c r="BB211" s="67"/>
      <c r="BC211" s="67"/>
      <c r="BD211" s="67"/>
      <c r="BE211" s="67"/>
      <c r="BF211" s="67"/>
      <c r="BG211" s="67"/>
      <c r="BH211" s="67"/>
      <c r="BI211" s="67"/>
      <c r="BJ211" s="67"/>
      <c r="BK211" s="67"/>
      <c r="BL211" s="67"/>
      <c r="BM211" s="67"/>
      <c r="BN211" s="67"/>
      <c r="BO211" s="67"/>
      <c r="BP211" s="67"/>
      <c r="BQ211" s="67"/>
      <c r="BR211" s="67"/>
      <c r="BS211" s="67"/>
      <c r="BT211" s="67"/>
      <c r="BU211" s="67"/>
      <c r="BV211" s="67"/>
      <c r="BW211" s="67"/>
      <c r="CG211" s="116"/>
      <c r="CI211" s="116" t="s">
        <v>380</v>
      </c>
      <c r="CK211" s="117"/>
      <c r="CL211" s="118"/>
      <c r="CM211" s="118"/>
      <c r="CN211" s="118"/>
      <c r="CO211" s="118"/>
      <c r="CP211" s="118"/>
      <c r="CQ211" s="118"/>
    </row>
    <row r="212" spans="1:95" s="67" customFormat="1" ht="15" customHeight="1" x14ac:dyDescent="0.25">
      <c r="A212" s="210" t="s">
        <v>2238</v>
      </c>
      <c r="B212" s="211"/>
      <c r="C212" s="211"/>
      <c r="D212" s="211"/>
      <c r="E212" s="211"/>
      <c r="F212" s="211"/>
      <c r="G212" s="211"/>
      <c r="H212" s="211"/>
      <c r="I212" s="211"/>
      <c r="J212" s="211"/>
      <c r="K212" s="212"/>
      <c r="L212" s="119">
        <f>'02-03-01_СМР_Каб.жур'!L272</f>
        <v>1</v>
      </c>
      <c r="M212" s="88"/>
      <c r="N212" s="120"/>
      <c r="O212" s="88"/>
      <c r="CG212" s="98"/>
      <c r="CH212" s="105" t="s">
        <v>379</v>
      </c>
      <c r="CI212" s="98"/>
      <c r="CK212" s="121"/>
    </row>
    <row r="213" spans="1:95" s="67" customFormat="1" ht="28.5" customHeight="1" x14ac:dyDescent="0.25">
      <c r="A213" s="213" t="s">
        <v>2239</v>
      </c>
      <c r="B213" s="213"/>
      <c r="C213" s="213"/>
      <c r="D213" s="213"/>
      <c r="E213" s="213"/>
      <c r="F213" s="213"/>
      <c r="G213" s="213"/>
      <c r="H213" s="213"/>
      <c r="I213" s="213"/>
      <c r="J213" s="213"/>
      <c r="K213" s="213"/>
      <c r="L213" s="122">
        <f>L210+L211*L212</f>
        <v>1947483.2253426611</v>
      </c>
      <c r="M213" s="123"/>
      <c r="N213" s="102"/>
      <c r="O213" s="102"/>
      <c r="CG213" s="98"/>
      <c r="CI213" s="98" t="s">
        <v>380</v>
      </c>
      <c r="CK213" s="124"/>
    </row>
    <row r="214" spans="1:95" s="67" customFormat="1" ht="15" customHeight="1" x14ac:dyDescent="0.25">
      <c r="A214" s="214" t="s">
        <v>381</v>
      </c>
      <c r="B214" s="214"/>
      <c r="C214" s="214"/>
      <c r="D214" s="214"/>
      <c r="E214" s="214"/>
      <c r="F214" s="214"/>
      <c r="G214" s="214"/>
      <c r="H214" s="214"/>
      <c r="I214" s="214"/>
      <c r="J214" s="214"/>
      <c r="K214" s="214"/>
      <c r="L214" s="125">
        <f>L213*0.2</f>
        <v>389496.64506853226</v>
      </c>
      <c r="M214" s="88"/>
      <c r="N214" s="88"/>
      <c r="O214" s="88"/>
      <c r="CG214" s="98"/>
      <c r="CH214" s="105" t="s">
        <v>381</v>
      </c>
      <c r="CI214" s="98"/>
    </row>
    <row r="215" spans="1:95" s="67" customFormat="1" ht="15" customHeight="1" x14ac:dyDescent="0.25">
      <c r="A215" s="213" t="s">
        <v>382</v>
      </c>
      <c r="B215" s="213"/>
      <c r="C215" s="213"/>
      <c r="D215" s="213"/>
      <c r="E215" s="213"/>
      <c r="F215" s="213"/>
      <c r="G215" s="213"/>
      <c r="H215" s="213"/>
      <c r="I215" s="213"/>
      <c r="J215" s="213"/>
      <c r="K215" s="213"/>
      <c r="L215" s="126">
        <f>L213+L214</f>
        <v>2336979.8704111935</v>
      </c>
      <c r="M215" s="102"/>
      <c r="N215" s="102"/>
      <c r="O215" s="102"/>
      <c r="S215" s="67">
        <v>117</v>
      </c>
      <c r="CG215" s="98"/>
      <c r="CI215" s="98"/>
      <c r="CJ215" s="98" t="s">
        <v>382</v>
      </c>
      <c r="CM215" s="121"/>
    </row>
    <row r="216" spans="1:95" s="16" customFormat="1" ht="12.75" customHeight="1" x14ac:dyDescent="0.2">
      <c r="A216" s="207"/>
      <c r="B216" s="207"/>
      <c r="C216" s="207"/>
      <c r="D216" s="207"/>
      <c r="E216" s="207"/>
      <c r="F216" s="207"/>
      <c r="G216" s="207"/>
      <c r="H216" s="207"/>
      <c r="I216" s="207"/>
      <c r="J216" s="207"/>
      <c r="K216" s="207"/>
      <c r="L216" s="207"/>
      <c r="M216" s="207"/>
      <c r="N216" s="207"/>
      <c r="O216" s="207"/>
      <c r="P216" s="58"/>
      <c r="Q216" s="58"/>
      <c r="R216" s="58"/>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row>
    <row r="217" spans="1:95" s="16" customFormat="1" ht="12.75" customHeight="1" x14ac:dyDescent="0.2">
      <c r="A217" s="208"/>
      <c r="B217" s="208"/>
      <c r="C217" s="208"/>
      <c r="D217" s="208"/>
      <c r="E217" s="208"/>
      <c r="F217" s="208"/>
      <c r="G217" s="208"/>
      <c r="H217" s="208"/>
      <c r="I217" s="208"/>
      <c r="J217" s="208"/>
      <c r="K217" s="208"/>
      <c r="L217" s="208"/>
      <c r="M217" s="208"/>
      <c r="N217" s="208"/>
      <c r="O217" s="208"/>
      <c r="P217" s="59"/>
      <c r="Q217" s="59"/>
      <c r="R217" s="59"/>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row>
    <row r="218" spans="1:95" s="16" customFormat="1" ht="12.75" customHeight="1" x14ac:dyDescent="0.2">
      <c r="A218" s="207" t="s">
        <v>2241</v>
      </c>
      <c r="B218" s="207"/>
      <c r="C218" s="207"/>
      <c r="D218" s="207"/>
      <c r="E218" s="207"/>
      <c r="F218" s="207"/>
      <c r="G218" s="207"/>
      <c r="H218" s="207"/>
      <c r="I218" s="207"/>
      <c r="J218" s="207"/>
      <c r="K218" s="207"/>
      <c r="L218" s="207"/>
      <c r="M218" s="207"/>
      <c r="N218" s="207"/>
      <c r="O218" s="207"/>
      <c r="P218" s="58"/>
      <c r="Q218" s="58"/>
      <c r="R218" s="58"/>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row>
    <row r="219" spans="1:95" s="16" customFormat="1" ht="12.75" customHeight="1" x14ac:dyDescent="0.2">
      <c r="A219" s="208" t="s">
        <v>383</v>
      </c>
      <c r="B219" s="208"/>
      <c r="C219" s="208"/>
      <c r="D219" s="208"/>
      <c r="E219" s="208"/>
      <c r="F219" s="208"/>
      <c r="G219" s="208"/>
      <c r="H219" s="208"/>
      <c r="I219" s="208"/>
      <c r="J219" s="208"/>
      <c r="K219" s="208"/>
      <c r="L219" s="208"/>
      <c r="M219" s="208"/>
      <c r="N219" s="208"/>
      <c r="O219" s="208"/>
      <c r="P219" s="59"/>
      <c r="Q219" s="59"/>
      <c r="R219" s="59"/>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row>
    <row r="220" spans="1:95" s="16" customFormat="1" ht="13.5" customHeight="1" x14ac:dyDescent="0.25">
      <c r="A220" s="14"/>
      <c r="B220" s="14"/>
      <c r="C220" s="14"/>
      <c r="D220" s="14"/>
      <c r="E220" s="14"/>
      <c r="F220" s="14"/>
      <c r="G220" s="14"/>
      <c r="H220" s="60"/>
      <c r="I220" s="10"/>
      <c r="J220" s="10"/>
      <c r="K220" s="10"/>
      <c r="L220" s="10"/>
      <c r="M220" s="14"/>
      <c r="N220" s="14"/>
      <c r="O220" s="14"/>
      <c r="P220" s="3"/>
      <c r="Q220" s="3"/>
      <c r="R220" s="3"/>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row>
    <row r="221" spans="1:95" s="16" customFormat="1" ht="12.75" customHeight="1" x14ac:dyDescent="0.2">
      <c r="A221" s="207" t="s">
        <v>384</v>
      </c>
      <c r="B221" s="207"/>
      <c r="C221" s="207"/>
      <c r="D221" s="207"/>
      <c r="E221" s="207"/>
      <c r="F221" s="207"/>
      <c r="G221" s="207"/>
      <c r="H221" s="207"/>
      <c r="I221" s="207"/>
      <c r="J221" s="207"/>
      <c r="K221" s="207"/>
      <c r="L221" s="207"/>
      <c r="M221" s="207"/>
      <c r="N221" s="207"/>
      <c r="O221" s="207"/>
      <c r="P221" s="58"/>
      <c r="Q221" s="58"/>
      <c r="R221" s="58"/>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row>
    <row r="222" spans="1:95" s="16" customFormat="1" ht="12.75" customHeight="1" x14ac:dyDescent="0.2">
      <c r="A222" s="208" t="s">
        <v>383</v>
      </c>
      <c r="B222" s="208"/>
      <c r="C222" s="208"/>
      <c r="D222" s="208"/>
      <c r="E222" s="208"/>
      <c r="F222" s="208"/>
      <c r="G222" s="208"/>
      <c r="H222" s="208"/>
      <c r="I222" s="208"/>
      <c r="J222" s="208"/>
      <c r="K222" s="208"/>
      <c r="L222" s="208"/>
      <c r="M222" s="208"/>
      <c r="N222" s="208"/>
      <c r="O222" s="208"/>
      <c r="P222" s="59"/>
      <c r="Q222" s="59"/>
      <c r="R222" s="59"/>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row>
    <row r="223" spans="1:95" s="16" customFormat="1" ht="13.5" customHeight="1" x14ac:dyDescent="0.25">
      <c r="A223" s="14"/>
      <c r="B223" s="14"/>
      <c r="C223" s="14"/>
      <c r="D223" s="14"/>
      <c r="E223" s="14"/>
      <c r="F223" s="14"/>
      <c r="G223" s="14"/>
      <c r="H223" s="60"/>
      <c r="I223" s="10"/>
      <c r="J223" s="10"/>
      <c r="K223" s="10"/>
      <c r="L223" s="10"/>
      <c r="M223" s="14"/>
      <c r="N223" s="14"/>
      <c r="O223" s="14"/>
      <c r="P223" s="3"/>
      <c r="Q223" s="3"/>
      <c r="R223" s="3"/>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row>
    <row r="224" spans="1:95" s="3" customFormat="1" ht="15" x14ac:dyDescent="0.25">
      <c r="A224" s="4"/>
      <c r="B224" s="4"/>
      <c r="C224" s="4"/>
      <c r="D224" s="4"/>
      <c r="E224" s="4"/>
      <c r="F224" s="4"/>
      <c r="G224" s="4"/>
      <c r="H224" s="14"/>
      <c r="I224" s="61"/>
      <c r="J224" s="61"/>
      <c r="K224" s="61"/>
      <c r="L224" s="61"/>
      <c r="M224" s="4"/>
      <c r="N224" s="4"/>
      <c r="O224" s="4"/>
    </row>
  </sheetData>
  <mergeCells count="186">
    <mergeCell ref="A218:O218"/>
    <mergeCell ref="A219:O219"/>
    <mergeCell ref="A221:O221"/>
    <mergeCell ref="A222:O222"/>
    <mergeCell ref="A8:O8"/>
    <mergeCell ref="A9:O9"/>
    <mergeCell ref="A11:O11"/>
    <mergeCell ref="A12:O12"/>
    <mergeCell ref="A13:O13"/>
    <mergeCell ref="L21:M21"/>
    <mergeCell ref="A23:A25"/>
    <mergeCell ref="B23:B25"/>
    <mergeCell ref="C23:E25"/>
    <mergeCell ref="F23:F25"/>
    <mergeCell ref="G23:G25"/>
    <mergeCell ref="H23:J23"/>
    <mergeCell ref="K23:K25"/>
    <mergeCell ref="L23:O23"/>
    <mergeCell ref="J24:J25"/>
    <mergeCell ref="L24:L25"/>
    <mergeCell ref="M24:M25"/>
    <mergeCell ref="O24:O25"/>
    <mergeCell ref="C35:E35"/>
    <mergeCell ref="C36:E36"/>
    <mergeCell ref="A2:C2"/>
    <mergeCell ref="L2:O2"/>
    <mergeCell ref="A3:D3"/>
    <mergeCell ref="K3:O3"/>
    <mergeCell ref="A4:D4"/>
    <mergeCell ref="K4:O4"/>
    <mergeCell ref="A14:O14"/>
    <mergeCell ref="C15:G15"/>
    <mergeCell ref="F20:O20"/>
    <mergeCell ref="C37:E37"/>
    <mergeCell ref="C38:E38"/>
    <mergeCell ref="C39:E39"/>
    <mergeCell ref="C26:E26"/>
    <mergeCell ref="A27:O27"/>
    <mergeCell ref="C28:E28"/>
    <mergeCell ref="C33:E33"/>
    <mergeCell ref="C34:E34"/>
    <mergeCell ref="C45:E45"/>
    <mergeCell ref="C46:E46"/>
    <mergeCell ref="C47:E47"/>
    <mergeCell ref="C52:E52"/>
    <mergeCell ref="C53:E53"/>
    <mergeCell ref="C40:E40"/>
    <mergeCell ref="C41:E41"/>
    <mergeCell ref="C42:E42"/>
    <mergeCell ref="C43:E43"/>
    <mergeCell ref="C44:E44"/>
    <mergeCell ref="C59:E59"/>
    <mergeCell ref="C60:E60"/>
    <mergeCell ref="C61:E61"/>
    <mergeCell ref="C62:E62"/>
    <mergeCell ref="C63:E63"/>
    <mergeCell ref="C54:E54"/>
    <mergeCell ref="C55:E55"/>
    <mergeCell ref="C56:E56"/>
    <mergeCell ref="C57:E57"/>
    <mergeCell ref="C58:E58"/>
    <mergeCell ref="C69:E69"/>
    <mergeCell ref="C70:E70"/>
    <mergeCell ref="C75:E75"/>
    <mergeCell ref="C76:E76"/>
    <mergeCell ref="C77:E77"/>
    <mergeCell ref="C64:E64"/>
    <mergeCell ref="C65:E65"/>
    <mergeCell ref="C66:E66"/>
    <mergeCell ref="C67:E67"/>
    <mergeCell ref="C68:E68"/>
    <mergeCell ref="C83:E83"/>
    <mergeCell ref="C84:E84"/>
    <mergeCell ref="C85:E85"/>
    <mergeCell ref="C86:E86"/>
    <mergeCell ref="C87:E87"/>
    <mergeCell ref="C78:E78"/>
    <mergeCell ref="C79:E79"/>
    <mergeCell ref="C80:E80"/>
    <mergeCell ref="C81:E81"/>
    <mergeCell ref="C82:E82"/>
    <mergeCell ref="C93:E93"/>
    <mergeCell ref="C94:E94"/>
    <mergeCell ref="C95:E95"/>
    <mergeCell ref="C96:E96"/>
    <mergeCell ref="C97:E97"/>
    <mergeCell ref="C88:E88"/>
    <mergeCell ref="C89:E89"/>
    <mergeCell ref="C90:E90"/>
    <mergeCell ref="C91:E91"/>
    <mergeCell ref="C92:E92"/>
    <mergeCell ref="C103:E103"/>
    <mergeCell ref="A104:O104"/>
    <mergeCell ref="C105:E105"/>
    <mergeCell ref="C106:E106"/>
    <mergeCell ref="C107:E107"/>
    <mergeCell ref="C98:E98"/>
    <mergeCell ref="C99:E99"/>
    <mergeCell ref="C100:E100"/>
    <mergeCell ref="C101:E101"/>
    <mergeCell ref="C102:E102"/>
    <mergeCell ref="C113:E113"/>
    <mergeCell ref="C114:E114"/>
    <mergeCell ref="C115:E115"/>
    <mergeCell ref="C116:E116"/>
    <mergeCell ref="C117:E117"/>
    <mergeCell ref="C108:E108"/>
    <mergeCell ref="C109:E109"/>
    <mergeCell ref="C110:E110"/>
    <mergeCell ref="C111:E111"/>
    <mergeCell ref="C112:E112"/>
    <mergeCell ref="C127:E127"/>
    <mergeCell ref="C128:E128"/>
    <mergeCell ref="C129:E129"/>
    <mergeCell ref="C134:E134"/>
    <mergeCell ref="C135:E135"/>
    <mergeCell ref="C118:E118"/>
    <mergeCell ref="C119:E119"/>
    <mergeCell ref="C120:E120"/>
    <mergeCell ref="A121:O121"/>
    <mergeCell ref="C122:E122"/>
    <mergeCell ref="C146:E146"/>
    <mergeCell ref="C147:E147"/>
    <mergeCell ref="C148:E148"/>
    <mergeCell ref="C150:E150"/>
    <mergeCell ref="C152:E152"/>
    <mergeCell ref="C136:E136"/>
    <mergeCell ref="C138:E138"/>
    <mergeCell ref="A139:O139"/>
    <mergeCell ref="C140:E140"/>
    <mergeCell ref="C145:E145"/>
    <mergeCell ref="C162:E162"/>
    <mergeCell ref="C163:E163"/>
    <mergeCell ref="C164:E164"/>
    <mergeCell ref="C168:E168"/>
    <mergeCell ref="A169:O169"/>
    <mergeCell ref="C153:E153"/>
    <mergeCell ref="C154:E154"/>
    <mergeCell ref="A155:O155"/>
    <mergeCell ref="C156:E156"/>
    <mergeCell ref="C161:E161"/>
    <mergeCell ref="C178:E178"/>
    <mergeCell ref="C179:E179"/>
    <mergeCell ref="C180:E180"/>
    <mergeCell ref="A181:K181"/>
    <mergeCell ref="A182:K182"/>
    <mergeCell ref="C170:E170"/>
    <mergeCell ref="C174:E174"/>
    <mergeCell ref="C175:E175"/>
    <mergeCell ref="C176:E176"/>
    <mergeCell ref="C177:E177"/>
    <mergeCell ref="A188:K188"/>
    <mergeCell ref="A189:K189"/>
    <mergeCell ref="A190:K190"/>
    <mergeCell ref="A191:K191"/>
    <mergeCell ref="A192:K192"/>
    <mergeCell ref="A183:K183"/>
    <mergeCell ref="A184:K184"/>
    <mergeCell ref="A185:K185"/>
    <mergeCell ref="A186:K186"/>
    <mergeCell ref="A187:K187"/>
    <mergeCell ref="A198:K198"/>
    <mergeCell ref="A199:K199"/>
    <mergeCell ref="A200:K200"/>
    <mergeCell ref="A201:K201"/>
    <mergeCell ref="A202:K202"/>
    <mergeCell ref="A193:K193"/>
    <mergeCell ref="A194:K194"/>
    <mergeCell ref="A195:K195"/>
    <mergeCell ref="A196:K196"/>
    <mergeCell ref="A197:K197"/>
    <mergeCell ref="A216:O216"/>
    <mergeCell ref="A217:O217"/>
    <mergeCell ref="A208:K208"/>
    <mergeCell ref="A209:K209"/>
    <mergeCell ref="A210:K210"/>
    <mergeCell ref="A211:K211"/>
    <mergeCell ref="A203:K203"/>
    <mergeCell ref="A204:K204"/>
    <mergeCell ref="A205:K205"/>
    <mergeCell ref="A206:K206"/>
    <mergeCell ref="A207:K207"/>
    <mergeCell ref="A212:K212"/>
    <mergeCell ref="A213:K213"/>
    <mergeCell ref="A214:K214"/>
    <mergeCell ref="A215:K215"/>
  </mergeCells>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Q230"/>
  <sheetViews>
    <sheetView topLeftCell="A201" workbookViewId="0">
      <selection activeCell="Q222" sqref="Q222"/>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1027</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1028</v>
      </c>
      <c r="B13" s="171"/>
      <c r="C13" s="171"/>
      <c r="D13" s="171"/>
      <c r="E13" s="171"/>
      <c r="F13" s="171"/>
      <c r="G13" s="171"/>
      <c r="H13" s="171"/>
      <c r="I13" s="171"/>
      <c r="J13" s="171"/>
      <c r="K13" s="171"/>
      <c r="L13" s="171"/>
      <c r="M13" s="171"/>
      <c r="N13" s="171"/>
      <c r="O13" s="171"/>
      <c r="AQ13" s="12" t="s">
        <v>1028</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1029</v>
      </c>
      <c r="D15" s="178"/>
      <c r="E15" s="178"/>
      <c r="F15" s="178"/>
      <c r="G15" s="178"/>
      <c r="H15" s="15"/>
      <c r="I15" s="15"/>
      <c r="J15" s="15"/>
      <c r="K15" s="15"/>
      <c r="L15" s="15"/>
      <c r="M15" s="15"/>
      <c r="N15" s="15"/>
      <c r="O15" s="15"/>
    </row>
    <row r="16" spans="1:57" s="3" customFormat="1" ht="12.75" customHeight="1" x14ac:dyDescent="0.25">
      <c r="B16" s="16" t="s">
        <v>12</v>
      </c>
      <c r="C16" s="16"/>
      <c r="D16" s="17"/>
      <c r="E16" s="18">
        <v>7371.5789999999997</v>
      </c>
      <c r="F16" s="19" t="s">
        <v>13</v>
      </c>
      <c r="H16" s="16"/>
      <c r="I16" s="16"/>
      <c r="J16" s="16"/>
      <c r="K16" s="16"/>
      <c r="L16" s="16"/>
      <c r="M16" s="20"/>
      <c r="N16" s="20"/>
      <c r="O16" s="16"/>
    </row>
    <row r="17" spans="1:69" s="3" customFormat="1" ht="12.75" customHeight="1" x14ac:dyDescent="0.25">
      <c r="B17" s="16" t="s">
        <v>388</v>
      </c>
      <c r="D17" s="17"/>
      <c r="E17" s="18">
        <v>1.371</v>
      </c>
      <c r="F17" s="19" t="s">
        <v>13</v>
      </c>
      <c r="H17" s="16"/>
      <c r="I17" s="16"/>
      <c r="J17" s="16"/>
      <c r="K17" s="16"/>
      <c r="L17" s="16"/>
      <c r="M17" s="20"/>
      <c r="N17" s="20"/>
      <c r="O17" s="16"/>
    </row>
    <row r="18" spans="1:69" s="3" customFormat="1" ht="12.75" customHeight="1" x14ac:dyDescent="0.25">
      <c r="B18" s="16" t="s">
        <v>14</v>
      </c>
      <c r="D18" s="17"/>
      <c r="E18" s="18">
        <v>5147.82</v>
      </c>
      <c r="F18" s="19" t="s">
        <v>13</v>
      </c>
      <c r="H18" s="16"/>
      <c r="I18" s="16"/>
      <c r="J18" s="16"/>
      <c r="K18" s="16"/>
      <c r="L18" s="16"/>
      <c r="M18" s="20"/>
      <c r="N18" s="20"/>
      <c r="O18" s="16"/>
    </row>
    <row r="19" spans="1:69" s="3" customFormat="1" ht="12.75" customHeight="1" x14ac:dyDescent="0.25">
      <c r="B19" s="16" t="s">
        <v>15</v>
      </c>
      <c r="C19" s="16"/>
      <c r="D19" s="17"/>
      <c r="E19" s="18">
        <v>1797.86</v>
      </c>
      <c r="F19" s="19" t="s">
        <v>13</v>
      </c>
      <c r="H19" s="16"/>
      <c r="J19" s="16"/>
      <c r="K19" s="16"/>
      <c r="L19" s="16"/>
      <c r="M19" s="21"/>
      <c r="N19" s="5"/>
      <c r="O19" s="22"/>
    </row>
    <row r="20" spans="1:69" s="3" customFormat="1" ht="12.75" customHeight="1" x14ac:dyDescent="0.25">
      <c r="B20" s="16" t="s">
        <v>16</v>
      </c>
      <c r="C20" s="16"/>
      <c r="D20" s="23"/>
      <c r="E20" s="18">
        <v>4389.13</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619</v>
      </c>
      <c r="C29" s="196" t="s">
        <v>620</v>
      </c>
      <c r="D29" s="196"/>
      <c r="E29" s="196"/>
      <c r="F29" s="34" t="s">
        <v>392</v>
      </c>
      <c r="G29" s="62">
        <v>2.5466199999999999</v>
      </c>
      <c r="H29" s="38" t="s">
        <v>621</v>
      </c>
      <c r="I29" s="38" t="s">
        <v>622</v>
      </c>
      <c r="J29" s="38">
        <v>830.33</v>
      </c>
      <c r="K29" s="36" t="s">
        <v>40</v>
      </c>
      <c r="L29" s="38">
        <v>79773.710000000006</v>
      </c>
      <c r="M29" s="38">
        <v>63528.44</v>
      </c>
      <c r="N29" s="39" t="s">
        <v>1030</v>
      </c>
      <c r="O29" s="38">
        <v>2114.5300000000002</v>
      </c>
      <c r="BP29" s="33"/>
      <c r="BQ29" s="40" t="s">
        <v>620</v>
      </c>
    </row>
    <row r="30" spans="1:69" s="3" customFormat="1" ht="15" x14ac:dyDescent="0.25">
      <c r="A30" s="41"/>
      <c r="B30" s="42"/>
      <c r="C30" s="43" t="s">
        <v>1031</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1032</v>
      </c>
      <c r="F31" s="48"/>
      <c r="G31" s="49"/>
      <c r="H31" s="50"/>
      <c r="I31" s="17"/>
      <c r="J31" s="17"/>
      <c r="K31" s="17"/>
      <c r="L31" s="51">
        <v>63584.91</v>
      </c>
      <c r="M31" s="52"/>
      <c r="N31" s="52"/>
      <c r="O31" s="53"/>
      <c r="BP31" s="33"/>
      <c r="BQ31" s="40"/>
    </row>
    <row r="32" spans="1:69" s="3" customFormat="1" ht="15" x14ac:dyDescent="0.25">
      <c r="A32" s="46"/>
      <c r="B32" s="47"/>
      <c r="C32" s="47"/>
      <c r="D32" s="47"/>
      <c r="E32" s="48" t="s">
        <v>1033</v>
      </c>
      <c r="F32" s="48"/>
      <c r="G32" s="49"/>
      <c r="H32" s="50"/>
      <c r="I32" s="17"/>
      <c r="J32" s="17"/>
      <c r="K32" s="17"/>
      <c r="L32" s="51">
        <v>33431.24</v>
      </c>
      <c r="M32" s="52"/>
      <c r="N32" s="52"/>
      <c r="O32" s="53"/>
      <c r="BP32" s="33"/>
      <c r="BQ32" s="40"/>
    </row>
    <row r="33" spans="1:69" s="3" customFormat="1" ht="15" x14ac:dyDescent="0.25">
      <c r="A33" s="46"/>
      <c r="B33" s="47"/>
      <c r="C33" s="47"/>
      <c r="D33" s="47"/>
      <c r="E33" s="48" t="s">
        <v>45</v>
      </c>
      <c r="F33" s="48"/>
      <c r="G33" s="49"/>
      <c r="H33" s="50"/>
      <c r="I33" s="17"/>
      <c r="J33" s="17"/>
      <c r="K33" s="17"/>
      <c r="L33" s="51">
        <v>176789.86</v>
      </c>
      <c r="M33" s="52"/>
      <c r="N33" s="52"/>
      <c r="O33" s="53"/>
      <c r="BP33" s="33"/>
      <c r="BQ33" s="40"/>
    </row>
    <row r="34" spans="1:69" s="3" customFormat="1" ht="67.5" x14ac:dyDescent="0.25">
      <c r="A34" s="34" t="s">
        <v>46</v>
      </c>
      <c r="B34" s="35" t="s">
        <v>399</v>
      </c>
      <c r="C34" s="196" t="s">
        <v>400</v>
      </c>
      <c r="D34" s="196"/>
      <c r="E34" s="196"/>
      <c r="F34" s="34" t="s">
        <v>401</v>
      </c>
      <c r="G34" s="66">
        <v>-6.4684150000000002</v>
      </c>
      <c r="H34" s="38">
        <v>133.79</v>
      </c>
      <c r="I34" s="38"/>
      <c r="J34" s="38">
        <v>133.79</v>
      </c>
      <c r="K34" s="36" t="s">
        <v>40</v>
      </c>
      <c r="L34" s="38">
        <v>-865.41</v>
      </c>
      <c r="M34" s="38"/>
      <c r="N34" s="39"/>
      <c r="O34" s="38">
        <v>-865.41</v>
      </c>
      <c r="BP34" s="33"/>
      <c r="BQ34" s="40" t="s">
        <v>400</v>
      </c>
    </row>
    <row r="35" spans="1:69" s="3" customFormat="1" ht="67.5" x14ac:dyDescent="0.25">
      <c r="A35" s="34" t="s">
        <v>402</v>
      </c>
      <c r="B35" s="35"/>
      <c r="C35" s="196" t="s">
        <v>627</v>
      </c>
      <c r="D35" s="196"/>
      <c r="E35" s="196"/>
      <c r="F35" s="34" t="s">
        <v>404</v>
      </c>
      <c r="G35" s="55">
        <v>30</v>
      </c>
      <c r="H35" s="38"/>
      <c r="I35" s="38"/>
      <c r="J35" s="38"/>
      <c r="K35" s="36" t="s">
        <v>40</v>
      </c>
      <c r="L35" s="38"/>
      <c r="M35" s="38"/>
      <c r="N35" s="39"/>
      <c r="O35" s="38"/>
      <c r="BP35" s="33"/>
      <c r="BQ35" s="40" t="s">
        <v>627</v>
      </c>
    </row>
    <row r="36" spans="1:69" s="3" customFormat="1" ht="67.5" x14ac:dyDescent="0.25">
      <c r="A36" s="34" t="s">
        <v>405</v>
      </c>
      <c r="B36" s="35"/>
      <c r="C36" s="196" t="s">
        <v>628</v>
      </c>
      <c r="D36" s="196"/>
      <c r="E36" s="196"/>
      <c r="F36" s="34" t="s">
        <v>404</v>
      </c>
      <c r="G36" s="55">
        <v>10</v>
      </c>
      <c r="H36" s="38"/>
      <c r="I36" s="38"/>
      <c r="J36" s="38"/>
      <c r="K36" s="36" t="s">
        <v>40</v>
      </c>
      <c r="L36" s="38"/>
      <c r="M36" s="38"/>
      <c r="N36" s="39"/>
      <c r="O36" s="38"/>
      <c r="BP36" s="33"/>
      <c r="BQ36" s="40" t="s">
        <v>628</v>
      </c>
    </row>
    <row r="37" spans="1:69" s="3" customFormat="1" ht="67.5" x14ac:dyDescent="0.25">
      <c r="A37" s="34" t="s">
        <v>407</v>
      </c>
      <c r="B37" s="35"/>
      <c r="C37" s="196" t="s">
        <v>629</v>
      </c>
      <c r="D37" s="196"/>
      <c r="E37" s="196"/>
      <c r="F37" s="34" t="s">
        <v>404</v>
      </c>
      <c r="G37" s="55">
        <v>4</v>
      </c>
      <c r="H37" s="38"/>
      <c r="I37" s="38"/>
      <c r="J37" s="38"/>
      <c r="K37" s="36" t="s">
        <v>40</v>
      </c>
      <c r="L37" s="38"/>
      <c r="M37" s="38"/>
      <c r="N37" s="39"/>
      <c r="O37" s="38"/>
      <c r="BP37" s="33"/>
      <c r="BQ37" s="40" t="s">
        <v>629</v>
      </c>
    </row>
    <row r="38" spans="1:69" s="3" customFormat="1" ht="67.5" x14ac:dyDescent="0.25">
      <c r="A38" s="34" t="s">
        <v>409</v>
      </c>
      <c r="B38" s="35"/>
      <c r="C38" s="196" t="s">
        <v>630</v>
      </c>
      <c r="D38" s="196"/>
      <c r="E38" s="196"/>
      <c r="F38" s="34" t="s">
        <v>404</v>
      </c>
      <c r="G38" s="55">
        <v>10</v>
      </c>
      <c r="H38" s="38"/>
      <c r="I38" s="38"/>
      <c r="J38" s="38"/>
      <c r="K38" s="36" t="s">
        <v>40</v>
      </c>
      <c r="L38" s="38"/>
      <c r="M38" s="38"/>
      <c r="N38" s="39"/>
      <c r="O38" s="38"/>
      <c r="BP38" s="33"/>
      <c r="BQ38" s="40" t="s">
        <v>630</v>
      </c>
    </row>
    <row r="39" spans="1:69" s="3" customFormat="1" ht="67.5" x14ac:dyDescent="0.25">
      <c r="A39" s="34" t="s">
        <v>411</v>
      </c>
      <c r="B39" s="35"/>
      <c r="C39" s="196" t="s">
        <v>403</v>
      </c>
      <c r="D39" s="196"/>
      <c r="E39" s="196"/>
      <c r="F39" s="34" t="s">
        <v>404</v>
      </c>
      <c r="G39" s="55">
        <v>240</v>
      </c>
      <c r="H39" s="38"/>
      <c r="I39" s="38"/>
      <c r="J39" s="38"/>
      <c r="K39" s="36" t="s">
        <v>40</v>
      </c>
      <c r="L39" s="38"/>
      <c r="M39" s="38"/>
      <c r="N39" s="39"/>
      <c r="O39" s="38"/>
      <c r="BP39" s="33"/>
      <c r="BQ39" s="40" t="s">
        <v>403</v>
      </c>
    </row>
    <row r="40" spans="1:69" s="3" customFormat="1" ht="67.5" x14ac:dyDescent="0.25">
      <c r="A40" s="34" t="s">
        <v>413</v>
      </c>
      <c r="B40" s="35"/>
      <c r="C40" s="196" t="s">
        <v>406</v>
      </c>
      <c r="D40" s="196"/>
      <c r="E40" s="196"/>
      <c r="F40" s="34" t="s">
        <v>404</v>
      </c>
      <c r="G40" s="55">
        <v>60</v>
      </c>
      <c r="H40" s="38"/>
      <c r="I40" s="38"/>
      <c r="J40" s="38"/>
      <c r="K40" s="36" t="s">
        <v>40</v>
      </c>
      <c r="L40" s="38"/>
      <c r="M40" s="38"/>
      <c r="N40" s="39"/>
      <c r="O40" s="38"/>
      <c r="BP40" s="33"/>
      <c r="BQ40" s="40" t="s">
        <v>406</v>
      </c>
    </row>
    <row r="41" spans="1:69" s="3" customFormat="1" ht="67.5" x14ac:dyDescent="0.25">
      <c r="A41" s="34" t="s">
        <v>415</v>
      </c>
      <c r="B41" s="35"/>
      <c r="C41" s="196" t="s">
        <v>1034</v>
      </c>
      <c r="D41" s="196"/>
      <c r="E41" s="196"/>
      <c r="F41" s="34" t="s">
        <v>404</v>
      </c>
      <c r="G41" s="55">
        <v>50</v>
      </c>
      <c r="H41" s="38"/>
      <c r="I41" s="38"/>
      <c r="J41" s="38"/>
      <c r="K41" s="36" t="s">
        <v>40</v>
      </c>
      <c r="L41" s="38"/>
      <c r="M41" s="38"/>
      <c r="N41" s="39"/>
      <c r="O41" s="38"/>
      <c r="BP41" s="33"/>
      <c r="BQ41" s="40" t="s">
        <v>1034</v>
      </c>
    </row>
    <row r="42" spans="1:69" s="3" customFormat="1" ht="67.5" x14ac:dyDescent="0.25">
      <c r="A42" s="34" t="s">
        <v>417</v>
      </c>
      <c r="B42" s="35"/>
      <c r="C42" s="196" t="s">
        <v>422</v>
      </c>
      <c r="D42" s="196"/>
      <c r="E42" s="196"/>
      <c r="F42" s="34" t="s">
        <v>404</v>
      </c>
      <c r="G42" s="55">
        <v>152</v>
      </c>
      <c r="H42" s="38"/>
      <c r="I42" s="38"/>
      <c r="J42" s="38"/>
      <c r="K42" s="36" t="s">
        <v>40</v>
      </c>
      <c r="L42" s="38"/>
      <c r="M42" s="38"/>
      <c r="N42" s="39"/>
      <c r="O42" s="38"/>
      <c r="BP42" s="33"/>
      <c r="BQ42" s="40" t="s">
        <v>422</v>
      </c>
    </row>
    <row r="43" spans="1:69" s="3" customFormat="1" ht="67.5" x14ac:dyDescent="0.25">
      <c r="A43" s="34" t="s">
        <v>419</v>
      </c>
      <c r="B43" s="35"/>
      <c r="C43" s="196" t="s">
        <v>423</v>
      </c>
      <c r="D43" s="196"/>
      <c r="E43" s="196"/>
      <c r="F43" s="34" t="s">
        <v>145</v>
      </c>
      <c r="G43" s="55">
        <v>150</v>
      </c>
      <c r="H43" s="38"/>
      <c r="I43" s="38"/>
      <c r="J43" s="38"/>
      <c r="K43" s="36" t="s">
        <v>40</v>
      </c>
      <c r="L43" s="38"/>
      <c r="M43" s="38"/>
      <c r="N43" s="39"/>
      <c r="O43" s="38"/>
      <c r="BP43" s="33"/>
      <c r="BQ43" s="40" t="s">
        <v>423</v>
      </c>
    </row>
    <row r="44" spans="1:69" s="3" customFormat="1" ht="67.5" x14ac:dyDescent="0.25">
      <c r="A44" s="34" t="s">
        <v>421</v>
      </c>
      <c r="B44" s="35"/>
      <c r="C44" s="196" t="s">
        <v>427</v>
      </c>
      <c r="D44" s="196"/>
      <c r="E44" s="196"/>
      <c r="F44" s="34" t="s">
        <v>404</v>
      </c>
      <c r="G44" s="55">
        <v>90</v>
      </c>
      <c r="H44" s="38"/>
      <c r="I44" s="38"/>
      <c r="J44" s="38"/>
      <c r="K44" s="36" t="s">
        <v>40</v>
      </c>
      <c r="L44" s="38"/>
      <c r="M44" s="38"/>
      <c r="N44" s="39"/>
      <c r="O44" s="38"/>
      <c r="BP44" s="33"/>
      <c r="BQ44" s="40" t="s">
        <v>427</v>
      </c>
    </row>
    <row r="45" spans="1:69" s="3" customFormat="1" ht="67.5" x14ac:dyDescent="0.25">
      <c r="A45" s="34" t="s">
        <v>143</v>
      </c>
      <c r="B45" s="35"/>
      <c r="C45" s="196" t="s">
        <v>428</v>
      </c>
      <c r="D45" s="196"/>
      <c r="E45" s="196"/>
      <c r="F45" s="34" t="s">
        <v>404</v>
      </c>
      <c r="G45" s="55">
        <v>260</v>
      </c>
      <c r="H45" s="38"/>
      <c r="I45" s="38"/>
      <c r="J45" s="38"/>
      <c r="K45" s="36" t="s">
        <v>40</v>
      </c>
      <c r="L45" s="38"/>
      <c r="M45" s="38"/>
      <c r="N45" s="39"/>
      <c r="O45" s="38"/>
      <c r="BP45" s="33"/>
      <c r="BQ45" s="40" t="s">
        <v>428</v>
      </c>
    </row>
    <row r="46" spans="1:69" s="3" customFormat="1" ht="67.5" x14ac:dyDescent="0.25">
      <c r="A46" s="34" t="s">
        <v>147</v>
      </c>
      <c r="B46" s="35"/>
      <c r="C46" s="196" t="s">
        <v>425</v>
      </c>
      <c r="D46" s="196"/>
      <c r="E46" s="196"/>
      <c r="F46" s="34" t="s">
        <v>404</v>
      </c>
      <c r="G46" s="55">
        <v>60</v>
      </c>
      <c r="H46" s="38"/>
      <c r="I46" s="38"/>
      <c r="J46" s="38"/>
      <c r="K46" s="36" t="s">
        <v>40</v>
      </c>
      <c r="L46" s="38"/>
      <c r="M46" s="38"/>
      <c r="N46" s="39"/>
      <c r="O46" s="38"/>
      <c r="BP46" s="33"/>
      <c r="BQ46" s="40" t="s">
        <v>425</v>
      </c>
    </row>
    <row r="47" spans="1:69" s="3" customFormat="1" ht="67.5" x14ac:dyDescent="0.25">
      <c r="A47" s="34" t="s">
        <v>1035</v>
      </c>
      <c r="B47" s="35" t="s">
        <v>390</v>
      </c>
      <c r="C47" s="196" t="s">
        <v>391</v>
      </c>
      <c r="D47" s="196"/>
      <c r="E47" s="196"/>
      <c r="F47" s="34" t="s">
        <v>392</v>
      </c>
      <c r="G47" s="62">
        <v>9.6987699999999997</v>
      </c>
      <c r="H47" s="38" t="s">
        <v>393</v>
      </c>
      <c r="I47" s="38" t="s">
        <v>394</v>
      </c>
      <c r="J47" s="38">
        <v>637.72</v>
      </c>
      <c r="K47" s="36" t="s">
        <v>40</v>
      </c>
      <c r="L47" s="38">
        <v>266139.2</v>
      </c>
      <c r="M47" s="38">
        <v>208254.32</v>
      </c>
      <c r="N47" s="39" t="s">
        <v>1036</v>
      </c>
      <c r="O47" s="38">
        <v>6185.1</v>
      </c>
      <c r="BP47" s="33"/>
      <c r="BQ47" s="40" t="s">
        <v>391</v>
      </c>
    </row>
    <row r="48" spans="1:69" s="3" customFormat="1" ht="15" x14ac:dyDescent="0.25">
      <c r="A48" s="41"/>
      <c r="B48" s="42"/>
      <c r="C48" s="43" t="s">
        <v>1037</v>
      </c>
      <c r="D48" s="44"/>
      <c r="E48" s="44"/>
      <c r="F48" s="44"/>
      <c r="G48" s="44"/>
      <c r="H48" s="44"/>
      <c r="I48" s="44"/>
      <c r="J48" s="44"/>
      <c r="K48" s="44"/>
      <c r="L48" s="44"/>
      <c r="M48" s="44"/>
      <c r="N48" s="44"/>
      <c r="O48" s="45"/>
      <c r="BP48" s="33"/>
      <c r="BQ48" s="40"/>
    </row>
    <row r="49" spans="1:69" s="3" customFormat="1" ht="15" x14ac:dyDescent="0.25">
      <c r="A49" s="46"/>
      <c r="B49" s="47"/>
      <c r="C49" s="47"/>
      <c r="D49" s="47"/>
      <c r="E49" s="48" t="s">
        <v>1038</v>
      </c>
      <c r="F49" s="48"/>
      <c r="G49" s="49"/>
      <c r="H49" s="50"/>
      <c r="I49" s="17"/>
      <c r="J49" s="17"/>
      <c r="K49" s="17"/>
      <c r="L49" s="51">
        <v>209480.16</v>
      </c>
      <c r="M49" s="52"/>
      <c r="N49" s="52"/>
      <c r="O49" s="53"/>
      <c r="BP49" s="33"/>
      <c r="BQ49" s="40"/>
    </row>
    <row r="50" spans="1:69" s="3" customFormat="1" ht="15" x14ac:dyDescent="0.25">
      <c r="A50" s="46"/>
      <c r="B50" s="47"/>
      <c r="C50" s="47"/>
      <c r="D50" s="47"/>
      <c r="E50" s="48" t="s">
        <v>1039</v>
      </c>
      <c r="F50" s="48"/>
      <c r="G50" s="49"/>
      <c r="H50" s="50"/>
      <c r="I50" s="17"/>
      <c r="J50" s="17"/>
      <c r="K50" s="17"/>
      <c r="L50" s="51">
        <v>110139.05</v>
      </c>
      <c r="M50" s="52"/>
      <c r="N50" s="52"/>
      <c r="O50" s="53"/>
      <c r="BP50" s="33"/>
      <c r="BQ50" s="40"/>
    </row>
    <row r="51" spans="1:69" s="3" customFormat="1" ht="15" x14ac:dyDescent="0.25">
      <c r="A51" s="46"/>
      <c r="B51" s="47"/>
      <c r="C51" s="47"/>
      <c r="D51" s="47"/>
      <c r="E51" s="48" t="s">
        <v>45</v>
      </c>
      <c r="F51" s="48"/>
      <c r="G51" s="49"/>
      <c r="H51" s="50"/>
      <c r="I51" s="17"/>
      <c r="J51" s="17"/>
      <c r="K51" s="17"/>
      <c r="L51" s="51">
        <v>585758.41</v>
      </c>
      <c r="M51" s="52"/>
      <c r="N51" s="52"/>
      <c r="O51" s="53"/>
      <c r="BP51" s="33"/>
      <c r="BQ51" s="40"/>
    </row>
    <row r="52" spans="1:69" s="3" customFormat="1" ht="67.5" x14ac:dyDescent="0.25">
      <c r="A52" s="34" t="s">
        <v>1040</v>
      </c>
      <c r="B52" s="35" t="s">
        <v>399</v>
      </c>
      <c r="C52" s="196" t="s">
        <v>400</v>
      </c>
      <c r="D52" s="196"/>
      <c r="E52" s="196"/>
      <c r="F52" s="34" t="s">
        <v>401</v>
      </c>
      <c r="G52" s="66">
        <v>-17.263811</v>
      </c>
      <c r="H52" s="38">
        <v>133.79</v>
      </c>
      <c r="I52" s="38"/>
      <c r="J52" s="38">
        <v>133.79</v>
      </c>
      <c r="K52" s="36" t="s">
        <v>40</v>
      </c>
      <c r="L52" s="38">
        <v>-2309.73</v>
      </c>
      <c r="M52" s="38"/>
      <c r="N52" s="39"/>
      <c r="O52" s="38">
        <v>-2309.73</v>
      </c>
      <c r="BP52" s="33"/>
      <c r="BQ52" s="40" t="s">
        <v>400</v>
      </c>
    </row>
    <row r="53" spans="1:69" s="3" customFormat="1" ht="67.5" x14ac:dyDescent="0.25">
      <c r="A53" s="34" t="s">
        <v>156</v>
      </c>
      <c r="B53" s="35"/>
      <c r="C53" s="196" t="s">
        <v>639</v>
      </c>
      <c r="D53" s="196"/>
      <c r="E53" s="196"/>
      <c r="F53" s="34" t="s">
        <v>404</v>
      </c>
      <c r="G53" s="55">
        <v>66</v>
      </c>
      <c r="H53" s="38"/>
      <c r="I53" s="38"/>
      <c r="J53" s="38"/>
      <c r="K53" s="36" t="s">
        <v>40</v>
      </c>
      <c r="L53" s="38"/>
      <c r="M53" s="38"/>
      <c r="N53" s="39"/>
      <c r="O53" s="38"/>
      <c r="BP53" s="33"/>
      <c r="BQ53" s="40" t="s">
        <v>639</v>
      </c>
    </row>
    <row r="54" spans="1:69" s="3" customFormat="1" ht="67.5" x14ac:dyDescent="0.25">
      <c r="A54" s="34" t="s">
        <v>159</v>
      </c>
      <c r="B54" s="35"/>
      <c r="C54" s="196" t="s">
        <v>414</v>
      </c>
      <c r="D54" s="196"/>
      <c r="E54" s="196"/>
      <c r="F54" s="34" t="s">
        <v>404</v>
      </c>
      <c r="G54" s="55">
        <v>240</v>
      </c>
      <c r="H54" s="38"/>
      <c r="I54" s="38"/>
      <c r="J54" s="38"/>
      <c r="K54" s="36" t="s">
        <v>40</v>
      </c>
      <c r="L54" s="38"/>
      <c r="M54" s="38"/>
      <c r="N54" s="39"/>
      <c r="O54" s="38"/>
      <c r="BP54" s="33"/>
      <c r="BQ54" s="40" t="s">
        <v>414</v>
      </c>
    </row>
    <row r="55" spans="1:69" s="3" customFormat="1" ht="67.5" x14ac:dyDescent="0.25">
      <c r="A55" s="34" t="s">
        <v>162</v>
      </c>
      <c r="B55" s="35"/>
      <c r="C55" s="196" t="s">
        <v>642</v>
      </c>
      <c r="D55" s="196"/>
      <c r="E55" s="196"/>
      <c r="F55" s="34" t="s">
        <v>404</v>
      </c>
      <c r="G55" s="55">
        <v>6</v>
      </c>
      <c r="H55" s="38"/>
      <c r="I55" s="38"/>
      <c r="J55" s="38"/>
      <c r="K55" s="36" t="s">
        <v>40</v>
      </c>
      <c r="L55" s="38"/>
      <c r="M55" s="38"/>
      <c r="N55" s="39"/>
      <c r="O55" s="38"/>
      <c r="BP55" s="33"/>
      <c r="BQ55" s="40" t="s">
        <v>642</v>
      </c>
    </row>
    <row r="56" spans="1:69" s="3" customFormat="1" ht="67.5" x14ac:dyDescent="0.25">
      <c r="A56" s="34" t="s">
        <v>165</v>
      </c>
      <c r="B56" s="35"/>
      <c r="C56" s="196" t="s">
        <v>643</v>
      </c>
      <c r="D56" s="196"/>
      <c r="E56" s="196"/>
      <c r="F56" s="34" t="s">
        <v>404</v>
      </c>
      <c r="G56" s="55">
        <v>3</v>
      </c>
      <c r="H56" s="38"/>
      <c r="I56" s="38"/>
      <c r="J56" s="38"/>
      <c r="K56" s="36" t="s">
        <v>40</v>
      </c>
      <c r="L56" s="38"/>
      <c r="M56" s="38"/>
      <c r="N56" s="39"/>
      <c r="O56" s="38"/>
      <c r="BP56" s="33"/>
      <c r="BQ56" s="40" t="s">
        <v>643</v>
      </c>
    </row>
    <row r="57" spans="1:69" s="3" customFormat="1" ht="67.5" x14ac:dyDescent="0.25">
      <c r="A57" s="34" t="s">
        <v>168</v>
      </c>
      <c r="B57" s="35"/>
      <c r="C57" s="196" t="s">
        <v>418</v>
      </c>
      <c r="D57" s="196"/>
      <c r="E57" s="196"/>
      <c r="F57" s="34" t="s">
        <v>404</v>
      </c>
      <c r="G57" s="55">
        <v>45</v>
      </c>
      <c r="H57" s="38"/>
      <c r="I57" s="38"/>
      <c r="J57" s="38"/>
      <c r="K57" s="36" t="s">
        <v>40</v>
      </c>
      <c r="L57" s="38"/>
      <c r="M57" s="38"/>
      <c r="N57" s="39"/>
      <c r="O57" s="38"/>
      <c r="BP57" s="33"/>
      <c r="BQ57" s="40" t="s">
        <v>418</v>
      </c>
    </row>
    <row r="58" spans="1:69" s="3" customFormat="1" ht="67.5" x14ac:dyDescent="0.25">
      <c r="A58" s="34" t="s">
        <v>171</v>
      </c>
      <c r="B58" s="35"/>
      <c r="C58" s="196" t="s">
        <v>1041</v>
      </c>
      <c r="D58" s="196"/>
      <c r="E58" s="196"/>
      <c r="F58" s="34"/>
      <c r="G58" s="55">
        <v>14</v>
      </c>
      <c r="H58" s="38"/>
      <c r="I58" s="38"/>
      <c r="J58" s="38"/>
      <c r="K58" s="36" t="s">
        <v>40</v>
      </c>
      <c r="L58" s="38"/>
      <c r="M58" s="38"/>
      <c r="N58" s="39"/>
      <c r="O58" s="38"/>
      <c r="BP58" s="33"/>
      <c r="BQ58" s="40" t="s">
        <v>1041</v>
      </c>
    </row>
    <row r="59" spans="1:69" s="3" customFormat="1" ht="67.5" x14ac:dyDescent="0.25">
      <c r="A59" s="34" t="s">
        <v>174</v>
      </c>
      <c r="B59" s="35"/>
      <c r="C59" s="196" t="s">
        <v>424</v>
      </c>
      <c r="D59" s="196"/>
      <c r="E59" s="196"/>
      <c r="F59" s="34" t="s">
        <v>404</v>
      </c>
      <c r="G59" s="55">
        <v>750</v>
      </c>
      <c r="H59" s="38"/>
      <c r="I59" s="38"/>
      <c r="J59" s="38"/>
      <c r="K59" s="36" t="s">
        <v>40</v>
      </c>
      <c r="L59" s="38"/>
      <c r="M59" s="38"/>
      <c r="N59" s="39"/>
      <c r="O59" s="38"/>
      <c r="BP59" s="33"/>
      <c r="BQ59" s="40" t="s">
        <v>424</v>
      </c>
    </row>
    <row r="60" spans="1:69" s="3" customFormat="1" ht="67.5" x14ac:dyDescent="0.25">
      <c r="A60" s="34" t="s">
        <v>177</v>
      </c>
      <c r="B60" s="35"/>
      <c r="C60" s="196" t="s">
        <v>426</v>
      </c>
      <c r="D60" s="196"/>
      <c r="E60" s="196"/>
      <c r="F60" s="34" t="s">
        <v>404</v>
      </c>
      <c r="G60" s="55">
        <v>2108</v>
      </c>
      <c r="H60" s="38"/>
      <c r="I60" s="38"/>
      <c r="J60" s="38"/>
      <c r="K60" s="36" t="s">
        <v>40</v>
      </c>
      <c r="L60" s="38"/>
      <c r="M60" s="38"/>
      <c r="N60" s="39"/>
      <c r="O60" s="38"/>
      <c r="BP60" s="33"/>
      <c r="BQ60" s="40" t="s">
        <v>426</v>
      </c>
    </row>
    <row r="61" spans="1:69" s="3" customFormat="1" ht="67.5" x14ac:dyDescent="0.25">
      <c r="A61" s="34" t="s">
        <v>180</v>
      </c>
      <c r="B61" s="35"/>
      <c r="C61" s="196" t="s">
        <v>653</v>
      </c>
      <c r="D61" s="196"/>
      <c r="E61" s="196"/>
      <c r="F61" s="34" t="s">
        <v>404</v>
      </c>
      <c r="G61" s="55">
        <v>24</v>
      </c>
      <c r="H61" s="38"/>
      <c r="I61" s="38"/>
      <c r="J61" s="38"/>
      <c r="K61" s="36" t="s">
        <v>40</v>
      </c>
      <c r="L61" s="38"/>
      <c r="M61" s="38"/>
      <c r="N61" s="39"/>
      <c r="O61" s="38"/>
      <c r="BP61" s="33"/>
      <c r="BQ61" s="40" t="s">
        <v>653</v>
      </c>
    </row>
    <row r="62" spans="1:69" s="3" customFormat="1" ht="67.5" x14ac:dyDescent="0.25">
      <c r="A62" s="34" t="s">
        <v>1042</v>
      </c>
      <c r="B62" s="35" t="s">
        <v>430</v>
      </c>
      <c r="C62" s="196" t="s">
        <v>431</v>
      </c>
      <c r="D62" s="196"/>
      <c r="E62" s="196"/>
      <c r="F62" s="34" t="s">
        <v>37</v>
      </c>
      <c r="G62" s="64">
        <v>8.5482999999999993</v>
      </c>
      <c r="H62" s="38" t="s">
        <v>432</v>
      </c>
      <c r="I62" s="38" t="s">
        <v>433</v>
      </c>
      <c r="J62" s="38">
        <v>3210.17</v>
      </c>
      <c r="K62" s="36" t="s">
        <v>40</v>
      </c>
      <c r="L62" s="38">
        <v>76230.320000000007</v>
      </c>
      <c r="M62" s="38">
        <v>33802.629999999997</v>
      </c>
      <c r="N62" s="39" t="s">
        <v>1043</v>
      </c>
      <c r="O62" s="38">
        <v>27441.49</v>
      </c>
      <c r="BP62" s="33"/>
      <c r="BQ62" s="40" t="s">
        <v>431</v>
      </c>
    </row>
    <row r="63" spans="1:69" s="3" customFormat="1" ht="15" x14ac:dyDescent="0.25">
      <c r="A63" s="41"/>
      <c r="B63" s="42"/>
      <c r="C63" s="43" t="s">
        <v>1044</v>
      </c>
      <c r="D63" s="44"/>
      <c r="E63" s="44"/>
      <c r="F63" s="44"/>
      <c r="G63" s="44"/>
      <c r="H63" s="44"/>
      <c r="I63" s="44"/>
      <c r="J63" s="44"/>
      <c r="K63" s="44"/>
      <c r="L63" s="44"/>
      <c r="M63" s="44"/>
      <c r="N63" s="44"/>
      <c r="O63" s="45"/>
      <c r="BP63" s="33"/>
      <c r="BQ63" s="40"/>
    </row>
    <row r="64" spans="1:69" s="3" customFormat="1" ht="15" x14ac:dyDescent="0.25">
      <c r="A64" s="46"/>
      <c r="B64" s="47"/>
      <c r="C64" s="47"/>
      <c r="D64" s="47"/>
      <c r="E64" s="48" t="s">
        <v>1045</v>
      </c>
      <c r="F64" s="48"/>
      <c r="G64" s="49"/>
      <c r="H64" s="50"/>
      <c r="I64" s="17"/>
      <c r="J64" s="17"/>
      <c r="K64" s="17"/>
      <c r="L64" s="51">
        <v>41435.79</v>
      </c>
      <c r="M64" s="52"/>
      <c r="N64" s="52"/>
      <c r="O64" s="53"/>
      <c r="BP64" s="33"/>
      <c r="BQ64" s="40"/>
    </row>
    <row r="65" spans="1:69" s="3" customFormat="1" ht="15" x14ac:dyDescent="0.25">
      <c r="A65" s="46"/>
      <c r="B65" s="47"/>
      <c r="C65" s="47"/>
      <c r="D65" s="47"/>
      <c r="E65" s="48" t="s">
        <v>1046</v>
      </c>
      <c r="F65" s="48"/>
      <c r="G65" s="49"/>
      <c r="H65" s="50"/>
      <c r="I65" s="17"/>
      <c r="J65" s="17"/>
      <c r="K65" s="17"/>
      <c r="L65" s="51">
        <v>21785.83</v>
      </c>
      <c r="M65" s="52"/>
      <c r="N65" s="52"/>
      <c r="O65" s="53"/>
      <c r="BP65" s="33"/>
      <c r="BQ65" s="40"/>
    </row>
    <row r="66" spans="1:69" s="3" customFormat="1" ht="15" x14ac:dyDescent="0.25">
      <c r="A66" s="46"/>
      <c r="B66" s="47"/>
      <c r="C66" s="47"/>
      <c r="D66" s="47"/>
      <c r="E66" s="48" t="s">
        <v>45</v>
      </c>
      <c r="F66" s="48"/>
      <c r="G66" s="49"/>
      <c r="H66" s="50"/>
      <c r="I66" s="17"/>
      <c r="J66" s="17"/>
      <c r="K66" s="17"/>
      <c r="L66" s="51">
        <v>139451.94</v>
      </c>
      <c r="M66" s="52"/>
      <c r="N66" s="52"/>
      <c r="O66" s="53"/>
      <c r="BP66" s="33"/>
      <c r="BQ66" s="40"/>
    </row>
    <row r="67" spans="1:69" s="3" customFormat="1" ht="67.5" x14ac:dyDescent="0.25">
      <c r="A67" s="34" t="s">
        <v>1047</v>
      </c>
      <c r="B67" s="35" t="s">
        <v>399</v>
      </c>
      <c r="C67" s="196" t="s">
        <v>400</v>
      </c>
      <c r="D67" s="196"/>
      <c r="E67" s="196"/>
      <c r="F67" s="34" t="s">
        <v>401</v>
      </c>
      <c r="G67" s="66">
        <v>-10.685375000000001</v>
      </c>
      <c r="H67" s="38">
        <v>133.79</v>
      </c>
      <c r="I67" s="38"/>
      <c r="J67" s="38">
        <v>133.79</v>
      </c>
      <c r="K67" s="36" t="s">
        <v>40</v>
      </c>
      <c r="L67" s="38">
        <v>-1429.6</v>
      </c>
      <c r="M67" s="38"/>
      <c r="N67" s="39"/>
      <c r="O67" s="38">
        <v>-1429.6</v>
      </c>
      <c r="BP67" s="33"/>
      <c r="BQ67" s="40" t="s">
        <v>400</v>
      </c>
    </row>
    <row r="68" spans="1:69" s="3" customFormat="1" ht="67.5" x14ac:dyDescent="0.25">
      <c r="A68" s="34" t="s">
        <v>189</v>
      </c>
      <c r="B68" s="35"/>
      <c r="C68" s="196" t="s">
        <v>1048</v>
      </c>
      <c r="D68" s="196"/>
      <c r="E68" s="196"/>
      <c r="F68" s="34" t="s">
        <v>404</v>
      </c>
      <c r="G68" s="55">
        <v>11</v>
      </c>
      <c r="H68" s="38"/>
      <c r="I68" s="38"/>
      <c r="J68" s="38"/>
      <c r="K68" s="36" t="s">
        <v>40</v>
      </c>
      <c r="L68" s="38"/>
      <c r="M68" s="38"/>
      <c r="N68" s="39"/>
      <c r="O68" s="38"/>
      <c r="BP68" s="33"/>
      <c r="BQ68" s="40" t="s">
        <v>1048</v>
      </c>
    </row>
    <row r="69" spans="1:69" s="3" customFormat="1" ht="67.5" x14ac:dyDescent="0.25">
      <c r="A69" s="34" t="s">
        <v>192</v>
      </c>
      <c r="B69" s="35"/>
      <c r="C69" s="196" t="s">
        <v>662</v>
      </c>
      <c r="D69" s="196"/>
      <c r="E69" s="196"/>
      <c r="F69" s="34" t="s">
        <v>404</v>
      </c>
      <c r="G69" s="55">
        <v>11</v>
      </c>
      <c r="H69" s="38"/>
      <c r="I69" s="38"/>
      <c r="J69" s="38"/>
      <c r="K69" s="36" t="s">
        <v>40</v>
      </c>
      <c r="L69" s="38"/>
      <c r="M69" s="38"/>
      <c r="N69" s="39"/>
      <c r="O69" s="38"/>
      <c r="BP69" s="33"/>
      <c r="BQ69" s="40" t="s">
        <v>662</v>
      </c>
    </row>
    <row r="70" spans="1:69" s="3" customFormat="1" ht="67.5" x14ac:dyDescent="0.25">
      <c r="A70" s="34" t="s">
        <v>195</v>
      </c>
      <c r="B70" s="35"/>
      <c r="C70" s="196" t="s">
        <v>1049</v>
      </c>
      <c r="D70" s="196"/>
      <c r="E70" s="196"/>
      <c r="F70" s="34" t="s">
        <v>404</v>
      </c>
      <c r="G70" s="55">
        <v>35</v>
      </c>
      <c r="H70" s="38"/>
      <c r="I70" s="38"/>
      <c r="J70" s="38"/>
      <c r="K70" s="36" t="s">
        <v>40</v>
      </c>
      <c r="L70" s="38"/>
      <c r="M70" s="38"/>
      <c r="N70" s="39"/>
      <c r="O70" s="38"/>
      <c r="BP70" s="33"/>
      <c r="BQ70" s="40" t="s">
        <v>1049</v>
      </c>
    </row>
    <row r="71" spans="1:69" s="3" customFormat="1" ht="67.5" x14ac:dyDescent="0.25">
      <c r="A71" s="34" t="s">
        <v>198</v>
      </c>
      <c r="B71" s="35"/>
      <c r="C71" s="196" t="s">
        <v>442</v>
      </c>
      <c r="D71" s="196"/>
      <c r="E71" s="196"/>
      <c r="F71" s="34" t="s">
        <v>404</v>
      </c>
      <c r="G71" s="55">
        <v>66</v>
      </c>
      <c r="H71" s="38"/>
      <c r="I71" s="38"/>
      <c r="J71" s="38"/>
      <c r="K71" s="36" t="s">
        <v>40</v>
      </c>
      <c r="L71" s="38"/>
      <c r="M71" s="38"/>
      <c r="N71" s="39"/>
      <c r="O71" s="38"/>
      <c r="BP71" s="33"/>
      <c r="BQ71" s="40" t="s">
        <v>442</v>
      </c>
    </row>
    <row r="72" spans="1:69" s="3" customFormat="1" ht="67.5" x14ac:dyDescent="0.25">
      <c r="A72" s="34" t="s">
        <v>201</v>
      </c>
      <c r="B72" s="35"/>
      <c r="C72" s="196" t="s">
        <v>441</v>
      </c>
      <c r="D72" s="196"/>
      <c r="E72" s="196"/>
      <c r="F72" s="34" t="s">
        <v>404</v>
      </c>
      <c r="G72" s="55">
        <v>11</v>
      </c>
      <c r="H72" s="38"/>
      <c r="I72" s="38"/>
      <c r="J72" s="38"/>
      <c r="K72" s="36" t="s">
        <v>40</v>
      </c>
      <c r="L72" s="38"/>
      <c r="M72" s="38"/>
      <c r="N72" s="39"/>
      <c r="O72" s="38"/>
      <c r="BP72" s="33"/>
      <c r="BQ72" s="40" t="s">
        <v>441</v>
      </c>
    </row>
    <row r="73" spans="1:69" s="3" customFormat="1" ht="67.5" x14ac:dyDescent="0.25">
      <c r="A73" s="34" t="s">
        <v>204</v>
      </c>
      <c r="B73" s="35"/>
      <c r="C73" s="196" t="s">
        <v>1050</v>
      </c>
      <c r="D73" s="196"/>
      <c r="E73" s="196"/>
      <c r="F73" s="34" t="s">
        <v>404</v>
      </c>
      <c r="G73" s="55">
        <v>150</v>
      </c>
      <c r="H73" s="38"/>
      <c r="I73" s="38"/>
      <c r="J73" s="38"/>
      <c r="K73" s="36" t="s">
        <v>40</v>
      </c>
      <c r="L73" s="38"/>
      <c r="M73" s="38"/>
      <c r="N73" s="39"/>
      <c r="O73" s="38"/>
      <c r="BP73" s="33"/>
      <c r="BQ73" s="40" t="s">
        <v>1050</v>
      </c>
    </row>
    <row r="74" spans="1:69" s="3" customFormat="1" ht="67.5" x14ac:dyDescent="0.25">
      <c r="A74" s="34" t="s">
        <v>207</v>
      </c>
      <c r="B74" s="35"/>
      <c r="C74" s="196" t="s">
        <v>443</v>
      </c>
      <c r="D74" s="196"/>
      <c r="E74" s="196"/>
      <c r="F74" s="34" t="s">
        <v>404</v>
      </c>
      <c r="G74" s="55">
        <v>4</v>
      </c>
      <c r="H74" s="38"/>
      <c r="I74" s="38"/>
      <c r="J74" s="38"/>
      <c r="K74" s="36" t="s">
        <v>40</v>
      </c>
      <c r="L74" s="38"/>
      <c r="M74" s="38"/>
      <c r="N74" s="39"/>
      <c r="O74" s="38"/>
      <c r="BP74" s="33"/>
      <c r="BQ74" s="40" t="s">
        <v>443</v>
      </c>
    </row>
    <row r="75" spans="1:69" s="3" customFormat="1" ht="67.5" x14ac:dyDescent="0.25">
      <c r="A75" s="34" t="s">
        <v>210</v>
      </c>
      <c r="B75" s="35"/>
      <c r="C75" s="196" t="s">
        <v>1051</v>
      </c>
      <c r="D75" s="196"/>
      <c r="E75" s="196"/>
      <c r="F75" s="34" t="s">
        <v>404</v>
      </c>
      <c r="G75" s="55">
        <v>4</v>
      </c>
      <c r="H75" s="38"/>
      <c r="I75" s="38"/>
      <c r="J75" s="38"/>
      <c r="K75" s="36" t="s">
        <v>40</v>
      </c>
      <c r="L75" s="38"/>
      <c r="M75" s="38"/>
      <c r="N75" s="39"/>
      <c r="O75" s="38"/>
      <c r="BP75" s="33"/>
      <c r="BQ75" s="40" t="s">
        <v>1051</v>
      </c>
    </row>
    <row r="76" spans="1:69" s="3" customFormat="1" ht="67.5" x14ac:dyDescent="0.25">
      <c r="A76" s="34" t="s">
        <v>213</v>
      </c>
      <c r="B76" s="35"/>
      <c r="C76" s="196" t="s">
        <v>669</v>
      </c>
      <c r="D76" s="196"/>
      <c r="E76" s="196"/>
      <c r="F76" s="34" t="s">
        <v>404</v>
      </c>
      <c r="G76" s="55">
        <v>10</v>
      </c>
      <c r="H76" s="38"/>
      <c r="I76" s="38"/>
      <c r="J76" s="38"/>
      <c r="K76" s="36" t="s">
        <v>40</v>
      </c>
      <c r="L76" s="38"/>
      <c r="M76" s="38"/>
      <c r="N76" s="39"/>
      <c r="O76" s="38"/>
      <c r="BP76" s="33"/>
      <c r="BQ76" s="40" t="s">
        <v>669</v>
      </c>
    </row>
    <row r="77" spans="1:69" s="3" customFormat="1" ht="67.5" x14ac:dyDescent="0.25">
      <c r="A77" s="34" t="s">
        <v>216</v>
      </c>
      <c r="B77" s="35"/>
      <c r="C77" s="196" t="s">
        <v>1052</v>
      </c>
      <c r="D77" s="196"/>
      <c r="E77" s="196"/>
      <c r="F77" s="34" t="s">
        <v>404</v>
      </c>
      <c r="G77" s="55">
        <v>8</v>
      </c>
      <c r="H77" s="38"/>
      <c r="I77" s="38"/>
      <c r="J77" s="38"/>
      <c r="K77" s="36" t="s">
        <v>40</v>
      </c>
      <c r="L77" s="38"/>
      <c r="M77" s="38"/>
      <c r="N77" s="39"/>
      <c r="O77" s="38"/>
      <c r="BP77" s="33"/>
      <c r="BQ77" s="40" t="s">
        <v>1052</v>
      </c>
    </row>
    <row r="78" spans="1:69" s="3" customFormat="1" ht="67.5" x14ac:dyDescent="0.25">
      <c r="A78" s="34" t="s">
        <v>219</v>
      </c>
      <c r="B78" s="35"/>
      <c r="C78" s="196" t="s">
        <v>666</v>
      </c>
      <c r="D78" s="196"/>
      <c r="E78" s="196"/>
      <c r="F78" s="34" t="s">
        <v>404</v>
      </c>
      <c r="G78" s="55">
        <v>201</v>
      </c>
      <c r="H78" s="38"/>
      <c r="I78" s="38"/>
      <c r="J78" s="38"/>
      <c r="K78" s="36" t="s">
        <v>40</v>
      </c>
      <c r="L78" s="38"/>
      <c r="M78" s="38"/>
      <c r="N78" s="39"/>
      <c r="O78" s="38"/>
      <c r="BP78" s="33"/>
      <c r="BQ78" s="40" t="s">
        <v>666</v>
      </c>
    </row>
    <row r="79" spans="1:69" s="3" customFormat="1" ht="67.5" x14ac:dyDescent="0.25">
      <c r="A79" s="34" t="s">
        <v>222</v>
      </c>
      <c r="B79" s="35"/>
      <c r="C79" s="196" t="s">
        <v>449</v>
      </c>
      <c r="D79" s="196"/>
      <c r="E79" s="196"/>
      <c r="F79" s="34" t="s">
        <v>404</v>
      </c>
      <c r="G79" s="55">
        <v>8</v>
      </c>
      <c r="H79" s="38"/>
      <c r="I79" s="38"/>
      <c r="J79" s="38"/>
      <c r="K79" s="36" t="s">
        <v>40</v>
      </c>
      <c r="L79" s="38"/>
      <c r="M79" s="38"/>
      <c r="N79" s="39"/>
      <c r="O79" s="38"/>
      <c r="BP79" s="33"/>
      <c r="BQ79" s="40" t="s">
        <v>449</v>
      </c>
    </row>
    <row r="80" spans="1:69" s="3" customFormat="1" ht="67.5" x14ac:dyDescent="0.25">
      <c r="A80" s="34" t="s">
        <v>225</v>
      </c>
      <c r="B80" s="35"/>
      <c r="C80" s="196" t="s">
        <v>456</v>
      </c>
      <c r="D80" s="196"/>
      <c r="E80" s="196"/>
      <c r="F80" s="34" t="s">
        <v>404</v>
      </c>
      <c r="G80" s="55">
        <v>168</v>
      </c>
      <c r="H80" s="38"/>
      <c r="I80" s="38"/>
      <c r="J80" s="38"/>
      <c r="K80" s="36" t="s">
        <v>40</v>
      </c>
      <c r="L80" s="38"/>
      <c r="M80" s="38"/>
      <c r="N80" s="39"/>
      <c r="O80" s="38"/>
      <c r="BP80" s="33"/>
      <c r="BQ80" s="40" t="s">
        <v>456</v>
      </c>
    </row>
    <row r="81" spans="1:70" s="3" customFormat="1" ht="67.5" x14ac:dyDescent="0.25">
      <c r="A81" s="34" t="s">
        <v>228</v>
      </c>
      <c r="B81" s="35"/>
      <c r="C81" s="196" t="s">
        <v>455</v>
      </c>
      <c r="D81" s="196"/>
      <c r="E81" s="196"/>
      <c r="F81" s="34" t="s">
        <v>404</v>
      </c>
      <c r="G81" s="55">
        <v>665</v>
      </c>
      <c r="H81" s="38"/>
      <c r="I81" s="38"/>
      <c r="J81" s="38"/>
      <c r="K81" s="36" t="s">
        <v>40</v>
      </c>
      <c r="L81" s="38"/>
      <c r="M81" s="38"/>
      <c r="N81" s="39"/>
      <c r="O81" s="38"/>
      <c r="BP81" s="33"/>
      <c r="BQ81" s="40" t="s">
        <v>455</v>
      </c>
    </row>
    <row r="82" spans="1:70" s="3" customFormat="1" ht="67.5" x14ac:dyDescent="0.25">
      <c r="A82" s="34" t="s">
        <v>231</v>
      </c>
      <c r="B82" s="35"/>
      <c r="C82" s="196" t="s">
        <v>674</v>
      </c>
      <c r="D82" s="196"/>
      <c r="E82" s="196"/>
      <c r="F82" s="34" t="s">
        <v>404</v>
      </c>
      <c r="G82" s="55">
        <v>267</v>
      </c>
      <c r="H82" s="38"/>
      <c r="I82" s="38"/>
      <c r="J82" s="38"/>
      <c r="K82" s="36" t="s">
        <v>40</v>
      </c>
      <c r="L82" s="38"/>
      <c r="M82" s="38"/>
      <c r="N82" s="39"/>
      <c r="O82" s="38"/>
      <c r="BP82" s="33"/>
      <c r="BQ82" s="40" t="s">
        <v>674</v>
      </c>
    </row>
    <row r="83" spans="1:70" s="3" customFormat="1" ht="67.5" x14ac:dyDescent="0.25">
      <c r="A83" s="34" t="s">
        <v>234</v>
      </c>
      <c r="B83" s="35"/>
      <c r="C83" s="196" t="s">
        <v>1053</v>
      </c>
      <c r="D83" s="196"/>
      <c r="E83" s="196"/>
      <c r="F83" s="34" t="s">
        <v>404</v>
      </c>
      <c r="G83" s="55">
        <v>10</v>
      </c>
      <c r="H83" s="38"/>
      <c r="I83" s="38"/>
      <c r="J83" s="38"/>
      <c r="K83" s="36" t="s">
        <v>40</v>
      </c>
      <c r="L83" s="38"/>
      <c r="M83" s="38"/>
      <c r="N83" s="39"/>
      <c r="O83" s="38"/>
      <c r="BP83" s="33"/>
      <c r="BQ83" s="40" t="s">
        <v>1053</v>
      </c>
    </row>
    <row r="84" spans="1:70" s="3" customFormat="1" ht="67.5" x14ac:dyDescent="0.25">
      <c r="A84" s="34" t="s">
        <v>237</v>
      </c>
      <c r="B84" s="35"/>
      <c r="C84" s="196" t="s">
        <v>1054</v>
      </c>
      <c r="D84" s="196"/>
      <c r="E84" s="196"/>
      <c r="F84" s="34" t="s">
        <v>404</v>
      </c>
      <c r="G84" s="55">
        <v>6</v>
      </c>
      <c r="H84" s="38"/>
      <c r="I84" s="38"/>
      <c r="J84" s="38"/>
      <c r="K84" s="36" t="s">
        <v>40</v>
      </c>
      <c r="L84" s="38"/>
      <c r="M84" s="38"/>
      <c r="N84" s="39"/>
      <c r="O84" s="38"/>
      <c r="BP84" s="33"/>
      <c r="BQ84" s="40" t="s">
        <v>1054</v>
      </c>
    </row>
    <row r="85" spans="1:70" s="3" customFormat="1" ht="67.5" x14ac:dyDescent="0.25">
      <c r="A85" s="34" t="s">
        <v>240</v>
      </c>
      <c r="B85" s="35"/>
      <c r="C85" s="196" t="s">
        <v>452</v>
      </c>
      <c r="D85" s="196"/>
      <c r="E85" s="196"/>
      <c r="F85" s="34" t="s">
        <v>404</v>
      </c>
      <c r="G85" s="55">
        <v>198</v>
      </c>
      <c r="H85" s="38"/>
      <c r="I85" s="38"/>
      <c r="J85" s="38"/>
      <c r="K85" s="36" t="s">
        <v>40</v>
      </c>
      <c r="L85" s="38"/>
      <c r="M85" s="38"/>
      <c r="N85" s="39"/>
      <c r="O85" s="38"/>
      <c r="BP85" s="33"/>
      <c r="BQ85" s="40" t="s">
        <v>452</v>
      </c>
    </row>
    <row r="86" spans="1:70" s="3" customFormat="1" ht="67.5" x14ac:dyDescent="0.25">
      <c r="A86" s="34" t="s">
        <v>243</v>
      </c>
      <c r="B86" s="35"/>
      <c r="C86" s="196" t="s">
        <v>453</v>
      </c>
      <c r="D86" s="196"/>
      <c r="E86" s="196"/>
      <c r="F86" s="34" t="s">
        <v>404</v>
      </c>
      <c r="G86" s="55">
        <v>385</v>
      </c>
      <c r="H86" s="38"/>
      <c r="I86" s="38"/>
      <c r="J86" s="38"/>
      <c r="K86" s="36" t="s">
        <v>40</v>
      </c>
      <c r="L86" s="38"/>
      <c r="M86" s="38"/>
      <c r="N86" s="39"/>
      <c r="O86" s="38"/>
      <c r="BP86" s="33"/>
      <c r="BQ86" s="40" t="s">
        <v>453</v>
      </c>
    </row>
    <row r="87" spans="1:70" s="3" customFormat="1" ht="67.5" x14ac:dyDescent="0.25">
      <c r="A87" s="34" t="s">
        <v>246</v>
      </c>
      <c r="B87" s="35"/>
      <c r="C87" s="196" t="s">
        <v>671</v>
      </c>
      <c r="D87" s="196"/>
      <c r="E87" s="196"/>
      <c r="F87" s="34" t="s">
        <v>404</v>
      </c>
      <c r="G87" s="55">
        <v>201</v>
      </c>
      <c r="H87" s="38"/>
      <c r="I87" s="38"/>
      <c r="J87" s="38"/>
      <c r="K87" s="36" t="s">
        <v>40</v>
      </c>
      <c r="L87" s="38"/>
      <c r="M87" s="38"/>
      <c r="N87" s="39"/>
      <c r="O87" s="38"/>
      <c r="BP87" s="33"/>
      <c r="BQ87" s="40" t="s">
        <v>671</v>
      </c>
    </row>
    <row r="88" spans="1:70" s="3" customFormat="1" ht="67.5" x14ac:dyDescent="0.25">
      <c r="A88" s="34" t="s">
        <v>249</v>
      </c>
      <c r="B88" s="35"/>
      <c r="C88" s="196" t="s">
        <v>451</v>
      </c>
      <c r="D88" s="196"/>
      <c r="E88" s="196"/>
      <c r="F88" s="34" t="s">
        <v>404</v>
      </c>
      <c r="G88" s="55">
        <v>207</v>
      </c>
      <c r="H88" s="38"/>
      <c r="I88" s="38"/>
      <c r="J88" s="38"/>
      <c r="K88" s="36" t="s">
        <v>40</v>
      </c>
      <c r="L88" s="38"/>
      <c r="M88" s="38"/>
      <c r="N88" s="39"/>
      <c r="O88" s="38"/>
      <c r="BP88" s="33"/>
      <c r="BQ88" s="40" t="s">
        <v>451</v>
      </c>
    </row>
    <row r="89" spans="1:70" s="3" customFormat="1" ht="15" x14ac:dyDescent="0.25">
      <c r="A89" s="197" t="s">
        <v>457</v>
      </c>
      <c r="B89" s="198"/>
      <c r="C89" s="198"/>
      <c r="D89" s="198"/>
      <c r="E89" s="198"/>
      <c r="F89" s="198"/>
      <c r="G89" s="198"/>
      <c r="H89" s="198"/>
      <c r="I89" s="198"/>
      <c r="J89" s="198"/>
      <c r="K89" s="198"/>
      <c r="L89" s="198"/>
      <c r="M89" s="198"/>
      <c r="N89" s="198"/>
      <c r="O89" s="199"/>
      <c r="BP89" s="33"/>
      <c r="BQ89" s="40"/>
      <c r="BR89" s="56" t="s">
        <v>457</v>
      </c>
    </row>
    <row r="90" spans="1:70" s="3" customFormat="1" ht="67.5" x14ac:dyDescent="0.25">
      <c r="A90" s="34" t="s">
        <v>252</v>
      </c>
      <c r="B90" s="35"/>
      <c r="C90" s="196" t="s">
        <v>458</v>
      </c>
      <c r="D90" s="196"/>
      <c r="E90" s="196"/>
      <c r="F90" s="34" t="s">
        <v>404</v>
      </c>
      <c r="G90" s="55">
        <v>1620</v>
      </c>
      <c r="H90" s="38"/>
      <c r="I90" s="38"/>
      <c r="J90" s="38"/>
      <c r="K90" s="36" t="s">
        <v>40</v>
      </c>
      <c r="L90" s="38"/>
      <c r="M90" s="38"/>
      <c r="N90" s="39"/>
      <c r="O90" s="38"/>
      <c r="BP90" s="33"/>
      <c r="BQ90" s="40" t="s">
        <v>458</v>
      </c>
      <c r="BR90" s="56"/>
    </row>
    <row r="91" spans="1:70" s="3" customFormat="1" ht="67.5" x14ac:dyDescent="0.25">
      <c r="A91" s="34" t="s">
        <v>255</v>
      </c>
      <c r="B91" s="35"/>
      <c r="C91" s="196" t="s">
        <v>460</v>
      </c>
      <c r="D91" s="196"/>
      <c r="E91" s="196"/>
      <c r="F91" s="34" t="s">
        <v>404</v>
      </c>
      <c r="G91" s="55">
        <v>50</v>
      </c>
      <c r="H91" s="38"/>
      <c r="I91" s="38"/>
      <c r="J91" s="38"/>
      <c r="K91" s="36" t="s">
        <v>40</v>
      </c>
      <c r="L91" s="38"/>
      <c r="M91" s="38"/>
      <c r="N91" s="39"/>
      <c r="O91" s="38"/>
      <c r="BP91" s="33"/>
      <c r="BQ91" s="40" t="s">
        <v>460</v>
      </c>
      <c r="BR91" s="56"/>
    </row>
    <row r="92" spans="1:70" s="3" customFormat="1" ht="67.5" x14ac:dyDescent="0.25">
      <c r="A92" s="34" t="s">
        <v>258</v>
      </c>
      <c r="B92" s="35"/>
      <c r="C92" s="196" t="s">
        <v>469</v>
      </c>
      <c r="D92" s="196"/>
      <c r="E92" s="196"/>
      <c r="F92" s="34" t="s">
        <v>470</v>
      </c>
      <c r="G92" s="55">
        <v>33</v>
      </c>
      <c r="H92" s="38"/>
      <c r="I92" s="38"/>
      <c r="J92" s="38"/>
      <c r="K92" s="36" t="s">
        <v>40</v>
      </c>
      <c r="L92" s="38"/>
      <c r="M92" s="38"/>
      <c r="N92" s="39"/>
      <c r="O92" s="38"/>
      <c r="BP92" s="33"/>
      <c r="BQ92" s="40" t="s">
        <v>469</v>
      </c>
      <c r="BR92" s="56"/>
    </row>
    <row r="93" spans="1:70" s="3" customFormat="1" ht="67.5" x14ac:dyDescent="0.25">
      <c r="A93" s="34" t="s">
        <v>260</v>
      </c>
      <c r="B93" s="35"/>
      <c r="C93" s="196" t="s">
        <v>464</v>
      </c>
      <c r="D93" s="196"/>
      <c r="E93" s="196"/>
      <c r="F93" s="34" t="s">
        <v>404</v>
      </c>
      <c r="G93" s="55">
        <v>780</v>
      </c>
      <c r="H93" s="38"/>
      <c r="I93" s="38"/>
      <c r="J93" s="38"/>
      <c r="K93" s="36" t="s">
        <v>40</v>
      </c>
      <c r="L93" s="38"/>
      <c r="M93" s="38"/>
      <c r="N93" s="39"/>
      <c r="O93" s="38"/>
      <c r="BP93" s="33"/>
      <c r="BQ93" s="40" t="s">
        <v>464</v>
      </c>
      <c r="BR93" s="56"/>
    </row>
    <row r="94" spans="1:70" s="3" customFormat="1" ht="67.5" x14ac:dyDescent="0.25">
      <c r="A94" s="34" t="s">
        <v>263</v>
      </c>
      <c r="B94" s="35"/>
      <c r="C94" s="196" t="s">
        <v>465</v>
      </c>
      <c r="D94" s="196"/>
      <c r="E94" s="196"/>
      <c r="F94" s="34" t="s">
        <v>404</v>
      </c>
      <c r="G94" s="55">
        <v>6139</v>
      </c>
      <c r="H94" s="38"/>
      <c r="I94" s="38"/>
      <c r="J94" s="38"/>
      <c r="K94" s="36" t="s">
        <v>40</v>
      </c>
      <c r="L94" s="38"/>
      <c r="M94" s="38"/>
      <c r="N94" s="39"/>
      <c r="O94" s="38"/>
      <c r="BP94" s="33"/>
      <c r="BQ94" s="40" t="s">
        <v>465</v>
      </c>
      <c r="BR94" s="56"/>
    </row>
    <row r="95" spans="1:70" s="3" customFormat="1" ht="67.5" x14ac:dyDescent="0.25">
      <c r="A95" s="34" t="s">
        <v>266</v>
      </c>
      <c r="B95" s="35"/>
      <c r="C95" s="196" t="s">
        <v>466</v>
      </c>
      <c r="D95" s="196"/>
      <c r="E95" s="196"/>
      <c r="F95" s="34" t="s">
        <v>404</v>
      </c>
      <c r="G95" s="55">
        <v>2392</v>
      </c>
      <c r="H95" s="38"/>
      <c r="I95" s="38"/>
      <c r="J95" s="38"/>
      <c r="K95" s="36" t="s">
        <v>40</v>
      </c>
      <c r="L95" s="38"/>
      <c r="M95" s="38"/>
      <c r="N95" s="39"/>
      <c r="O95" s="38"/>
      <c r="BP95" s="33"/>
      <c r="BQ95" s="40" t="s">
        <v>466</v>
      </c>
      <c r="BR95" s="56"/>
    </row>
    <row r="96" spans="1:70" s="3" customFormat="1" ht="67.5" x14ac:dyDescent="0.25">
      <c r="A96" s="34" t="s">
        <v>268</v>
      </c>
      <c r="B96" s="35"/>
      <c r="C96" s="196" t="s">
        <v>467</v>
      </c>
      <c r="D96" s="196"/>
      <c r="E96" s="196"/>
      <c r="F96" s="34" t="s">
        <v>404</v>
      </c>
      <c r="G96" s="55">
        <v>2068</v>
      </c>
      <c r="H96" s="38"/>
      <c r="I96" s="38"/>
      <c r="J96" s="38"/>
      <c r="K96" s="36" t="s">
        <v>40</v>
      </c>
      <c r="L96" s="38"/>
      <c r="M96" s="38"/>
      <c r="N96" s="39"/>
      <c r="O96" s="38"/>
      <c r="BP96" s="33"/>
      <c r="BQ96" s="40" t="s">
        <v>467</v>
      </c>
      <c r="BR96" s="56"/>
    </row>
    <row r="97" spans="1:70" s="3" customFormat="1" ht="67.5" x14ac:dyDescent="0.25">
      <c r="A97" s="34" t="s">
        <v>271</v>
      </c>
      <c r="B97" s="35"/>
      <c r="C97" s="196" t="s">
        <v>468</v>
      </c>
      <c r="D97" s="196"/>
      <c r="E97" s="196"/>
      <c r="F97" s="34" t="s">
        <v>404</v>
      </c>
      <c r="G97" s="55">
        <v>764</v>
      </c>
      <c r="H97" s="38"/>
      <c r="I97" s="38"/>
      <c r="J97" s="38"/>
      <c r="K97" s="36" t="s">
        <v>40</v>
      </c>
      <c r="L97" s="38"/>
      <c r="M97" s="38"/>
      <c r="N97" s="39"/>
      <c r="O97" s="38"/>
      <c r="BP97" s="33"/>
      <c r="BQ97" s="40" t="s">
        <v>468</v>
      </c>
      <c r="BR97" s="56"/>
    </row>
    <row r="98" spans="1:70" s="3" customFormat="1" ht="67.5" x14ac:dyDescent="0.25">
      <c r="A98" s="34" t="s">
        <v>274</v>
      </c>
      <c r="B98" s="35"/>
      <c r="C98" s="196" t="s">
        <v>1055</v>
      </c>
      <c r="D98" s="196"/>
      <c r="E98" s="196"/>
      <c r="F98" s="34" t="s">
        <v>470</v>
      </c>
      <c r="G98" s="55">
        <v>400</v>
      </c>
      <c r="H98" s="38"/>
      <c r="I98" s="38"/>
      <c r="J98" s="38"/>
      <c r="K98" s="36" t="s">
        <v>40</v>
      </c>
      <c r="L98" s="38"/>
      <c r="M98" s="38"/>
      <c r="N98" s="39"/>
      <c r="O98" s="38"/>
      <c r="BP98" s="33"/>
      <c r="BQ98" s="40" t="s">
        <v>1055</v>
      </c>
      <c r="BR98" s="56"/>
    </row>
    <row r="99" spans="1:70" s="3" customFormat="1" ht="67.5" x14ac:dyDescent="0.25">
      <c r="A99" s="34" t="s">
        <v>277</v>
      </c>
      <c r="B99" s="35"/>
      <c r="C99" s="196" t="s">
        <v>462</v>
      </c>
      <c r="D99" s="196"/>
      <c r="E99" s="196"/>
      <c r="F99" s="34" t="s">
        <v>463</v>
      </c>
      <c r="G99" s="55">
        <v>10</v>
      </c>
      <c r="H99" s="38"/>
      <c r="I99" s="38"/>
      <c r="J99" s="38"/>
      <c r="K99" s="36" t="s">
        <v>40</v>
      </c>
      <c r="L99" s="38"/>
      <c r="M99" s="38"/>
      <c r="N99" s="39"/>
      <c r="O99" s="38"/>
      <c r="BP99" s="33"/>
      <c r="BQ99" s="40" t="s">
        <v>462</v>
      </c>
      <c r="BR99" s="56"/>
    </row>
    <row r="100" spans="1:70" s="3" customFormat="1" ht="67.5" x14ac:dyDescent="0.25">
      <c r="A100" s="34" t="s">
        <v>280</v>
      </c>
      <c r="B100" s="35"/>
      <c r="C100" s="196" t="s">
        <v>461</v>
      </c>
      <c r="D100" s="196"/>
      <c r="E100" s="196"/>
      <c r="F100" s="34" t="s">
        <v>404</v>
      </c>
      <c r="G100" s="55">
        <v>50</v>
      </c>
      <c r="H100" s="38"/>
      <c r="I100" s="38"/>
      <c r="J100" s="38"/>
      <c r="K100" s="36" t="s">
        <v>40</v>
      </c>
      <c r="L100" s="38"/>
      <c r="M100" s="38"/>
      <c r="N100" s="39"/>
      <c r="O100" s="38"/>
      <c r="BP100" s="33"/>
      <c r="BQ100" s="40" t="s">
        <v>461</v>
      </c>
      <c r="BR100" s="56"/>
    </row>
    <row r="101" spans="1:70" s="3" customFormat="1" ht="15" x14ac:dyDescent="0.25">
      <c r="A101" s="197" t="s">
        <v>505</v>
      </c>
      <c r="B101" s="198"/>
      <c r="C101" s="198"/>
      <c r="D101" s="198"/>
      <c r="E101" s="198"/>
      <c r="F101" s="198"/>
      <c r="G101" s="198"/>
      <c r="H101" s="198"/>
      <c r="I101" s="198"/>
      <c r="J101" s="198"/>
      <c r="K101" s="198"/>
      <c r="L101" s="198"/>
      <c r="M101" s="198"/>
      <c r="N101" s="198"/>
      <c r="O101" s="199"/>
      <c r="BP101" s="33"/>
      <c r="BQ101" s="40"/>
      <c r="BR101" s="56" t="s">
        <v>505</v>
      </c>
    </row>
    <row r="102" spans="1:70" s="3" customFormat="1" ht="67.5" x14ac:dyDescent="0.25">
      <c r="A102" s="34" t="s">
        <v>1056</v>
      </c>
      <c r="B102" s="35" t="s">
        <v>507</v>
      </c>
      <c r="C102" s="196" t="s">
        <v>508</v>
      </c>
      <c r="D102" s="196"/>
      <c r="E102" s="196"/>
      <c r="F102" s="34" t="s">
        <v>509</v>
      </c>
      <c r="G102" s="66">
        <v>0.26666699999999999</v>
      </c>
      <c r="H102" s="38" t="s">
        <v>510</v>
      </c>
      <c r="I102" s="38" t="s">
        <v>511</v>
      </c>
      <c r="J102" s="38">
        <v>10834.99</v>
      </c>
      <c r="K102" s="36" t="s">
        <v>40</v>
      </c>
      <c r="L102" s="38">
        <v>3471.88</v>
      </c>
      <c r="M102" s="38">
        <v>524.34</v>
      </c>
      <c r="N102" s="39" t="s">
        <v>1057</v>
      </c>
      <c r="O102" s="38">
        <v>2889.33</v>
      </c>
      <c r="BP102" s="33"/>
      <c r="BQ102" s="40" t="s">
        <v>508</v>
      </c>
      <c r="BR102" s="56"/>
    </row>
    <row r="103" spans="1:70" s="3" customFormat="1" ht="15" x14ac:dyDescent="0.25">
      <c r="A103" s="41"/>
      <c r="B103" s="42"/>
      <c r="C103" s="43" t="s">
        <v>1058</v>
      </c>
      <c r="D103" s="44"/>
      <c r="E103" s="44"/>
      <c r="F103" s="44"/>
      <c r="G103" s="44"/>
      <c r="H103" s="44"/>
      <c r="I103" s="44"/>
      <c r="J103" s="44"/>
      <c r="K103" s="44"/>
      <c r="L103" s="44"/>
      <c r="M103" s="44"/>
      <c r="N103" s="44"/>
      <c r="O103" s="45"/>
      <c r="BP103" s="33"/>
      <c r="BQ103" s="40"/>
      <c r="BR103" s="56"/>
    </row>
    <row r="104" spans="1:70" s="3" customFormat="1" ht="15" x14ac:dyDescent="0.25">
      <c r="A104" s="46"/>
      <c r="B104" s="47"/>
      <c r="C104" s="47"/>
      <c r="D104" s="47"/>
      <c r="E104" s="48" t="s">
        <v>1059</v>
      </c>
      <c r="F104" s="48"/>
      <c r="G104" s="49"/>
      <c r="H104" s="50"/>
      <c r="I104" s="17"/>
      <c r="J104" s="17"/>
      <c r="K104" s="17"/>
      <c r="L104" s="51">
        <v>494.05</v>
      </c>
      <c r="M104" s="52"/>
      <c r="N104" s="52"/>
      <c r="O104" s="53"/>
      <c r="BP104" s="33"/>
      <c r="BQ104" s="40"/>
      <c r="BR104" s="56"/>
    </row>
    <row r="105" spans="1:70" s="3" customFormat="1" ht="15" x14ac:dyDescent="0.25">
      <c r="A105" s="46"/>
      <c r="B105" s="47"/>
      <c r="C105" s="47"/>
      <c r="D105" s="47"/>
      <c r="E105" s="48" t="s">
        <v>1060</v>
      </c>
      <c r="F105" s="48"/>
      <c r="G105" s="49"/>
      <c r="H105" s="50"/>
      <c r="I105" s="17"/>
      <c r="J105" s="17"/>
      <c r="K105" s="17"/>
      <c r="L105" s="51">
        <v>268.05</v>
      </c>
      <c r="M105" s="52"/>
      <c r="N105" s="52"/>
      <c r="O105" s="53"/>
      <c r="BP105" s="33"/>
      <c r="BQ105" s="40"/>
      <c r="BR105" s="56"/>
    </row>
    <row r="106" spans="1:70" s="3" customFormat="1" ht="15" x14ac:dyDescent="0.25">
      <c r="A106" s="46"/>
      <c r="B106" s="47"/>
      <c r="C106" s="47"/>
      <c r="D106" s="47"/>
      <c r="E106" s="48" t="s">
        <v>45</v>
      </c>
      <c r="F106" s="48"/>
      <c r="G106" s="49"/>
      <c r="H106" s="50"/>
      <c r="I106" s="17"/>
      <c r="J106" s="17"/>
      <c r="K106" s="17"/>
      <c r="L106" s="51">
        <v>4233.9799999999996</v>
      </c>
      <c r="M106" s="52"/>
      <c r="N106" s="52"/>
      <c r="O106" s="53"/>
      <c r="BP106" s="33"/>
      <c r="BQ106" s="40"/>
      <c r="BR106" s="56"/>
    </row>
    <row r="107" spans="1:70" s="3" customFormat="1" ht="67.5" x14ac:dyDescent="0.25">
      <c r="A107" s="34" t="s">
        <v>506</v>
      </c>
      <c r="B107" s="35" t="s">
        <v>516</v>
      </c>
      <c r="C107" s="196" t="s">
        <v>517</v>
      </c>
      <c r="D107" s="196"/>
      <c r="E107" s="196"/>
      <c r="F107" s="34" t="s">
        <v>487</v>
      </c>
      <c r="G107" s="65">
        <v>-4.0000000000000001E-3</v>
      </c>
      <c r="H107" s="38">
        <v>715695.09</v>
      </c>
      <c r="I107" s="38"/>
      <c r="J107" s="38">
        <v>715695.09</v>
      </c>
      <c r="K107" s="36" t="s">
        <v>40</v>
      </c>
      <c r="L107" s="38">
        <v>-2862.78</v>
      </c>
      <c r="M107" s="38"/>
      <c r="N107" s="39"/>
      <c r="O107" s="38">
        <v>-2862.78</v>
      </c>
      <c r="BP107" s="33"/>
      <c r="BQ107" s="40" t="s">
        <v>517</v>
      </c>
      <c r="BR107" s="56"/>
    </row>
    <row r="108" spans="1:70" s="3" customFormat="1" ht="67.5" x14ac:dyDescent="0.25">
      <c r="A108" s="34" t="s">
        <v>675</v>
      </c>
      <c r="B108" s="35" t="s">
        <v>518</v>
      </c>
      <c r="C108" s="196" t="s">
        <v>519</v>
      </c>
      <c r="D108" s="196"/>
      <c r="E108" s="196"/>
      <c r="F108" s="34" t="s">
        <v>404</v>
      </c>
      <c r="G108" s="55">
        <v>10</v>
      </c>
      <c r="H108" s="38"/>
      <c r="I108" s="38"/>
      <c r="J108" s="38"/>
      <c r="K108" s="36" t="s">
        <v>40</v>
      </c>
      <c r="L108" s="38"/>
      <c r="M108" s="38"/>
      <c r="N108" s="39"/>
      <c r="O108" s="38"/>
      <c r="BP108" s="33"/>
      <c r="BQ108" s="40" t="s">
        <v>519</v>
      </c>
      <c r="BR108" s="56"/>
    </row>
    <row r="109" spans="1:70" s="3" customFormat="1" ht="15" x14ac:dyDescent="0.25">
      <c r="A109" s="197" t="s">
        <v>473</v>
      </c>
      <c r="B109" s="198"/>
      <c r="C109" s="198"/>
      <c r="D109" s="198"/>
      <c r="E109" s="198"/>
      <c r="F109" s="198"/>
      <c r="G109" s="198"/>
      <c r="H109" s="198"/>
      <c r="I109" s="198"/>
      <c r="J109" s="198"/>
      <c r="K109" s="198"/>
      <c r="L109" s="198"/>
      <c r="M109" s="198"/>
      <c r="N109" s="198"/>
      <c r="O109" s="199"/>
      <c r="BP109" s="33"/>
      <c r="BQ109" s="40"/>
      <c r="BR109" s="56" t="s">
        <v>473</v>
      </c>
    </row>
    <row r="110" spans="1:70" s="3" customFormat="1" ht="67.5" x14ac:dyDescent="0.25">
      <c r="A110" s="34" t="s">
        <v>1061</v>
      </c>
      <c r="B110" s="35" t="s">
        <v>475</v>
      </c>
      <c r="C110" s="196" t="s">
        <v>476</v>
      </c>
      <c r="D110" s="196"/>
      <c r="E110" s="196"/>
      <c r="F110" s="34" t="s">
        <v>477</v>
      </c>
      <c r="G110" s="55">
        <v>123</v>
      </c>
      <c r="H110" s="38" t="s">
        <v>478</v>
      </c>
      <c r="I110" s="38" t="s">
        <v>479</v>
      </c>
      <c r="J110" s="38">
        <v>58.12</v>
      </c>
      <c r="K110" s="36" t="s">
        <v>40</v>
      </c>
      <c r="L110" s="38">
        <v>222997.77</v>
      </c>
      <c r="M110" s="38">
        <v>203991.81</v>
      </c>
      <c r="N110" s="39" t="s">
        <v>1062</v>
      </c>
      <c r="O110" s="38">
        <v>7148.76</v>
      </c>
      <c r="BP110" s="33"/>
      <c r="BQ110" s="40" t="s">
        <v>476</v>
      </c>
      <c r="BR110" s="56"/>
    </row>
    <row r="111" spans="1:70" s="3" customFormat="1" ht="15" x14ac:dyDescent="0.25">
      <c r="A111" s="41"/>
      <c r="B111" s="42"/>
      <c r="C111" s="43" t="s">
        <v>1063</v>
      </c>
      <c r="D111" s="44"/>
      <c r="E111" s="44"/>
      <c r="F111" s="44"/>
      <c r="G111" s="44"/>
      <c r="H111" s="44"/>
      <c r="I111" s="44"/>
      <c r="J111" s="44"/>
      <c r="K111" s="44"/>
      <c r="L111" s="44"/>
      <c r="M111" s="44"/>
      <c r="N111" s="44"/>
      <c r="O111" s="45"/>
      <c r="BP111" s="33"/>
      <c r="BQ111" s="40"/>
      <c r="BR111" s="56"/>
    </row>
    <row r="112" spans="1:70" s="3" customFormat="1" ht="15" x14ac:dyDescent="0.25">
      <c r="A112" s="46"/>
      <c r="B112" s="47"/>
      <c r="C112" s="47"/>
      <c r="D112" s="47"/>
      <c r="E112" s="48" t="s">
        <v>1064</v>
      </c>
      <c r="F112" s="48"/>
      <c r="G112" s="49"/>
      <c r="H112" s="50"/>
      <c r="I112" s="17"/>
      <c r="J112" s="17"/>
      <c r="K112" s="17"/>
      <c r="L112" s="51">
        <v>198645.18</v>
      </c>
      <c r="M112" s="52"/>
      <c r="N112" s="52"/>
      <c r="O112" s="53"/>
      <c r="BP112" s="33"/>
      <c r="BQ112" s="40"/>
      <c r="BR112" s="56"/>
    </row>
    <row r="113" spans="1:70" s="3" customFormat="1" ht="15" x14ac:dyDescent="0.25">
      <c r="A113" s="46"/>
      <c r="B113" s="47"/>
      <c r="C113" s="47"/>
      <c r="D113" s="47"/>
      <c r="E113" s="48" t="s">
        <v>1065</v>
      </c>
      <c r="F113" s="48"/>
      <c r="G113" s="49"/>
      <c r="H113" s="50"/>
      <c r="I113" s="17"/>
      <c r="J113" s="17"/>
      <c r="K113" s="17"/>
      <c r="L113" s="51">
        <v>104442.31</v>
      </c>
      <c r="M113" s="52"/>
      <c r="N113" s="52"/>
      <c r="O113" s="53"/>
      <c r="BP113" s="33"/>
      <c r="BQ113" s="40"/>
      <c r="BR113" s="56"/>
    </row>
    <row r="114" spans="1:70" s="3" customFormat="1" ht="15" x14ac:dyDescent="0.25">
      <c r="A114" s="46"/>
      <c r="B114" s="47"/>
      <c r="C114" s="47"/>
      <c r="D114" s="47"/>
      <c r="E114" s="48" t="s">
        <v>45</v>
      </c>
      <c r="F114" s="48"/>
      <c r="G114" s="49"/>
      <c r="H114" s="50"/>
      <c r="I114" s="17"/>
      <c r="J114" s="17"/>
      <c r="K114" s="17"/>
      <c r="L114" s="51">
        <v>526085.26</v>
      </c>
      <c r="M114" s="52"/>
      <c r="N114" s="52"/>
      <c r="O114" s="53"/>
      <c r="BP114" s="33"/>
      <c r="BQ114" s="40"/>
      <c r="BR114" s="56"/>
    </row>
    <row r="115" spans="1:70" s="3" customFormat="1" ht="67.5" x14ac:dyDescent="0.25">
      <c r="A115" s="34" t="s">
        <v>521</v>
      </c>
      <c r="B115" s="35" t="s">
        <v>485</v>
      </c>
      <c r="C115" s="196" t="s">
        <v>486</v>
      </c>
      <c r="D115" s="196"/>
      <c r="E115" s="196"/>
      <c r="F115" s="34" t="s">
        <v>487</v>
      </c>
      <c r="G115" s="65">
        <v>-0.123</v>
      </c>
      <c r="H115" s="38">
        <v>47206.35</v>
      </c>
      <c r="I115" s="38"/>
      <c r="J115" s="38">
        <v>47206.35</v>
      </c>
      <c r="K115" s="36" t="s">
        <v>40</v>
      </c>
      <c r="L115" s="38">
        <v>-5806.38</v>
      </c>
      <c r="M115" s="38"/>
      <c r="N115" s="39"/>
      <c r="O115" s="38">
        <v>-5806.38</v>
      </c>
      <c r="BP115" s="33"/>
      <c r="BQ115" s="40" t="s">
        <v>486</v>
      </c>
      <c r="BR115" s="56"/>
    </row>
    <row r="116" spans="1:70" s="3" customFormat="1" ht="67.5" x14ac:dyDescent="0.25">
      <c r="A116" s="34" t="s">
        <v>678</v>
      </c>
      <c r="B116" s="35"/>
      <c r="C116" s="196" t="s">
        <v>488</v>
      </c>
      <c r="D116" s="196"/>
      <c r="E116" s="196"/>
      <c r="F116" s="34" t="s">
        <v>404</v>
      </c>
      <c r="G116" s="55">
        <v>230</v>
      </c>
      <c r="H116" s="38"/>
      <c r="I116" s="38"/>
      <c r="J116" s="38"/>
      <c r="K116" s="36" t="s">
        <v>40</v>
      </c>
      <c r="L116" s="38"/>
      <c r="M116" s="38"/>
      <c r="N116" s="39"/>
      <c r="O116" s="38"/>
      <c r="BP116" s="33"/>
      <c r="BQ116" s="40" t="s">
        <v>488</v>
      </c>
      <c r="BR116" s="56"/>
    </row>
    <row r="117" spans="1:70" s="3" customFormat="1" ht="67.5" x14ac:dyDescent="0.25">
      <c r="A117" s="34" t="s">
        <v>680</v>
      </c>
      <c r="B117" s="35"/>
      <c r="C117" s="196" t="s">
        <v>703</v>
      </c>
      <c r="D117" s="196"/>
      <c r="E117" s="196"/>
      <c r="F117" s="34" t="s">
        <v>404</v>
      </c>
      <c r="G117" s="55">
        <v>1000</v>
      </c>
      <c r="H117" s="38"/>
      <c r="I117" s="38"/>
      <c r="J117" s="38"/>
      <c r="K117" s="36" t="s">
        <v>40</v>
      </c>
      <c r="L117" s="38"/>
      <c r="M117" s="38"/>
      <c r="N117" s="39"/>
      <c r="O117" s="38"/>
      <c r="BP117" s="33"/>
      <c r="BQ117" s="40" t="s">
        <v>703</v>
      </c>
      <c r="BR117" s="56"/>
    </row>
    <row r="118" spans="1:70" s="3" customFormat="1" ht="67.5" x14ac:dyDescent="0.25">
      <c r="A118" s="34" t="s">
        <v>535</v>
      </c>
      <c r="B118" s="35" t="s">
        <v>301</v>
      </c>
      <c r="C118" s="196" t="s">
        <v>302</v>
      </c>
      <c r="D118" s="196"/>
      <c r="E118" s="196"/>
      <c r="F118" s="34" t="s">
        <v>37</v>
      </c>
      <c r="G118" s="54">
        <v>2.5</v>
      </c>
      <c r="H118" s="38" t="s">
        <v>303</v>
      </c>
      <c r="I118" s="38" t="s">
        <v>304</v>
      </c>
      <c r="J118" s="38">
        <v>1471.29</v>
      </c>
      <c r="K118" s="36" t="s">
        <v>40</v>
      </c>
      <c r="L118" s="38">
        <v>41912.480000000003</v>
      </c>
      <c r="M118" s="38">
        <v>37141.93</v>
      </c>
      <c r="N118" s="39" t="s">
        <v>1066</v>
      </c>
      <c r="O118" s="38">
        <v>3678.22</v>
      </c>
      <c r="BP118" s="33"/>
      <c r="BQ118" s="40" t="s">
        <v>302</v>
      </c>
      <c r="BR118" s="56"/>
    </row>
    <row r="119" spans="1:70" s="3" customFormat="1" ht="15" x14ac:dyDescent="0.25">
      <c r="A119" s="41"/>
      <c r="B119" s="42"/>
      <c r="C119" s="43" t="s">
        <v>1067</v>
      </c>
      <c r="D119" s="44"/>
      <c r="E119" s="44"/>
      <c r="F119" s="44"/>
      <c r="G119" s="44"/>
      <c r="H119" s="44"/>
      <c r="I119" s="44"/>
      <c r="J119" s="44"/>
      <c r="K119" s="44"/>
      <c r="L119" s="44"/>
      <c r="M119" s="44"/>
      <c r="N119" s="44"/>
      <c r="O119" s="45"/>
      <c r="BP119" s="33"/>
      <c r="BQ119" s="40"/>
      <c r="BR119" s="56"/>
    </row>
    <row r="120" spans="1:70" s="3" customFormat="1" ht="15" x14ac:dyDescent="0.25">
      <c r="A120" s="46"/>
      <c r="B120" s="47"/>
      <c r="C120" s="47"/>
      <c r="D120" s="47"/>
      <c r="E120" s="48" t="s">
        <v>1068</v>
      </c>
      <c r="F120" s="48"/>
      <c r="G120" s="49"/>
      <c r="H120" s="50"/>
      <c r="I120" s="17"/>
      <c r="J120" s="17"/>
      <c r="K120" s="17"/>
      <c r="L120" s="51">
        <v>36074.160000000003</v>
      </c>
      <c r="M120" s="52"/>
      <c r="N120" s="52"/>
      <c r="O120" s="53"/>
      <c r="BP120" s="33"/>
      <c r="BQ120" s="40"/>
      <c r="BR120" s="56"/>
    </row>
    <row r="121" spans="1:70" s="3" customFormat="1" ht="15" x14ac:dyDescent="0.25">
      <c r="A121" s="46"/>
      <c r="B121" s="47"/>
      <c r="C121" s="47"/>
      <c r="D121" s="47"/>
      <c r="E121" s="48" t="s">
        <v>1069</v>
      </c>
      <c r="F121" s="48"/>
      <c r="G121" s="49"/>
      <c r="H121" s="50"/>
      <c r="I121" s="17"/>
      <c r="J121" s="17"/>
      <c r="K121" s="17"/>
      <c r="L121" s="51">
        <v>18966.830000000002</v>
      </c>
      <c r="M121" s="52"/>
      <c r="N121" s="52"/>
      <c r="O121" s="53"/>
      <c r="BP121" s="33"/>
      <c r="BQ121" s="40"/>
      <c r="BR121" s="56"/>
    </row>
    <row r="122" spans="1:70" s="3" customFormat="1" ht="15" x14ac:dyDescent="0.25">
      <c r="A122" s="46"/>
      <c r="B122" s="47"/>
      <c r="C122" s="47"/>
      <c r="D122" s="47"/>
      <c r="E122" s="48" t="s">
        <v>45</v>
      </c>
      <c r="F122" s="48"/>
      <c r="G122" s="49"/>
      <c r="H122" s="50"/>
      <c r="I122" s="17"/>
      <c r="J122" s="17"/>
      <c r="K122" s="17"/>
      <c r="L122" s="51">
        <v>96953.47</v>
      </c>
      <c r="M122" s="52"/>
      <c r="N122" s="52"/>
      <c r="O122" s="53"/>
      <c r="BP122" s="33"/>
      <c r="BQ122" s="40"/>
      <c r="BR122" s="56"/>
    </row>
    <row r="123" spans="1:70" s="3" customFormat="1" ht="67.5" x14ac:dyDescent="0.25">
      <c r="A123" s="34" t="s">
        <v>1070</v>
      </c>
      <c r="B123" s="35" t="s">
        <v>495</v>
      </c>
      <c r="C123" s="196" t="s">
        <v>496</v>
      </c>
      <c r="D123" s="196"/>
      <c r="E123" s="196"/>
      <c r="F123" s="34" t="s">
        <v>497</v>
      </c>
      <c r="G123" s="54">
        <v>-5.0999999999999996</v>
      </c>
      <c r="H123" s="38">
        <v>655.95</v>
      </c>
      <c r="I123" s="38"/>
      <c r="J123" s="38">
        <v>655.95</v>
      </c>
      <c r="K123" s="36" t="s">
        <v>40</v>
      </c>
      <c r="L123" s="38">
        <v>-3345.35</v>
      </c>
      <c r="M123" s="38"/>
      <c r="N123" s="39"/>
      <c r="O123" s="38">
        <v>-3345.35</v>
      </c>
      <c r="BP123" s="33"/>
      <c r="BQ123" s="40" t="s">
        <v>496</v>
      </c>
      <c r="BR123" s="56"/>
    </row>
    <row r="124" spans="1:70" s="3" customFormat="1" ht="67.5" x14ac:dyDescent="0.25">
      <c r="A124" s="34" t="s">
        <v>960</v>
      </c>
      <c r="B124" s="35" t="s">
        <v>499</v>
      </c>
      <c r="C124" s="196" t="s">
        <v>500</v>
      </c>
      <c r="D124" s="196"/>
      <c r="E124" s="196"/>
      <c r="F124" s="34" t="s">
        <v>497</v>
      </c>
      <c r="G124" s="54">
        <v>-5.0999999999999996</v>
      </c>
      <c r="H124" s="38">
        <v>17.12</v>
      </c>
      <c r="I124" s="38"/>
      <c r="J124" s="38">
        <v>17.12</v>
      </c>
      <c r="K124" s="36" t="s">
        <v>40</v>
      </c>
      <c r="L124" s="38">
        <v>-87.31</v>
      </c>
      <c r="M124" s="38"/>
      <c r="N124" s="39"/>
      <c r="O124" s="38">
        <v>-87.31</v>
      </c>
      <c r="BP124" s="33"/>
      <c r="BQ124" s="40" t="s">
        <v>500</v>
      </c>
      <c r="BR124" s="56"/>
    </row>
    <row r="125" spans="1:70" s="3" customFormat="1" ht="67.5" x14ac:dyDescent="0.25">
      <c r="A125" s="34" t="s">
        <v>545</v>
      </c>
      <c r="B125" s="35"/>
      <c r="C125" s="196" t="s">
        <v>501</v>
      </c>
      <c r="D125" s="196"/>
      <c r="E125" s="196"/>
      <c r="F125" s="34" t="s">
        <v>145</v>
      </c>
      <c r="G125" s="55">
        <v>255</v>
      </c>
      <c r="H125" s="38"/>
      <c r="I125" s="38"/>
      <c r="J125" s="38"/>
      <c r="K125" s="36" t="s">
        <v>40</v>
      </c>
      <c r="L125" s="38"/>
      <c r="M125" s="38"/>
      <c r="N125" s="39"/>
      <c r="O125" s="38"/>
      <c r="BP125" s="33"/>
      <c r="BQ125" s="40" t="s">
        <v>501</v>
      </c>
      <c r="BR125" s="56"/>
    </row>
    <row r="126" spans="1:70" s="3" customFormat="1" ht="15" x14ac:dyDescent="0.25">
      <c r="A126" s="41"/>
      <c r="B126" s="42"/>
      <c r="C126" s="43" t="s">
        <v>185</v>
      </c>
      <c r="D126" s="44"/>
      <c r="E126" s="44"/>
      <c r="F126" s="44"/>
      <c r="G126" s="44"/>
      <c r="H126" s="44"/>
      <c r="I126" s="44"/>
      <c r="J126" s="44"/>
      <c r="K126" s="44"/>
      <c r="L126" s="44"/>
      <c r="M126" s="44"/>
      <c r="N126" s="44"/>
      <c r="O126" s="45"/>
      <c r="BP126" s="33"/>
      <c r="BQ126" s="40"/>
      <c r="BR126" s="56"/>
    </row>
    <row r="127" spans="1:70" s="3" customFormat="1" ht="67.5" x14ac:dyDescent="0.25">
      <c r="A127" s="34" t="s">
        <v>315</v>
      </c>
      <c r="B127" s="35"/>
      <c r="C127" s="196" t="s">
        <v>503</v>
      </c>
      <c r="D127" s="196"/>
      <c r="E127" s="196"/>
      <c r="F127" s="34" t="s">
        <v>504</v>
      </c>
      <c r="G127" s="55">
        <v>1</v>
      </c>
      <c r="H127" s="38"/>
      <c r="I127" s="38"/>
      <c r="J127" s="38"/>
      <c r="K127" s="36" t="s">
        <v>40</v>
      </c>
      <c r="L127" s="38"/>
      <c r="M127" s="38"/>
      <c r="N127" s="39"/>
      <c r="O127" s="38"/>
      <c r="BP127" s="33"/>
      <c r="BQ127" s="40" t="s">
        <v>503</v>
      </c>
      <c r="BR127" s="56"/>
    </row>
    <row r="128" spans="1:70" s="3" customFormat="1" ht="67.5" x14ac:dyDescent="0.25">
      <c r="A128" s="34" t="s">
        <v>1071</v>
      </c>
      <c r="B128" s="35" t="s">
        <v>1072</v>
      </c>
      <c r="C128" s="196" t="s">
        <v>1073</v>
      </c>
      <c r="D128" s="196"/>
      <c r="E128" s="196"/>
      <c r="F128" s="34" t="s">
        <v>37</v>
      </c>
      <c r="G128" s="55">
        <v>1</v>
      </c>
      <c r="H128" s="38" t="s">
        <v>1074</v>
      </c>
      <c r="I128" s="38" t="s">
        <v>1075</v>
      </c>
      <c r="J128" s="38">
        <v>881.51</v>
      </c>
      <c r="K128" s="36" t="s">
        <v>40</v>
      </c>
      <c r="L128" s="38">
        <v>11969.19</v>
      </c>
      <c r="M128" s="38">
        <v>9839.91</v>
      </c>
      <c r="N128" s="39" t="s">
        <v>1075</v>
      </c>
      <c r="O128" s="38">
        <v>881.51</v>
      </c>
      <c r="BP128" s="33"/>
      <c r="BQ128" s="40" t="s">
        <v>1073</v>
      </c>
      <c r="BR128" s="56"/>
    </row>
    <row r="129" spans="1:70" s="3" customFormat="1" ht="15" x14ac:dyDescent="0.25">
      <c r="A129" s="41"/>
      <c r="B129" s="42"/>
      <c r="C129" s="43" t="s">
        <v>1076</v>
      </c>
      <c r="D129" s="44"/>
      <c r="E129" s="44"/>
      <c r="F129" s="44"/>
      <c r="G129" s="44"/>
      <c r="H129" s="44"/>
      <c r="I129" s="44"/>
      <c r="J129" s="44"/>
      <c r="K129" s="44"/>
      <c r="L129" s="44"/>
      <c r="M129" s="44"/>
      <c r="N129" s="44"/>
      <c r="O129" s="45"/>
      <c r="BP129" s="33"/>
      <c r="BQ129" s="40"/>
      <c r="BR129" s="56"/>
    </row>
    <row r="130" spans="1:70" s="3" customFormat="1" ht="15" x14ac:dyDescent="0.25">
      <c r="A130" s="46"/>
      <c r="B130" s="47"/>
      <c r="C130" s="47"/>
      <c r="D130" s="47"/>
      <c r="E130" s="48" t="s">
        <v>1077</v>
      </c>
      <c r="F130" s="48"/>
      <c r="G130" s="49"/>
      <c r="H130" s="50"/>
      <c r="I130" s="17"/>
      <c r="J130" s="17"/>
      <c r="K130" s="17"/>
      <c r="L130" s="51">
        <v>9698.7800000000007</v>
      </c>
      <c r="M130" s="52"/>
      <c r="N130" s="52"/>
      <c r="O130" s="53"/>
      <c r="BP130" s="33"/>
      <c r="BQ130" s="40"/>
      <c r="BR130" s="56"/>
    </row>
    <row r="131" spans="1:70" s="3" customFormat="1" ht="15" x14ac:dyDescent="0.25">
      <c r="A131" s="46"/>
      <c r="B131" s="47"/>
      <c r="C131" s="47"/>
      <c r="D131" s="47"/>
      <c r="E131" s="48" t="s">
        <v>1078</v>
      </c>
      <c r="F131" s="48"/>
      <c r="G131" s="49"/>
      <c r="H131" s="50"/>
      <c r="I131" s="17"/>
      <c r="J131" s="17"/>
      <c r="K131" s="17"/>
      <c r="L131" s="51">
        <v>5099.3599999999997</v>
      </c>
      <c r="M131" s="52"/>
      <c r="N131" s="52"/>
      <c r="O131" s="53"/>
      <c r="BP131" s="33"/>
      <c r="BQ131" s="40"/>
      <c r="BR131" s="56"/>
    </row>
    <row r="132" spans="1:70" s="3" customFormat="1" ht="15" x14ac:dyDescent="0.25">
      <c r="A132" s="46"/>
      <c r="B132" s="47"/>
      <c r="C132" s="47"/>
      <c r="D132" s="47"/>
      <c r="E132" s="48" t="s">
        <v>45</v>
      </c>
      <c r="F132" s="48"/>
      <c r="G132" s="49"/>
      <c r="H132" s="50"/>
      <c r="I132" s="17"/>
      <c r="J132" s="17"/>
      <c r="K132" s="17"/>
      <c r="L132" s="51">
        <v>26767.33</v>
      </c>
      <c r="M132" s="52"/>
      <c r="N132" s="52"/>
      <c r="O132" s="53"/>
      <c r="BP132" s="33"/>
      <c r="BQ132" s="40"/>
      <c r="BR132" s="56"/>
    </row>
    <row r="133" spans="1:70" s="3" customFormat="1" ht="67.5" x14ac:dyDescent="0.25">
      <c r="A133" s="34" t="s">
        <v>318</v>
      </c>
      <c r="B133" s="35" t="s">
        <v>485</v>
      </c>
      <c r="C133" s="196" t="s">
        <v>486</v>
      </c>
      <c r="D133" s="196"/>
      <c r="E133" s="196"/>
      <c r="F133" s="34" t="s">
        <v>487</v>
      </c>
      <c r="G133" s="65">
        <v>-4.0000000000000001E-3</v>
      </c>
      <c r="H133" s="38">
        <v>47206.35</v>
      </c>
      <c r="I133" s="38"/>
      <c r="J133" s="38">
        <v>47206.35</v>
      </c>
      <c r="K133" s="36" t="s">
        <v>40</v>
      </c>
      <c r="L133" s="38">
        <v>-188.83</v>
      </c>
      <c r="M133" s="38"/>
      <c r="N133" s="39"/>
      <c r="O133" s="38">
        <v>-188.83</v>
      </c>
      <c r="BP133" s="33"/>
      <c r="BQ133" s="40" t="s">
        <v>486</v>
      </c>
      <c r="BR133" s="56"/>
    </row>
    <row r="134" spans="1:70" s="3" customFormat="1" ht="67.5" x14ac:dyDescent="0.25">
      <c r="A134" s="34" t="s">
        <v>322</v>
      </c>
      <c r="B134" s="35"/>
      <c r="C134" s="196" t="s">
        <v>1079</v>
      </c>
      <c r="D134" s="196"/>
      <c r="E134" s="196"/>
      <c r="F134" s="34" t="s">
        <v>145</v>
      </c>
      <c r="G134" s="55">
        <v>100</v>
      </c>
      <c r="H134" s="38"/>
      <c r="I134" s="38"/>
      <c r="J134" s="38"/>
      <c r="K134" s="36" t="s">
        <v>40</v>
      </c>
      <c r="L134" s="38"/>
      <c r="M134" s="38"/>
      <c r="N134" s="39"/>
      <c r="O134" s="38"/>
      <c r="BP134" s="33"/>
      <c r="BQ134" s="40" t="s">
        <v>1079</v>
      </c>
      <c r="BR134" s="56"/>
    </row>
    <row r="135" spans="1:70" s="3" customFormat="1" ht="15" x14ac:dyDescent="0.25">
      <c r="A135" s="197" t="s">
        <v>520</v>
      </c>
      <c r="B135" s="198"/>
      <c r="C135" s="198"/>
      <c r="D135" s="198"/>
      <c r="E135" s="198"/>
      <c r="F135" s="198"/>
      <c r="G135" s="198"/>
      <c r="H135" s="198"/>
      <c r="I135" s="198"/>
      <c r="J135" s="198"/>
      <c r="K135" s="198"/>
      <c r="L135" s="198"/>
      <c r="M135" s="198"/>
      <c r="N135" s="198"/>
      <c r="O135" s="199"/>
      <c r="BP135" s="33"/>
      <c r="BQ135" s="40"/>
      <c r="BR135" s="56" t="s">
        <v>520</v>
      </c>
    </row>
    <row r="136" spans="1:70" s="3" customFormat="1" ht="67.5" x14ac:dyDescent="0.25">
      <c r="A136" s="34" t="s">
        <v>324</v>
      </c>
      <c r="B136" s="35" t="s">
        <v>522</v>
      </c>
      <c r="C136" s="196" t="s">
        <v>523</v>
      </c>
      <c r="D136" s="196"/>
      <c r="E136" s="196"/>
      <c r="F136" s="34" t="s">
        <v>37</v>
      </c>
      <c r="G136" s="37">
        <v>82.05</v>
      </c>
      <c r="H136" s="38" t="s">
        <v>524</v>
      </c>
      <c r="I136" s="38" t="s">
        <v>525</v>
      </c>
      <c r="J136" s="38">
        <v>5162.1000000000004</v>
      </c>
      <c r="K136" s="36" t="s">
        <v>40</v>
      </c>
      <c r="L136" s="38">
        <v>1664045.38</v>
      </c>
      <c r="M136" s="38">
        <v>1052223.1499999999</v>
      </c>
      <c r="N136" s="39" t="s">
        <v>1080</v>
      </c>
      <c r="O136" s="38">
        <v>423550.3</v>
      </c>
      <c r="BP136" s="33"/>
      <c r="BQ136" s="40" t="s">
        <v>523</v>
      </c>
      <c r="BR136" s="56"/>
    </row>
    <row r="137" spans="1:70" s="3" customFormat="1" ht="15" x14ac:dyDescent="0.25">
      <c r="A137" s="41"/>
      <c r="B137" s="42"/>
      <c r="C137" s="43" t="s">
        <v>1081</v>
      </c>
      <c r="D137" s="44"/>
      <c r="E137" s="44"/>
      <c r="F137" s="44"/>
      <c r="G137" s="44"/>
      <c r="H137" s="44"/>
      <c r="I137" s="44"/>
      <c r="J137" s="44"/>
      <c r="K137" s="44"/>
      <c r="L137" s="44"/>
      <c r="M137" s="44"/>
      <c r="N137" s="44"/>
      <c r="O137" s="45"/>
      <c r="BP137" s="33"/>
      <c r="BQ137" s="40"/>
      <c r="BR137" s="56"/>
    </row>
    <row r="138" spans="1:70" s="3" customFormat="1" ht="15" x14ac:dyDescent="0.25">
      <c r="A138" s="46"/>
      <c r="B138" s="47"/>
      <c r="C138" s="47"/>
      <c r="D138" s="47"/>
      <c r="E138" s="48" t="s">
        <v>1082</v>
      </c>
      <c r="F138" s="48"/>
      <c r="G138" s="49"/>
      <c r="H138" s="50"/>
      <c r="I138" s="17"/>
      <c r="J138" s="17"/>
      <c r="K138" s="17"/>
      <c r="L138" s="51">
        <v>1029770.93</v>
      </c>
      <c r="M138" s="52"/>
      <c r="N138" s="52"/>
      <c r="O138" s="53"/>
      <c r="BP138" s="33"/>
      <c r="BQ138" s="40"/>
      <c r="BR138" s="56"/>
    </row>
    <row r="139" spans="1:70" s="3" customFormat="1" ht="15" x14ac:dyDescent="0.25">
      <c r="A139" s="46"/>
      <c r="B139" s="47"/>
      <c r="C139" s="47"/>
      <c r="D139" s="47"/>
      <c r="E139" s="48" t="s">
        <v>1083</v>
      </c>
      <c r="F139" s="48"/>
      <c r="G139" s="49"/>
      <c r="H139" s="50"/>
      <c r="I139" s="17"/>
      <c r="J139" s="17"/>
      <c r="K139" s="17"/>
      <c r="L139" s="51">
        <v>541425.96</v>
      </c>
      <c r="M139" s="52"/>
      <c r="N139" s="52"/>
      <c r="O139" s="53"/>
      <c r="BP139" s="33"/>
      <c r="BQ139" s="40"/>
      <c r="BR139" s="56"/>
    </row>
    <row r="140" spans="1:70" s="3" customFormat="1" ht="15" x14ac:dyDescent="0.25">
      <c r="A140" s="46"/>
      <c r="B140" s="47"/>
      <c r="C140" s="47"/>
      <c r="D140" s="47"/>
      <c r="E140" s="48" t="s">
        <v>45</v>
      </c>
      <c r="F140" s="48"/>
      <c r="G140" s="49"/>
      <c r="H140" s="50"/>
      <c r="I140" s="17"/>
      <c r="J140" s="17"/>
      <c r="K140" s="17"/>
      <c r="L140" s="51">
        <v>3235242.27</v>
      </c>
      <c r="M140" s="52"/>
      <c r="N140" s="52"/>
      <c r="O140" s="53"/>
      <c r="BP140" s="33"/>
      <c r="BQ140" s="40"/>
      <c r="BR140" s="56"/>
    </row>
    <row r="141" spans="1:70" s="3" customFormat="1" ht="67.5" x14ac:dyDescent="0.25">
      <c r="A141" s="34" t="s">
        <v>1084</v>
      </c>
      <c r="B141" s="35" t="s">
        <v>531</v>
      </c>
      <c r="C141" s="196" t="s">
        <v>532</v>
      </c>
      <c r="D141" s="196"/>
      <c r="E141" s="196"/>
      <c r="F141" s="34" t="s">
        <v>487</v>
      </c>
      <c r="G141" s="66">
        <v>-0.178869</v>
      </c>
      <c r="H141" s="38">
        <v>154011.51999999999</v>
      </c>
      <c r="I141" s="38"/>
      <c r="J141" s="38">
        <v>154011.51999999999</v>
      </c>
      <c r="K141" s="36" t="s">
        <v>40</v>
      </c>
      <c r="L141" s="38">
        <v>-27547.89</v>
      </c>
      <c r="M141" s="38"/>
      <c r="N141" s="39"/>
      <c r="O141" s="38">
        <v>-27547.89</v>
      </c>
      <c r="BP141" s="33"/>
      <c r="BQ141" s="40" t="s">
        <v>532</v>
      </c>
      <c r="BR141" s="56"/>
    </row>
    <row r="142" spans="1:70" s="3" customFormat="1" ht="67.5" x14ac:dyDescent="0.25">
      <c r="A142" s="34" t="s">
        <v>564</v>
      </c>
      <c r="B142" s="35" t="s">
        <v>533</v>
      </c>
      <c r="C142" s="196" t="s">
        <v>534</v>
      </c>
      <c r="D142" s="196"/>
      <c r="E142" s="196"/>
      <c r="F142" s="34" t="s">
        <v>477</v>
      </c>
      <c r="G142" s="65">
        <v>-41.024999999999999</v>
      </c>
      <c r="H142" s="38">
        <v>297.02999999999997</v>
      </c>
      <c r="I142" s="38"/>
      <c r="J142" s="38">
        <v>297.02999999999997</v>
      </c>
      <c r="K142" s="36" t="s">
        <v>40</v>
      </c>
      <c r="L142" s="38">
        <v>-12185.66</v>
      </c>
      <c r="M142" s="38"/>
      <c r="N142" s="39"/>
      <c r="O142" s="38">
        <v>-12185.66</v>
      </c>
      <c r="BP142" s="33"/>
      <c r="BQ142" s="40" t="s">
        <v>534</v>
      </c>
      <c r="BR142" s="56"/>
    </row>
    <row r="143" spans="1:70" s="3" customFormat="1" ht="67.5" x14ac:dyDescent="0.25">
      <c r="A143" s="34" t="s">
        <v>335</v>
      </c>
      <c r="B143" s="35" t="s">
        <v>536</v>
      </c>
      <c r="C143" s="196" t="s">
        <v>537</v>
      </c>
      <c r="D143" s="196"/>
      <c r="E143" s="196"/>
      <c r="F143" s="34" t="s">
        <v>538</v>
      </c>
      <c r="G143" s="54">
        <v>-820.5</v>
      </c>
      <c r="H143" s="38">
        <v>5.39</v>
      </c>
      <c r="I143" s="38"/>
      <c r="J143" s="38">
        <v>5.39</v>
      </c>
      <c r="K143" s="36" t="s">
        <v>40</v>
      </c>
      <c r="L143" s="38">
        <v>-4422.5</v>
      </c>
      <c r="M143" s="38"/>
      <c r="N143" s="39"/>
      <c r="O143" s="38">
        <v>-4422.5</v>
      </c>
      <c r="BP143" s="33"/>
      <c r="BQ143" s="40" t="s">
        <v>537</v>
      </c>
      <c r="BR143" s="56"/>
    </row>
    <row r="144" spans="1:70" s="3" customFormat="1" ht="67.5" x14ac:dyDescent="0.25">
      <c r="A144" s="34" t="s">
        <v>339</v>
      </c>
      <c r="B144" s="35"/>
      <c r="C144" s="196" t="s">
        <v>540</v>
      </c>
      <c r="D144" s="196"/>
      <c r="E144" s="196"/>
      <c r="F144" s="34" t="s">
        <v>145</v>
      </c>
      <c r="G144" s="54">
        <v>8281.2000000000007</v>
      </c>
      <c r="H144" s="38"/>
      <c r="I144" s="38"/>
      <c r="J144" s="38"/>
      <c r="K144" s="36" t="s">
        <v>40</v>
      </c>
      <c r="L144" s="38"/>
      <c r="M144" s="38"/>
      <c r="N144" s="39"/>
      <c r="O144" s="38"/>
      <c r="BP144" s="33"/>
      <c r="BQ144" s="40" t="s">
        <v>540</v>
      </c>
      <c r="BR144" s="56"/>
    </row>
    <row r="145" spans="1:70" s="3" customFormat="1" ht="15" x14ac:dyDescent="0.25">
      <c r="A145" s="41"/>
      <c r="B145" s="42"/>
      <c r="C145" s="43" t="s">
        <v>1085</v>
      </c>
      <c r="D145" s="44"/>
      <c r="E145" s="44"/>
      <c r="F145" s="44"/>
      <c r="G145" s="44"/>
      <c r="H145" s="44"/>
      <c r="I145" s="44"/>
      <c r="J145" s="44"/>
      <c r="K145" s="44"/>
      <c r="L145" s="44"/>
      <c r="M145" s="44"/>
      <c r="N145" s="44"/>
      <c r="O145" s="45"/>
      <c r="BP145" s="33"/>
      <c r="BQ145" s="40"/>
      <c r="BR145" s="56"/>
    </row>
    <row r="146" spans="1:70" s="3" customFormat="1" ht="67.5" x14ac:dyDescent="0.25">
      <c r="A146" s="34" t="s">
        <v>342</v>
      </c>
      <c r="B146" s="35"/>
      <c r="C146" s="196" t="s">
        <v>543</v>
      </c>
      <c r="D146" s="196"/>
      <c r="E146" s="196"/>
      <c r="F146" s="34" t="s">
        <v>145</v>
      </c>
      <c r="G146" s="37">
        <v>169.95</v>
      </c>
      <c r="H146" s="38"/>
      <c r="I146" s="38"/>
      <c r="J146" s="38"/>
      <c r="K146" s="36" t="s">
        <v>40</v>
      </c>
      <c r="L146" s="38"/>
      <c r="M146" s="38"/>
      <c r="N146" s="39"/>
      <c r="O146" s="38"/>
      <c r="BP146" s="33"/>
      <c r="BQ146" s="40" t="s">
        <v>543</v>
      </c>
      <c r="BR146" s="56"/>
    </row>
    <row r="147" spans="1:70" s="3" customFormat="1" ht="15" x14ac:dyDescent="0.25">
      <c r="A147" s="41"/>
      <c r="B147" s="42"/>
      <c r="C147" s="43" t="s">
        <v>1086</v>
      </c>
      <c r="D147" s="44"/>
      <c r="E147" s="44"/>
      <c r="F147" s="44"/>
      <c r="G147" s="44"/>
      <c r="H147" s="44"/>
      <c r="I147" s="44"/>
      <c r="J147" s="44"/>
      <c r="K147" s="44"/>
      <c r="L147" s="44"/>
      <c r="M147" s="44"/>
      <c r="N147" s="44"/>
      <c r="O147" s="45"/>
      <c r="BP147" s="33"/>
      <c r="BQ147" s="40"/>
      <c r="BR147" s="56"/>
    </row>
    <row r="148" spans="1:70" s="3" customFormat="1" ht="67.5" x14ac:dyDescent="0.25">
      <c r="A148" s="34" t="s">
        <v>345</v>
      </c>
      <c r="B148" s="35"/>
      <c r="C148" s="196" t="s">
        <v>1087</v>
      </c>
      <c r="D148" s="196"/>
      <c r="E148" s="196"/>
      <c r="F148" s="34" t="s">
        <v>404</v>
      </c>
      <c r="G148" s="55">
        <v>16080</v>
      </c>
      <c r="H148" s="38"/>
      <c r="I148" s="38"/>
      <c r="J148" s="38"/>
      <c r="K148" s="36" t="s">
        <v>40</v>
      </c>
      <c r="L148" s="38"/>
      <c r="M148" s="38"/>
      <c r="N148" s="39"/>
      <c r="O148" s="38"/>
      <c r="BP148" s="33"/>
      <c r="BQ148" s="40" t="s">
        <v>1087</v>
      </c>
      <c r="BR148" s="56"/>
    </row>
    <row r="149" spans="1:70" s="3" customFormat="1" ht="67.5" x14ac:dyDescent="0.25">
      <c r="A149" s="34" t="s">
        <v>690</v>
      </c>
      <c r="B149" s="35"/>
      <c r="C149" s="196" t="s">
        <v>1088</v>
      </c>
      <c r="D149" s="196"/>
      <c r="E149" s="196"/>
      <c r="F149" s="34" t="s">
        <v>404</v>
      </c>
      <c r="G149" s="55">
        <v>330</v>
      </c>
      <c r="H149" s="38"/>
      <c r="I149" s="38"/>
      <c r="J149" s="38"/>
      <c r="K149" s="36" t="s">
        <v>40</v>
      </c>
      <c r="L149" s="38"/>
      <c r="M149" s="38"/>
      <c r="N149" s="39"/>
      <c r="O149" s="38"/>
      <c r="BP149" s="33"/>
      <c r="BQ149" s="40" t="s">
        <v>1088</v>
      </c>
      <c r="BR149" s="56"/>
    </row>
    <row r="150" spans="1:70" s="3" customFormat="1" ht="67.5" x14ac:dyDescent="0.25">
      <c r="A150" s="34" t="s">
        <v>591</v>
      </c>
      <c r="B150" s="35"/>
      <c r="C150" s="196" t="s">
        <v>549</v>
      </c>
      <c r="D150" s="196"/>
      <c r="E150" s="196"/>
      <c r="F150" s="34" t="s">
        <v>404</v>
      </c>
      <c r="G150" s="55">
        <v>16410</v>
      </c>
      <c r="H150" s="38"/>
      <c r="I150" s="38"/>
      <c r="J150" s="38"/>
      <c r="K150" s="36" t="s">
        <v>40</v>
      </c>
      <c r="L150" s="38"/>
      <c r="M150" s="38"/>
      <c r="N150" s="39"/>
      <c r="O150" s="38"/>
      <c r="BP150" s="33"/>
      <c r="BQ150" s="40" t="s">
        <v>549</v>
      </c>
      <c r="BR150" s="56"/>
    </row>
    <row r="151" spans="1:70" s="3" customFormat="1" ht="15" x14ac:dyDescent="0.25">
      <c r="A151" s="197" t="s">
        <v>550</v>
      </c>
      <c r="B151" s="198"/>
      <c r="C151" s="198"/>
      <c r="D151" s="198"/>
      <c r="E151" s="198"/>
      <c r="F151" s="198"/>
      <c r="G151" s="198"/>
      <c r="H151" s="198"/>
      <c r="I151" s="198"/>
      <c r="J151" s="198"/>
      <c r="K151" s="198"/>
      <c r="L151" s="198"/>
      <c r="M151" s="198"/>
      <c r="N151" s="198"/>
      <c r="O151" s="199"/>
      <c r="BP151" s="33"/>
      <c r="BQ151" s="40"/>
      <c r="BR151" s="56" t="s">
        <v>550</v>
      </c>
    </row>
    <row r="152" spans="1:70" s="3" customFormat="1" ht="67.5" x14ac:dyDescent="0.25">
      <c r="A152" s="34" t="s">
        <v>1089</v>
      </c>
      <c r="B152" s="35" t="s">
        <v>551</v>
      </c>
      <c r="C152" s="196" t="s">
        <v>552</v>
      </c>
      <c r="D152" s="196"/>
      <c r="E152" s="196"/>
      <c r="F152" s="34" t="s">
        <v>553</v>
      </c>
      <c r="G152" s="55">
        <v>325</v>
      </c>
      <c r="H152" s="38" t="s">
        <v>554</v>
      </c>
      <c r="I152" s="38" t="s">
        <v>39</v>
      </c>
      <c r="J152" s="38">
        <v>42.46</v>
      </c>
      <c r="K152" s="36" t="s">
        <v>40</v>
      </c>
      <c r="L152" s="38">
        <v>166536.5</v>
      </c>
      <c r="M152" s="38">
        <v>141297</v>
      </c>
      <c r="N152" s="39" t="s">
        <v>736</v>
      </c>
      <c r="O152" s="38">
        <v>13799.5</v>
      </c>
      <c r="BP152" s="33"/>
      <c r="BQ152" s="40" t="s">
        <v>552</v>
      </c>
      <c r="BR152" s="56"/>
    </row>
    <row r="153" spans="1:70" s="3" customFormat="1" ht="15" x14ac:dyDescent="0.25">
      <c r="A153" s="41"/>
      <c r="B153" s="42"/>
      <c r="C153" s="43" t="s">
        <v>737</v>
      </c>
      <c r="D153" s="44"/>
      <c r="E153" s="44"/>
      <c r="F153" s="44"/>
      <c r="G153" s="44"/>
      <c r="H153" s="44"/>
      <c r="I153" s="44"/>
      <c r="J153" s="44"/>
      <c r="K153" s="44"/>
      <c r="L153" s="44"/>
      <c r="M153" s="44"/>
      <c r="N153" s="44"/>
      <c r="O153" s="45"/>
      <c r="BP153" s="33"/>
      <c r="BQ153" s="40"/>
      <c r="BR153" s="56"/>
    </row>
    <row r="154" spans="1:70" s="3" customFormat="1" ht="15" x14ac:dyDescent="0.25">
      <c r="A154" s="46"/>
      <c r="B154" s="47"/>
      <c r="C154" s="47"/>
      <c r="D154" s="47"/>
      <c r="E154" s="48" t="s">
        <v>738</v>
      </c>
      <c r="F154" s="48"/>
      <c r="G154" s="49"/>
      <c r="H154" s="50"/>
      <c r="I154" s="17"/>
      <c r="J154" s="17"/>
      <c r="K154" s="17"/>
      <c r="L154" s="51">
        <v>139100.91</v>
      </c>
      <c r="M154" s="52"/>
      <c r="N154" s="52"/>
      <c r="O154" s="53"/>
      <c r="BP154" s="33"/>
      <c r="BQ154" s="40"/>
      <c r="BR154" s="56"/>
    </row>
    <row r="155" spans="1:70" s="3" customFormat="1" ht="15" x14ac:dyDescent="0.25">
      <c r="A155" s="46"/>
      <c r="B155" s="47"/>
      <c r="C155" s="47"/>
      <c r="D155" s="47"/>
      <c r="E155" s="48" t="s">
        <v>739</v>
      </c>
      <c r="F155" s="48"/>
      <c r="G155" s="49"/>
      <c r="H155" s="50"/>
      <c r="I155" s="17"/>
      <c r="J155" s="17"/>
      <c r="K155" s="17"/>
      <c r="L155" s="51">
        <v>73135.53</v>
      </c>
      <c r="M155" s="52"/>
      <c r="N155" s="52"/>
      <c r="O155" s="53"/>
      <c r="BP155" s="33"/>
      <c r="BQ155" s="40"/>
      <c r="BR155" s="56"/>
    </row>
    <row r="156" spans="1:70" s="3" customFormat="1" ht="15" x14ac:dyDescent="0.25">
      <c r="A156" s="46"/>
      <c r="B156" s="47"/>
      <c r="C156" s="47"/>
      <c r="D156" s="47"/>
      <c r="E156" s="48" t="s">
        <v>45</v>
      </c>
      <c r="F156" s="48"/>
      <c r="G156" s="49"/>
      <c r="H156" s="50"/>
      <c r="I156" s="17"/>
      <c r="J156" s="17"/>
      <c r="K156" s="17"/>
      <c r="L156" s="51">
        <v>378772.94</v>
      </c>
      <c r="M156" s="52"/>
      <c r="N156" s="52"/>
      <c r="O156" s="53"/>
      <c r="BP156" s="33"/>
      <c r="BQ156" s="40"/>
      <c r="BR156" s="56"/>
    </row>
    <row r="157" spans="1:70" s="3" customFormat="1" ht="67.5" x14ac:dyDescent="0.25">
      <c r="A157" s="34" t="s">
        <v>595</v>
      </c>
      <c r="B157" s="35"/>
      <c r="C157" s="196" t="s">
        <v>559</v>
      </c>
      <c r="D157" s="196"/>
      <c r="E157" s="196"/>
      <c r="F157" s="34" t="s">
        <v>560</v>
      </c>
      <c r="G157" s="55">
        <v>1</v>
      </c>
      <c r="H157" s="38"/>
      <c r="I157" s="38"/>
      <c r="J157" s="38"/>
      <c r="K157" s="36" t="s">
        <v>40</v>
      </c>
      <c r="L157" s="38"/>
      <c r="M157" s="38"/>
      <c r="N157" s="39"/>
      <c r="O157" s="38"/>
      <c r="BP157" s="33"/>
      <c r="BQ157" s="40" t="s">
        <v>559</v>
      </c>
      <c r="BR157" s="56"/>
    </row>
    <row r="158" spans="1:70" s="3" customFormat="1" ht="67.5" x14ac:dyDescent="0.25">
      <c r="A158" s="34" t="s">
        <v>597</v>
      </c>
      <c r="B158" s="35"/>
      <c r="C158" s="196" t="s">
        <v>562</v>
      </c>
      <c r="D158" s="196"/>
      <c r="E158" s="196"/>
      <c r="F158" s="34" t="s">
        <v>560</v>
      </c>
      <c r="G158" s="55">
        <v>5</v>
      </c>
      <c r="H158" s="38"/>
      <c r="I158" s="38"/>
      <c r="J158" s="38"/>
      <c r="K158" s="36" t="s">
        <v>40</v>
      </c>
      <c r="L158" s="38"/>
      <c r="M158" s="38"/>
      <c r="N158" s="39"/>
      <c r="O158" s="38"/>
      <c r="BP158" s="33"/>
      <c r="BQ158" s="40" t="s">
        <v>562</v>
      </c>
      <c r="BR158" s="56"/>
    </row>
    <row r="159" spans="1:70" s="3" customFormat="1" ht="67.5" x14ac:dyDescent="0.25">
      <c r="A159" s="34" t="s">
        <v>981</v>
      </c>
      <c r="B159" s="35"/>
      <c r="C159" s="196" t="s">
        <v>563</v>
      </c>
      <c r="D159" s="196"/>
      <c r="E159" s="196"/>
      <c r="F159" s="34" t="s">
        <v>560</v>
      </c>
      <c r="G159" s="55">
        <v>1</v>
      </c>
      <c r="H159" s="38"/>
      <c r="I159" s="38"/>
      <c r="J159" s="38"/>
      <c r="K159" s="36" t="s">
        <v>40</v>
      </c>
      <c r="L159" s="38"/>
      <c r="M159" s="38"/>
      <c r="N159" s="39"/>
      <c r="O159" s="38"/>
      <c r="BP159" s="33"/>
      <c r="BQ159" s="40" t="s">
        <v>563</v>
      </c>
      <c r="BR159" s="56"/>
    </row>
    <row r="160" spans="1:70" s="3" customFormat="1" ht="67.5" x14ac:dyDescent="0.25">
      <c r="A160" s="34" t="s">
        <v>700</v>
      </c>
      <c r="B160" s="35" t="s">
        <v>1090</v>
      </c>
      <c r="C160" s="196" t="s">
        <v>1091</v>
      </c>
      <c r="D160" s="196"/>
      <c r="E160" s="196"/>
      <c r="F160" s="34" t="s">
        <v>553</v>
      </c>
      <c r="G160" s="55">
        <v>2</v>
      </c>
      <c r="H160" s="38" t="s">
        <v>1092</v>
      </c>
      <c r="I160" s="38" t="s">
        <v>39</v>
      </c>
      <c r="J160" s="38">
        <v>43.48</v>
      </c>
      <c r="K160" s="36" t="s">
        <v>40</v>
      </c>
      <c r="L160" s="38">
        <v>1348.16</v>
      </c>
      <c r="M160" s="38">
        <v>1190.8</v>
      </c>
      <c r="N160" s="39" t="s">
        <v>1093</v>
      </c>
      <c r="O160" s="38">
        <v>86.96</v>
      </c>
      <c r="BP160" s="33"/>
      <c r="BQ160" s="40" t="s">
        <v>1091</v>
      </c>
      <c r="BR160" s="56"/>
    </row>
    <row r="161" spans="1:70" s="3" customFormat="1" ht="15" x14ac:dyDescent="0.25">
      <c r="A161" s="46"/>
      <c r="B161" s="47"/>
      <c r="C161" s="47"/>
      <c r="D161" s="47"/>
      <c r="E161" s="48" t="s">
        <v>1094</v>
      </c>
      <c r="F161" s="48"/>
      <c r="G161" s="49"/>
      <c r="H161" s="50"/>
      <c r="I161" s="17"/>
      <c r="J161" s="17"/>
      <c r="K161" s="17"/>
      <c r="L161" s="51">
        <v>1167.6500000000001</v>
      </c>
      <c r="M161" s="52"/>
      <c r="N161" s="52"/>
      <c r="O161" s="53"/>
      <c r="BP161" s="33"/>
      <c r="BQ161" s="40"/>
      <c r="BR161" s="56"/>
    </row>
    <row r="162" spans="1:70" s="3" customFormat="1" ht="15" x14ac:dyDescent="0.25">
      <c r="A162" s="46"/>
      <c r="B162" s="47"/>
      <c r="C162" s="47"/>
      <c r="D162" s="47"/>
      <c r="E162" s="48" t="s">
        <v>1095</v>
      </c>
      <c r="F162" s="48"/>
      <c r="G162" s="49"/>
      <c r="H162" s="50"/>
      <c r="I162" s="17"/>
      <c r="J162" s="17"/>
      <c r="K162" s="17"/>
      <c r="L162" s="51">
        <v>613.91999999999996</v>
      </c>
      <c r="M162" s="52"/>
      <c r="N162" s="52"/>
      <c r="O162" s="53"/>
      <c r="BP162" s="33"/>
      <c r="BQ162" s="40"/>
      <c r="BR162" s="56"/>
    </row>
    <row r="163" spans="1:70" s="3" customFormat="1" ht="15" x14ac:dyDescent="0.25">
      <c r="A163" s="46"/>
      <c r="B163" s="47"/>
      <c r="C163" s="47"/>
      <c r="D163" s="47"/>
      <c r="E163" s="48" t="s">
        <v>45</v>
      </c>
      <c r="F163" s="48"/>
      <c r="G163" s="49"/>
      <c r="H163" s="50"/>
      <c r="I163" s="17"/>
      <c r="J163" s="17"/>
      <c r="K163" s="17"/>
      <c r="L163" s="51">
        <v>3129.73</v>
      </c>
      <c r="M163" s="52"/>
      <c r="N163" s="52"/>
      <c r="O163" s="53"/>
      <c r="BP163" s="33"/>
      <c r="BQ163" s="40"/>
      <c r="BR163" s="56"/>
    </row>
    <row r="164" spans="1:70" s="3" customFormat="1" ht="67.5" x14ac:dyDescent="0.25">
      <c r="A164" s="34" t="s">
        <v>701</v>
      </c>
      <c r="B164" s="35"/>
      <c r="C164" s="196" t="s">
        <v>1096</v>
      </c>
      <c r="D164" s="196"/>
      <c r="E164" s="196"/>
      <c r="F164" s="34" t="s">
        <v>573</v>
      </c>
      <c r="G164" s="55">
        <v>2</v>
      </c>
      <c r="H164" s="38"/>
      <c r="I164" s="38"/>
      <c r="J164" s="38"/>
      <c r="K164" s="36" t="s">
        <v>40</v>
      </c>
      <c r="L164" s="38"/>
      <c r="M164" s="38"/>
      <c r="N164" s="39"/>
      <c r="O164" s="38"/>
      <c r="BP164" s="33"/>
      <c r="BQ164" s="40" t="s">
        <v>1096</v>
      </c>
      <c r="BR164" s="56"/>
    </row>
    <row r="165" spans="1:70" s="3" customFormat="1" ht="15" x14ac:dyDescent="0.25">
      <c r="A165" s="197" t="s">
        <v>574</v>
      </c>
      <c r="B165" s="198"/>
      <c r="C165" s="198"/>
      <c r="D165" s="198"/>
      <c r="E165" s="198"/>
      <c r="F165" s="198"/>
      <c r="G165" s="198"/>
      <c r="H165" s="198"/>
      <c r="I165" s="198"/>
      <c r="J165" s="198"/>
      <c r="K165" s="198"/>
      <c r="L165" s="198"/>
      <c r="M165" s="198"/>
      <c r="N165" s="198"/>
      <c r="O165" s="199"/>
      <c r="BP165" s="33"/>
      <c r="BQ165" s="40"/>
      <c r="BR165" s="56" t="s">
        <v>574</v>
      </c>
    </row>
    <row r="166" spans="1:70" s="3" customFormat="1" ht="67.5" x14ac:dyDescent="0.25">
      <c r="A166" s="34" t="s">
        <v>1097</v>
      </c>
      <c r="B166" s="35" t="s">
        <v>576</v>
      </c>
      <c r="C166" s="196" t="s">
        <v>577</v>
      </c>
      <c r="D166" s="196"/>
      <c r="E166" s="196"/>
      <c r="F166" s="34" t="s">
        <v>578</v>
      </c>
      <c r="G166" s="55">
        <v>83</v>
      </c>
      <c r="H166" s="38" t="s">
        <v>579</v>
      </c>
      <c r="I166" s="38"/>
      <c r="J166" s="38">
        <v>116.59</v>
      </c>
      <c r="K166" s="36" t="s">
        <v>40</v>
      </c>
      <c r="L166" s="38">
        <v>24579.62</v>
      </c>
      <c r="M166" s="38">
        <v>14902.65</v>
      </c>
      <c r="N166" s="39"/>
      <c r="O166" s="38">
        <v>9676.9699999999993</v>
      </c>
      <c r="BP166" s="33"/>
      <c r="BQ166" s="40" t="s">
        <v>577</v>
      </c>
      <c r="BR166" s="56"/>
    </row>
    <row r="167" spans="1:70" s="3" customFormat="1" ht="15" x14ac:dyDescent="0.25">
      <c r="A167" s="46"/>
      <c r="B167" s="47"/>
      <c r="C167" s="47"/>
      <c r="D167" s="47"/>
      <c r="E167" s="48" t="s">
        <v>1098</v>
      </c>
      <c r="F167" s="48"/>
      <c r="G167" s="49"/>
      <c r="H167" s="50"/>
      <c r="I167" s="17"/>
      <c r="J167" s="17"/>
      <c r="K167" s="17"/>
      <c r="L167" s="51">
        <v>14455.57</v>
      </c>
      <c r="M167" s="52"/>
      <c r="N167" s="52"/>
      <c r="O167" s="53"/>
      <c r="BP167" s="33"/>
      <c r="BQ167" s="40"/>
      <c r="BR167" s="56"/>
    </row>
    <row r="168" spans="1:70" s="3" customFormat="1" ht="15" x14ac:dyDescent="0.25">
      <c r="A168" s="46"/>
      <c r="B168" s="47"/>
      <c r="C168" s="47"/>
      <c r="D168" s="47"/>
      <c r="E168" s="48" t="s">
        <v>1099</v>
      </c>
      <c r="F168" s="48"/>
      <c r="G168" s="49"/>
      <c r="H168" s="50"/>
      <c r="I168" s="17"/>
      <c r="J168" s="17"/>
      <c r="K168" s="17"/>
      <c r="L168" s="51">
        <v>7600.35</v>
      </c>
      <c r="M168" s="52"/>
      <c r="N168" s="52"/>
      <c r="O168" s="53"/>
      <c r="BP168" s="33"/>
      <c r="BQ168" s="40"/>
      <c r="BR168" s="56"/>
    </row>
    <row r="169" spans="1:70" s="3" customFormat="1" ht="15" x14ac:dyDescent="0.25">
      <c r="A169" s="46"/>
      <c r="B169" s="47"/>
      <c r="C169" s="47"/>
      <c r="D169" s="47"/>
      <c r="E169" s="48" t="s">
        <v>45</v>
      </c>
      <c r="F169" s="48"/>
      <c r="G169" s="49"/>
      <c r="H169" s="50"/>
      <c r="I169" s="17"/>
      <c r="J169" s="17"/>
      <c r="K169" s="17"/>
      <c r="L169" s="51">
        <v>46635.54</v>
      </c>
      <c r="M169" s="52"/>
      <c r="N169" s="52"/>
      <c r="O169" s="53"/>
      <c r="BP169" s="33"/>
      <c r="BQ169" s="40"/>
      <c r="BR169" s="56"/>
    </row>
    <row r="170" spans="1:70" s="3" customFormat="1" ht="67.5" x14ac:dyDescent="0.25">
      <c r="A170" s="34" t="s">
        <v>704</v>
      </c>
      <c r="B170" s="35" t="s">
        <v>583</v>
      </c>
      <c r="C170" s="196" t="s">
        <v>584</v>
      </c>
      <c r="D170" s="196"/>
      <c r="E170" s="196"/>
      <c r="F170" s="34" t="s">
        <v>401</v>
      </c>
      <c r="G170" s="37">
        <v>-12.45</v>
      </c>
      <c r="H170" s="38">
        <v>80.81</v>
      </c>
      <c r="I170" s="38"/>
      <c r="J170" s="38">
        <v>80.81</v>
      </c>
      <c r="K170" s="36" t="s">
        <v>40</v>
      </c>
      <c r="L170" s="38">
        <v>-1006.08</v>
      </c>
      <c r="M170" s="38"/>
      <c r="N170" s="39"/>
      <c r="O170" s="38">
        <v>-1006.08</v>
      </c>
      <c r="BP170" s="33"/>
      <c r="BQ170" s="40" t="s">
        <v>584</v>
      </c>
      <c r="BR170" s="56"/>
    </row>
    <row r="171" spans="1:70" s="3" customFormat="1" ht="67.5" x14ac:dyDescent="0.25">
      <c r="A171" s="34" t="s">
        <v>708</v>
      </c>
      <c r="B171" s="35" t="s">
        <v>586</v>
      </c>
      <c r="C171" s="196" t="s">
        <v>587</v>
      </c>
      <c r="D171" s="196"/>
      <c r="E171" s="196"/>
      <c r="F171" s="34" t="s">
        <v>401</v>
      </c>
      <c r="G171" s="37">
        <v>-59.76</v>
      </c>
      <c r="H171" s="38">
        <v>127.29</v>
      </c>
      <c r="I171" s="38"/>
      <c r="J171" s="38">
        <v>127.29</v>
      </c>
      <c r="K171" s="36" t="s">
        <v>40</v>
      </c>
      <c r="L171" s="38">
        <v>-7606.85</v>
      </c>
      <c r="M171" s="38"/>
      <c r="N171" s="39"/>
      <c r="O171" s="38">
        <v>-7606.85</v>
      </c>
      <c r="BP171" s="33"/>
      <c r="BQ171" s="40" t="s">
        <v>587</v>
      </c>
      <c r="BR171" s="56"/>
    </row>
    <row r="172" spans="1:70" s="3" customFormat="1" ht="67.5" x14ac:dyDescent="0.25">
      <c r="A172" s="34" t="s">
        <v>709</v>
      </c>
      <c r="B172" s="35" t="s">
        <v>589</v>
      </c>
      <c r="C172" s="196" t="s">
        <v>590</v>
      </c>
      <c r="D172" s="196"/>
      <c r="E172" s="196"/>
      <c r="F172" s="34" t="s">
        <v>487</v>
      </c>
      <c r="G172" s="62">
        <v>-4.9800000000000001E-3</v>
      </c>
      <c r="H172" s="38">
        <v>193833.84</v>
      </c>
      <c r="I172" s="38"/>
      <c r="J172" s="38">
        <v>193833.84</v>
      </c>
      <c r="K172" s="36" t="s">
        <v>40</v>
      </c>
      <c r="L172" s="38">
        <v>-965.29</v>
      </c>
      <c r="M172" s="38"/>
      <c r="N172" s="39"/>
      <c r="O172" s="38">
        <v>-965.29</v>
      </c>
      <c r="BP172" s="33"/>
      <c r="BQ172" s="40" t="s">
        <v>590</v>
      </c>
      <c r="BR172" s="56"/>
    </row>
    <row r="173" spans="1:70" s="3" customFormat="1" ht="67.5" x14ac:dyDescent="0.25">
      <c r="A173" s="34" t="s">
        <v>710</v>
      </c>
      <c r="B173" s="35"/>
      <c r="C173" s="196" t="s">
        <v>592</v>
      </c>
      <c r="D173" s="196"/>
      <c r="E173" s="196"/>
      <c r="F173" s="34" t="s">
        <v>404</v>
      </c>
      <c r="G173" s="55">
        <v>50</v>
      </c>
      <c r="H173" s="38"/>
      <c r="I173" s="38"/>
      <c r="J173" s="38"/>
      <c r="K173" s="36" t="s">
        <v>40</v>
      </c>
      <c r="L173" s="38"/>
      <c r="M173" s="38"/>
      <c r="N173" s="39"/>
      <c r="O173" s="38"/>
      <c r="BP173" s="33"/>
      <c r="BQ173" s="40" t="s">
        <v>592</v>
      </c>
      <c r="BR173" s="56"/>
    </row>
    <row r="174" spans="1:70" s="3" customFormat="1" ht="67.5" x14ac:dyDescent="0.25">
      <c r="A174" s="34" t="s">
        <v>712</v>
      </c>
      <c r="B174" s="35"/>
      <c r="C174" s="196" t="s">
        <v>594</v>
      </c>
      <c r="D174" s="196"/>
      <c r="E174" s="196"/>
      <c r="F174" s="34" t="s">
        <v>404</v>
      </c>
      <c r="G174" s="55">
        <v>6</v>
      </c>
      <c r="H174" s="38"/>
      <c r="I174" s="38"/>
      <c r="J174" s="38"/>
      <c r="K174" s="36" t="s">
        <v>40</v>
      </c>
      <c r="L174" s="38"/>
      <c r="M174" s="38"/>
      <c r="N174" s="39"/>
      <c r="O174" s="38"/>
      <c r="BP174" s="33"/>
      <c r="BQ174" s="40" t="s">
        <v>594</v>
      </c>
      <c r="BR174" s="56"/>
    </row>
    <row r="175" spans="1:70" s="3" customFormat="1" ht="67.5" x14ac:dyDescent="0.25">
      <c r="A175" s="34" t="s">
        <v>994</v>
      </c>
      <c r="B175" s="35"/>
      <c r="C175" s="196" t="s">
        <v>596</v>
      </c>
      <c r="D175" s="196"/>
      <c r="E175" s="196"/>
      <c r="F175" s="34" t="s">
        <v>404</v>
      </c>
      <c r="G175" s="55">
        <v>100</v>
      </c>
      <c r="H175" s="38"/>
      <c r="I175" s="38"/>
      <c r="J175" s="38"/>
      <c r="K175" s="36" t="s">
        <v>40</v>
      </c>
      <c r="L175" s="38"/>
      <c r="M175" s="38"/>
      <c r="N175" s="39"/>
      <c r="O175" s="38"/>
      <c r="BP175" s="33"/>
      <c r="BQ175" s="40" t="s">
        <v>596</v>
      </c>
      <c r="BR175" s="56"/>
    </row>
    <row r="176" spans="1:70" s="3" customFormat="1" ht="67.5" x14ac:dyDescent="0.25">
      <c r="A176" s="34" t="s">
        <v>996</v>
      </c>
      <c r="B176" s="35"/>
      <c r="C176" s="196" t="s">
        <v>598</v>
      </c>
      <c r="D176" s="196"/>
      <c r="E176" s="196"/>
      <c r="F176" s="34" t="s">
        <v>404</v>
      </c>
      <c r="G176" s="55">
        <v>100</v>
      </c>
      <c r="H176" s="38"/>
      <c r="I176" s="38"/>
      <c r="J176" s="38"/>
      <c r="K176" s="36" t="s">
        <v>40</v>
      </c>
      <c r="L176" s="38"/>
      <c r="M176" s="38"/>
      <c r="N176" s="39"/>
      <c r="O176" s="38"/>
      <c r="BP176" s="33"/>
      <c r="BQ176" s="40" t="s">
        <v>598</v>
      </c>
      <c r="BR176" s="56"/>
    </row>
    <row r="177" spans="1:72" s="3" customFormat="1" ht="22.5" x14ac:dyDescent="0.25">
      <c r="A177" s="204" t="s">
        <v>348</v>
      </c>
      <c r="B177" s="205"/>
      <c r="C177" s="205"/>
      <c r="D177" s="205"/>
      <c r="E177" s="205"/>
      <c r="F177" s="205"/>
      <c r="G177" s="205"/>
      <c r="H177" s="205"/>
      <c r="I177" s="205"/>
      <c r="J177" s="205"/>
      <c r="K177" s="206"/>
      <c r="L177" s="38">
        <v>2488374.5499999998</v>
      </c>
      <c r="M177" s="38">
        <v>1766696.98</v>
      </c>
      <c r="N177" s="38" t="s">
        <v>1100</v>
      </c>
      <c r="O177" s="38">
        <v>426823.01</v>
      </c>
      <c r="BS177" s="40" t="s">
        <v>348</v>
      </c>
    </row>
    <row r="178" spans="1:72" s="3" customFormat="1" ht="15" x14ac:dyDescent="0.25">
      <c r="A178" s="204" t="s">
        <v>350</v>
      </c>
      <c r="B178" s="205"/>
      <c r="C178" s="205"/>
      <c r="D178" s="205"/>
      <c r="E178" s="205"/>
      <c r="F178" s="205"/>
      <c r="G178" s="205"/>
      <c r="H178" s="205"/>
      <c r="I178" s="205"/>
      <c r="J178" s="205"/>
      <c r="K178" s="206"/>
      <c r="L178" s="38">
        <v>1743908.1</v>
      </c>
      <c r="M178" s="38"/>
      <c r="N178" s="38"/>
      <c r="O178" s="38"/>
      <c r="BS178" s="40" t="s">
        <v>350</v>
      </c>
    </row>
    <row r="179" spans="1:72" s="3" customFormat="1" ht="15" x14ac:dyDescent="0.25">
      <c r="A179" s="201" t="s">
        <v>351</v>
      </c>
      <c r="B179" s="202"/>
      <c r="C179" s="202"/>
      <c r="D179" s="202"/>
      <c r="E179" s="202"/>
      <c r="F179" s="202"/>
      <c r="G179" s="202"/>
      <c r="H179" s="202"/>
      <c r="I179" s="202"/>
      <c r="J179" s="202"/>
      <c r="K179" s="203"/>
      <c r="L179" s="57"/>
      <c r="M179" s="57"/>
      <c r="N179" s="57"/>
      <c r="O179" s="57"/>
      <c r="BS179" s="40"/>
      <c r="BT179" s="2" t="s">
        <v>351</v>
      </c>
    </row>
    <row r="180" spans="1:72" s="3" customFormat="1" ht="15" x14ac:dyDescent="0.25">
      <c r="A180" s="201" t="s">
        <v>1101</v>
      </c>
      <c r="B180" s="202"/>
      <c r="C180" s="202"/>
      <c r="D180" s="202"/>
      <c r="E180" s="202"/>
      <c r="F180" s="202"/>
      <c r="G180" s="202"/>
      <c r="H180" s="202"/>
      <c r="I180" s="202"/>
      <c r="J180" s="202"/>
      <c r="K180" s="203"/>
      <c r="L180" s="57">
        <v>494.05</v>
      </c>
      <c r="M180" s="57"/>
      <c r="N180" s="57"/>
      <c r="O180" s="57"/>
      <c r="BS180" s="40"/>
      <c r="BT180" s="2" t="s">
        <v>1101</v>
      </c>
    </row>
    <row r="181" spans="1:72" s="3" customFormat="1" ht="15" x14ac:dyDescent="0.25">
      <c r="A181" s="201" t="s">
        <v>1102</v>
      </c>
      <c r="B181" s="202"/>
      <c r="C181" s="202"/>
      <c r="D181" s="202"/>
      <c r="E181" s="202"/>
      <c r="F181" s="202"/>
      <c r="G181" s="202"/>
      <c r="H181" s="202"/>
      <c r="I181" s="202"/>
      <c r="J181" s="202"/>
      <c r="K181" s="203"/>
      <c r="L181" s="57">
        <v>1743414.05</v>
      </c>
      <c r="M181" s="57"/>
      <c r="N181" s="57"/>
      <c r="O181" s="57"/>
      <c r="BS181" s="40"/>
      <c r="BT181" s="2" t="s">
        <v>1102</v>
      </c>
    </row>
    <row r="182" spans="1:72" s="3" customFormat="1" ht="15" x14ac:dyDescent="0.25">
      <c r="A182" s="204" t="s">
        <v>354</v>
      </c>
      <c r="B182" s="205"/>
      <c r="C182" s="205"/>
      <c r="D182" s="205"/>
      <c r="E182" s="205"/>
      <c r="F182" s="205"/>
      <c r="G182" s="205"/>
      <c r="H182" s="205"/>
      <c r="I182" s="205"/>
      <c r="J182" s="205"/>
      <c r="K182" s="206"/>
      <c r="L182" s="38">
        <v>916908.43</v>
      </c>
      <c r="M182" s="38"/>
      <c r="N182" s="38"/>
      <c r="O182" s="38"/>
      <c r="BS182" s="40" t="s">
        <v>354</v>
      </c>
    </row>
    <row r="183" spans="1:72" s="3" customFormat="1" ht="15" x14ac:dyDescent="0.25">
      <c r="A183" s="201" t="s">
        <v>351</v>
      </c>
      <c r="B183" s="202"/>
      <c r="C183" s="202"/>
      <c r="D183" s="202"/>
      <c r="E183" s="202"/>
      <c r="F183" s="202"/>
      <c r="G183" s="202"/>
      <c r="H183" s="202"/>
      <c r="I183" s="202"/>
      <c r="J183" s="202"/>
      <c r="K183" s="203"/>
      <c r="L183" s="57"/>
      <c r="M183" s="57"/>
      <c r="N183" s="57"/>
      <c r="O183" s="57"/>
      <c r="BS183" s="40"/>
      <c r="BT183" s="2" t="s">
        <v>351</v>
      </c>
    </row>
    <row r="184" spans="1:72" s="3" customFormat="1" ht="15" x14ac:dyDescent="0.25">
      <c r="A184" s="201" t="s">
        <v>1103</v>
      </c>
      <c r="B184" s="202"/>
      <c r="C184" s="202"/>
      <c r="D184" s="202"/>
      <c r="E184" s="202"/>
      <c r="F184" s="202"/>
      <c r="G184" s="202"/>
      <c r="H184" s="202"/>
      <c r="I184" s="202"/>
      <c r="J184" s="202"/>
      <c r="K184" s="203"/>
      <c r="L184" s="57">
        <v>916908.43</v>
      </c>
      <c r="M184" s="57"/>
      <c r="N184" s="57"/>
      <c r="O184" s="57"/>
      <c r="BS184" s="40"/>
      <c r="BT184" s="2" t="s">
        <v>1103</v>
      </c>
    </row>
    <row r="185" spans="1:72" s="3" customFormat="1" ht="15" x14ac:dyDescent="0.25">
      <c r="A185" s="204" t="s">
        <v>357</v>
      </c>
      <c r="B185" s="205"/>
      <c r="C185" s="205"/>
      <c r="D185" s="205"/>
      <c r="E185" s="205"/>
      <c r="F185" s="205"/>
      <c r="G185" s="205"/>
      <c r="H185" s="205"/>
      <c r="I185" s="205"/>
      <c r="J185" s="205"/>
      <c r="K185" s="206"/>
      <c r="L185" s="38"/>
      <c r="M185" s="38"/>
      <c r="N185" s="38"/>
      <c r="O185" s="38"/>
      <c r="BS185" s="40" t="s">
        <v>357</v>
      </c>
    </row>
    <row r="186" spans="1:72" s="3" customFormat="1" ht="15" x14ac:dyDescent="0.25">
      <c r="A186" s="201" t="s">
        <v>603</v>
      </c>
      <c r="B186" s="202"/>
      <c r="C186" s="202"/>
      <c r="D186" s="202"/>
      <c r="E186" s="202"/>
      <c r="F186" s="202"/>
      <c r="G186" s="202"/>
      <c r="H186" s="202"/>
      <c r="I186" s="202"/>
      <c r="J186" s="202"/>
      <c r="K186" s="203"/>
      <c r="L186" s="57"/>
      <c r="M186" s="57"/>
      <c r="N186" s="57"/>
      <c r="O186" s="57"/>
      <c r="BS186" s="40"/>
      <c r="BT186" s="2" t="s">
        <v>603</v>
      </c>
    </row>
    <row r="187" spans="1:72" s="3" customFormat="1" ht="15" x14ac:dyDescent="0.25">
      <c r="A187" s="201" t="s">
        <v>604</v>
      </c>
      <c r="B187" s="202"/>
      <c r="C187" s="202"/>
      <c r="D187" s="202"/>
      <c r="E187" s="202"/>
      <c r="F187" s="202"/>
      <c r="G187" s="202"/>
      <c r="H187" s="202"/>
      <c r="I187" s="202"/>
      <c r="J187" s="202"/>
      <c r="K187" s="203"/>
      <c r="L187" s="57"/>
      <c r="M187" s="57"/>
      <c r="N187" s="57"/>
      <c r="O187" s="57"/>
      <c r="BS187" s="40"/>
      <c r="BT187" s="2" t="s">
        <v>604</v>
      </c>
    </row>
    <row r="188" spans="1:72" s="3" customFormat="1" ht="22.5" x14ac:dyDescent="0.25">
      <c r="A188" s="201" t="s">
        <v>1104</v>
      </c>
      <c r="B188" s="202"/>
      <c r="C188" s="202"/>
      <c r="D188" s="202"/>
      <c r="E188" s="202"/>
      <c r="F188" s="202"/>
      <c r="G188" s="202"/>
      <c r="H188" s="202"/>
      <c r="I188" s="202"/>
      <c r="J188" s="202"/>
      <c r="K188" s="203"/>
      <c r="L188" s="57">
        <v>609.1</v>
      </c>
      <c r="M188" s="57">
        <v>524.34</v>
      </c>
      <c r="N188" s="57" t="s">
        <v>1057</v>
      </c>
      <c r="O188" s="57">
        <v>26.55</v>
      </c>
      <c r="BS188" s="40"/>
      <c r="BT188" s="2" t="s">
        <v>1104</v>
      </c>
    </row>
    <row r="189" spans="1:72" s="3" customFormat="1" ht="15" x14ac:dyDescent="0.25">
      <c r="A189" s="201" t="s">
        <v>1105</v>
      </c>
      <c r="B189" s="202"/>
      <c r="C189" s="202"/>
      <c r="D189" s="202"/>
      <c r="E189" s="202"/>
      <c r="F189" s="202"/>
      <c r="G189" s="202"/>
      <c r="H189" s="202"/>
      <c r="I189" s="202"/>
      <c r="J189" s="202"/>
      <c r="K189" s="203"/>
      <c r="L189" s="57">
        <v>494.05</v>
      </c>
      <c r="M189" s="57"/>
      <c r="N189" s="57"/>
      <c r="O189" s="57"/>
      <c r="BS189" s="40"/>
      <c r="BT189" s="2" t="s">
        <v>1105</v>
      </c>
    </row>
    <row r="190" spans="1:72" s="3" customFormat="1" ht="15" x14ac:dyDescent="0.25">
      <c r="A190" s="201" t="s">
        <v>1106</v>
      </c>
      <c r="B190" s="202"/>
      <c r="C190" s="202"/>
      <c r="D190" s="202"/>
      <c r="E190" s="202"/>
      <c r="F190" s="202"/>
      <c r="G190" s="202"/>
      <c r="H190" s="202"/>
      <c r="I190" s="202"/>
      <c r="J190" s="202"/>
      <c r="K190" s="203"/>
      <c r="L190" s="57">
        <v>268.05</v>
      </c>
      <c r="M190" s="57"/>
      <c r="N190" s="57"/>
      <c r="O190" s="57"/>
      <c r="BS190" s="40"/>
      <c r="BT190" s="2" t="s">
        <v>1106</v>
      </c>
    </row>
    <row r="191" spans="1:72" s="3" customFormat="1" ht="15" x14ac:dyDescent="0.25">
      <c r="A191" s="201" t="s">
        <v>608</v>
      </c>
      <c r="B191" s="202"/>
      <c r="C191" s="202"/>
      <c r="D191" s="202"/>
      <c r="E191" s="202"/>
      <c r="F191" s="202"/>
      <c r="G191" s="202"/>
      <c r="H191" s="202"/>
      <c r="I191" s="202"/>
      <c r="J191" s="202"/>
      <c r="K191" s="203"/>
      <c r="L191" s="57">
        <v>1371.2</v>
      </c>
      <c r="M191" s="57"/>
      <c r="N191" s="57"/>
      <c r="O191" s="57"/>
      <c r="BS191" s="40"/>
      <c r="BT191" s="2" t="s">
        <v>608</v>
      </c>
    </row>
    <row r="192" spans="1:72" s="3" customFormat="1" ht="15" x14ac:dyDescent="0.25">
      <c r="A192" s="201" t="s">
        <v>609</v>
      </c>
      <c r="B192" s="202"/>
      <c r="C192" s="202"/>
      <c r="D192" s="202"/>
      <c r="E192" s="202"/>
      <c r="F192" s="202"/>
      <c r="G192" s="202"/>
      <c r="H192" s="202"/>
      <c r="I192" s="202"/>
      <c r="J192" s="202"/>
      <c r="K192" s="203"/>
      <c r="L192" s="57">
        <v>1371.2</v>
      </c>
      <c r="M192" s="57"/>
      <c r="N192" s="57"/>
      <c r="O192" s="57"/>
      <c r="BS192" s="40"/>
      <c r="BT192" s="2" t="s">
        <v>609</v>
      </c>
    </row>
    <row r="193" spans="1:73" s="3" customFormat="1" ht="15" x14ac:dyDescent="0.25">
      <c r="A193" s="201" t="s">
        <v>610</v>
      </c>
      <c r="B193" s="202"/>
      <c r="C193" s="202"/>
      <c r="D193" s="202"/>
      <c r="E193" s="202"/>
      <c r="F193" s="202"/>
      <c r="G193" s="202"/>
      <c r="H193" s="202"/>
      <c r="I193" s="202"/>
      <c r="J193" s="202"/>
      <c r="K193" s="203"/>
      <c r="L193" s="57"/>
      <c r="M193" s="57"/>
      <c r="N193" s="57"/>
      <c r="O193" s="57"/>
      <c r="BS193" s="40"/>
      <c r="BT193" s="2" t="s">
        <v>610</v>
      </c>
    </row>
    <row r="194" spans="1:73" s="3" customFormat="1" ht="15" x14ac:dyDescent="0.25">
      <c r="A194" s="201" t="s">
        <v>611</v>
      </c>
      <c r="B194" s="202"/>
      <c r="C194" s="202"/>
      <c r="D194" s="202"/>
      <c r="E194" s="202"/>
      <c r="F194" s="202"/>
      <c r="G194" s="202"/>
      <c r="H194" s="202"/>
      <c r="I194" s="202"/>
      <c r="J194" s="202"/>
      <c r="K194" s="203"/>
      <c r="L194" s="57"/>
      <c r="M194" s="57"/>
      <c r="N194" s="57"/>
      <c r="O194" s="57"/>
      <c r="BS194" s="40"/>
      <c r="BT194" s="2" t="s">
        <v>611</v>
      </c>
    </row>
    <row r="195" spans="1:73" s="3" customFormat="1" ht="22.5" x14ac:dyDescent="0.25">
      <c r="A195" s="201" t="s">
        <v>1107</v>
      </c>
      <c r="B195" s="202"/>
      <c r="C195" s="202"/>
      <c r="D195" s="202"/>
      <c r="E195" s="202"/>
      <c r="F195" s="202"/>
      <c r="G195" s="202"/>
      <c r="H195" s="202"/>
      <c r="I195" s="202"/>
      <c r="J195" s="202"/>
      <c r="K195" s="203"/>
      <c r="L195" s="57">
        <v>2487765.4500000002</v>
      </c>
      <c r="M195" s="57">
        <v>1766172.64</v>
      </c>
      <c r="N195" s="57" t="s">
        <v>1108</v>
      </c>
      <c r="O195" s="57">
        <v>426796.46</v>
      </c>
      <c r="BS195" s="40"/>
      <c r="BT195" s="2" t="s">
        <v>1107</v>
      </c>
    </row>
    <row r="196" spans="1:73" s="3" customFormat="1" ht="15" x14ac:dyDescent="0.25">
      <c r="A196" s="201" t="s">
        <v>1109</v>
      </c>
      <c r="B196" s="202"/>
      <c r="C196" s="202"/>
      <c r="D196" s="202"/>
      <c r="E196" s="202"/>
      <c r="F196" s="202"/>
      <c r="G196" s="202"/>
      <c r="H196" s="202"/>
      <c r="I196" s="202"/>
      <c r="J196" s="202"/>
      <c r="K196" s="203"/>
      <c r="L196" s="57">
        <v>1743414.05</v>
      </c>
      <c r="M196" s="57"/>
      <c r="N196" s="57"/>
      <c r="O196" s="57"/>
      <c r="BS196" s="40"/>
      <c r="BT196" s="2" t="s">
        <v>1109</v>
      </c>
    </row>
    <row r="197" spans="1:73" s="3" customFormat="1" ht="15" x14ac:dyDescent="0.25">
      <c r="A197" s="201" t="s">
        <v>1110</v>
      </c>
      <c r="B197" s="202"/>
      <c r="C197" s="202"/>
      <c r="D197" s="202"/>
      <c r="E197" s="202"/>
      <c r="F197" s="202"/>
      <c r="G197" s="202"/>
      <c r="H197" s="202"/>
      <c r="I197" s="202"/>
      <c r="J197" s="202"/>
      <c r="K197" s="203"/>
      <c r="L197" s="57">
        <v>916640.38</v>
      </c>
      <c r="M197" s="57"/>
      <c r="N197" s="57"/>
      <c r="O197" s="57"/>
      <c r="BS197" s="40"/>
      <c r="BT197" s="2" t="s">
        <v>1110</v>
      </c>
    </row>
    <row r="198" spans="1:73" s="3" customFormat="1" ht="15" x14ac:dyDescent="0.25">
      <c r="A198" s="201" t="s">
        <v>608</v>
      </c>
      <c r="B198" s="202"/>
      <c r="C198" s="202"/>
      <c r="D198" s="202"/>
      <c r="E198" s="202"/>
      <c r="F198" s="202"/>
      <c r="G198" s="202"/>
      <c r="H198" s="202"/>
      <c r="I198" s="202"/>
      <c r="J198" s="202"/>
      <c r="K198" s="203"/>
      <c r="L198" s="57">
        <v>5147819.88</v>
      </c>
      <c r="M198" s="57"/>
      <c r="N198" s="57"/>
      <c r="O198" s="57"/>
      <c r="BS198" s="40"/>
      <c r="BT198" s="2" t="s">
        <v>608</v>
      </c>
    </row>
    <row r="199" spans="1:73" s="3" customFormat="1" ht="15" x14ac:dyDescent="0.25">
      <c r="A199" s="201" t="s">
        <v>609</v>
      </c>
      <c r="B199" s="202"/>
      <c r="C199" s="202"/>
      <c r="D199" s="202"/>
      <c r="E199" s="202"/>
      <c r="F199" s="202"/>
      <c r="G199" s="202"/>
      <c r="H199" s="202"/>
      <c r="I199" s="202"/>
      <c r="J199" s="202"/>
      <c r="K199" s="203"/>
      <c r="L199" s="57">
        <v>5147819.88</v>
      </c>
      <c r="M199" s="57"/>
      <c r="N199" s="57"/>
      <c r="O199" s="57"/>
      <c r="BS199" s="40"/>
      <c r="BT199" s="2" t="s">
        <v>609</v>
      </c>
    </row>
    <row r="200" spans="1:73" s="3" customFormat="1" ht="15" x14ac:dyDescent="0.25">
      <c r="A200" s="201" t="s">
        <v>367</v>
      </c>
      <c r="B200" s="202"/>
      <c r="C200" s="202"/>
      <c r="D200" s="202"/>
      <c r="E200" s="202"/>
      <c r="F200" s="202"/>
      <c r="G200" s="202"/>
      <c r="H200" s="202"/>
      <c r="I200" s="202"/>
      <c r="J200" s="202"/>
      <c r="K200" s="203"/>
      <c r="L200" s="57">
        <v>5149191.08</v>
      </c>
      <c r="M200" s="57"/>
      <c r="N200" s="57"/>
      <c r="O200" s="57"/>
      <c r="BS200" s="40"/>
      <c r="BT200" s="2" t="s">
        <v>367</v>
      </c>
    </row>
    <row r="201" spans="1:73" s="3" customFormat="1" ht="15" x14ac:dyDescent="0.25">
      <c r="A201" s="201" t="s">
        <v>368</v>
      </c>
      <c r="B201" s="202"/>
      <c r="C201" s="202"/>
      <c r="D201" s="202"/>
      <c r="E201" s="202"/>
      <c r="F201" s="202"/>
      <c r="G201" s="202"/>
      <c r="H201" s="202"/>
      <c r="I201" s="202"/>
      <c r="J201" s="202"/>
      <c r="K201" s="203"/>
      <c r="L201" s="57"/>
      <c r="M201" s="57"/>
      <c r="N201" s="57"/>
      <c r="O201" s="57"/>
      <c r="BS201" s="40"/>
      <c r="BT201" s="2" t="s">
        <v>368</v>
      </c>
    </row>
    <row r="202" spans="1:73" s="3" customFormat="1" ht="15" x14ac:dyDescent="0.25">
      <c r="A202" s="201" t="s">
        <v>369</v>
      </c>
      <c r="B202" s="202"/>
      <c r="C202" s="202"/>
      <c r="D202" s="202"/>
      <c r="E202" s="202"/>
      <c r="F202" s="202"/>
      <c r="G202" s="202"/>
      <c r="H202" s="202"/>
      <c r="I202" s="202"/>
      <c r="J202" s="202"/>
      <c r="K202" s="203"/>
      <c r="L202" s="57">
        <v>426823.01</v>
      </c>
      <c r="M202" s="57"/>
      <c r="N202" s="57"/>
      <c r="O202" s="57"/>
      <c r="BS202" s="40"/>
      <c r="BT202" s="2" t="s">
        <v>369</v>
      </c>
    </row>
    <row r="203" spans="1:73" s="3" customFormat="1" ht="15" x14ac:dyDescent="0.25">
      <c r="A203" s="201" t="s">
        <v>370</v>
      </c>
      <c r="B203" s="202"/>
      <c r="C203" s="202"/>
      <c r="D203" s="202"/>
      <c r="E203" s="202"/>
      <c r="F203" s="202"/>
      <c r="G203" s="202"/>
      <c r="H203" s="202"/>
      <c r="I203" s="202"/>
      <c r="J203" s="202"/>
      <c r="K203" s="203"/>
      <c r="L203" s="57">
        <v>294854.56</v>
      </c>
      <c r="M203" s="57"/>
      <c r="N203" s="57"/>
      <c r="O203" s="57"/>
      <c r="BS203" s="40"/>
      <c r="BT203" s="2" t="s">
        <v>370</v>
      </c>
    </row>
    <row r="204" spans="1:73" s="3" customFormat="1" ht="15" x14ac:dyDescent="0.25">
      <c r="A204" s="201" t="s">
        <v>371</v>
      </c>
      <c r="B204" s="202"/>
      <c r="C204" s="202"/>
      <c r="D204" s="202"/>
      <c r="E204" s="202"/>
      <c r="F204" s="202"/>
      <c r="G204" s="202"/>
      <c r="H204" s="202"/>
      <c r="I204" s="202"/>
      <c r="J204" s="202"/>
      <c r="K204" s="203"/>
      <c r="L204" s="57">
        <v>1797859.65</v>
      </c>
      <c r="M204" s="57"/>
      <c r="N204" s="57"/>
      <c r="O204" s="57"/>
      <c r="BS204" s="40"/>
      <c r="BT204" s="2" t="s">
        <v>371</v>
      </c>
    </row>
    <row r="205" spans="1:73" s="3" customFormat="1" ht="15" x14ac:dyDescent="0.25">
      <c r="A205" s="201" t="s">
        <v>372</v>
      </c>
      <c r="B205" s="202"/>
      <c r="C205" s="202"/>
      <c r="D205" s="202"/>
      <c r="E205" s="202"/>
      <c r="F205" s="202"/>
      <c r="G205" s="202"/>
      <c r="H205" s="202"/>
      <c r="I205" s="202"/>
      <c r="J205" s="202"/>
      <c r="K205" s="203"/>
      <c r="L205" s="57">
        <v>1743908.1</v>
      </c>
      <c r="M205" s="57"/>
      <c r="N205" s="57"/>
      <c r="O205" s="57"/>
      <c r="BS205" s="40"/>
      <c r="BT205" s="2" t="s">
        <v>372</v>
      </c>
    </row>
    <row r="206" spans="1:73" s="3" customFormat="1" ht="15" x14ac:dyDescent="0.25">
      <c r="A206" s="201" t="s">
        <v>373</v>
      </c>
      <c r="B206" s="202"/>
      <c r="C206" s="202"/>
      <c r="D206" s="202"/>
      <c r="E206" s="202"/>
      <c r="F206" s="202"/>
      <c r="G206" s="202"/>
      <c r="H206" s="202"/>
      <c r="I206" s="202"/>
      <c r="J206" s="202"/>
      <c r="K206" s="203"/>
      <c r="L206" s="57">
        <v>916908.43</v>
      </c>
      <c r="M206" s="57"/>
      <c r="N206" s="57"/>
      <c r="O206" s="57"/>
      <c r="BS206" s="40"/>
      <c r="BT206" s="2" t="s">
        <v>373</v>
      </c>
    </row>
    <row r="207" spans="1:73" s="3" customFormat="1" ht="15" x14ac:dyDescent="0.25">
      <c r="A207" s="201" t="s">
        <v>374</v>
      </c>
      <c r="B207" s="202"/>
      <c r="C207" s="202"/>
      <c r="D207" s="202"/>
      <c r="E207" s="202"/>
      <c r="F207" s="202"/>
      <c r="G207" s="202"/>
      <c r="H207" s="202"/>
      <c r="I207" s="202"/>
      <c r="J207" s="202"/>
      <c r="K207" s="203"/>
      <c r="L207" s="57">
        <f>L200*0.052</f>
        <v>267757.93615999998</v>
      </c>
      <c r="M207" s="57"/>
      <c r="N207" s="57"/>
      <c r="O207" s="57"/>
      <c r="BS207" s="40"/>
      <c r="BT207" s="2" t="s">
        <v>374</v>
      </c>
    </row>
    <row r="208" spans="1:73" s="3" customFormat="1" ht="15" x14ac:dyDescent="0.25">
      <c r="A208" s="204" t="s">
        <v>367</v>
      </c>
      <c r="B208" s="205"/>
      <c r="C208" s="205"/>
      <c r="D208" s="205"/>
      <c r="E208" s="205"/>
      <c r="F208" s="205"/>
      <c r="G208" s="205"/>
      <c r="H208" s="205"/>
      <c r="I208" s="205"/>
      <c r="J208" s="205"/>
      <c r="K208" s="206"/>
      <c r="L208" s="38">
        <f>L200+L207</f>
        <v>5416949.0161600001</v>
      </c>
      <c r="M208" s="38"/>
      <c r="N208" s="38"/>
      <c r="O208" s="38"/>
      <c r="BS208" s="40"/>
      <c r="BU208" s="40" t="s">
        <v>367</v>
      </c>
    </row>
    <row r="209" spans="1:95" s="3" customFormat="1" ht="15" x14ac:dyDescent="0.25">
      <c r="A209" s="201" t="s">
        <v>375</v>
      </c>
      <c r="B209" s="202"/>
      <c r="C209" s="202"/>
      <c r="D209" s="202"/>
      <c r="E209" s="202"/>
      <c r="F209" s="202"/>
      <c r="G209" s="202"/>
      <c r="H209" s="202"/>
      <c r="I209" s="202"/>
      <c r="J209" s="202"/>
      <c r="K209" s="203"/>
      <c r="L209" s="57">
        <f>L208*0.021</f>
        <v>113755.92933936001</v>
      </c>
      <c r="M209" s="57"/>
      <c r="N209" s="57"/>
      <c r="O209" s="57"/>
      <c r="BS209" s="40"/>
      <c r="BT209" s="2" t="s">
        <v>375</v>
      </c>
      <c r="BU209" s="40"/>
    </row>
    <row r="210" spans="1:95" s="3" customFormat="1" ht="15" x14ac:dyDescent="0.25">
      <c r="A210" s="201" t="s">
        <v>376</v>
      </c>
      <c r="B210" s="202"/>
      <c r="C210" s="202"/>
      <c r="D210" s="202"/>
      <c r="E210" s="202"/>
      <c r="F210" s="202"/>
      <c r="G210" s="202"/>
      <c r="H210" s="202"/>
      <c r="I210" s="202"/>
      <c r="J210" s="202"/>
      <c r="K210" s="203"/>
      <c r="L210" s="57">
        <f>L208*0.035</f>
        <v>189593.21556560003</v>
      </c>
      <c r="M210" s="57"/>
      <c r="N210" s="57"/>
      <c r="O210" s="57"/>
      <c r="BS210" s="40"/>
      <c r="BT210" s="2" t="s">
        <v>376</v>
      </c>
      <c r="BU210" s="40"/>
    </row>
    <row r="211" spans="1:95" s="3" customFormat="1" ht="15" x14ac:dyDescent="0.25">
      <c r="A211" s="201" t="s">
        <v>377</v>
      </c>
      <c r="B211" s="202"/>
      <c r="C211" s="202"/>
      <c r="D211" s="202"/>
      <c r="E211" s="202"/>
      <c r="F211" s="202"/>
      <c r="G211" s="202"/>
      <c r="H211" s="202"/>
      <c r="I211" s="202"/>
      <c r="J211" s="202"/>
      <c r="K211" s="203"/>
      <c r="L211" s="57">
        <f>L208*0.025</f>
        <v>135423.725404</v>
      </c>
      <c r="M211" s="57"/>
      <c r="N211" s="57"/>
      <c r="O211" s="57"/>
      <c r="BS211" s="40"/>
      <c r="BT211" s="2" t="s">
        <v>377</v>
      </c>
      <c r="BU211" s="40"/>
    </row>
    <row r="212" spans="1:95" s="3" customFormat="1" ht="15" x14ac:dyDescent="0.25">
      <c r="A212" s="201" t="s">
        <v>378</v>
      </c>
      <c r="B212" s="202"/>
      <c r="C212" s="202"/>
      <c r="D212" s="202"/>
      <c r="E212" s="202"/>
      <c r="F212" s="202"/>
      <c r="G212" s="202"/>
      <c r="H212" s="202"/>
      <c r="I212" s="202"/>
      <c r="J212" s="202"/>
      <c r="K212" s="203"/>
      <c r="L212" s="57">
        <f>L208*0.02</f>
        <v>108338.9803232</v>
      </c>
      <c r="M212" s="57"/>
      <c r="N212" s="57"/>
      <c r="O212" s="57"/>
      <c r="BS212" s="40"/>
      <c r="BT212" s="2" t="s">
        <v>378</v>
      </c>
      <c r="BU212" s="40"/>
    </row>
    <row r="213" spans="1:95" s="3" customFormat="1" ht="15" x14ac:dyDescent="0.25">
      <c r="A213" s="204" t="s">
        <v>367</v>
      </c>
      <c r="B213" s="205"/>
      <c r="C213" s="205"/>
      <c r="D213" s="205"/>
      <c r="E213" s="205"/>
      <c r="F213" s="205"/>
      <c r="G213" s="205"/>
      <c r="H213" s="205"/>
      <c r="I213" s="205"/>
      <c r="J213" s="205"/>
      <c r="K213" s="206"/>
      <c r="L213" s="38">
        <f>L208+L209+L210+L211+L212</f>
        <v>5964060.866792161</v>
      </c>
      <c r="M213" s="38"/>
      <c r="N213" s="38"/>
      <c r="O213" s="38"/>
      <c r="BS213" s="40"/>
      <c r="BU213" s="40" t="s">
        <v>367</v>
      </c>
    </row>
    <row r="214" spans="1:95" s="3" customFormat="1" ht="15" x14ac:dyDescent="0.25">
      <c r="A214" s="201" t="s">
        <v>379</v>
      </c>
      <c r="B214" s="202"/>
      <c r="C214" s="202"/>
      <c r="D214" s="202"/>
      <c r="E214" s="202"/>
      <c r="F214" s="202"/>
      <c r="G214" s="202"/>
      <c r="H214" s="202"/>
      <c r="I214" s="202"/>
      <c r="J214" s="202"/>
      <c r="K214" s="203"/>
      <c r="L214" s="57">
        <f>L213*0.03</f>
        <v>178921.82600376481</v>
      </c>
      <c r="M214" s="57"/>
      <c r="N214" s="57"/>
      <c r="O214" s="57"/>
      <c r="BS214" s="40"/>
      <c r="BT214" s="2" t="s">
        <v>379</v>
      </c>
      <c r="BU214" s="40"/>
    </row>
    <row r="215" spans="1:95" s="3" customFormat="1" ht="15" x14ac:dyDescent="0.25">
      <c r="A215" s="204" t="s">
        <v>2240</v>
      </c>
      <c r="B215" s="205"/>
      <c r="C215" s="205"/>
      <c r="D215" s="205"/>
      <c r="E215" s="205"/>
      <c r="F215" s="205"/>
      <c r="G215" s="205"/>
      <c r="H215" s="205"/>
      <c r="I215" s="205"/>
      <c r="J215" s="205"/>
      <c r="K215" s="206"/>
      <c r="L215" s="38">
        <f>L213+L214</f>
        <v>6142982.6927959258</v>
      </c>
      <c r="M215" s="38"/>
      <c r="N215" s="38"/>
      <c r="O215" s="38"/>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c r="AP215" s="67"/>
      <c r="AQ215" s="67"/>
      <c r="AR215" s="67"/>
      <c r="AS215" s="67"/>
      <c r="AT215" s="67"/>
      <c r="AU215" s="67"/>
      <c r="AV215" s="67"/>
      <c r="AW215" s="67"/>
      <c r="AX215" s="67"/>
      <c r="AY215" s="67"/>
      <c r="AZ215" s="67"/>
      <c r="BA215" s="67"/>
      <c r="BB215" s="67"/>
      <c r="BC215" s="67"/>
      <c r="BD215" s="67"/>
      <c r="BE215" s="67"/>
      <c r="BF215" s="67"/>
      <c r="BG215" s="67"/>
      <c r="BH215" s="67"/>
      <c r="BI215" s="67"/>
      <c r="BJ215" s="67"/>
      <c r="BK215" s="67"/>
      <c r="BL215" s="67"/>
      <c r="BM215" s="67"/>
      <c r="BN215" s="67"/>
      <c r="BO215" s="67"/>
      <c r="BP215" s="67"/>
      <c r="BQ215" s="67"/>
      <c r="BR215" s="67"/>
      <c r="BS215" s="67"/>
      <c r="BT215" s="67"/>
      <c r="BU215" s="67" t="s">
        <v>380</v>
      </c>
      <c r="BV215" s="67"/>
      <c r="BW215" s="67"/>
    </row>
    <row r="216" spans="1:95" s="115" customFormat="1" ht="15" customHeight="1" x14ac:dyDescent="0.25">
      <c r="A216" s="209" t="s">
        <v>945</v>
      </c>
      <c r="B216" s="209"/>
      <c r="C216" s="209"/>
      <c r="D216" s="209"/>
      <c r="E216" s="209"/>
      <c r="F216" s="209"/>
      <c r="G216" s="209"/>
      <c r="H216" s="209"/>
      <c r="I216" s="209"/>
      <c r="J216" s="209"/>
      <c r="K216" s="209"/>
      <c r="L216" s="112">
        <f>L202*1.052*1.021*1.035*1.025*1.02*1.03</f>
        <v>510964.72328713705</v>
      </c>
      <c r="M216" s="113"/>
      <c r="N216" s="114"/>
      <c r="O216" s="114"/>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CG216" s="116"/>
      <c r="CI216" s="116" t="s">
        <v>380</v>
      </c>
      <c r="CK216" s="117"/>
      <c r="CL216" s="118"/>
      <c r="CM216" s="118"/>
      <c r="CN216" s="118"/>
      <c r="CO216" s="118"/>
      <c r="CP216" s="118"/>
      <c r="CQ216" s="118"/>
    </row>
    <row r="217" spans="1:95" s="115" customFormat="1" ht="15" customHeight="1" x14ac:dyDescent="0.25">
      <c r="A217" s="209" t="s">
        <v>2237</v>
      </c>
      <c r="B217" s="209"/>
      <c r="C217" s="209"/>
      <c r="D217" s="209"/>
      <c r="E217" s="209"/>
      <c r="F217" s="209"/>
      <c r="G217" s="209"/>
      <c r="H217" s="209"/>
      <c r="I217" s="209"/>
      <c r="J217" s="209"/>
      <c r="K217" s="209"/>
      <c r="L217" s="112">
        <f>L215-L216</f>
        <v>5632017.9695087885</v>
      </c>
      <c r="M217" s="113"/>
      <c r="N217" s="114"/>
      <c r="O217" s="114"/>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CG217" s="116"/>
      <c r="CI217" s="116" t="s">
        <v>380</v>
      </c>
      <c r="CK217" s="117"/>
      <c r="CL217" s="118"/>
      <c r="CM217" s="118"/>
      <c r="CN217" s="118"/>
      <c r="CO217" s="118"/>
      <c r="CP217" s="118"/>
      <c r="CQ217" s="118"/>
    </row>
    <row r="218" spans="1:95" s="67" customFormat="1" ht="15" customHeight="1" x14ac:dyDescent="0.25">
      <c r="A218" s="210" t="s">
        <v>2238</v>
      </c>
      <c r="B218" s="211"/>
      <c r="C218" s="211"/>
      <c r="D218" s="211"/>
      <c r="E218" s="211"/>
      <c r="F218" s="211"/>
      <c r="G218" s="211"/>
      <c r="H218" s="211"/>
      <c r="I218" s="211"/>
      <c r="J218" s="211"/>
      <c r="K218" s="212"/>
      <c r="L218" s="119">
        <f>'02-03-01_СМР_Каб.жур'!L272</f>
        <v>1</v>
      </c>
      <c r="M218" s="88"/>
      <c r="N218" s="120"/>
      <c r="O218" s="88"/>
      <c r="CG218" s="98"/>
      <c r="CH218" s="105" t="s">
        <v>379</v>
      </c>
      <c r="CI218" s="98"/>
      <c r="CK218" s="121"/>
    </row>
    <row r="219" spans="1:95" s="67" customFormat="1" ht="28.5" customHeight="1" x14ac:dyDescent="0.25">
      <c r="A219" s="213" t="s">
        <v>2239</v>
      </c>
      <c r="B219" s="213"/>
      <c r="C219" s="213"/>
      <c r="D219" s="213"/>
      <c r="E219" s="213"/>
      <c r="F219" s="213"/>
      <c r="G219" s="213"/>
      <c r="H219" s="213"/>
      <c r="I219" s="213"/>
      <c r="J219" s="213"/>
      <c r="K219" s="213"/>
      <c r="L219" s="122">
        <f>L216+L217*L218</f>
        <v>6142982.6927959258</v>
      </c>
      <c r="M219" s="123"/>
      <c r="N219" s="102"/>
      <c r="O219" s="102"/>
      <c r="CG219" s="98"/>
      <c r="CI219" s="98" t="s">
        <v>380</v>
      </c>
      <c r="CK219" s="124"/>
    </row>
    <row r="220" spans="1:95" s="67" customFormat="1" ht="15" customHeight="1" x14ac:dyDescent="0.25">
      <c r="A220" s="214" t="s">
        <v>381</v>
      </c>
      <c r="B220" s="214"/>
      <c r="C220" s="214"/>
      <c r="D220" s="214"/>
      <c r="E220" s="214"/>
      <c r="F220" s="214"/>
      <c r="G220" s="214"/>
      <c r="H220" s="214"/>
      <c r="I220" s="214"/>
      <c r="J220" s="214"/>
      <c r="K220" s="214"/>
      <c r="L220" s="125">
        <f>L219*0.2</f>
        <v>1228596.5385591851</v>
      </c>
      <c r="M220" s="88"/>
      <c r="N220" s="88"/>
      <c r="O220" s="88"/>
      <c r="CG220" s="98"/>
      <c r="CH220" s="105" t="s">
        <v>381</v>
      </c>
      <c r="CI220" s="98"/>
    </row>
    <row r="221" spans="1:95" s="67" customFormat="1" ht="15" customHeight="1" x14ac:dyDescent="0.25">
      <c r="A221" s="213" t="s">
        <v>382</v>
      </c>
      <c r="B221" s="213"/>
      <c r="C221" s="213"/>
      <c r="D221" s="213"/>
      <c r="E221" s="213"/>
      <c r="F221" s="213"/>
      <c r="G221" s="213"/>
      <c r="H221" s="213"/>
      <c r="I221" s="213"/>
      <c r="J221" s="213"/>
      <c r="K221" s="213"/>
      <c r="L221" s="126">
        <f>L219+L220</f>
        <v>7371579.2313551111</v>
      </c>
      <c r="M221" s="102"/>
      <c r="N221" s="102"/>
      <c r="O221" s="102"/>
      <c r="S221" s="67">
        <v>117</v>
      </c>
      <c r="CG221" s="98"/>
      <c r="CI221" s="98"/>
      <c r="CJ221" s="98" t="s">
        <v>382</v>
      </c>
      <c r="CM221" s="121"/>
    </row>
    <row r="222" spans="1:95" s="16" customFormat="1" ht="12.75" customHeight="1" x14ac:dyDescent="0.2">
      <c r="A222" s="207"/>
      <c r="B222" s="207"/>
      <c r="C222" s="207"/>
      <c r="D222" s="207"/>
      <c r="E222" s="207"/>
      <c r="F222" s="207"/>
      <c r="G222" s="207"/>
      <c r="H222" s="207"/>
      <c r="I222" s="207"/>
      <c r="J222" s="207"/>
      <c r="K222" s="207"/>
      <c r="L222" s="207"/>
      <c r="M222" s="207"/>
      <c r="N222" s="207"/>
      <c r="O222" s="207"/>
      <c r="P222" s="58"/>
      <c r="Q222" s="58"/>
      <c r="R222" s="58"/>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row>
    <row r="223" spans="1:95" s="16" customFormat="1" ht="12.75" customHeight="1" x14ac:dyDescent="0.2">
      <c r="A223" s="208"/>
      <c r="B223" s="208"/>
      <c r="C223" s="208"/>
      <c r="D223" s="208"/>
      <c r="E223" s="208"/>
      <c r="F223" s="208"/>
      <c r="G223" s="208"/>
      <c r="H223" s="208"/>
      <c r="I223" s="208"/>
      <c r="J223" s="208"/>
      <c r="K223" s="208"/>
      <c r="L223" s="208"/>
      <c r="M223" s="208"/>
      <c r="N223" s="208"/>
      <c r="O223" s="208"/>
      <c r="P223" s="59"/>
      <c r="Q223" s="59"/>
      <c r="R223" s="59"/>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row>
    <row r="224" spans="1:95" s="16" customFormat="1" ht="12.75" customHeight="1" x14ac:dyDescent="0.2">
      <c r="A224" s="207" t="s">
        <v>2241</v>
      </c>
      <c r="B224" s="207"/>
      <c r="C224" s="207"/>
      <c r="D224" s="207"/>
      <c r="E224" s="207"/>
      <c r="F224" s="207"/>
      <c r="G224" s="207"/>
      <c r="H224" s="207"/>
      <c r="I224" s="207"/>
      <c r="J224" s="207"/>
      <c r="K224" s="207"/>
      <c r="L224" s="207"/>
      <c r="M224" s="207"/>
      <c r="N224" s="207"/>
      <c r="O224" s="207"/>
      <c r="P224" s="58"/>
      <c r="Q224" s="58"/>
      <c r="R224" s="58"/>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row>
    <row r="225" spans="1:74" s="16" customFormat="1" ht="12.75" customHeight="1" x14ac:dyDescent="0.2">
      <c r="A225" s="208" t="s">
        <v>383</v>
      </c>
      <c r="B225" s="208"/>
      <c r="C225" s="208"/>
      <c r="D225" s="208"/>
      <c r="E225" s="208"/>
      <c r="F225" s="208"/>
      <c r="G225" s="208"/>
      <c r="H225" s="208"/>
      <c r="I225" s="208"/>
      <c r="J225" s="208"/>
      <c r="K225" s="208"/>
      <c r="L225" s="208"/>
      <c r="M225" s="208"/>
      <c r="N225" s="208"/>
      <c r="O225" s="208"/>
      <c r="P225" s="59"/>
      <c r="Q225" s="59"/>
      <c r="R225" s="59"/>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row>
    <row r="226" spans="1:74" s="16" customFormat="1" ht="13.5" customHeight="1" x14ac:dyDescent="0.25">
      <c r="A226" s="14"/>
      <c r="B226" s="14"/>
      <c r="C226" s="14"/>
      <c r="D226" s="14"/>
      <c r="E226" s="14"/>
      <c r="F226" s="14"/>
      <c r="G226" s="14"/>
      <c r="H226" s="60"/>
      <c r="I226" s="10"/>
      <c r="J226" s="10"/>
      <c r="K226" s="10"/>
      <c r="L226" s="10"/>
      <c r="M226" s="14"/>
      <c r="N226" s="14"/>
      <c r="O226" s="14"/>
      <c r="P226" s="3"/>
      <c r="Q226" s="3"/>
      <c r="R226" s="3"/>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row>
    <row r="227" spans="1:74" s="16" customFormat="1" ht="12.75" customHeight="1" x14ac:dyDescent="0.2">
      <c r="A227" s="207" t="s">
        <v>384</v>
      </c>
      <c r="B227" s="207"/>
      <c r="C227" s="207"/>
      <c r="D227" s="207"/>
      <c r="E227" s="207"/>
      <c r="F227" s="207"/>
      <c r="G227" s="207"/>
      <c r="H227" s="207"/>
      <c r="I227" s="207"/>
      <c r="J227" s="207"/>
      <c r="K227" s="207"/>
      <c r="L227" s="207"/>
      <c r="M227" s="207"/>
      <c r="N227" s="207"/>
      <c r="O227" s="207"/>
      <c r="P227" s="58"/>
      <c r="Q227" s="58"/>
      <c r="R227" s="58"/>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row>
    <row r="228" spans="1:74" s="16" customFormat="1" ht="12.75" customHeight="1" x14ac:dyDescent="0.2">
      <c r="A228" s="208" t="s">
        <v>383</v>
      </c>
      <c r="B228" s="208"/>
      <c r="C228" s="208"/>
      <c r="D228" s="208"/>
      <c r="E228" s="208"/>
      <c r="F228" s="208"/>
      <c r="G228" s="208"/>
      <c r="H228" s="208"/>
      <c r="I228" s="208"/>
      <c r="J228" s="208"/>
      <c r="K228" s="208"/>
      <c r="L228" s="208"/>
      <c r="M228" s="208"/>
      <c r="N228" s="208"/>
      <c r="O228" s="208"/>
      <c r="P228" s="59"/>
      <c r="Q228" s="59"/>
      <c r="R228" s="59"/>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row>
    <row r="229" spans="1:74" s="16" customFormat="1" ht="13.5" customHeight="1" x14ac:dyDescent="0.25">
      <c r="A229" s="14"/>
      <c r="B229" s="14"/>
      <c r="C229" s="14"/>
      <c r="D229" s="14"/>
      <c r="E229" s="14"/>
      <c r="F229" s="14"/>
      <c r="G229" s="14"/>
      <c r="H229" s="60"/>
      <c r="I229" s="10"/>
      <c r="J229" s="10"/>
      <c r="K229" s="10"/>
      <c r="L229" s="10"/>
      <c r="M229" s="14"/>
      <c r="N229" s="14"/>
      <c r="O229" s="14"/>
      <c r="P229" s="3"/>
      <c r="Q229" s="3"/>
      <c r="R229" s="3"/>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row>
    <row r="230" spans="1:74" s="3" customFormat="1" ht="15" x14ac:dyDescent="0.25">
      <c r="A230" s="4"/>
      <c r="B230" s="4"/>
      <c r="C230" s="4"/>
      <c r="D230" s="4"/>
      <c r="E230" s="4"/>
      <c r="F230" s="4"/>
      <c r="G230" s="4"/>
      <c r="H230" s="14"/>
      <c r="I230" s="61"/>
      <c r="J230" s="61"/>
      <c r="K230" s="61"/>
      <c r="L230" s="61"/>
      <c r="M230" s="4"/>
      <c r="N230" s="4"/>
      <c r="O230" s="4"/>
    </row>
  </sheetData>
  <mergeCells count="183">
    <mergeCell ref="A224:O224"/>
    <mergeCell ref="A225:O225"/>
    <mergeCell ref="A227:O227"/>
    <mergeCell ref="A228:O228"/>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52:E52"/>
    <mergeCell ref="C53:E53"/>
    <mergeCell ref="C54:E54"/>
    <mergeCell ref="C41:E41"/>
    <mergeCell ref="C42:E42"/>
    <mergeCell ref="C43:E43"/>
    <mergeCell ref="C44:E44"/>
    <mergeCell ref="C45:E45"/>
    <mergeCell ref="C60:E60"/>
    <mergeCell ref="C61:E61"/>
    <mergeCell ref="C62:E62"/>
    <mergeCell ref="C67:E67"/>
    <mergeCell ref="C68:E68"/>
    <mergeCell ref="C55:E55"/>
    <mergeCell ref="C56:E56"/>
    <mergeCell ref="C57:E57"/>
    <mergeCell ref="C58:E58"/>
    <mergeCell ref="C59:E59"/>
    <mergeCell ref="C74:E74"/>
    <mergeCell ref="C75:E75"/>
    <mergeCell ref="C76:E76"/>
    <mergeCell ref="C77:E77"/>
    <mergeCell ref="C78:E78"/>
    <mergeCell ref="C69:E69"/>
    <mergeCell ref="C70:E70"/>
    <mergeCell ref="C71:E71"/>
    <mergeCell ref="C72:E72"/>
    <mergeCell ref="C73:E73"/>
    <mergeCell ref="C84:E84"/>
    <mergeCell ref="C85:E85"/>
    <mergeCell ref="C86:E86"/>
    <mergeCell ref="C87:E87"/>
    <mergeCell ref="C88:E88"/>
    <mergeCell ref="C79:E79"/>
    <mergeCell ref="C80:E80"/>
    <mergeCell ref="C81:E81"/>
    <mergeCell ref="C82:E82"/>
    <mergeCell ref="C83:E83"/>
    <mergeCell ref="C94:E94"/>
    <mergeCell ref="C95:E95"/>
    <mergeCell ref="C96:E96"/>
    <mergeCell ref="C97:E97"/>
    <mergeCell ref="C98:E98"/>
    <mergeCell ref="A89:O89"/>
    <mergeCell ref="C90:E90"/>
    <mergeCell ref="C91:E91"/>
    <mergeCell ref="C92:E92"/>
    <mergeCell ref="C93:E93"/>
    <mergeCell ref="C108:E108"/>
    <mergeCell ref="A109:O109"/>
    <mergeCell ref="C110:E110"/>
    <mergeCell ref="C115:E115"/>
    <mergeCell ref="C116:E116"/>
    <mergeCell ref="C99:E99"/>
    <mergeCell ref="C100:E100"/>
    <mergeCell ref="A101:O101"/>
    <mergeCell ref="C102:E102"/>
    <mergeCell ref="C107:E107"/>
    <mergeCell ref="C127:E127"/>
    <mergeCell ref="C128:E128"/>
    <mergeCell ref="C133:E133"/>
    <mergeCell ref="C134:E134"/>
    <mergeCell ref="A135:O135"/>
    <mergeCell ref="C117:E117"/>
    <mergeCell ref="C118:E118"/>
    <mergeCell ref="C123:E123"/>
    <mergeCell ref="C124:E124"/>
    <mergeCell ref="C125:E125"/>
    <mergeCell ref="C146:E146"/>
    <mergeCell ref="C148:E148"/>
    <mergeCell ref="C149:E149"/>
    <mergeCell ref="C150:E150"/>
    <mergeCell ref="A151:O151"/>
    <mergeCell ref="C136:E136"/>
    <mergeCell ref="C141:E141"/>
    <mergeCell ref="C142:E142"/>
    <mergeCell ref="C143:E143"/>
    <mergeCell ref="C144:E144"/>
    <mergeCell ref="C164:E164"/>
    <mergeCell ref="A165:O165"/>
    <mergeCell ref="C166:E166"/>
    <mergeCell ref="C170:E170"/>
    <mergeCell ref="C171:E171"/>
    <mergeCell ref="C152:E152"/>
    <mergeCell ref="C157:E157"/>
    <mergeCell ref="C158:E158"/>
    <mergeCell ref="C159:E159"/>
    <mergeCell ref="C160:E160"/>
    <mergeCell ref="A177:K177"/>
    <mergeCell ref="A178:K178"/>
    <mergeCell ref="A179:K179"/>
    <mergeCell ref="A180:K180"/>
    <mergeCell ref="A181:K181"/>
    <mergeCell ref="C172:E172"/>
    <mergeCell ref="C173:E173"/>
    <mergeCell ref="C174:E174"/>
    <mergeCell ref="C175:E175"/>
    <mergeCell ref="C176:E176"/>
    <mergeCell ref="A187:K187"/>
    <mergeCell ref="A188:K188"/>
    <mergeCell ref="A189:K189"/>
    <mergeCell ref="A190:K190"/>
    <mergeCell ref="A191:K191"/>
    <mergeCell ref="A182:K182"/>
    <mergeCell ref="A183:K183"/>
    <mergeCell ref="A184:K184"/>
    <mergeCell ref="A185:K185"/>
    <mergeCell ref="A186:K186"/>
    <mergeCell ref="A197:K197"/>
    <mergeCell ref="A198:K198"/>
    <mergeCell ref="A199:K199"/>
    <mergeCell ref="A200:K200"/>
    <mergeCell ref="A201:K201"/>
    <mergeCell ref="A192:K192"/>
    <mergeCell ref="A193:K193"/>
    <mergeCell ref="A194:K194"/>
    <mergeCell ref="A195:K195"/>
    <mergeCell ref="A196:K196"/>
    <mergeCell ref="A207:K207"/>
    <mergeCell ref="A208:K208"/>
    <mergeCell ref="A209:K209"/>
    <mergeCell ref="A210:K210"/>
    <mergeCell ref="A211:K211"/>
    <mergeCell ref="A202:K202"/>
    <mergeCell ref="A203:K203"/>
    <mergeCell ref="A204:K204"/>
    <mergeCell ref="A205:K205"/>
    <mergeCell ref="A206:K206"/>
    <mergeCell ref="A217:K217"/>
    <mergeCell ref="A222:O222"/>
    <mergeCell ref="A223:O223"/>
    <mergeCell ref="A212:K212"/>
    <mergeCell ref="A213:K213"/>
    <mergeCell ref="A214:K214"/>
    <mergeCell ref="A215:K215"/>
    <mergeCell ref="A216:K216"/>
    <mergeCell ref="A218:K218"/>
    <mergeCell ref="A219:K219"/>
    <mergeCell ref="A220:K220"/>
    <mergeCell ref="A221:K221"/>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Q216"/>
  <sheetViews>
    <sheetView topLeftCell="A193" workbookViewId="0">
      <selection activeCell="L225" sqref="L225:L227"/>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616</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617</v>
      </c>
      <c r="B13" s="171"/>
      <c r="C13" s="171"/>
      <c r="D13" s="171"/>
      <c r="E13" s="171"/>
      <c r="F13" s="171"/>
      <c r="G13" s="171"/>
      <c r="H13" s="171"/>
      <c r="I13" s="171"/>
      <c r="J13" s="171"/>
      <c r="K13" s="171"/>
      <c r="L13" s="171"/>
      <c r="M13" s="171"/>
      <c r="N13" s="171"/>
      <c r="O13" s="171"/>
      <c r="AQ13" s="12" t="s">
        <v>617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867</v>
      </c>
      <c r="D15" s="178"/>
      <c r="E15" s="178"/>
      <c r="F15" s="178"/>
      <c r="G15" s="178"/>
      <c r="H15" s="15"/>
      <c r="I15" s="15"/>
      <c r="J15" s="15"/>
      <c r="K15" s="15"/>
      <c r="L15" s="15"/>
      <c r="M15" s="15"/>
      <c r="N15" s="15"/>
      <c r="O15" s="15"/>
    </row>
    <row r="16" spans="1:57" s="3" customFormat="1" ht="12.75" customHeight="1" x14ac:dyDescent="0.25">
      <c r="B16" s="16" t="s">
        <v>12</v>
      </c>
      <c r="C16" s="16"/>
      <c r="D16" s="17"/>
      <c r="E16" s="18">
        <v>12020.135</v>
      </c>
      <c r="F16" s="19" t="s">
        <v>13</v>
      </c>
      <c r="H16" s="16"/>
      <c r="I16" s="16"/>
      <c r="J16" s="16"/>
      <c r="K16" s="16"/>
      <c r="L16" s="16"/>
      <c r="M16" s="20"/>
      <c r="N16" s="20"/>
      <c r="O16" s="16"/>
    </row>
    <row r="17" spans="1:69" s="3" customFormat="1" ht="12.75" customHeight="1" x14ac:dyDescent="0.25">
      <c r="B17" s="16" t="s">
        <v>388</v>
      </c>
      <c r="D17" s="17"/>
      <c r="E17" s="18">
        <v>0.54800000000000004</v>
      </c>
      <c r="F17" s="19" t="s">
        <v>13</v>
      </c>
      <c r="H17" s="16"/>
      <c r="I17" s="16"/>
      <c r="J17" s="16"/>
      <c r="K17" s="16"/>
      <c r="L17" s="16"/>
      <c r="M17" s="20"/>
      <c r="N17" s="20"/>
      <c r="O17" s="16"/>
    </row>
    <row r="18" spans="1:69" s="3" customFormat="1" ht="12.75" customHeight="1" x14ac:dyDescent="0.25">
      <c r="B18" s="16" t="s">
        <v>14</v>
      </c>
      <c r="D18" s="17"/>
      <c r="E18" s="18">
        <v>8395.7489999999998</v>
      </c>
      <c r="F18" s="19" t="s">
        <v>13</v>
      </c>
      <c r="H18" s="16"/>
      <c r="I18" s="16"/>
      <c r="J18" s="16"/>
      <c r="K18" s="16"/>
      <c r="L18" s="16"/>
      <c r="M18" s="20"/>
      <c r="N18" s="20"/>
      <c r="O18" s="16"/>
    </row>
    <row r="19" spans="1:69" s="3" customFormat="1" ht="12.75" customHeight="1" x14ac:dyDescent="0.25">
      <c r="B19" s="16" t="s">
        <v>15</v>
      </c>
      <c r="C19" s="16"/>
      <c r="D19" s="17"/>
      <c r="E19" s="18">
        <v>3156.335</v>
      </c>
      <c r="F19" s="19" t="s">
        <v>13</v>
      </c>
      <c r="H19" s="16"/>
      <c r="J19" s="16"/>
      <c r="K19" s="16"/>
      <c r="L19" s="16"/>
      <c r="M19" s="21"/>
      <c r="N19" s="5"/>
      <c r="O19" s="22"/>
    </row>
    <row r="20" spans="1:69" s="3" customFormat="1" ht="12.75" customHeight="1" x14ac:dyDescent="0.25">
      <c r="B20" s="16" t="s">
        <v>16</v>
      </c>
      <c r="C20" s="16"/>
      <c r="D20" s="23"/>
      <c r="E20" s="18">
        <v>7618.1</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868</v>
      </c>
      <c r="B28" s="191"/>
      <c r="C28" s="191"/>
      <c r="D28" s="191"/>
      <c r="E28" s="191"/>
      <c r="F28" s="191"/>
      <c r="G28" s="191"/>
      <c r="H28" s="191"/>
      <c r="I28" s="191"/>
      <c r="J28" s="191"/>
      <c r="K28" s="191"/>
      <c r="L28" s="191"/>
      <c r="M28" s="191"/>
      <c r="N28" s="191"/>
      <c r="O28" s="192"/>
      <c r="BP28" s="33" t="s">
        <v>868</v>
      </c>
    </row>
    <row r="29" spans="1:69" s="3" customFormat="1" ht="67.5" x14ac:dyDescent="0.25">
      <c r="A29" s="34" t="s">
        <v>34</v>
      </c>
      <c r="B29" s="35" t="s">
        <v>869</v>
      </c>
      <c r="C29" s="196" t="s">
        <v>870</v>
      </c>
      <c r="D29" s="196"/>
      <c r="E29" s="196"/>
      <c r="F29" s="34" t="s">
        <v>392</v>
      </c>
      <c r="G29" s="62">
        <v>53.422049999999999</v>
      </c>
      <c r="H29" s="38" t="s">
        <v>871</v>
      </c>
      <c r="I29" s="38" t="s">
        <v>872</v>
      </c>
      <c r="J29" s="38">
        <v>2209.9299999999998</v>
      </c>
      <c r="K29" s="36" t="s">
        <v>40</v>
      </c>
      <c r="L29" s="38">
        <v>1135953.1200000001</v>
      </c>
      <c r="M29" s="38">
        <v>908880.56</v>
      </c>
      <c r="N29" s="39" t="s">
        <v>873</v>
      </c>
      <c r="O29" s="38">
        <v>118058.99</v>
      </c>
      <c r="BP29" s="33"/>
      <c r="BQ29" s="40" t="s">
        <v>870</v>
      </c>
    </row>
    <row r="30" spans="1:69" s="3" customFormat="1" ht="15" x14ac:dyDescent="0.25">
      <c r="A30" s="41"/>
      <c r="B30" s="42"/>
      <c r="C30" s="43" t="s">
        <v>874</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875</v>
      </c>
      <c r="F31" s="48"/>
      <c r="G31" s="49"/>
      <c r="H31" s="50"/>
      <c r="I31" s="17"/>
      <c r="J31" s="17"/>
      <c r="K31" s="17"/>
      <c r="L31" s="51">
        <v>888206.6</v>
      </c>
      <c r="M31" s="52"/>
      <c r="N31" s="52"/>
      <c r="O31" s="53"/>
      <c r="BP31" s="33"/>
      <c r="BQ31" s="40"/>
    </row>
    <row r="32" spans="1:69" s="3" customFormat="1" ht="15" x14ac:dyDescent="0.25">
      <c r="A32" s="46"/>
      <c r="B32" s="47"/>
      <c r="C32" s="47"/>
      <c r="D32" s="47"/>
      <c r="E32" s="48" t="s">
        <v>876</v>
      </c>
      <c r="F32" s="48"/>
      <c r="G32" s="49"/>
      <c r="H32" s="50"/>
      <c r="I32" s="17"/>
      <c r="J32" s="17"/>
      <c r="K32" s="17"/>
      <c r="L32" s="51">
        <v>466995.22</v>
      </c>
      <c r="M32" s="52"/>
      <c r="N32" s="52"/>
      <c r="O32" s="53"/>
      <c r="BP32" s="33"/>
      <c r="BQ32" s="40"/>
    </row>
    <row r="33" spans="1:69" s="3" customFormat="1" ht="15" x14ac:dyDescent="0.25">
      <c r="A33" s="46"/>
      <c r="B33" s="47"/>
      <c r="C33" s="47"/>
      <c r="D33" s="47"/>
      <c r="E33" s="48" t="s">
        <v>45</v>
      </c>
      <c r="F33" s="48"/>
      <c r="G33" s="49"/>
      <c r="H33" s="50"/>
      <c r="I33" s="17"/>
      <c r="J33" s="17"/>
      <c r="K33" s="17"/>
      <c r="L33" s="51">
        <v>2491154.94</v>
      </c>
      <c r="M33" s="52"/>
      <c r="N33" s="52"/>
      <c r="O33" s="53"/>
      <c r="BP33" s="33"/>
      <c r="BQ33" s="40"/>
    </row>
    <row r="34" spans="1:69" s="3" customFormat="1" ht="67.5" x14ac:dyDescent="0.25">
      <c r="A34" s="34" t="s">
        <v>46</v>
      </c>
      <c r="B34" s="35" t="s">
        <v>877</v>
      </c>
      <c r="C34" s="196" t="s">
        <v>878</v>
      </c>
      <c r="D34" s="196"/>
      <c r="E34" s="196"/>
      <c r="F34" s="34" t="s">
        <v>487</v>
      </c>
      <c r="G34" s="66">
        <v>-0.41669200000000001</v>
      </c>
      <c r="H34" s="38">
        <v>249965.1</v>
      </c>
      <c r="I34" s="38"/>
      <c r="J34" s="38">
        <v>249965.1</v>
      </c>
      <c r="K34" s="36" t="s">
        <v>40</v>
      </c>
      <c r="L34" s="38">
        <v>-104158.46</v>
      </c>
      <c r="M34" s="38"/>
      <c r="N34" s="39"/>
      <c r="O34" s="38">
        <v>-104158.46</v>
      </c>
      <c r="BP34" s="33"/>
      <c r="BQ34" s="40" t="s">
        <v>878</v>
      </c>
    </row>
    <row r="35" spans="1:69" s="3" customFormat="1" ht="192" x14ac:dyDescent="0.25">
      <c r="A35" s="34" t="s">
        <v>402</v>
      </c>
      <c r="B35" s="35"/>
      <c r="C35" s="196" t="s">
        <v>879</v>
      </c>
      <c r="D35" s="196"/>
      <c r="E35" s="196"/>
      <c r="F35" s="34" t="s">
        <v>404</v>
      </c>
      <c r="G35" s="55">
        <v>16</v>
      </c>
      <c r="H35" s="38"/>
      <c r="I35" s="38"/>
      <c r="J35" s="38"/>
      <c r="K35" s="36" t="s">
        <v>40</v>
      </c>
      <c r="L35" s="38"/>
      <c r="M35" s="38"/>
      <c r="N35" s="39"/>
      <c r="O35" s="38"/>
      <c r="BP35" s="33"/>
      <c r="BQ35" s="40" t="s">
        <v>879</v>
      </c>
    </row>
    <row r="36" spans="1:69" s="3" customFormat="1" ht="192" x14ac:dyDescent="0.25">
      <c r="A36" s="34" t="s">
        <v>405</v>
      </c>
      <c r="B36" s="35"/>
      <c r="C36" s="196" t="s">
        <v>880</v>
      </c>
      <c r="D36" s="196"/>
      <c r="E36" s="196"/>
      <c r="F36" s="34" t="s">
        <v>404</v>
      </c>
      <c r="G36" s="55">
        <v>17</v>
      </c>
      <c r="H36" s="38"/>
      <c r="I36" s="38"/>
      <c r="J36" s="38"/>
      <c r="K36" s="36" t="s">
        <v>40</v>
      </c>
      <c r="L36" s="38"/>
      <c r="M36" s="38"/>
      <c r="N36" s="39"/>
      <c r="O36" s="38"/>
      <c r="BP36" s="33"/>
      <c r="BQ36" s="40" t="s">
        <v>880</v>
      </c>
    </row>
    <row r="37" spans="1:69" s="3" customFormat="1" ht="192" x14ac:dyDescent="0.25">
      <c r="A37" s="34" t="s">
        <v>407</v>
      </c>
      <c r="B37" s="35"/>
      <c r="C37" s="196" t="s">
        <v>881</v>
      </c>
      <c r="D37" s="196"/>
      <c r="E37" s="196"/>
      <c r="F37" s="34" t="s">
        <v>404</v>
      </c>
      <c r="G37" s="55">
        <v>16</v>
      </c>
      <c r="H37" s="38"/>
      <c r="I37" s="38"/>
      <c r="J37" s="38"/>
      <c r="K37" s="36" t="s">
        <v>40</v>
      </c>
      <c r="L37" s="38"/>
      <c r="M37" s="38"/>
      <c r="N37" s="39"/>
      <c r="O37" s="38"/>
      <c r="BP37" s="33"/>
      <c r="BQ37" s="40" t="s">
        <v>881</v>
      </c>
    </row>
    <row r="38" spans="1:69" s="3" customFormat="1" ht="203.25" x14ac:dyDescent="0.25">
      <c r="A38" s="34" t="s">
        <v>409</v>
      </c>
      <c r="B38" s="35"/>
      <c r="C38" s="196" t="s">
        <v>882</v>
      </c>
      <c r="D38" s="196"/>
      <c r="E38" s="196"/>
      <c r="F38" s="34" t="s">
        <v>404</v>
      </c>
      <c r="G38" s="55">
        <v>4</v>
      </c>
      <c r="H38" s="38"/>
      <c r="I38" s="38"/>
      <c r="J38" s="38"/>
      <c r="K38" s="36" t="s">
        <v>40</v>
      </c>
      <c r="L38" s="38"/>
      <c r="M38" s="38"/>
      <c r="N38" s="39"/>
      <c r="O38" s="38"/>
      <c r="BP38" s="33"/>
      <c r="BQ38" s="40" t="s">
        <v>882</v>
      </c>
    </row>
    <row r="39" spans="1:69" s="3" customFormat="1" ht="203.25" x14ac:dyDescent="0.25">
      <c r="A39" s="34" t="s">
        <v>411</v>
      </c>
      <c r="B39" s="35"/>
      <c r="C39" s="196" t="s">
        <v>883</v>
      </c>
      <c r="D39" s="196"/>
      <c r="E39" s="196"/>
      <c r="F39" s="34" t="s">
        <v>404</v>
      </c>
      <c r="G39" s="55">
        <v>2</v>
      </c>
      <c r="H39" s="38"/>
      <c r="I39" s="38"/>
      <c r="J39" s="38"/>
      <c r="K39" s="36" t="s">
        <v>40</v>
      </c>
      <c r="L39" s="38"/>
      <c r="M39" s="38"/>
      <c r="N39" s="39"/>
      <c r="O39" s="38"/>
      <c r="BP39" s="33"/>
      <c r="BQ39" s="40" t="s">
        <v>883</v>
      </c>
    </row>
    <row r="40" spans="1:69" s="3" customFormat="1" ht="225.75" x14ac:dyDescent="0.25">
      <c r="A40" s="34" t="s">
        <v>413</v>
      </c>
      <c r="B40" s="35"/>
      <c r="C40" s="196" t="s">
        <v>884</v>
      </c>
      <c r="D40" s="196"/>
      <c r="E40" s="196"/>
      <c r="F40" s="34" t="s">
        <v>404</v>
      </c>
      <c r="G40" s="55">
        <v>11</v>
      </c>
      <c r="H40" s="38"/>
      <c r="I40" s="38"/>
      <c r="J40" s="38"/>
      <c r="K40" s="36" t="s">
        <v>40</v>
      </c>
      <c r="L40" s="38"/>
      <c r="M40" s="38"/>
      <c r="N40" s="39"/>
      <c r="O40" s="38"/>
      <c r="BP40" s="33"/>
      <c r="BQ40" s="40" t="s">
        <v>884</v>
      </c>
    </row>
    <row r="41" spans="1:69" s="3" customFormat="1" ht="225.75" x14ac:dyDescent="0.25">
      <c r="A41" s="34" t="s">
        <v>415</v>
      </c>
      <c r="B41" s="35"/>
      <c r="C41" s="196" t="s">
        <v>885</v>
      </c>
      <c r="D41" s="196"/>
      <c r="E41" s="196"/>
      <c r="F41" s="34" t="s">
        <v>404</v>
      </c>
      <c r="G41" s="55">
        <v>4</v>
      </c>
      <c r="H41" s="38"/>
      <c r="I41" s="38"/>
      <c r="J41" s="38"/>
      <c r="K41" s="36" t="s">
        <v>40</v>
      </c>
      <c r="L41" s="38"/>
      <c r="M41" s="38"/>
      <c r="N41" s="39"/>
      <c r="O41" s="38"/>
      <c r="BP41" s="33"/>
      <c r="BQ41" s="40" t="s">
        <v>885</v>
      </c>
    </row>
    <row r="42" spans="1:69" s="3" customFormat="1" ht="192" x14ac:dyDescent="0.25">
      <c r="A42" s="34" t="s">
        <v>417</v>
      </c>
      <c r="B42" s="35"/>
      <c r="C42" s="196" t="s">
        <v>886</v>
      </c>
      <c r="D42" s="196"/>
      <c r="E42" s="196"/>
      <c r="F42" s="34" t="s">
        <v>404</v>
      </c>
      <c r="G42" s="55">
        <v>12</v>
      </c>
      <c r="H42" s="38"/>
      <c r="I42" s="38"/>
      <c r="J42" s="38"/>
      <c r="K42" s="36" t="s">
        <v>40</v>
      </c>
      <c r="L42" s="38"/>
      <c r="M42" s="38"/>
      <c r="N42" s="39"/>
      <c r="O42" s="38"/>
      <c r="BP42" s="33"/>
      <c r="BQ42" s="40" t="s">
        <v>886</v>
      </c>
    </row>
    <row r="43" spans="1:69" s="3" customFormat="1" ht="192" x14ac:dyDescent="0.25">
      <c r="A43" s="34" t="s">
        <v>419</v>
      </c>
      <c r="B43" s="35"/>
      <c r="C43" s="196" t="s">
        <v>887</v>
      </c>
      <c r="D43" s="196"/>
      <c r="E43" s="196"/>
      <c r="F43" s="34" t="s">
        <v>404</v>
      </c>
      <c r="G43" s="55">
        <v>1</v>
      </c>
      <c r="H43" s="38"/>
      <c r="I43" s="38"/>
      <c r="J43" s="38"/>
      <c r="K43" s="36" t="s">
        <v>40</v>
      </c>
      <c r="L43" s="38"/>
      <c r="M43" s="38"/>
      <c r="N43" s="39"/>
      <c r="O43" s="38"/>
      <c r="BP43" s="33"/>
      <c r="BQ43" s="40" t="s">
        <v>887</v>
      </c>
    </row>
    <row r="44" spans="1:69" s="3" customFormat="1" ht="192" x14ac:dyDescent="0.25">
      <c r="A44" s="34" t="s">
        <v>421</v>
      </c>
      <c r="B44" s="35"/>
      <c r="C44" s="196" t="s">
        <v>888</v>
      </c>
      <c r="D44" s="196"/>
      <c r="E44" s="196"/>
      <c r="F44" s="34" t="s">
        <v>404</v>
      </c>
      <c r="G44" s="55">
        <v>6</v>
      </c>
      <c r="H44" s="38"/>
      <c r="I44" s="38"/>
      <c r="J44" s="38"/>
      <c r="K44" s="36" t="s">
        <v>40</v>
      </c>
      <c r="L44" s="38"/>
      <c r="M44" s="38"/>
      <c r="N44" s="39"/>
      <c r="O44" s="38"/>
      <c r="BP44" s="33"/>
      <c r="BQ44" s="40" t="s">
        <v>888</v>
      </c>
    </row>
    <row r="45" spans="1:69" s="3" customFormat="1" ht="192" x14ac:dyDescent="0.25">
      <c r="A45" s="34" t="s">
        <v>143</v>
      </c>
      <c r="B45" s="35"/>
      <c r="C45" s="196" t="s">
        <v>889</v>
      </c>
      <c r="D45" s="196"/>
      <c r="E45" s="196"/>
      <c r="F45" s="34" t="s">
        <v>404</v>
      </c>
      <c r="G45" s="55">
        <v>1</v>
      </c>
      <c r="H45" s="38"/>
      <c r="I45" s="38"/>
      <c r="J45" s="38"/>
      <c r="K45" s="36" t="s">
        <v>40</v>
      </c>
      <c r="L45" s="38"/>
      <c r="M45" s="38"/>
      <c r="N45" s="39"/>
      <c r="O45" s="38"/>
      <c r="BP45" s="33"/>
      <c r="BQ45" s="40" t="s">
        <v>889</v>
      </c>
    </row>
    <row r="46" spans="1:69" s="3" customFormat="1" ht="192" x14ac:dyDescent="0.25">
      <c r="A46" s="34" t="s">
        <v>147</v>
      </c>
      <c r="B46" s="35"/>
      <c r="C46" s="196" t="s">
        <v>890</v>
      </c>
      <c r="D46" s="196"/>
      <c r="E46" s="196"/>
      <c r="F46" s="34" t="s">
        <v>404</v>
      </c>
      <c r="G46" s="55">
        <v>5</v>
      </c>
      <c r="H46" s="38"/>
      <c r="I46" s="38"/>
      <c r="J46" s="38"/>
      <c r="K46" s="36" t="s">
        <v>40</v>
      </c>
      <c r="L46" s="38"/>
      <c r="M46" s="38"/>
      <c r="N46" s="39"/>
      <c r="O46" s="38"/>
      <c r="BP46" s="33"/>
      <c r="BQ46" s="40" t="s">
        <v>890</v>
      </c>
    </row>
    <row r="47" spans="1:69" s="3" customFormat="1" ht="237" x14ac:dyDescent="0.25">
      <c r="A47" s="34" t="s">
        <v>150</v>
      </c>
      <c r="B47" s="35"/>
      <c r="C47" s="196" t="s">
        <v>891</v>
      </c>
      <c r="D47" s="196"/>
      <c r="E47" s="196"/>
      <c r="F47" s="34" t="s">
        <v>404</v>
      </c>
      <c r="G47" s="55">
        <v>1</v>
      </c>
      <c r="H47" s="38"/>
      <c r="I47" s="38"/>
      <c r="J47" s="38"/>
      <c r="K47" s="36" t="s">
        <v>40</v>
      </c>
      <c r="L47" s="38"/>
      <c r="M47" s="38"/>
      <c r="N47" s="39"/>
      <c r="O47" s="38"/>
      <c r="BP47" s="33"/>
      <c r="BQ47" s="40" t="s">
        <v>891</v>
      </c>
    </row>
    <row r="48" spans="1:69" s="3" customFormat="1" ht="237" x14ac:dyDescent="0.25">
      <c r="A48" s="34" t="s">
        <v>153</v>
      </c>
      <c r="B48" s="35"/>
      <c r="C48" s="196" t="s">
        <v>892</v>
      </c>
      <c r="D48" s="196"/>
      <c r="E48" s="196"/>
      <c r="F48" s="34" t="s">
        <v>404</v>
      </c>
      <c r="G48" s="55">
        <v>1</v>
      </c>
      <c r="H48" s="38"/>
      <c r="I48" s="38"/>
      <c r="J48" s="38"/>
      <c r="K48" s="36" t="s">
        <v>40</v>
      </c>
      <c r="L48" s="38"/>
      <c r="M48" s="38"/>
      <c r="N48" s="39"/>
      <c r="O48" s="38"/>
      <c r="BP48" s="33"/>
      <c r="BQ48" s="40" t="s">
        <v>892</v>
      </c>
    </row>
    <row r="49" spans="1:69" s="3" customFormat="1" ht="225.75" x14ac:dyDescent="0.25">
      <c r="A49" s="34" t="s">
        <v>156</v>
      </c>
      <c r="B49" s="35"/>
      <c r="C49" s="196" t="s">
        <v>893</v>
      </c>
      <c r="D49" s="196"/>
      <c r="E49" s="196"/>
      <c r="F49" s="34" t="s">
        <v>404</v>
      </c>
      <c r="G49" s="55">
        <v>4</v>
      </c>
      <c r="H49" s="38"/>
      <c r="I49" s="38"/>
      <c r="J49" s="38"/>
      <c r="K49" s="36" t="s">
        <v>40</v>
      </c>
      <c r="L49" s="38"/>
      <c r="M49" s="38"/>
      <c r="N49" s="39"/>
      <c r="O49" s="38"/>
      <c r="BP49" s="33"/>
      <c r="BQ49" s="40" t="s">
        <v>893</v>
      </c>
    </row>
    <row r="50" spans="1:69" s="3" customFormat="1" ht="135.75" x14ac:dyDescent="0.25">
      <c r="A50" s="34" t="s">
        <v>159</v>
      </c>
      <c r="B50" s="35"/>
      <c r="C50" s="196" t="s">
        <v>894</v>
      </c>
      <c r="D50" s="196"/>
      <c r="E50" s="196"/>
      <c r="F50" s="34" t="s">
        <v>404</v>
      </c>
      <c r="G50" s="55">
        <v>4</v>
      </c>
      <c r="H50" s="38"/>
      <c r="I50" s="38"/>
      <c r="J50" s="38"/>
      <c r="K50" s="36" t="s">
        <v>40</v>
      </c>
      <c r="L50" s="38"/>
      <c r="M50" s="38"/>
      <c r="N50" s="39"/>
      <c r="O50" s="38"/>
      <c r="BP50" s="33"/>
      <c r="BQ50" s="40" t="s">
        <v>894</v>
      </c>
    </row>
    <row r="51" spans="1:69" s="3" customFormat="1" ht="135.75" x14ac:dyDescent="0.25">
      <c r="A51" s="34" t="s">
        <v>162</v>
      </c>
      <c r="B51" s="35"/>
      <c r="C51" s="196" t="s">
        <v>895</v>
      </c>
      <c r="D51" s="196"/>
      <c r="E51" s="196"/>
      <c r="F51" s="34" t="s">
        <v>404</v>
      </c>
      <c r="G51" s="55">
        <v>1</v>
      </c>
      <c r="H51" s="38"/>
      <c r="I51" s="38"/>
      <c r="J51" s="38"/>
      <c r="K51" s="36" t="s">
        <v>40</v>
      </c>
      <c r="L51" s="38"/>
      <c r="M51" s="38"/>
      <c r="N51" s="39"/>
      <c r="O51" s="38"/>
      <c r="BP51" s="33"/>
      <c r="BQ51" s="40" t="s">
        <v>895</v>
      </c>
    </row>
    <row r="52" spans="1:69" s="3" customFormat="1" ht="135.75" x14ac:dyDescent="0.25">
      <c r="A52" s="34" t="s">
        <v>165</v>
      </c>
      <c r="B52" s="35"/>
      <c r="C52" s="196" t="s">
        <v>896</v>
      </c>
      <c r="D52" s="196"/>
      <c r="E52" s="196"/>
      <c r="F52" s="34" t="s">
        <v>404</v>
      </c>
      <c r="G52" s="55">
        <v>1</v>
      </c>
      <c r="H52" s="38"/>
      <c r="I52" s="38"/>
      <c r="J52" s="38"/>
      <c r="K52" s="36" t="s">
        <v>40</v>
      </c>
      <c r="L52" s="38"/>
      <c r="M52" s="38"/>
      <c r="N52" s="39"/>
      <c r="O52" s="38"/>
      <c r="BP52" s="33"/>
      <c r="BQ52" s="40" t="s">
        <v>896</v>
      </c>
    </row>
    <row r="53" spans="1:69" s="3" customFormat="1" ht="135.75" x14ac:dyDescent="0.25">
      <c r="A53" s="34" t="s">
        <v>168</v>
      </c>
      <c r="B53" s="35"/>
      <c r="C53" s="196" t="s">
        <v>897</v>
      </c>
      <c r="D53" s="196"/>
      <c r="E53" s="196"/>
      <c r="F53" s="34" t="s">
        <v>404</v>
      </c>
      <c r="G53" s="55">
        <v>1</v>
      </c>
      <c r="H53" s="38"/>
      <c r="I53" s="38"/>
      <c r="J53" s="38"/>
      <c r="K53" s="36" t="s">
        <v>40</v>
      </c>
      <c r="L53" s="38"/>
      <c r="M53" s="38"/>
      <c r="N53" s="39"/>
      <c r="O53" s="38"/>
      <c r="BP53" s="33"/>
      <c r="BQ53" s="40" t="s">
        <v>897</v>
      </c>
    </row>
    <row r="54" spans="1:69" s="3" customFormat="1" ht="135.75" x14ac:dyDescent="0.25">
      <c r="A54" s="34" t="s">
        <v>171</v>
      </c>
      <c r="B54" s="35"/>
      <c r="C54" s="196" t="s">
        <v>898</v>
      </c>
      <c r="D54" s="196"/>
      <c r="E54" s="196"/>
      <c r="F54" s="34" t="s">
        <v>404</v>
      </c>
      <c r="G54" s="55">
        <v>1</v>
      </c>
      <c r="H54" s="38"/>
      <c r="I54" s="38"/>
      <c r="J54" s="38"/>
      <c r="K54" s="36" t="s">
        <v>40</v>
      </c>
      <c r="L54" s="38"/>
      <c r="M54" s="38"/>
      <c r="N54" s="39"/>
      <c r="O54" s="38"/>
      <c r="BP54" s="33"/>
      <c r="BQ54" s="40" t="s">
        <v>898</v>
      </c>
    </row>
    <row r="55" spans="1:69" s="3" customFormat="1" ht="135.75" x14ac:dyDescent="0.25">
      <c r="A55" s="34" t="s">
        <v>174</v>
      </c>
      <c r="B55" s="35"/>
      <c r="C55" s="196" t="s">
        <v>899</v>
      </c>
      <c r="D55" s="196"/>
      <c r="E55" s="196"/>
      <c r="F55" s="34" t="s">
        <v>404</v>
      </c>
      <c r="G55" s="55">
        <v>2</v>
      </c>
      <c r="H55" s="38"/>
      <c r="I55" s="38"/>
      <c r="J55" s="38"/>
      <c r="K55" s="36" t="s">
        <v>40</v>
      </c>
      <c r="L55" s="38"/>
      <c r="M55" s="38"/>
      <c r="N55" s="39"/>
      <c r="O55" s="38"/>
      <c r="BP55" s="33"/>
      <c r="BQ55" s="40" t="s">
        <v>899</v>
      </c>
    </row>
    <row r="56" spans="1:69" s="3" customFormat="1" ht="135.75" x14ac:dyDescent="0.25">
      <c r="A56" s="34" t="s">
        <v>177</v>
      </c>
      <c r="B56" s="35"/>
      <c r="C56" s="196" t="s">
        <v>900</v>
      </c>
      <c r="D56" s="196"/>
      <c r="E56" s="196"/>
      <c r="F56" s="34" t="s">
        <v>404</v>
      </c>
      <c r="G56" s="55">
        <v>1</v>
      </c>
      <c r="H56" s="38"/>
      <c r="I56" s="38"/>
      <c r="J56" s="38"/>
      <c r="K56" s="36" t="s">
        <v>40</v>
      </c>
      <c r="L56" s="38"/>
      <c r="M56" s="38"/>
      <c r="N56" s="39"/>
      <c r="O56" s="38"/>
      <c r="BP56" s="33"/>
      <c r="BQ56" s="40" t="s">
        <v>900</v>
      </c>
    </row>
    <row r="57" spans="1:69" s="3" customFormat="1" ht="135.75" x14ac:dyDescent="0.25">
      <c r="A57" s="34" t="s">
        <v>180</v>
      </c>
      <c r="B57" s="35"/>
      <c r="C57" s="196" t="s">
        <v>901</v>
      </c>
      <c r="D57" s="196"/>
      <c r="E57" s="196"/>
      <c r="F57" s="34" t="s">
        <v>404</v>
      </c>
      <c r="G57" s="55">
        <v>4</v>
      </c>
      <c r="H57" s="38"/>
      <c r="I57" s="38"/>
      <c r="J57" s="38"/>
      <c r="K57" s="36" t="s">
        <v>40</v>
      </c>
      <c r="L57" s="38"/>
      <c r="M57" s="38"/>
      <c r="N57" s="39"/>
      <c r="O57" s="38"/>
      <c r="BP57" s="33"/>
      <c r="BQ57" s="40" t="s">
        <v>901</v>
      </c>
    </row>
    <row r="58" spans="1:69" s="3" customFormat="1" ht="135.75" x14ac:dyDescent="0.25">
      <c r="A58" s="34" t="s">
        <v>183</v>
      </c>
      <c r="B58" s="35"/>
      <c r="C58" s="196" t="s">
        <v>902</v>
      </c>
      <c r="D58" s="196"/>
      <c r="E58" s="196"/>
      <c r="F58" s="34" t="s">
        <v>404</v>
      </c>
      <c r="G58" s="55">
        <v>1</v>
      </c>
      <c r="H58" s="38"/>
      <c r="I58" s="38"/>
      <c r="J58" s="38"/>
      <c r="K58" s="36" t="s">
        <v>40</v>
      </c>
      <c r="L58" s="38"/>
      <c r="M58" s="38"/>
      <c r="N58" s="39"/>
      <c r="O58" s="38"/>
      <c r="BP58" s="33"/>
      <c r="BQ58" s="40" t="s">
        <v>902</v>
      </c>
    </row>
    <row r="59" spans="1:69" s="3" customFormat="1" ht="135.75" x14ac:dyDescent="0.25">
      <c r="A59" s="34" t="s">
        <v>186</v>
      </c>
      <c r="B59" s="35"/>
      <c r="C59" s="196" t="s">
        <v>903</v>
      </c>
      <c r="D59" s="196"/>
      <c r="E59" s="196"/>
      <c r="F59" s="34" t="s">
        <v>404</v>
      </c>
      <c r="G59" s="55">
        <v>1</v>
      </c>
      <c r="H59" s="38"/>
      <c r="I59" s="38"/>
      <c r="J59" s="38"/>
      <c r="K59" s="36" t="s">
        <v>40</v>
      </c>
      <c r="L59" s="38"/>
      <c r="M59" s="38"/>
      <c r="N59" s="39"/>
      <c r="O59" s="38"/>
      <c r="BP59" s="33"/>
      <c r="BQ59" s="40" t="s">
        <v>903</v>
      </c>
    </row>
    <row r="60" spans="1:69" s="3" customFormat="1" ht="135.75" x14ac:dyDescent="0.25">
      <c r="A60" s="34" t="s">
        <v>189</v>
      </c>
      <c r="B60" s="35"/>
      <c r="C60" s="196" t="s">
        <v>904</v>
      </c>
      <c r="D60" s="196"/>
      <c r="E60" s="196"/>
      <c r="F60" s="34" t="s">
        <v>404</v>
      </c>
      <c r="G60" s="55">
        <v>1</v>
      </c>
      <c r="H60" s="38"/>
      <c r="I60" s="38"/>
      <c r="J60" s="38"/>
      <c r="K60" s="36" t="s">
        <v>40</v>
      </c>
      <c r="L60" s="38"/>
      <c r="M60" s="38"/>
      <c r="N60" s="39"/>
      <c r="O60" s="38"/>
      <c r="BP60" s="33"/>
      <c r="BQ60" s="40" t="s">
        <v>904</v>
      </c>
    </row>
    <row r="61" spans="1:69" s="3" customFormat="1" ht="135.75" x14ac:dyDescent="0.25">
      <c r="A61" s="34" t="s">
        <v>192</v>
      </c>
      <c r="B61" s="35"/>
      <c r="C61" s="196" t="s">
        <v>905</v>
      </c>
      <c r="D61" s="196"/>
      <c r="E61" s="196"/>
      <c r="F61" s="34" t="s">
        <v>404</v>
      </c>
      <c r="G61" s="55">
        <v>1</v>
      </c>
      <c r="H61" s="38"/>
      <c r="I61" s="38"/>
      <c r="J61" s="38"/>
      <c r="K61" s="36" t="s">
        <v>40</v>
      </c>
      <c r="L61" s="38"/>
      <c r="M61" s="38"/>
      <c r="N61" s="39"/>
      <c r="O61" s="38"/>
      <c r="BP61" s="33"/>
      <c r="BQ61" s="40" t="s">
        <v>905</v>
      </c>
    </row>
    <row r="62" spans="1:69" s="3" customFormat="1" ht="135.75" x14ac:dyDescent="0.25">
      <c r="A62" s="34" t="s">
        <v>195</v>
      </c>
      <c r="B62" s="35"/>
      <c r="C62" s="196" t="s">
        <v>906</v>
      </c>
      <c r="D62" s="196"/>
      <c r="E62" s="196"/>
      <c r="F62" s="34" t="s">
        <v>404</v>
      </c>
      <c r="G62" s="55">
        <v>2</v>
      </c>
      <c r="H62" s="38"/>
      <c r="I62" s="38"/>
      <c r="J62" s="38"/>
      <c r="K62" s="36" t="s">
        <v>40</v>
      </c>
      <c r="L62" s="38"/>
      <c r="M62" s="38"/>
      <c r="N62" s="39"/>
      <c r="O62" s="38"/>
      <c r="BP62" s="33"/>
      <c r="BQ62" s="40" t="s">
        <v>906</v>
      </c>
    </row>
    <row r="63" spans="1:69" s="3" customFormat="1" ht="135.75" x14ac:dyDescent="0.25">
      <c r="A63" s="34" t="s">
        <v>198</v>
      </c>
      <c r="B63" s="35"/>
      <c r="C63" s="196" t="s">
        <v>907</v>
      </c>
      <c r="D63" s="196"/>
      <c r="E63" s="196"/>
      <c r="F63" s="34" t="s">
        <v>404</v>
      </c>
      <c r="G63" s="55">
        <v>1</v>
      </c>
      <c r="H63" s="38"/>
      <c r="I63" s="38"/>
      <c r="J63" s="38"/>
      <c r="K63" s="36" t="s">
        <v>40</v>
      </c>
      <c r="L63" s="38"/>
      <c r="M63" s="38"/>
      <c r="N63" s="39"/>
      <c r="O63" s="38"/>
      <c r="BP63" s="33"/>
      <c r="BQ63" s="40" t="s">
        <v>907</v>
      </c>
    </row>
    <row r="64" spans="1:69" s="3" customFormat="1" ht="67.5" x14ac:dyDescent="0.25">
      <c r="A64" s="34" t="s">
        <v>908</v>
      </c>
      <c r="B64" s="35" t="s">
        <v>430</v>
      </c>
      <c r="C64" s="196" t="s">
        <v>431</v>
      </c>
      <c r="D64" s="196"/>
      <c r="E64" s="196"/>
      <c r="F64" s="34" t="s">
        <v>37</v>
      </c>
      <c r="G64" s="64">
        <v>6.1708999999999996</v>
      </c>
      <c r="H64" s="38" t="s">
        <v>432</v>
      </c>
      <c r="I64" s="38" t="s">
        <v>433</v>
      </c>
      <c r="J64" s="38">
        <v>3210.17</v>
      </c>
      <c r="K64" s="36" t="s">
        <v>40</v>
      </c>
      <c r="L64" s="38">
        <v>55029.62</v>
      </c>
      <c r="M64" s="38">
        <v>24401.65</v>
      </c>
      <c r="N64" s="39" t="s">
        <v>909</v>
      </c>
      <c r="O64" s="38">
        <v>19809.64</v>
      </c>
      <c r="BP64" s="33"/>
      <c r="BQ64" s="40" t="s">
        <v>431</v>
      </c>
    </row>
    <row r="65" spans="1:69" s="3" customFormat="1" ht="15" x14ac:dyDescent="0.25">
      <c r="A65" s="41"/>
      <c r="B65" s="42"/>
      <c r="C65" s="43" t="s">
        <v>910</v>
      </c>
      <c r="D65" s="44"/>
      <c r="E65" s="44"/>
      <c r="F65" s="44"/>
      <c r="G65" s="44"/>
      <c r="H65" s="44"/>
      <c r="I65" s="44"/>
      <c r="J65" s="44"/>
      <c r="K65" s="44"/>
      <c r="L65" s="44"/>
      <c r="M65" s="44"/>
      <c r="N65" s="44"/>
      <c r="O65" s="45"/>
      <c r="BP65" s="33"/>
      <c r="BQ65" s="40"/>
    </row>
    <row r="66" spans="1:69" s="3" customFormat="1" ht="15" x14ac:dyDescent="0.25">
      <c r="A66" s="46"/>
      <c r="B66" s="47"/>
      <c r="C66" s="47"/>
      <c r="D66" s="47"/>
      <c r="E66" s="48" t="s">
        <v>911</v>
      </c>
      <c r="F66" s="48"/>
      <c r="G66" s="49"/>
      <c r="H66" s="50"/>
      <c r="I66" s="17"/>
      <c r="J66" s="17"/>
      <c r="K66" s="17"/>
      <c r="L66" s="51">
        <v>29911.919999999998</v>
      </c>
      <c r="M66" s="52"/>
      <c r="N66" s="52"/>
      <c r="O66" s="53"/>
      <c r="BP66" s="33"/>
      <c r="BQ66" s="40"/>
    </row>
    <row r="67" spans="1:69" s="3" customFormat="1" ht="15" x14ac:dyDescent="0.25">
      <c r="A67" s="46"/>
      <c r="B67" s="47"/>
      <c r="C67" s="47"/>
      <c r="D67" s="47"/>
      <c r="E67" s="48" t="s">
        <v>912</v>
      </c>
      <c r="F67" s="48"/>
      <c r="G67" s="49"/>
      <c r="H67" s="50"/>
      <c r="I67" s="17"/>
      <c r="J67" s="17"/>
      <c r="K67" s="17"/>
      <c r="L67" s="51">
        <v>15726.89</v>
      </c>
      <c r="M67" s="52"/>
      <c r="N67" s="52"/>
      <c r="O67" s="53"/>
      <c r="BP67" s="33"/>
      <c r="BQ67" s="40"/>
    </row>
    <row r="68" spans="1:69" s="3" customFormat="1" ht="15" x14ac:dyDescent="0.25">
      <c r="A68" s="46"/>
      <c r="B68" s="47"/>
      <c r="C68" s="47"/>
      <c r="D68" s="47"/>
      <c r="E68" s="48" t="s">
        <v>45</v>
      </c>
      <c r="F68" s="48"/>
      <c r="G68" s="49"/>
      <c r="H68" s="50"/>
      <c r="I68" s="17"/>
      <c r="J68" s="17"/>
      <c r="K68" s="17"/>
      <c r="L68" s="51">
        <v>100668.43</v>
      </c>
      <c r="M68" s="52"/>
      <c r="N68" s="52"/>
      <c r="O68" s="53"/>
      <c r="BP68" s="33"/>
      <c r="BQ68" s="40"/>
    </row>
    <row r="69" spans="1:69" s="3" customFormat="1" ht="67.5" x14ac:dyDescent="0.25">
      <c r="A69" s="34" t="s">
        <v>913</v>
      </c>
      <c r="B69" s="35" t="s">
        <v>399</v>
      </c>
      <c r="C69" s="196" t="s">
        <v>400</v>
      </c>
      <c r="D69" s="196"/>
      <c r="E69" s="196"/>
      <c r="F69" s="34" t="s">
        <v>401</v>
      </c>
      <c r="G69" s="66">
        <v>-7.7136250000000004</v>
      </c>
      <c r="H69" s="38">
        <v>133.79</v>
      </c>
      <c r="I69" s="38"/>
      <c r="J69" s="38">
        <v>133.79</v>
      </c>
      <c r="K69" s="36" t="s">
        <v>40</v>
      </c>
      <c r="L69" s="38">
        <v>-1032.01</v>
      </c>
      <c r="M69" s="38"/>
      <c r="N69" s="39"/>
      <c r="O69" s="38">
        <v>-1032.01</v>
      </c>
      <c r="BP69" s="33"/>
      <c r="BQ69" s="40" t="s">
        <v>400</v>
      </c>
    </row>
    <row r="70" spans="1:69" s="3" customFormat="1" ht="67.5" x14ac:dyDescent="0.25">
      <c r="A70" s="34" t="s">
        <v>914</v>
      </c>
      <c r="B70" s="35" t="s">
        <v>495</v>
      </c>
      <c r="C70" s="196" t="s">
        <v>496</v>
      </c>
      <c r="D70" s="196"/>
      <c r="E70" s="196"/>
      <c r="F70" s="34" t="s">
        <v>497</v>
      </c>
      <c r="G70" s="62">
        <v>-1.85127</v>
      </c>
      <c r="H70" s="38">
        <v>655.95</v>
      </c>
      <c r="I70" s="38"/>
      <c r="J70" s="38">
        <v>655.95</v>
      </c>
      <c r="K70" s="36" t="s">
        <v>40</v>
      </c>
      <c r="L70" s="38">
        <v>-1214.3399999999999</v>
      </c>
      <c r="M70" s="38"/>
      <c r="N70" s="39"/>
      <c r="O70" s="38">
        <v>-1214.3399999999999</v>
      </c>
      <c r="BP70" s="33"/>
      <c r="BQ70" s="40" t="s">
        <v>496</v>
      </c>
    </row>
    <row r="71" spans="1:69" s="3" customFormat="1" ht="67.5" x14ac:dyDescent="0.25">
      <c r="A71" s="34" t="s">
        <v>915</v>
      </c>
      <c r="B71" s="35" t="s">
        <v>916</v>
      </c>
      <c r="C71" s="196" t="s">
        <v>917</v>
      </c>
      <c r="D71" s="196"/>
      <c r="E71" s="196"/>
      <c r="F71" s="34" t="s">
        <v>538</v>
      </c>
      <c r="G71" s="64">
        <v>-37.025399999999998</v>
      </c>
      <c r="H71" s="38">
        <v>33.56</v>
      </c>
      <c r="I71" s="38"/>
      <c r="J71" s="38">
        <v>33.56</v>
      </c>
      <c r="K71" s="36" t="s">
        <v>40</v>
      </c>
      <c r="L71" s="38">
        <v>-1242.57</v>
      </c>
      <c r="M71" s="38"/>
      <c r="N71" s="39"/>
      <c r="O71" s="38">
        <v>-1242.57</v>
      </c>
      <c r="BP71" s="33"/>
      <c r="BQ71" s="40" t="s">
        <v>917</v>
      </c>
    </row>
    <row r="72" spans="1:69" s="3" customFormat="1" ht="67.5" x14ac:dyDescent="0.25">
      <c r="A72" s="34" t="s">
        <v>918</v>
      </c>
      <c r="B72" s="35" t="s">
        <v>919</v>
      </c>
      <c r="C72" s="196" t="s">
        <v>920</v>
      </c>
      <c r="D72" s="196"/>
      <c r="E72" s="196"/>
      <c r="F72" s="34" t="s">
        <v>538</v>
      </c>
      <c r="G72" s="65">
        <v>-185.12700000000001</v>
      </c>
      <c r="H72" s="38">
        <v>80.38</v>
      </c>
      <c r="I72" s="38"/>
      <c r="J72" s="38">
        <v>80.38</v>
      </c>
      <c r="K72" s="36" t="s">
        <v>40</v>
      </c>
      <c r="L72" s="38">
        <v>-14880.51</v>
      </c>
      <c r="M72" s="38"/>
      <c r="N72" s="39"/>
      <c r="O72" s="38">
        <v>-14880.51</v>
      </c>
      <c r="BP72" s="33"/>
      <c r="BQ72" s="40" t="s">
        <v>920</v>
      </c>
    </row>
    <row r="73" spans="1:69" s="3" customFormat="1" ht="113.25" x14ac:dyDescent="0.25">
      <c r="A73" s="34" t="s">
        <v>216</v>
      </c>
      <c r="B73" s="35"/>
      <c r="C73" s="196" t="s">
        <v>921</v>
      </c>
      <c r="D73" s="196"/>
      <c r="E73" s="196"/>
      <c r="F73" s="34" t="s">
        <v>404</v>
      </c>
      <c r="G73" s="55">
        <v>12</v>
      </c>
      <c r="H73" s="38"/>
      <c r="I73" s="38"/>
      <c r="J73" s="38"/>
      <c r="K73" s="36" t="s">
        <v>40</v>
      </c>
      <c r="L73" s="38"/>
      <c r="M73" s="38"/>
      <c r="N73" s="39"/>
      <c r="O73" s="38"/>
      <c r="BP73" s="33"/>
      <c r="BQ73" s="40" t="s">
        <v>921</v>
      </c>
    </row>
    <row r="74" spans="1:69" s="3" customFormat="1" ht="113.25" x14ac:dyDescent="0.25">
      <c r="A74" s="34" t="s">
        <v>219</v>
      </c>
      <c r="B74" s="35"/>
      <c r="C74" s="196" t="s">
        <v>922</v>
      </c>
      <c r="D74" s="196"/>
      <c r="E74" s="196"/>
      <c r="F74" s="34" t="s">
        <v>404</v>
      </c>
      <c r="G74" s="55">
        <v>2</v>
      </c>
      <c r="H74" s="38"/>
      <c r="I74" s="38"/>
      <c r="J74" s="38"/>
      <c r="K74" s="36" t="s">
        <v>40</v>
      </c>
      <c r="L74" s="38"/>
      <c r="M74" s="38"/>
      <c r="N74" s="39"/>
      <c r="O74" s="38"/>
      <c r="BP74" s="33"/>
      <c r="BQ74" s="40" t="s">
        <v>922</v>
      </c>
    </row>
    <row r="75" spans="1:69" s="3" customFormat="1" ht="113.25" x14ac:dyDescent="0.25">
      <c r="A75" s="34" t="s">
        <v>222</v>
      </c>
      <c r="B75" s="35"/>
      <c r="C75" s="196" t="s">
        <v>923</v>
      </c>
      <c r="D75" s="196"/>
      <c r="E75" s="196"/>
      <c r="F75" s="34" t="s">
        <v>404</v>
      </c>
      <c r="G75" s="55">
        <v>8</v>
      </c>
      <c r="H75" s="38"/>
      <c r="I75" s="38"/>
      <c r="J75" s="38"/>
      <c r="K75" s="36" t="s">
        <v>40</v>
      </c>
      <c r="L75" s="38"/>
      <c r="M75" s="38"/>
      <c r="N75" s="39"/>
      <c r="O75" s="38"/>
      <c r="BP75" s="33"/>
      <c r="BQ75" s="40" t="s">
        <v>923</v>
      </c>
    </row>
    <row r="76" spans="1:69" s="3" customFormat="1" ht="113.25" x14ac:dyDescent="0.25">
      <c r="A76" s="34" t="s">
        <v>225</v>
      </c>
      <c r="B76" s="35"/>
      <c r="C76" s="196" t="s">
        <v>924</v>
      </c>
      <c r="D76" s="196"/>
      <c r="E76" s="196"/>
      <c r="F76" s="34" t="s">
        <v>404</v>
      </c>
      <c r="G76" s="55">
        <v>8</v>
      </c>
      <c r="H76" s="38"/>
      <c r="I76" s="38"/>
      <c r="J76" s="38"/>
      <c r="K76" s="36" t="s">
        <v>40</v>
      </c>
      <c r="L76" s="38"/>
      <c r="M76" s="38"/>
      <c r="N76" s="39"/>
      <c r="O76" s="38"/>
      <c r="BP76" s="33"/>
      <c r="BQ76" s="40" t="s">
        <v>924</v>
      </c>
    </row>
    <row r="77" spans="1:69" s="3" customFormat="1" ht="102" x14ac:dyDescent="0.25">
      <c r="A77" s="34" t="s">
        <v>228</v>
      </c>
      <c r="B77" s="35"/>
      <c r="C77" s="196" t="s">
        <v>925</v>
      </c>
      <c r="D77" s="196"/>
      <c r="E77" s="196"/>
      <c r="F77" s="34" t="s">
        <v>404</v>
      </c>
      <c r="G77" s="55">
        <v>16</v>
      </c>
      <c r="H77" s="38"/>
      <c r="I77" s="38"/>
      <c r="J77" s="38"/>
      <c r="K77" s="36" t="s">
        <v>40</v>
      </c>
      <c r="L77" s="38"/>
      <c r="M77" s="38"/>
      <c r="N77" s="39"/>
      <c r="O77" s="38"/>
      <c r="BP77" s="33"/>
      <c r="BQ77" s="40" t="s">
        <v>925</v>
      </c>
    </row>
    <row r="78" spans="1:69" s="3" customFormat="1" ht="102" x14ac:dyDescent="0.25">
      <c r="A78" s="34" t="s">
        <v>231</v>
      </c>
      <c r="B78" s="35"/>
      <c r="C78" s="196" t="s">
        <v>926</v>
      </c>
      <c r="D78" s="196"/>
      <c r="E78" s="196"/>
      <c r="F78" s="34" t="s">
        <v>404</v>
      </c>
      <c r="G78" s="55">
        <v>7</v>
      </c>
      <c r="H78" s="38"/>
      <c r="I78" s="38"/>
      <c r="J78" s="38"/>
      <c r="K78" s="36" t="s">
        <v>40</v>
      </c>
      <c r="L78" s="38"/>
      <c r="M78" s="38"/>
      <c r="N78" s="39"/>
      <c r="O78" s="38"/>
      <c r="BP78" s="33"/>
      <c r="BQ78" s="40" t="s">
        <v>926</v>
      </c>
    </row>
    <row r="79" spans="1:69" s="3" customFormat="1" ht="67.5" x14ac:dyDescent="0.25">
      <c r="A79" s="34" t="s">
        <v>234</v>
      </c>
      <c r="B79" s="35"/>
      <c r="C79" s="196" t="s">
        <v>927</v>
      </c>
      <c r="D79" s="196"/>
      <c r="E79" s="196"/>
      <c r="F79" s="34" t="s">
        <v>404</v>
      </c>
      <c r="G79" s="55">
        <v>82</v>
      </c>
      <c r="H79" s="38"/>
      <c r="I79" s="38"/>
      <c r="J79" s="38"/>
      <c r="K79" s="36" t="s">
        <v>40</v>
      </c>
      <c r="L79" s="38"/>
      <c r="M79" s="38"/>
      <c r="N79" s="39"/>
      <c r="O79" s="38"/>
      <c r="BP79" s="33"/>
      <c r="BQ79" s="40" t="s">
        <v>927</v>
      </c>
    </row>
    <row r="80" spans="1:69" s="3" customFormat="1" ht="67.5" x14ac:dyDescent="0.25">
      <c r="A80" s="34" t="s">
        <v>237</v>
      </c>
      <c r="B80" s="35"/>
      <c r="C80" s="196" t="s">
        <v>928</v>
      </c>
      <c r="D80" s="196"/>
      <c r="E80" s="196"/>
      <c r="F80" s="34" t="s">
        <v>404</v>
      </c>
      <c r="G80" s="55">
        <v>82</v>
      </c>
      <c r="H80" s="38"/>
      <c r="I80" s="38"/>
      <c r="J80" s="38"/>
      <c r="K80" s="36" t="s">
        <v>40</v>
      </c>
      <c r="L80" s="38"/>
      <c r="M80" s="38"/>
      <c r="N80" s="39"/>
      <c r="O80" s="38"/>
      <c r="BP80" s="33"/>
      <c r="BQ80" s="40" t="s">
        <v>928</v>
      </c>
    </row>
    <row r="81" spans="1:70" s="3" customFormat="1" ht="68.25" x14ac:dyDescent="0.25">
      <c r="A81" s="34" t="s">
        <v>240</v>
      </c>
      <c r="B81" s="35"/>
      <c r="C81" s="196" t="s">
        <v>929</v>
      </c>
      <c r="D81" s="196"/>
      <c r="E81" s="196"/>
      <c r="F81" s="34" t="s">
        <v>404</v>
      </c>
      <c r="G81" s="55">
        <v>50</v>
      </c>
      <c r="H81" s="38"/>
      <c r="I81" s="38"/>
      <c r="J81" s="38"/>
      <c r="K81" s="36" t="s">
        <v>40</v>
      </c>
      <c r="L81" s="38"/>
      <c r="M81" s="38"/>
      <c r="N81" s="39"/>
      <c r="O81" s="38"/>
      <c r="BP81" s="33"/>
      <c r="BQ81" s="40" t="s">
        <v>929</v>
      </c>
    </row>
    <row r="82" spans="1:70" s="3" customFormat="1" ht="67.5" x14ac:dyDescent="0.25">
      <c r="A82" s="34" t="s">
        <v>243</v>
      </c>
      <c r="B82" s="35"/>
      <c r="C82" s="196" t="s">
        <v>930</v>
      </c>
      <c r="D82" s="196"/>
      <c r="E82" s="196"/>
      <c r="F82" s="34" t="s">
        <v>404</v>
      </c>
      <c r="G82" s="55">
        <v>247</v>
      </c>
      <c r="H82" s="38"/>
      <c r="I82" s="38"/>
      <c r="J82" s="38"/>
      <c r="K82" s="36" t="s">
        <v>40</v>
      </c>
      <c r="L82" s="38"/>
      <c r="M82" s="38"/>
      <c r="N82" s="39"/>
      <c r="O82" s="38"/>
      <c r="BP82" s="33"/>
      <c r="BQ82" s="40" t="s">
        <v>930</v>
      </c>
    </row>
    <row r="83" spans="1:70" s="3" customFormat="1" ht="67.5" x14ac:dyDescent="0.25">
      <c r="A83" s="34" t="s">
        <v>931</v>
      </c>
      <c r="B83" s="35" t="s">
        <v>932</v>
      </c>
      <c r="C83" s="196" t="s">
        <v>933</v>
      </c>
      <c r="D83" s="196"/>
      <c r="E83" s="196"/>
      <c r="F83" s="34" t="s">
        <v>497</v>
      </c>
      <c r="G83" s="37">
        <v>8.77</v>
      </c>
      <c r="H83" s="38" t="s">
        <v>934</v>
      </c>
      <c r="I83" s="38" t="s">
        <v>935</v>
      </c>
      <c r="J83" s="38">
        <v>777.5</v>
      </c>
      <c r="K83" s="36" t="s">
        <v>40</v>
      </c>
      <c r="L83" s="38">
        <v>118137.95</v>
      </c>
      <c r="M83" s="38">
        <v>94164.89</v>
      </c>
      <c r="N83" s="39" t="s">
        <v>936</v>
      </c>
      <c r="O83" s="38">
        <v>6818.68</v>
      </c>
      <c r="BP83" s="33"/>
      <c r="BQ83" s="40" t="s">
        <v>933</v>
      </c>
    </row>
    <row r="84" spans="1:70" s="3" customFormat="1" ht="15" x14ac:dyDescent="0.25">
      <c r="A84" s="41"/>
      <c r="B84" s="42"/>
      <c r="C84" s="43" t="s">
        <v>937</v>
      </c>
      <c r="D84" s="44"/>
      <c r="E84" s="44"/>
      <c r="F84" s="44"/>
      <c r="G84" s="44"/>
      <c r="H84" s="44"/>
      <c r="I84" s="44"/>
      <c r="J84" s="44"/>
      <c r="K84" s="44"/>
      <c r="L84" s="44"/>
      <c r="M84" s="44"/>
      <c r="N84" s="44"/>
      <c r="O84" s="45"/>
      <c r="BP84" s="33"/>
      <c r="BQ84" s="40"/>
    </row>
    <row r="85" spans="1:70" s="3" customFormat="1" ht="15" x14ac:dyDescent="0.25">
      <c r="A85" s="46"/>
      <c r="B85" s="47"/>
      <c r="C85" s="47"/>
      <c r="D85" s="47"/>
      <c r="E85" s="48" t="s">
        <v>938</v>
      </c>
      <c r="F85" s="48"/>
      <c r="G85" s="49"/>
      <c r="H85" s="50"/>
      <c r="I85" s="17"/>
      <c r="J85" s="17"/>
      <c r="K85" s="17"/>
      <c r="L85" s="51">
        <v>91395.07</v>
      </c>
      <c r="M85" s="52"/>
      <c r="N85" s="52"/>
      <c r="O85" s="53"/>
      <c r="BP85" s="33"/>
      <c r="BQ85" s="40"/>
    </row>
    <row r="86" spans="1:70" s="3" customFormat="1" ht="15" x14ac:dyDescent="0.25">
      <c r="A86" s="46"/>
      <c r="B86" s="47"/>
      <c r="C86" s="47"/>
      <c r="D86" s="47"/>
      <c r="E86" s="48" t="s">
        <v>939</v>
      </c>
      <c r="F86" s="48"/>
      <c r="G86" s="49"/>
      <c r="H86" s="50"/>
      <c r="I86" s="17"/>
      <c r="J86" s="17"/>
      <c r="K86" s="17"/>
      <c r="L86" s="51">
        <v>48053.08</v>
      </c>
      <c r="M86" s="52"/>
      <c r="N86" s="52"/>
      <c r="O86" s="53"/>
      <c r="BP86" s="33"/>
      <c r="BQ86" s="40"/>
    </row>
    <row r="87" spans="1:70" s="3" customFormat="1" ht="15" x14ac:dyDescent="0.25">
      <c r="A87" s="46"/>
      <c r="B87" s="47"/>
      <c r="C87" s="47"/>
      <c r="D87" s="47"/>
      <c r="E87" s="48" t="s">
        <v>45</v>
      </c>
      <c r="F87" s="48"/>
      <c r="G87" s="49"/>
      <c r="H87" s="50"/>
      <c r="I87" s="17"/>
      <c r="J87" s="17"/>
      <c r="K87" s="17"/>
      <c r="L87" s="51">
        <v>257586.1</v>
      </c>
      <c r="M87" s="52"/>
      <c r="N87" s="52"/>
      <c r="O87" s="53"/>
      <c r="BP87" s="33"/>
      <c r="BQ87" s="40"/>
    </row>
    <row r="88" spans="1:70" s="3" customFormat="1" ht="79.5" x14ac:dyDescent="0.25">
      <c r="A88" s="34" t="s">
        <v>249</v>
      </c>
      <c r="B88" s="35"/>
      <c r="C88" s="196" t="s">
        <v>940</v>
      </c>
      <c r="D88" s="196"/>
      <c r="E88" s="196"/>
      <c r="F88" s="34" t="s">
        <v>404</v>
      </c>
      <c r="G88" s="55">
        <v>2</v>
      </c>
      <c r="H88" s="38"/>
      <c r="I88" s="38"/>
      <c r="J88" s="38"/>
      <c r="K88" s="36" t="s">
        <v>40</v>
      </c>
      <c r="L88" s="38"/>
      <c r="M88" s="38"/>
      <c r="N88" s="39"/>
      <c r="O88" s="38"/>
      <c r="BP88" s="33"/>
      <c r="BQ88" s="40" t="s">
        <v>940</v>
      </c>
    </row>
    <row r="89" spans="1:70" s="3" customFormat="1" ht="79.5" x14ac:dyDescent="0.25">
      <c r="A89" s="34" t="s">
        <v>252</v>
      </c>
      <c r="B89" s="35"/>
      <c r="C89" s="196" t="s">
        <v>941</v>
      </c>
      <c r="D89" s="196"/>
      <c r="E89" s="196"/>
      <c r="F89" s="34" t="s">
        <v>404</v>
      </c>
      <c r="G89" s="55">
        <v>132</v>
      </c>
      <c r="H89" s="38"/>
      <c r="I89" s="38"/>
      <c r="J89" s="38"/>
      <c r="K89" s="36" t="s">
        <v>40</v>
      </c>
      <c r="L89" s="38"/>
      <c r="M89" s="38"/>
      <c r="N89" s="39"/>
      <c r="O89" s="38"/>
      <c r="BP89" s="33"/>
      <c r="BQ89" s="40" t="s">
        <v>941</v>
      </c>
    </row>
    <row r="90" spans="1:70" s="3" customFormat="1" ht="90.75" x14ac:dyDescent="0.25">
      <c r="A90" s="34" t="s">
        <v>255</v>
      </c>
      <c r="B90" s="35"/>
      <c r="C90" s="196" t="s">
        <v>942</v>
      </c>
      <c r="D90" s="196"/>
      <c r="E90" s="196"/>
      <c r="F90" s="34" t="s">
        <v>404</v>
      </c>
      <c r="G90" s="55">
        <v>54</v>
      </c>
      <c r="H90" s="38"/>
      <c r="I90" s="38"/>
      <c r="J90" s="38"/>
      <c r="K90" s="36" t="s">
        <v>40</v>
      </c>
      <c r="L90" s="38"/>
      <c r="M90" s="38"/>
      <c r="N90" s="39"/>
      <c r="O90" s="38"/>
      <c r="BP90" s="33"/>
      <c r="BQ90" s="40" t="s">
        <v>942</v>
      </c>
    </row>
    <row r="91" spans="1:70" s="3" customFormat="1" ht="79.5" x14ac:dyDescent="0.25">
      <c r="A91" s="34" t="s">
        <v>258</v>
      </c>
      <c r="B91" s="35"/>
      <c r="C91" s="196" t="s">
        <v>943</v>
      </c>
      <c r="D91" s="196"/>
      <c r="E91" s="196"/>
      <c r="F91" s="34" t="s">
        <v>404</v>
      </c>
      <c r="G91" s="55">
        <v>406</v>
      </c>
      <c r="H91" s="38"/>
      <c r="I91" s="38"/>
      <c r="J91" s="38"/>
      <c r="K91" s="36" t="s">
        <v>40</v>
      </c>
      <c r="L91" s="38"/>
      <c r="M91" s="38"/>
      <c r="N91" s="39"/>
      <c r="O91" s="38"/>
      <c r="BP91" s="33"/>
      <c r="BQ91" s="40" t="s">
        <v>943</v>
      </c>
    </row>
    <row r="92" spans="1:70" s="3" customFormat="1" ht="79.5" x14ac:dyDescent="0.25">
      <c r="A92" s="34" t="s">
        <v>260</v>
      </c>
      <c r="B92" s="35"/>
      <c r="C92" s="196" t="s">
        <v>944</v>
      </c>
      <c r="D92" s="196"/>
      <c r="E92" s="196"/>
      <c r="F92" s="34" t="s">
        <v>404</v>
      </c>
      <c r="G92" s="55">
        <v>283</v>
      </c>
      <c r="H92" s="38"/>
      <c r="I92" s="38"/>
      <c r="J92" s="38"/>
      <c r="K92" s="36" t="s">
        <v>40</v>
      </c>
      <c r="L92" s="38"/>
      <c r="M92" s="38"/>
      <c r="N92" s="39"/>
      <c r="O92" s="38"/>
      <c r="BP92" s="33"/>
      <c r="BQ92" s="40" t="s">
        <v>944</v>
      </c>
    </row>
    <row r="93" spans="1:70" s="3" customFormat="1" ht="15" x14ac:dyDescent="0.25">
      <c r="A93" s="197" t="s">
        <v>945</v>
      </c>
      <c r="B93" s="198"/>
      <c r="C93" s="198"/>
      <c r="D93" s="198"/>
      <c r="E93" s="198"/>
      <c r="F93" s="198"/>
      <c r="G93" s="198"/>
      <c r="H93" s="198"/>
      <c r="I93" s="198"/>
      <c r="J93" s="198"/>
      <c r="K93" s="198"/>
      <c r="L93" s="198"/>
      <c r="M93" s="198"/>
      <c r="N93" s="198"/>
      <c r="O93" s="199"/>
      <c r="BP93" s="33"/>
      <c r="BQ93" s="40"/>
      <c r="BR93" s="56" t="s">
        <v>945</v>
      </c>
    </row>
    <row r="94" spans="1:70" s="3" customFormat="1" ht="67.5" x14ac:dyDescent="0.25">
      <c r="A94" s="34" t="s">
        <v>263</v>
      </c>
      <c r="B94" s="35"/>
      <c r="C94" s="196" t="s">
        <v>946</v>
      </c>
      <c r="D94" s="196"/>
      <c r="E94" s="196"/>
      <c r="F94" s="34" t="s">
        <v>404</v>
      </c>
      <c r="G94" s="55">
        <v>132</v>
      </c>
      <c r="H94" s="38"/>
      <c r="I94" s="38"/>
      <c r="J94" s="38"/>
      <c r="K94" s="36" t="s">
        <v>40</v>
      </c>
      <c r="L94" s="38"/>
      <c r="M94" s="38"/>
      <c r="N94" s="39"/>
      <c r="O94" s="38"/>
      <c r="BP94" s="33"/>
      <c r="BQ94" s="40" t="s">
        <v>946</v>
      </c>
      <c r="BR94" s="56"/>
    </row>
    <row r="95" spans="1:70" s="3" customFormat="1" ht="79.5" x14ac:dyDescent="0.25">
      <c r="A95" s="34" t="s">
        <v>266</v>
      </c>
      <c r="B95" s="35"/>
      <c r="C95" s="196" t="s">
        <v>947</v>
      </c>
      <c r="D95" s="196"/>
      <c r="E95" s="196"/>
      <c r="F95" s="34" t="s">
        <v>404</v>
      </c>
      <c r="G95" s="55">
        <v>993</v>
      </c>
      <c r="H95" s="38"/>
      <c r="I95" s="38"/>
      <c r="J95" s="38"/>
      <c r="K95" s="36" t="s">
        <v>40</v>
      </c>
      <c r="L95" s="38"/>
      <c r="M95" s="38"/>
      <c r="N95" s="39"/>
      <c r="O95" s="38"/>
      <c r="BP95" s="33"/>
      <c r="BQ95" s="40" t="s">
        <v>947</v>
      </c>
      <c r="BR95" s="56"/>
    </row>
    <row r="96" spans="1:70" s="3" customFormat="1" ht="67.5" x14ac:dyDescent="0.25">
      <c r="A96" s="34" t="s">
        <v>268</v>
      </c>
      <c r="B96" s="35"/>
      <c r="C96" s="196" t="s">
        <v>948</v>
      </c>
      <c r="D96" s="196"/>
      <c r="E96" s="196"/>
      <c r="F96" s="34" t="s">
        <v>404</v>
      </c>
      <c r="G96" s="55">
        <v>63</v>
      </c>
      <c r="H96" s="38"/>
      <c r="I96" s="38"/>
      <c r="J96" s="38"/>
      <c r="K96" s="36" t="s">
        <v>40</v>
      </c>
      <c r="L96" s="38"/>
      <c r="M96" s="38"/>
      <c r="N96" s="39"/>
      <c r="O96" s="38"/>
      <c r="BP96" s="33"/>
      <c r="BQ96" s="40" t="s">
        <v>948</v>
      </c>
      <c r="BR96" s="56"/>
    </row>
    <row r="97" spans="1:70" s="3" customFormat="1" ht="67.5" x14ac:dyDescent="0.25">
      <c r="A97" s="34" t="s">
        <v>271</v>
      </c>
      <c r="B97" s="35"/>
      <c r="C97" s="196" t="s">
        <v>464</v>
      </c>
      <c r="D97" s="196"/>
      <c r="E97" s="196"/>
      <c r="F97" s="34" t="s">
        <v>404</v>
      </c>
      <c r="G97" s="55">
        <v>12300</v>
      </c>
      <c r="H97" s="38"/>
      <c r="I97" s="38"/>
      <c r="J97" s="38"/>
      <c r="K97" s="36" t="s">
        <v>40</v>
      </c>
      <c r="L97" s="38"/>
      <c r="M97" s="38"/>
      <c r="N97" s="39"/>
      <c r="O97" s="38"/>
      <c r="BP97" s="33"/>
      <c r="BQ97" s="40" t="s">
        <v>464</v>
      </c>
      <c r="BR97" s="56"/>
    </row>
    <row r="98" spans="1:70" s="3" customFormat="1" ht="67.5" x14ac:dyDescent="0.25">
      <c r="A98" s="34" t="s">
        <v>274</v>
      </c>
      <c r="B98" s="35"/>
      <c r="C98" s="196" t="s">
        <v>465</v>
      </c>
      <c r="D98" s="196"/>
      <c r="E98" s="196"/>
      <c r="F98" s="34" t="s">
        <v>404</v>
      </c>
      <c r="G98" s="55">
        <v>32200</v>
      </c>
      <c r="H98" s="38"/>
      <c r="I98" s="38"/>
      <c r="J98" s="38"/>
      <c r="K98" s="36" t="s">
        <v>40</v>
      </c>
      <c r="L98" s="38"/>
      <c r="M98" s="38"/>
      <c r="N98" s="39"/>
      <c r="O98" s="38"/>
      <c r="BP98" s="33"/>
      <c r="BQ98" s="40" t="s">
        <v>465</v>
      </c>
      <c r="BR98" s="56"/>
    </row>
    <row r="99" spans="1:70" s="3" customFormat="1" ht="67.5" x14ac:dyDescent="0.25">
      <c r="A99" s="34" t="s">
        <v>277</v>
      </c>
      <c r="B99" s="35"/>
      <c r="C99" s="196" t="s">
        <v>949</v>
      </c>
      <c r="D99" s="196"/>
      <c r="E99" s="196"/>
      <c r="F99" s="34" t="s">
        <v>404</v>
      </c>
      <c r="G99" s="55">
        <v>500</v>
      </c>
      <c r="H99" s="38"/>
      <c r="I99" s="38"/>
      <c r="J99" s="38"/>
      <c r="K99" s="36" t="s">
        <v>40</v>
      </c>
      <c r="L99" s="38"/>
      <c r="M99" s="38"/>
      <c r="N99" s="39"/>
      <c r="O99" s="38"/>
      <c r="BP99" s="33"/>
      <c r="BQ99" s="40" t="s">
        <v>949</v>
      </c>
      <c r="BR99" s="56"/>
    </row>
    <row r="100" spans="1:70" s="3" customFormat="1" ht="67.5" x14ac:dyDescent="0.25">
      <c r="A100" s="34" t="s">
        <v>280</v>
      </c>
      <c r="B100" s="35"/>
      <c r="C100" s="196" t="s">
        <v>466</v>
      </c>
      <c r="D100" s="196"/>
      <c r="E100" s="196"/>
      <c r="F100" s="34" t="s">
        <v>404</v>
      </c>
      <c r="G100" s="55">
        <v>2700</v>
      </c>
      <c r="H100" s="38"/>
      <c r="I100" s="38"/>
      <c r="J100" s="38"/>
      <c r="K100" s="36" t="s">
        <v>40</v>
      </c>
      <c r="L100" s="38"/>
      <c r="M100" s="38"/>
      <c r="N100" s="39"/>
      <c r="O100" s="38"/>
      <c r="BP100" s="33"/>
      <c r="BQ100" s="40" t="s">
        <v>466</v>
      </c>
      <c r="BR100" s="56"/>
    </row>
    <row r="101" spans="1:70" s="3" customFormat="1" ht="67.5" x14ac:dyDescent="0.25">
      <c r="A101" s="34" t="s">
        <v>283</v>
      </c>
      <c r="B101" s="35"/>
      <c r="C101" s="196" t="s">
        <v>467</v>
      </c>
      <c r="D101" s="196"/>
      <c r="E101" s="196"/>
      <c r="F101" s="34" t="s">
        <v>404</v>
      </c>
      <c r="G101" s="55">
        <v>900</v>
      </c>
      <c r="H101" s="38"/>
      <c r="I101" s="38"/>
      <c r="J101" s="38"/>
      <c r="K101" s="36" t="s">
        <v>40</v>
      </c>
      <c r="L101" s="38"/>
      <c r="M101" s="38"/>
      <c r="N101" s="39"/>
      <c r="O101" s="38"/>
      <c r="BP101" s="33"/>
      <c r="BQ101" s="40" t="s">
        <v>467</v>
      </c>
      <c r="BR101" s="56"/>
    </row>
    <row r="102" spans="1:70" s="3" customFormat="1" ht="67.5" x14ac:dyDescent="0.25">
      <c r="A102" s="34" t="s">
        <v>286</v>
      </c>
      <c r="B102" s="35"/>
      <c r="C102" s="196" t="s">
        <v>950</v>
      </c>
      <c r="D102" s="196"/>
      <c r="E102" s="196"/>
      <c r="F102" s="34" t="s">
        <v>404</v>
      </c>
      <c r="G102" s="55">
        <v>100</v>
      </c>
      <c r="H102" s="38"/>
      <c r="I102" s="38"/>
      <c r="J102" s="38"/>
      <c r="K102" s="36" t="s">
        <v>40</v>
      </c>
      <c r="L102" s="38"/>
      <c r="M102" s="38"/>
      <c r="N102" s="39"/>
      <c r="O102" s="38"/>
      <c r="BP102" s="33"/>
      <c r="BQ102" s="40" t="s">
        <v>950</v>
      </c>
      <c r="BR102" s="56"/>
    </row>
    <row r="103" spans="1:70" s="3" customFormat="1" ht="67.5" x14ac:dyDescent="0.25">
      <c r="A103" s="34" t="s">
        <v>675</v>
      </c>
      <c r="B103" s="35"/>
      <c r="C103" s="196" t="s">
        <v>951</v>
      </c>
      <c r="D103" s="196"/>
      <c r="E103" s="196"/>
      <c r="F103" s="34" t="s">
        <v>404</v>
      </c>
      <c r="G103" s="55">
        <v>4600</v>
      </c>
      <c r="H103" s="38"/>
      <c r="I103" s="38"/>
      <c r="J103" s="38"/>
      <c r="K103" s="36" t="s">
        <v>40</v>
      </c>
      <c r="L103" s="38"/>
      <c r="M103" s="38"/>
      <c r="N103" s="39"/>
      <c r="O103" s="38"/>
      <c r="BP103" s="33"/>
      <c r="BQ103" s="40" t="s">
        <v>951</v>
      </c>
      <c r="BR103" s="56"/>
    </row>
    <row r="104" spans="1:70" s="3" customFormat="1" ht="67.5" x14ac:dyDescent="0.25">
      <c r="A104" s="34" t="s">
        <v>297</v>
      </c>
      <c r="B104" s="35"/>
      <c r="C104" s="196" t="s">
        <v>952</v>
      </c>
      <c r="D104" s="196"/>
      <c r="E104" s="196"/>
      <c r="F104" s="34" t="s">
        <v>404</v>
      </c>
      <c r="G104" s="55">
        <v>200</v>
      </c>
      <c r="H104" s="38"/>
      <c r="I104" s="38"/>
      <c r="J104" s="38"/>
      <c r="K104" s="36" t="s">
        <v>40</v>
      </c>
      <c r="L104" s="38"/>
      <c r="M104" s="38"/>
      <c r="N104" s="39"/>
      <c r="O104" s="38"/>
      <c r="BP104" s="33"/>
      <c r="BQ104" s="40" t="s">
        <v>952</v>
      </c>
      <c r="BR104" s="56"/>
    </row>
    <row r="105" spans="1:70" s="3" customFormat="1" ht="67.5" x14ac:dyDescent="0.25">
      <c r="A105" s="34" t="s">
        <v>677</v>
      </c>
      <c r="B105" s="35"/>
      <c r="C105" s="196" t="s">
        <v>953</v>
      </c>
      <c r="D105" s="196"/>
      <c r="E105" s="196"/>
      <c r="F105" s="34" t="s">
        <v>954</v>
      </c>
      <c r="G105" s="55">
        <v>2</v>
      </c>
      <c r="H105" s="38"/>
      <c r="I105" s="38"/>
      <c r="J105" s="38"/>
      <c r="K105" s="36" t="s">
        <v>40</v>
      </c>
      <c r="L105" s="38"/>
      <c r="M105" s="38"/>
      <c r="N105" s="39"/>
      <c r="O105" s="38"/>
      <c r="BP105" s="33"/>
      <c r="BQ105" s="40" t="s">
        <v>953</v>
      </c>
      <c r="BR105" s="56"/>
    </row>
    <row r="106" spans="1:70" s="3" customFormat="1" ht="67.5" x14ac:dyDescent="0.25">
      <c r="A106" s="34" t="s">
        <v>678</v>
      </c>
      <c r="B106" s="35"/>
      <c r="C106" s="196" t="s">
        <v>955</v>
      </c>
      <c r="D106" s="196"/>
      <c r="E106" s="196"/>
      <c r="F106" s="34" t="s">
        <v>954</v>
      </c>
      <c r="G106" s="55">
        <v>4</v>
      </c>
      <c r="H106" s="38"/>
      <c r="I106" s="38"/>
      <c r="J106" s="38"/>
      <c r="K106" s="36" t="s">
        <v>40</v>
      </c>
      <c r="L106" s="38"/>
      <c r="M106" s="38"/>
      <c r="N106" s="39"/>
      <c r="O106" s="38"/>
      <c r="BP106" s="33"/>
      <c r="BQ106" s="40" t="s">
        <v>955</v>
      </c>
      <c r="BR106" s="56"/>
    </row>
    <row r="107" spans="1:70" s="3" customFormat="1" ht="67.5" x14ac:dyDescent="0.25">
      <c r="A107" s="34" t="s">
        <v>680</v>
      </c>
      <c r="B107" s="35"/>
      <c r="C107" s="196" t="s">
        <v>956</v>
      </c>
      <c r="D107" s="196"/>
      <c r="E107" s="196"/>
      <c r="F107" s="34" t="s">
        <v>954</v>
      </c>
      <c r="G107" s="55">
        <v>19</v>
      </c>
      <c r="H107" s="38"/>
      <c r="I107" s="38"/>
      <c r="J107" s="38"/>
      <c r="K107" s="36" t="s">
        <v>40</v>
      </c>
      <c r="L107" s="38"/>
      <c r="M107" s="38"/>
      <c r="N107" s="39"/>
      <c r="O107" s="38"/>
      <c r="BP107" s="33"/>
      <c r="BQ107" s="40" t="s">
        <v>956</v>
      </c>
      <c r="BR107" s="56"/>
    </row>
    <row r="108" spans="1:70" s="3" customFormat="1" ht="67.5" x14ac:dyDescent="0.25">
      <c r="A108" s="34" t="s">
        <v>309</v>
      </c>
      <c r="B108" s="35"/>
      <c r="C108" s="196" t="s">
        <v>957</v>
      </c>
      <c r="D108" s="196"/>
      <c r="E108" s="196"/>
      <c r="F108" s="34" t="s">
        <v>954</v>
      </c>
      <c r="G108" s="55">
        <v>4</v>
      </c>
      <c r="H108" s="38"/>
      <c r="I108" s="38"/>
      <c r="J108" s="38"/>
      <c r="K108" s="36" t="s">
        <v>40</v>
      </c>
      <c r="L108" s="38"/>
      <c r="M108" s="38"/>
      <c r="N108" s="39"/>
      <c r="O108" s="38"/>
      <c r="BP108" s="33"/>
      <c r="BQ108" s="40" t="s">
        <v>957</v>
      </c>
      <c r="BR108" s="56"/>
    </row>
    <row r="109" spans="1:70" s="3" customFormat="1" ht="67.5" x14ac:dyDescent="0.25">
      <c r="A109" s="34" t="s">
        <v>539</v>
      </c>
      <c r="B109" s="35"/>
      <c r="C109" s="196" t="s">
        <v>958</v>
      </c>
      <c r="D109" s="196"/>
      <c r="E109" s="196"/>
      <c r="F109" s="34" t="s">
        <v>954</v>
      </c>
      <c r="G109" s="55">
        <v>4</v>
      </c>
      <c r="H109" s="38"/>
      <c r="I109" s="38"/>
      <c r="J109" s="38"/>
      <c r="K109" s="36" t="s">
        <v>40</v>
      </c>
      <c r="L109" s="38"/>
      <c r="M109" s="38"/>
      <c r="N109" s="39"/>
      <c r="O109" s="38"/>
      <c r="BP109" s="33"/>
      <c r="BQ109" s="40" t="s">
        <v>958</v>
      </c>
      <c r="BR109" s="56"/>
    </row>
    <row r="110" spans="1:70" s="3" customFormat="1" ht="15" x14ac:dyDescent="0.25">
      <c r="A110" s="197" t="s">
        <v>959</v>
      </c>
      <c r="B110" s="198"/>
      <c r="C110" s="198"/>
      <c r="D110" s="198"/>
      <c r="E110" s="198"/>
      <c r="F110" s="198"/>
      <c r="G110" s="198"/>
      <c r="H110" s="198"/>
      <c r="I110" s="198"/>
      <c r="J110" s="198"/>
      <c r="K110" s="198"/>
      <c r="L110" s="198"/>
      <c r="M110" s="198"/>
      <c r="N110" s="198"/>
      <c r="O110" s="199"/>
      <c r="BP110" s="33"/>
      <c r="BQ110" s="40"/>
      <c r="BR110" s="56" t="s">
        <v>959</v>
      </c>
    </row>
    <row r="111" spans="1:70" s="3" customFormat="1" ht="67.5" x14ac:dyDescent="0.25">
      <c r="A111" s="34" t="s">
        <v>960</v>
      </c>
      <c r="B111" s="35" t="s">
        <v>390</v>
      </c>
      <c r="C111" s="196" t="s">
        <v>391</v>
      </c>
      <c r="D111" s="196"/>
      <c r="E111" s="196"/>
      <c r="F111" s="34" t="s">
        <v>392</v>
      </c>
      <c r="G111" s="62">
        <v>73.45299</v>
      </c>
      <c r="H111" s="38" t="s">
        <v>393</v>
      </c>
      <c r="I111" s="38" t="s">
        <v>394</v>
      </c>
      <c r="J111" s="38">
        <v>637.72</v>
      </c>
      <c r="K111" s="36" t="s">
        <v>40</v>
      </c>
      <c r="L111" s="38">
        <v>2015587.51</v>
      </c>
      <c r="M111" s="38">
        <v>1577200.23</v>
      </c>
      <c r="N111" s="39" t="s">
        <v>961</v>
      </c>
      <c r="O111" s="38">
        <v>46842.44</v>
      </c>
      <c r="BP111" s="33"/>
      <c r="BQ111" s="40" t="s">
        <v>391</v>
      </c>
      <c r="BR111" s="56"/>
    </row>
    <row r="112" spans="1:70" s="3" customFormat="1" ht="15" x14ac:dyDescent="0.25">
      <c r="A112" s="41"/>
      <c r="B112" s="42"/>
      <c r="C112" s="43" t="s">
        <v>962</v>
      </c>
      <c r="D112" s="44"/>
      <c r="E112" s="44"/>
      <c r="F112" s="44"/>
      <c r="G112" s="44"/>
      <c r="H112" s="44"/>
      <c r="I112" s="44"/>
      <c r="J112" s="44"/>
      <c r="K112" s="44"/>
      <c r="L112" s="44"/>
      <c r="M112" s="44"/>
      <c r="N112" s="44"/>
      <c r="O112" s="45"/>
      <c r="BP112" s="33"/>
      <c r="BQ112" s="40"/>
      <c r="BR112" s="56"/>
    </row>
    <row r="113" spans="1:70" s="3" customFormat="1" ht="15" x14ac:dyDescent="0.25">
      <c r="A113" s="46"/>
      <c r="B113" s="47"/>
      <c r="C113" s="47"/>
      <c r="D113" s="47"/>
      <c r="E113" s="48" t="s">
        <v>963</v>
      </c>
      <c r="F113" s="48"/>
      <c r="G113" s="49"/>
      <c r="H113" s="50"/>
      <c r="I113" s="17"/>
      <c r="J113" s="17"/>
      <c r="K113" s="17"/>
      <c r="L113" s="51">
        <v>1586484.03</v>
      </c>
      <c r="M113" s="52"/>
      <c r="N113" s="52"/>
      <c r="O113" s="53"/>
      <c r="BP113" s="33"/>
      <c r="BQ113" s="40"/>
      <c r="BR113" s="56"/>
    </row>
    <row r="114" spans="1:70" s="3" customFormat="1" ht="15" x14ac:dyDescent="0.25">
      <c r="A114" s="46"/>
      <c r="B114" s="47"/>
      <c r="C114" s="47"/>
      <c r="D114" s="47"/>
      <c r="E114" s="48" t="s">
        <v>964</v>
      </c>
      <c r="F114" s="48"/>
      <c r="G114" s="49"/>
      <c r="H114" s="50"/>
      <c r="I114" s="17"/>
      <c r="J114" s="17"/>
      <c r="K114" s="17"/>
      <c r="L114" s="51">
        <v>834130.78</v>
      </c>
      <c r="M114" s="52"/>
      <c r="N114" s="52"/>
      <c r="O114" s="53"/>
      <c r="BP114" s="33"/>
      <c r="BQ114" s="40"/>
      <c r="BR114" s="56"/>
    </row>
    <row r="115" spans="1:70" s="3" customFormat="1" ht="15" x14ac:dyDescent="0.25">
      <c r="A115" s="46"/>
      <c r="B115" s="47"/>
      <c r="C115" s="47"/>
      <c r="D115" s="47"/>
      <c r="E115" s="48" t="s">
        <v>45</v>
      </c>
      <c r="F115" s="48"/>
      <c r="G115" s="49"/>
      <c r="H115" s="50"/>
      <c r="I115" s="17"/>
      <c r="J115" s="17"/>
      <c r="K115" s="17"/>
      <c r="L115" s="51">
        <v>4436202.32</v>
      </c>
      <c r="M115" s="52"/>
      <c r="N115" s="52"/>
      <c r="O115" s="53"/>
      <c r="BP115" s="33"/>
      <c r="BQ115" s="40"/>
      <c r="BR115" s="56"/>
    </row>
    <row r="116" spans="1:70" s="3" customFormat="1" ht="67.5" x14ac:dyDescent="0.25">
      <c r="A116" s="34" t="s">
        <v>545</v>
      </c>
      <c r="B116" s="35"/>
      <c r="C116" s="196" t="s">
        <v>965</v>
      </c>
      <c r="D116" s="196"/>
      <c r="E116" s="196"/>
      <c r="F116" s="34" t="s">
        <v>404</v>
      </c>
      <c r="G116" s="55">
        <v>321</v>
      </c>
      <c r="H116" s="38"/>
      <c r="I116" s="38"/>
      <c r="J116" s="38"/>
      <c r="K116" s="36" t="s">
        <v>40</v>
      </c>
      <c r="L116" s="38"/>
      <c r="M116" s="38"/>
      <c r="N116" s="39"/>
      <c r="O116" s="38"/>
      <c r="BP116" s="33"/>
      <c r="BQ116" s="40" t="s">
        <v>965</v>
      </c>
      <c r="BR116" s="56"/>
    </row>
    <row r="117" spans="1:70" s="3" customFormat="1" ht="67.5" x14ac:dyDescent="0.25">
      <c r="A117" s="34" t="s">
        <v>315</v>
      </c>
      <c r="B117" s="35"/>
      <c r="C117" s="196" t="s">
        <v>966</v>
      </c>
      <c r="D117" s="196"/>
      <c r="E117" s="196"/>
      <c r="F117" s="34" t="s">
        <v>404</v>
      </c>
      <c r="G117" s="55">
        <v>1272</v>
      </c>
      <c r="H117" s="38"/>
      <c r="I117" s="38"/>
      <c r="J117" s="38"/>
      <c r="K117" s="36" t="s">
        <v>40</v>
      </c>
      <c r="L117" s="38"/>
      <c r="M117" s="38"/>
      <c r="N117" s="39"/>
      <c r="O117" s="38"/>
      <c r="BP117" s="33"/>
      <c r="BQ117" s="40" t="s">
        <v>966</v>
      </c>
      <c r="BR117" s="56"/>
    </row>
    <row r="118" spans="1:70" s="3" customFormat="1" ht="67.5" x14ac:dyDescent="0.25">
      <c r="A118" s="34" t="s">
        <v>548</v>
      </c>
      <c r="B118" s="35"/>
      <c r="C118" s="196" t="s">
        <v>967</v>
      </c>
      <c r="D118" s="196"/>
      <c r="E118" s="196"/>
      <c r="F118" s="34" t="s">
        <v>404</v>
      </c>
      <c r="G118" s="55">
        <v>14</v>
      </c>
      <c r="H118" s="38"/>
      <c r="I118" s="38"/>
      <c r="J118" s="38"/>
      <c r="K118" s="36" t="s">
        <v>40</v>
      </c>
      <c r="L118" s="38"/>
      <c r="M118" s="38"/>
      <c r="N118" s="39"/>
      <c r="O118" s="38"/>
      <c r="BP118" s="33"/>
      <c r="BQ118" s="40" t="s">
        <v>967</v>
      </c>
      <c r="BR118" s="56"/>
    </row>
    <row r="119" spans="1:70" s="3" customFormat="1" ht="67.5" x14ac:dyDescent="0.25">
      <c r="A119" s="34" t="s">
        <v>686</v>
      </c>
      <c r="B119" s="35"/>
      <c r="C119" s="196" t="s">
        <v>968</v>
      </c>
      <c r="D119" s="196"/>
      <c r="E119" s="196"/>
      <c r="F119" s="34" t="s">
        <v>404</v>
      </c>
      <c r="G119" s="55">
        <v>64</v>
      </c>
      <c r="H119" s="38"/>
      <c r="I119" s="38"/>
      <c r="J119" s="38"/>
      <c r="K119" s="36" t="s">
        <v>40</v>
      </c>
      <c r="L119" s="38"/>
      <c r="M119" s="38"/>
      <c r="N119" s="39"/>
      <c r="O119" s="38"/>
      <c r="BP119" s="33"/>
      <c r="BQ119" s="40" t="s">
        <v>968</v>
      </c>
      <c r="BR119" s="56"/>
    </row>
    <row r="120" spans="1:70" s="3" customFormat="1" ht="67.5" x14ac:dyDescent="0.25">
      <c r="A120" s="34" t="s">
        <v>322</v>
      </c>
      <c r="B120" s="35"/>
      <c r="C120" s="196" t="s">
        <v>969</v>
      </c>
      <c r="D120" s="196"/>
      <c r="E120" s="196"/>
      <c r="F120" s="34" t="s">
        <v>404</v>
      </c>
      <c r="G120" s="55">
        <v>161</v>
      </c>
      <c r="H120" s="38"/>
      <c r="I120" s="38"/>
      <c r="J120" s="38"/>
      <c r="K120" s="36" t="s">
        <v>40</v>
      </c>
      <c r="L120" s="38"/>
      <c r="M120" s="38"/>
      <c r="N120" s="39"/>
      <c r="O120" s="38"/>
      <c r="BP120" s="33"/>
      <c r="BQ120" s="40" t="s">
        <v>969</v>
      </c>
      <c r="BR120" s="56"/>
    </row>
    <row r="121" spans="1:70" s="3" customFormat="1" ht="67.5" x14ac:dyDescent="0.25">
      <c r="A121" s="34" t="s">
        <v>561</v>
      </c>
      <c r="B121" s="35"/>
      <c r="C121" s="196" t="s">
        <v>970</v>
      </c>
      <c r="D121" s="196"/>
      <c r="E121" s="196"/>
      <c r="F121" s="34" t="s">
        <v>404</v>
      </c>
      <c r="G121" s="55">
        <v>1272</v>
      </c>
      <c r="H121" s="38"/>
      <c r="I121" s="38"/>
      <c r="J121" s="38"/>
      <c r="K121" s="36" t="s">
        <v>40</v>
      </c>
      <c r="L121" s="38"/>
      <c r="M121" s="38"/>
      <c r="N121" s="39"/>
      <c r="O121" s="38"/>
      <c r="BP121" s="33"/>
      <c r="BQ121" s="40" t="s">
        <v>970</v>
      </c>
      <c r="BR121" s="56"/>
    </row>
    <row r="122" spans="1:70" s="3" customFormat="1" ht="67.5" x14ac:dyDescent="0.25">
      <c r="A122" s="34" t="s">
        <v>329</v>
      </c>
      <c r="B122" s="35"/>
      <c r="C122" s="196" t="s">
        <v>971</v>
      </c>
      <c r="D122" s="196"/>
      <c r="E122" s="196"/>
      <c r="F122" s="34" t="s">
        <v>404</v>
      </c>
      <c r="G122" s="55">
        <v>321</v>
      </c>
      <c r="H122" s="38"/>
      <c r="I122" s="38"/>
      <c r="J122" s="38"/>
      <c r="K122" s="36" t="s">
        <v>40</v>
      </c>
      <c r="L122" s="38"/>
      <c r="M122" s="38"/>
      <c r="N122" s="39"/>
      <c r="O122" s="38"/>
      <c r="BP122" s="33"/>
      <c r="BQ122" s="40" t="s">
        <v>971</v>
      </c>
      <c r="BR122" s="56"/>
    </row>
    <row r="123" spans="1:70" s="3" customFormat="1" ht="67.5" x14ac:dyDescent="0.25">
      <c r="A123" s="34" t="s">
        <v>332</v>
      </c>
      <c r="B123" s="35"/>
      <c r="C123" s="196" t="s">
        <v>642</v>
      </c>
      <c r="D123" s="196"/>
      <c r="E123" s="196"/>
      <c r="F123" s="34" t="s">
        <v>404</v>
      </c>
      <c r="G123" s="55">
        <v>21</v>
      </c>
      <c r="H123" s="38"/>
      <c r="I123" s="38"/>
      <c r="J123" s="38"/>
      <c r="K123" s="36" t="s">
        <v>40</v>
      </c>
      <c r="L123" s="38"/>
      <c r="M123" s="38"/>
      <c r="N123" s="39"/>
      <c r="O123" s="38"/>
      <c r="BP123" s="33"/>
      <c r="BQ123" s="40" t="s">
        <v>642</v>
      </c>
      <c r="BR123" s="56"/>
    </row>
    <row r="124" spans="1:70" s="3" customFormat="1" ht="67.5" x14ac:dyDescent="0.25">
      <c r="A124" s="34" t="s">
        <v>571</v>
      </c>
      <c r="B124" s="35"/>
      <c r="C124" s="196" t="s">
        <v>972</v>
      </c>
      <c r="D124" s="196"/>
      <c r="E124" s="196"/>
      <c r="F124" s="34" t="s">
        <v>404</v>
      </c>
      <c r="G124" s="55">
        <v>31</v>
      </c>
      <c r="H124" s="38"/>
      <c r="I124" s="38"/>
      <c r="J124" s="38"/>
      <c r="K124" s="36" t="s">
        <v>40</v>
      </c>
      <c r="L124" s="38"/>
      <c r="M124" s="38"/>
      <c r="N124" s="39"/>
      <c r="O124" s="38"/>
      <c r="BP124" s="33"/>
      <c r="BQ124" s="40" t="s">
        <v>972</v>
      </c>
      <c r="BR124" s="56"/>
    </row>
    <row r="125" spans="1:70" s="3" customFormat="1" ht="67.5" x14ac:dyDescent="0.25">
      <c r="A125" s="34" t="s">
        <v>339</v>
      </c>
      <c r="B125" s="35"/>
      <c r="C125" s="196" t="s">
        <v>973</v>
      </c>
      <c r="D125" s="196"/>
      <c r="E125" s="196"/>
      <c r="F125" s="34" t="s">
        <v>404</v>
      </c>
      <c r="G125" s="55">
        <v>15</v>
      </c>
      <c r="H125" s="38"/>
      <c r="I125" s="38"/>
      <c r="J125" s="38"/>
      <c r="K125" s="36" t="s">
        <v>40</v>
      </c>
      <c r="L125" s="38"/>
      <c r="M125" s="38"/>
      <c r="N125" s="39"/>
      <c r="O125" s="38"/>
      <c r="BP125" s="33"/>
      <c r="BQ125" s="40" t="s">
        <v>973</v>
      </c>
      <c r="BR125" s="56"/>
    </row>
    <row r="126" spans="1:70" s="3" customFormat="1" ht="67.5" x14ac:dyDescent="0.25">
      <c r="A126" s="34" t="s">
        <v>342</v>
      </c>
      <c r="B126" s="35"/>
      <c r="C126" s="196" t="s">
        <v>974</v>
      </c>
      <c r="D126" s="196"/>
      <c r="E126" s="196"/>
      <c r="F126" s="34" t="s">
        <v>404</v>
      </c>
      <c r="G126" s="55">
        <v>15</v>
      </c>
      <c r="H126" s="38"/>
      <c r="I126" s="38"/>
      <c r="J126" s="38"/>
      <c r="K126" s="36" t="s">
        <v>40</v>
      </c>
      <c r="L126" s="38"/>
      <c r="M126" s="38"/>
      <c r="N126" s="39"/>
      <c r="O126" s="38"/>
      <c r="BP126" s="33"/>
      <c r="BQ126" s="40" t="s">
        <v>974</v>
      </c>
      <c r="BR126" s="56"/>
    </row>
    <row r="127" spans="1:70" s="3" customFormat="1" ht="79.5" x14ac:dyDescent="0.25">
      <c r="A127" s="34" t="s">
        <v>345</v>
      </c>
      <c r="B127" s="35"/>
      <c r="C127" s="196" t="s">
        <v>975</v>
      </c>
      <c r="D127" s="196"/>
      <c r="E127" s="196"/>
      <c r="F127" s="34" t="s">
        <v>404</v>
      </c>
      <c r="G127" s="55">
        <v>41</v>
      </c>
      <c r="H127" s="38"/>
      <c r="I127" s="38"/>
      <c r="J127" s="38"/>
      <c r="K127" s="36" t="s">
        <v>40</v>
      </c>
      <c r="L127" s="38"/>
      <c r="M127" s="38"/>
      <c r="N127" s="39"/>
      <c r="O127" s="38"/>
      <c r="BP127" s="33"/>
      <c r="BQ127" s="40" t="s">
        <v>975</v>
      </c>
      <c r="BR127" s="56"/>
    </row>
    <row r="128" spans="1:70" s="3" customFormat="1" ht="68.25" x14ac:dyDescent="0.25">
      <c r="A128" s="34" t="s">
        <v>690</v>
      </c>
      <c r="B128" s="35"/>
      <c r="C128" s="196" t="s">
        <v>976</v>
      </c>
      <c r="D128" s="196"/>
      <c r="E128" s="196"/>
      <c r="F128" s="34" t="s">
        <v>404</v>
      </c>
      <c r="G128" s="55">
        <v>5</v>
      </c>
      <c r="H128" s="38"/>
      <c r="I128" s="38"/>
      <c r="J128" s="38"/>
      <c r="K128" s="36" t="s">
        <v>40</v>
      </c>
      <c r="L128" s="38"/>
      <c r="M128" s="38"/>
      <c r="N128" s="39"/>
      <c r="O128" s="38"/>
      <c r="BP128" s="33"/>
      <c r="BQ128" s="40" t="s">
        <v>976</v>
      </c>
      <c r="BR128" s="56"/>
    </row>
    <row r="129" spans="1:70" s="3" customFormat="1" ht="68.25" x14ac:dyDescent="0.25">
      <c r="A129" s="34" t="s">
        <v>591</v>
      </c>
      <c r="B129" s="35"/>
      <c r="C129" s="196" t="s">
        <v>977</v>
      </c>
      <c r="D129" s="196"/>
      <c r="E129" s="196"/>
      <c r="F129" s="34" t="s">
        <v>404</v>
      </c>
      <c r="G129" s="55">
        <v>21</v>
      </c>
      <c r="H129" s="38"/>
      <c r="I129" s="38"/>
      <c r="J129" s="38"/>
      <c r="K129" s="36" t="s">
        <v>40</v>
      </c>
      <c r="L129" s="38"/>
      <c r="M129" s="38"/>
      <c r="N129" s="39"/>
      <c r="O129" s="38"/>
      <c r="BP129" s="33"/>
      <c r="BQ129" s="40" t="s">
        <v>977</v>
      </c>
      <c r="BR129" s="56"/>
    </row>
    <row r="130" spans="1:70" s="3" customFormat="1" ht="79.5" x14ac:dyDescent="0.25">
      <c r="A130" s="34" t="s">
        <v>593</v>
      </c>
      <c r="B130" s="35"/>
      <c r="C130" s="196" t="s">
        <v>978</v>
      </c>
      <c r="D130" s="196"/>
      <c r="E130" s="196"/>
      <c r="F130" s="34" t="s">
        <v>404</v>
      </c>
      <c r="G130" s="55">
        <v>21</v>
      </c>
      <c r="H130" s="38"/>
      <c r="I130" s="38"/>
      <c r="J130" s="38"/>
      <c r="K130" s="36" t="s">
        <v>40</v>
      </c>
      <c r="L130" s="38"/>
      <c r="M130" s="38"/>
      <c r="N130" s="39"/>
      <c r="O130" s="38"/>
      <c r="BP130" s="33"/>
      <c r="BQ130" s="40" t="s">
        <v>978</v>
      </c>
      <c r="BR130" s="56"/>
    </row>
    <row r="131" spans="1:70" s="3" customFormat="1" ht="67.5" x14ac:dyDescent="0.25">
      <c r="A131" s="34" t="s">
        <v>595</v>
      </c>
      <c r="B131" s="35"/>
      <c r="C131" s="196" t="s">
        <v>979</v>
      </c>
      <c r="D131" s="196"/>
      <c r="E131" s="196"/>
      <c r="F131" s="34" t="s">
        <v>404</v>
      </c>
      <c r="G131" s="55">
        <v>10</v>
      </c>
      <c r="H131" s="38"/>
      <c r="I131" s="38"/>
      <c r="J131" s="38"/>
      <c r="K131" s="36" t="s">
        <v>40</v>
      </c>
      <c r="L131" s="38"/>
      <c r="M131" s="38"/>
      <c r="N131" s="39"/>
      <c r="O131" s="38"/>
      <c r="BP131" s="33"/>
      <c r="BQ131" s="40" t="s">
        <v>979</v>
      </c>
      <c r="BR131" s="56"/>
    </row>
    <row r="132" spans="1:70" s="3" customFormat="1" ht="67.5" x14ac:dyDescent="0.25">
      <c r="A132" s="34" t="s">
        <v>597</v>
      </c>
      <c r="B132" s="35"/>
      <c r="C132" s="196" t="s">
        <v>980</v>
      </c>
      <c r="D132" s="196"/>
      <c r="E132" s="196"/>
      <c r="F132" s="34" t="s">
        <v>404</v>
      </c>
      <c r="G132" s="55">
        <v>106</v>
      </c>
      <c r="H132" s="38"/>
      <c r="I132" s="38"/>
      <c r="J132" s="38"/>
      <c r="K132" s="36" t="s">
        <v>40</v>
      </c>
      <c r="L132" s="38"/>
      <c r="M132" s="38"/>
      <c r="N132" s="39"/>
      <c r="O132" s="38"/>
      <c r="BP132" s="33"/>
      <c r="BQ132" s="40" t="s">
        <v>980</v>
      </c>
      <c r="BR132" s="56"/>
    </row>
    <row r="133" spans="1:70" s="3" customFormat="1" ht="67.5" x14ac:dyDescent="0.25">
      <c r="A133" s="34" t="s">
        <v>981</v>
      </c>
      <c r="B133" s="35"/>
      <c r="C133" s="196" t="s">
        <v>982</v>
      </c>
      <c r="D133" s="196"/>
      <c r="E133" s="196"/>
      <c r="F133" s="34" t="s">
        <v>404</v>
      </c>
      <c r="G133" s="55">
        <v>34</v>
      </c>
      <c r="H133" s="38"/>
      <c r="I133" s="38"/>
      <c r="J133" s="38"/>
      <c r="K133" s="36" t="s">
        <v>40</v>
      </c>
      <c r="L133" s="38"/>
      <c r="M133" s="38"/>
      <c r="N133" s="39"/>
      <c r="O133" s="38"/>
      <c r="BP133" s="33"/>
      <c r="BQ133" s="40" t="s">
        <v>982</v>
      </c>
      <c r="BR133" s="56"/>
    </row>
    <row r="134" spans="1:70" s="3" customFormat="1" ht="67.5" x14ac:dyDescent="0.25">
      <c r="A134" s="34" t="s">
        <v>983</v>
      </c>
      <c r="B134" s="35"/>
      <c r="C134" s="196" t="s">
        <v>984</v>
      </c>
      <c r="D134" s="196"/>
      <c r="E134" s="196"/>
      <c r="F134" s="34" t="s">
        <v>404</v>
      </c>
      <c r="G134" s="55">
        <v>70</v>
      </c>
      <c r="H134" s="38"/>
      <c r="I134" s="38"/>
      <c r="J134" s="38"/>
      <c r="K134" s="36" t="s">
        <v>40</v>
      </c>
      <c r="L134" s="38"/>
      <c r="M134" s="38"/>
      <c r="N134" s="39"/>
      <c r="O134" s="38"/>
      <c r="BP134" s="33"/>
      <c r="BQ134" s="40" t="s">
        <v>984</v>
      </c>
      <c r="BR134" s="56"/>
    </row>
    <row r="135" spans="1:70" s="3" customFormat="1" ht="67.5" x14ac:dyDescent="0.25">
      <c r="A135" s="34" t="s">
        <v>701</v>
      </c>
      <c r="B135" s="35"/>
      <c r="C135" s="196" t="s">
        <v>985</v>
      </c>
      <c r="D135" s="196"/>
      <c r="E135" s="196"/>
      <c r="F135" s="34" t="s">
        <v>404</v>
      </c>
      <c r="G135" s="55">
        <v>45</v>
      </c>
      <c r="H135" s="38"/>
      <c r="I135" s="38"/>
      <c r="J135" s="38"/>
      <c r="K135" s="36" t="s">
        <v>40</v>
      </c>
      <c r="L135" s="38"/>
      <c r="M135" s="38"/>
      <c r="N135" s="39"/>
      <c r="O135" s="38"/>
      <c r="BP135" s="33"/>
      <c r="BQ135" s="40" t="s">
        <v>985</v>
      </c>
      <c r="BR135" s="56"/>
    </row>
    <row r="136" spans="1:70" s="3" customFormat="1" ht="67.5" x14ac:dyDescent="0.25">
      <c r="A136" s="34" t="s">
        <v>702</v>
      </c>
      <c r="B136" s="35"/>
      <c r="C136" s="196" t="s">
        <v>986</v>
      </c>
      <c r="D136" s="196"/>
      <c r="E136" s="196"/>
      <c r="F136" s="34" t="s">
        <v>404</v>
      </c>
      <c r="G136" s="55">
        <v>320</v>
      </c>
      <c r="H136" s="38"/>
      <c r="I136" s="38"/>
      <c r="J136" s="38"/>
      <c r="K136" s="36" t="s">
        <v>40</v>
      </c>
      <c r="L136" s="38"/>
      <c r="M136" s="38"/>
      <c r="N136" s="39"/>
      <c r="O136" s="38"/>
      <c r="BP136" s="33"/>
      <c r="BQ136" s="40" t="s">
        <v>986</v>
      </c>
      <c r="BR136" s="56"/>
    </row>
    <row r="137" spans="1:70" s="3" customFormat="1" ht="67.5" x14ac:dyDescent="0.25">
      <c r="A137" s="34" t="s">
        <v>987</v>
      </c>
      <c r="B137" s="35"/>
      <c r="C137" s="196" t="s">
        <v>988</v>
      </c>
      <c r="D137" s="196"/>
      <c r="E137" s="196"/>
      <c r="F137" s="34" t="s">
        <v>404</v>
      </c>
      <c r="G137" s="55">
        <v>60</v>
      </c>
      <c r="H137" s="38"/>
      <c r="I137" s="38"/>
      <c r="J137" s="38"/>
      <c r="K137" s="36" t="s">
        <v>40</v>
      </c>
      <c r="L137" s="38"/>
      <c r="M137" s="38"/>
      <c r="N137" s="39"/>
      <c r="O137" s="38"/>
      <c r="BP137" s="33"/>
      <c r="BQ137" s="40" t="s">
        <v>988</v>
      </c>
      <c r="BR137" s="56"/>
    </row>
    <row r="138" spans="1:70" s="3" customFormat="1" ht="67.5" x14ac:dyDescent="0.25">
      <c r="A138" s="34" t="s">
        <v>989</v>
      </c>
      <c r="B138" s="35"/>
      <c r="C138" s="196" t="s">
        <v>990</v>
      </c>
      <c r="D138" s="196"/>
      <c r="E138" s="196"/>
      <c r="F138" s="34" t="s">
        <v>404</v>
      </c>
      <c r="G138" s="55">
        <v>2668</v>
      </c>
      <c r="H138" s="38"/>
      <c r="I138" s="38"/>
      <c r="J138" s="38"/>
      <c r="K138" s="36" t="s">
        <v>40</v>
      </c>
      <c r="L138" s="38"/>
      <c r="M138" s="38"/>
      <c r="N138" s="39"/>
      <c r="O138" s="38"/>
      <c r="BP138" s="33"/>
      <c r="BQ138" s="40" t="s">
        <v>990</v>
      </c>
      <c r="BR138" s="56"/>
    </row>
    <row r="139" spans="1:70" s="3" customFormat="1" ht="67.5" x14ac:dyDescent="0.25">
      <c r="A139" s="34" t="s">
        <v>991</v>
      </c>
      <c r="B139" s="35"/>
      <c r="C139" s="196" t="s">
        <v>992</v>
      </c>
      <c r="D139" s="196"/>
      <c r="E139" s="196"/>
      <c r="F139" s="34" t="s">
        <v>404</v>
      </c>
      <c r="G139" s="55">
        <v>178</v>
      </c>
      <c r="H139" s="38"/>
      <c r="I139" s="38"/>
      <c r="J139" s="38"/>
      <c r="K139" s="36" t="s">
        <v>40</v>
      </c>
      <c r="L139" s="38"/>
      <c r="M139" s="38"/>
      <c r="N139" s="39"/>
      <c r="O139" s="38"/>
      <c r="BP139" s="33"/>
      <c r="BQ139" s="40" t="s">
        <v>992</v>
      </c>
      <c r="BR139" s="56"/>
    </row>
    <row r="140" spans="1:70" s="3" customFormat="1" ht="67.5" x14ac:dyDescent="0.25">
      <c r="A140" s="34" t="s">
        <v>710</v>
      </c>
      <c r="B140" s="35"/>
      <c r="C140" s="196" t="s">
        <v>426</v>
      </c>
      <c r="D140" s="196"/>
      <c r="E140" s="196"/>
      <c r="F140" s="34" t="s">
        <v>404</v>
      </c>
      <c r="G140" s="55">
        <v>2712</v>
      </c>
      <c r="H140" s="38"/>
      <c r="I140" s="38"/>
      <c r="J140" s="38"/>
      <c r="K140" s="36" t="s">
        <v>40</v>
      </c>
      <c r="L140" s="38"/>
      <c r="M140" s="38"/>
      <c r="N140" s="39"/>
      <c r="O140" s="38"/>
      <c r="BP140" s="33"/>
      <c r="BQ140" s="40" t="s">
        <v>426</v>
      </c>
      <c r="BR140" s="56"/>
    </row>
    <row r="141" spans="1:70" s="3" customFormat="1" ht="67.5" x14ac:dyDescent="0.25">
      <c r="A141" s="34" t="s">
        <v>712</v>
      </c>
      <c r="B141" s="35"/>
      <c r="C141" s="196" t="s">
        <v>993</v>
      </c>
      <c r="D141" s="196"/>
      <c r="E141" s="196"/>
      <c r="F141" s="34" t="s">
        <v>404</v>
      </c>
      <c r="G141" s="55">
        <v>168</v>
      </c>
      <c r="H141" s="38"/>
      <c r="I141" s="38"/>
      <c r="J141" s="38"/>
      <c r="K141" s="36" t="s">
        <v>40</v>
      </c>
      <c r="L141" s="38"/>
      <c r="M141" s="38"/>
      <c r="N141" s="39"/>
      <c r="O141" s="38"/>
      <c r="BP141" s="33"/>
      <c r="BQ141" s="40" t="s">
        <v>993</v>
      </c>
      <c r="BR141" s="56"/>
    </row>
    <row r="142" spans="1:70" s="3" customFormat="1" ht="67.5" x14ac:dyDescent="0.25">
      <c r="A142" s="34" t="s">
        <v>994</v>
      </c>
      <c r="B142" s="35"/>
      <c r="C142" s="196" t="s">
        <v>995</v>
      </c>
      <c r="D142" s="196"/>
      <c r="E142" s="196"/>
      <c r="F142" s="34" t="s">
        <v>404</v>
      </c>
      <c r="G142" s="55">
        <v>143</v>
      </c>
      <c r="H142" s="38"/>
      <c r="I142" s="38"/>
      <c r="J142" s="38"/>
      <c r="K142" s="36" t="s">
        <v>40</v>
      </c>
      <c r="L142" s="38"/>
      <c r="M142" s="38"/>
      <c r="N142" s="39"/>
      <c r="O142" s="38"/>
      <c r="BP142" s="33"/>
      <c r="BQ142" s="40" t="s">
        <v>995</v>
      </c>
      <c r="BR142" s="56"/>
    </row>
    <row r="143" spans="1:70" s="3" customFormat="1" ht="67.5" x14ac:dyDescent="0.25">
      <c r="A143" s="34" t="s">
        <v>996</v>
      </c>
      <c r="B143" s="35"/>
      <c r="C143" s="196" t="s">
        <v>997</v>
      </c>
      <c r="D143" s="196"/>
      <c r="E143" s="196"/>
      <c r="F143" s="34" t="s">
        <v>404</v>
      </c>
      <c r="G143" s="55">
        <v>346</v>
      </c>
      <c r="H143" s="38"/>
      <c r="I143" s="38"/>
      <c r="J143" s="38"/>
      <c r="K143" s="36" t="s">
        <v>40</v>
      </c>
      <c r="L143" s="38"/>
      <c r="M143" s="38"/>
      <c r="N143" s="39"/>
      <c r="O143" s="38"/>
      <c r="BP143" s="33"/>
      <c r="BQ143" s="40" t="s">
        <v>997</v>
      </c>
      <c r="BR143" s="56"/>
    </row>
    <row r="144" spans="1:70" s="3" customFormat="1" ht="67.5" x14ac:dyDescent="0.25">
      <c r="A144" s="34" t="s">
        <v>719</v>
      </c>
      <c r="B144" s="35"/>
      <c r="C144" s="196" t="s">
        <v>998</v>
      </c>
      <c r="D144" s="196"/>
      <c r="E144" s="196"/>
      <c r="F144" s="34" t="s">
        <v>404</v>
      </c>
      <c r="G144" s="55">
        <v>1377</v>
      </c>
      <c r="H144" s="38"/>
      <c r="I144" s="38"/>
      <c r="J144" s="38"/>
      <c r="K144" s="36" t="s">
        <v>40</v>
      </c>
      <c r="L144" s="38"/>
      <c r="M144" s="38"/>
      <c r="N144" s="39"/>
      <c r="O144" s="38"/>
      <c r="BP144" s="33"/>
      <c r="BQ144" s="40" t="s">
        <v>998</v>
      </c>
      <c r="BR144" s="56"/>
    </row>
    <row r="145" spans="1:70" s="3" customFormat="1" ht="67.5" x14ac:dyDescent="0.25">
      <c r="A145" s="34" t="s">
        <v>999</v>
      </c>
      <c r="B145" s="35"/>
      <c r="C145" s="196" t="s">
        <v>1000</v>
      </c>
      <c r="D145" s="196"/>
      <c r="E145" s="196"/>
      <c r="F145" s="34" t="s">
        <v>463</v>
      </c>
      <c r="G145" s="55">
        <v>370</v>
      </c>
      <c r="H145" s="38"/>
      <c r="I145" s="38"/>
      <c r="J145" s="38"/>
      <c r="K145" s="36" t="s">
        <v>40</v>
      </c>
      <c r="L145" s="38"/>
      <c r="M145" s="38"/>
      <c r="N145" s="39"/>
      <c r="O145" s="38"/>
      <c r="BP145" s="33"/>
      <c r="BQ145" s="40" t="s">
        <v>1000</v>
      </c>
      <c r="BR145" s="56"/>
    </row>
    <row r="146" spans="1:70" s="3" customFormat="1" ht="15" x14ac:dyDescent="0.25">
      <c r="A146" s="197" t="s">
        <v>473</v>
      </c>
      <c r="B146" s="198"/>
      <c r="C146" s="198"/>
      <c r="D146" s="198"/>
      <c r="E146" s="198"/>
      <c r="F146" s="198"/>
      <c r="G146" s="198"/>
      <c r="H146" s="198"/>
      <c r="I146" s="198"/>
      <c r="J146" s="198"/>
      <c r="K146" s="198"/>
      <c r="L146" s="198"/>
      <c r="M146" s="198"/>
      <c r="N146" s="198"/>
      <c r="O146" s="199"/>
      <c r="BP146" s="33"/>
      <c r="BQ146" s="40"/>
      <c r="BR146" s="56" t="s">
        <v>473</v>
      </c>
    </row>
    <row r="147" spans="1:70" s="3" customFormat="1" ht="67.5" x14ac:dyDescent="0.25">
      <c r="A147" s="34" t="s">
        <v>725</v>
      </c>
      <c r="B147" s="35" t="s">
        <v>475</v>
      </c>
      <c r="C147" s="196" t="s">
        <v>476</v>
      </c>
      <c r="D147" s="196"/>
      <c r="E147" s="196"/>
      <c r="F147" s="34" t="s">
        <v>477</v>
      </c>
      <c r="G147" s="54">
        <v>288.2</v>
      </c>
      <c r="H147" s="38" t="s">
        <v>478</v>
      </c>
      <c r="I147" s="38" t="s">
        <v>479</v>
      </c>
      <c r="J147" s="38">
        <v>58.12</v>
      </c>
      <c r="K147" s="36" t="s">
        <v>40</v>
      </c>
      <c r="L147" s="38">
        <v>522503.72</v>
      </c>
      <c r="M147" s="38">
        <v>477971.05</v>
      </c>
      <c r="N147" s="39" t="s">
        <v>1001</v>
      </c>
      <c r="O147" s="38">
        <v>16750.189999999999</v>
      </c>
      <c r="BP147" s="33"/>
      <c r="BQ147" s="40" t="s">
        <v>476</v>
      </c>
      <c r="BR147" s="56"/>
    </row>
    <row r="148" spans="1:70" s="3" customFormat="1" ht="15" x14ac:dyDescent="0.25">
      <c r="A148" s="41"/>
      <c r="B148" s="42"/>
      <c r="C148" s="43" t="s">
        <v>1002</v>
      </c>
      <c r="D148" s="44"/>
      <c r="E148" s="44"/>
      <c r="F148" s="44"/>
      <c r="G148" s="44"/>
      <c r="H148" s="44"/>
      <c r="I148" s="44"/>
      <c r="J148" s="44"/>
      <c r="K148" s="44"/>
      <c r="L148" s="44"/>
      <c r="M148" s="44"/>
      <c r="N148" s="44"/>
      <c r="O148" s="45"/>
      <c r="BP148" s="33"/>
      <c r="BQ148" s="40"/>
      <c r="BR148" s="56"/>
    </row>
    <row r="149" spans="1:70" s="3" customFormat="1" ht="15" x14ac:dyDescent="0.25">
      <c r="A149" s="46"/>
      <c r="B149" s="47"/>
      <c r="C149" s="47"/>
      <c r="D149" s="47"/>
      <c r="E149" s="48" t="s">
        <v>1003</v>
      </c>
      <c r="F149" s="48"/>
      <c r="G149" s="49"/>
      <c r="H149" s="50"/>
      <c r="I149" s="17"/>
      <c r="J149" s="17"/>
      <c r="K149" s="17"/>
      <c r="L149" s="51">
        <v>465443.43</v>
      </c>
      <c r="M149" s="52"/>
      <c r="N149" s="52"/>
      <c r="O149" s="53"/>
      <c r="BP149" s="33"/>
      <c r="BQ149" s="40"/>
      <c r="BR149" s="56"/>
    </row>
    <row r="150" spans="1:70" s="3" customFormat="1" ht="15" x14ac:dyDescent="0.25">
      <c r="A150" s="46"/>
      <c r="B150" s="47"/>
      <c r="C150" s="47"/>
      <c r="D150" s="47"/>
      <c r="E150" s="48" t="s">
        <v>1004</v>
      </c>
      <c r="F150" s="48"/>
      <c r="G150" s="49"/>
      <c r="H150" s="50"/>
      <c r="I150" s="17"/>
      <c r="J150" s="17"/>
      <c r="K150" s="17"/>
      <c r="L150" s="51">
        <v>244717.68</v>
      </c>
      <c r="M150" s="52"/>
      <c r="N150" s="52"/>
      <c r="O150" s="53"/>
      <c r="BP150" s="33"/>
      <c r="BQ150" s="40"/>
      <c r="BR150" s="56"/>
    </row>
    <row r="151" spans="1:70" s="3" customFormat="1" ht="15" x14ac:dyDescent="0.25">
      <c r="A151" s="46"/>
      <c r="B151" s="47"/>
      <c r="C151" s="47"/>
      <c r="D151" s="47"/>
      <c r="E151" s="48" t="s">
        <v>45</v>
      </c>
      <c r="F151" s="48"/>
      <c r="G151" s="49"/>
      <c r="H151" s="50"/>
      <c r="I151" s="17"/>
      <c r="J151" s="17"/>
      <c r="K151" s="17"/>
      <c r="L151" s="51">
        <v>1232664.83</v>
      </c>
      <c r="M151" s="52"/>
      <c r="N151" s="52"/>
      <c r="O151" s="53"/>
      <c r="BP151" s="33"/>
      <c r="BQ151" s="40"/>
      <c r="BR151" s="56"/>
    </row>
    <row r="152" spans="1:70" s="3" customFormat="1" ht="68.25" x14ac:dyDescent="0.25">
      <c r="A152" s="34" t="s">
        <v>1005</v>
      </c>
      <c r="B152" s="35"/>
      <c r="C152" s="196" t="s">
        <v>1006</v>
      </c>
      <c r="D152" s="196"/>
      <c r="E152" s="196"/>
      <c r="F152" s="34" t="s">
        <v>404</v>
      </c>
      <c r="G152" s="55">
        <v>1742</v>
      </c>
      <c r="H152" s="38"/>
      <c r="I152" s="38"/>
      <c r="J152" s="38"/>
      <c r="K152" s="36" t="s">
        <v>40</v>
      </c>
      <c r="L152" s="38"/>
      <c r="M152" s="38"/>
      <c r="N152" s="39"/>
      <c r="O152" s="38"/>
      <c r="BP152" s="33"/>
      <c r="BQ152" s="40" t="s">
        <v>1006</v>
      </c>
      <c r="BR152" s="56"/>
    </row>
    <row r="153" spans="1:70" s="3" customFormat="1" ht="68.25" x14ac:dyDescent="0.25">
      <c r="A153" s="34" t="s">
        <v>1007</v>
      </c>
      <c r="B153" s="35"/>
      <c r="C153" s="196" t="s">
        <v>1008</v>
      </c>
      <c r="D153" s="196"/>
      <c r="E153" s="196"/>
      <c r="F153" s="34" t="s">
        <v>404</v>
      </c>
      <c r="G153" s="55">
        <v>84</v>
      </c>
      <c r="H153" s="38"/>
      <c r="I153" s="38"/>
      <c r="J153" s="38"/>
      <c r="K153" s="36" t="s">
        <v>40</v>
      </c>
      <c r="L153" s="38"/>
      <c r="M153" s="38"/>
      <c r="N153" s="39"/>
      <c r="O153" s="38"/>
      <c r="BP153" s="33"/>
      <c r="BQ153" s="40" t="s">
        <v>1008</v>
      </c>
      <c r="BR153" s="56"/>
    </row>
    <row r="154" spans="1:70" s="3" customFormat="1" ht="68.25" x14ac:dyDescent="0.25">
      <c r="A154" s="34" t="s">
        <v>728</v>
      </c>
      <c r="B154" s="35"/>
      <c r="C154" s="196" t="s">
        <v>1009</v>
      </c>
      <c r="D154" s="196"/>
      <c r="E154" s="196"/>
      <c r="F154" s="34" t="s">
        <v>404</v>
      </c>
      <c r="G154" s="55">
        <v>1056</v>
      </c>
      <c r="H154" s="38"/>
      <c r="I154" s="38"/>
      <c r="J154" s="38"/>
      <c r="K154" s="36" t="s">
        <v>40</v>
      </c>
      <c r="L154" s="38"/>
      <c r="M154" s="38"/>
      <c r="N154" s="39"/>
      <c r="O154" s="38"/>
      <c r="BP154" s="33"/>
      <c r="BQ154" s="40" t="s">
        <v>1009</v>
      </c>
      <c r="BR154" s="56"/>
    </row>
    <row r="155" spans="1:70" s="3" customFormat="1" ht="15" x14ac:dyDescent="0.25">
      <c r="A155" s="197" t="s">
        <v>505</v>
      </c>
      <c r="B155" s="198"/>
      <c r="C155" s="198"/>
      <c r="D155" s="198"/>
      <c r="E155" s="198"/>
      <c r="F155" s="198"/>
      <c r="G155" s="198"/>
      <c r="H155" s="198"/>
      <c r="I155" s="198"/>
      <c r="J155" s="198"/>
      <c r="K155" s="198"/>
      <c r="L155" s="198"/>
      <c r="M155" s="198"/>
      <c r="N155" s="198"/>
      <c r="O155" s="199"/>
      <c r="BP155" s="33"/>
      <c r="BQ155" s="40"/>
      <c r="BR155" s="56" t="s">
        <v>505</v>
      </c>
    </row>
    <row r="156" spans="1:70" s="3" customFormat="1" ht="67.5" x14ac:dyDescent="0.25">
      <c r="A156" s="34" t="s">
        <v>1010</v>
      </c>
      <c r="B156" s="35" t="s">
        <v>507</v>
      </c>
      <c r="C156" s="196" t="s">
        <v>508</v>
      </c>
      <c r="D156" s="196"/>
      <c r="E156" s="196"/>
      <c r="F156" s="34" t="s">
        <v>509</v>
      </c>
      <c r="G156" s="66">
        <v>0.106667</v>
      </c>
      <c r="H156" s="38" t="s">
        <v>510</v>
      </c>
      <c r="I156" s="38" t="s">
        <v>511</v>
      </c>
      <c r="J156" s="38">
        <v>10834.99</v>
      </c>
      <c r="K156" s="36" t="s">
        <v>40</v>
      </c>
      <c r="L156" s="38">
        <v>1388.75</v>
      </c>
      <c r="M156" s="38">
        <v>209.74</v>
      </c>
      <c r="N156" s="39" t="s">
        <v>1011</v>
      </c>
      <c r="O156" s="38">
        <v>1155.73</v>
      </c>
      <c r="BP156" s="33"/>
      <c r="BQ156" s="40" t="s">
        <v>508</v>
      </c>
      <c r="BR156" s="56"/>
    </row>
    <row r="157" spans="1:70" s="3" customFormat="1" ht="15" x14ac:dyDescent="0.25">
      <c r="A157" s="41"/>
      <c r="B157" s="42"/>
      <c r="C157" s="43" t="s">
        <v>1012</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1013</v>
      </c>
      <c r="F158" s="48"/>
      <c r="G158" s="49"/>
      <c r="H158" s="50"/>
      <c r="I158" s="17"/>
      <c r="J158" s="17"/>
      <c r="K158" s="17"/>
      <c r="L158" s="51">
        <v>197.63</v>
      </c>
      <c r="M158" s="52"/>
      <c r="N158" s="52"/>
      <c r="O158" s="53"/>
      <c r="BP158" s="33"/>
      <c r="BQ158" s="40"/>
      <c r="BR158" s="56"/>
    </row>
    <row r="159" spans="1:70" s="3" customFormat="1" ht="15" x14ac:dyDescent="0.25">
      <c r="A159" s="46"/>
      <c r="B159" s="47"/>
      <c r="C159" s="47"/>
      <c r="D159" s="47"/>
      <c r="E159" s="48" t="s">
        <v>1014</v>
      </c>
      <c r="F159" s="48"/>
      <c r="G159" s="49"/>
      <c r="H159" s="50"/>
      <c r="I159" s="17"/>
      <c r="J159" s="17"/>
      <c r="K159" s="17"/>
      <c r="L159" s="51">
        <v>107.22</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1693.6</v>
      </c>
      <c r="M160" s="52"/>
      <c r="N160" s="52"/>
      <c r="O160" s="53"/>
      <c r="BP160" s="33"/>
      <c r="BQ160" s="40"/>
      <c r="BR160" s="56"/>
    </row>
    <row r="161" spans="1:72" s="3" customFormat="1" ht="67.5" x14ac:dyDescent="0.25">
      <c r="A161" s="34" t="s">
        <v>1015</v>
      </c>
      <c r="B161" s="35" t="s">
        <v>516</v>
      </c>
      <c r="C161" s="196" t="s">
        <v>517</v>
      </c>
      <c r="D161" s="196"/>
      <c r="E161" s="196"/>
      <c r="F161" s="34" t="s">
        <v>487</v>
      </c>
      <c r="G161" s="64">
        <v>-1.6000000000000001E-3</v>
      </c>
      <c r="H161" s="38">
        <v>715695.09</v>
      </c>
      <c r="I161" s="38"/>
      <c r="J161" s="38">
        <v>715695.09</v>
      </c>
      <c r="K161" s="36" t="s">
        <v>40</v>
      </c>
      <c r="L161" s="38">
        <v>-1145.1099999999999</v>
      </c>
      <c r="M161" s="38"/>
      <c r="N161" s="39"/>
      <c r="O161" s="38">
        <v>-1145.1099999999999</v>
      </c>
      <c r="BP161" s="33"/>
      <c r="BQ161" s="40" t="s">
        <v>517</v>
      </c>
      <c r="BR161" s="56"/>
    </row>
    <row r="162" spans="1:72" s="3" customFormat="1" ht="67.5" x14ac:dyDescent="0.25">
      <c r="A162" s="34" t="s">
        <v>733</v>
      </c>
      <c r="B162" s="35" t="s">
        <v>518</v>
      </c>
      <c r="C162" s="196" t="s">
        <v>519</v>
      </c>
      <c r="D162" s="196"/>
      <c r="E162" s="196"/>
      <c r="F162" s="34" t="s">
        <v>404</v>
      </c>
      <c r="G162" s="55">
        <v>4</v>
      </c>
      <c r="H162" s="38"/>
      <c r="I162" s="38"/>
      <c r="J162" s="38"/>
      <c r="K162" s="36" t="s">
        <v>40</v>
      </c>
      <c r="L162" s="38"/>
      <c r="M162" s="38"/>
      <c r="N162" s="39"/>
      <c r="O162" s="38"/>
      <c r="BP162" s="33"/>
      <c r="BQ162" s="40" t="s">
        <v>519</v>
      </c>
      <c r="BR162" s="56"/>
    </row>
    <row r="163" spans="1:72" s="3" customFormat="1" ht="22.5" x14ac:dyDescent="0.25">
      <c r="A163" s="204" t="s">
        <v>348</v>
      </c>
      <c r="B163" s="205"/>
      <c r="C163" s="205"/>
      <c r="D163" s="205"/>
      <c r="E163" s="205"/>
      <c r="F163" s="205"/>
      <c r="G163" s="205"/>
      <c r="H163" s="205"/>
      <c r="I163" s="205"/>
      <c r="J163" s="205"/>
      <c r="K163" s="206"/>
      <c r="L163" s="38">
        <v>3724927.67</v>
      </c>
      <c r="M163" s="38">
        <v>3082828.12</v>
      </c>
      <c r="N163" s="38" t="s">
        <v>1016</v>
      </c>
      <c r="O163" s="38">
        <v>85762.67</v>
      </c>
      <c r="BS163" s="40" t="s">
        <v>348</v>
      </c>
    </row>
    <row r="164" spans="1:72" s="3" customFormat="1" ht="15" x14ac:dyDescent="0.25">
      <c r="A164" s="204" t="s">
        <v>350</v>
      </c>
      <c r="B164" s="205"/>
      <c r="C164" s="205"/>
      <c r="D164" s="205"/>
      <c r="E164" s="205"/>
      <c r="F164" s="205"/>
      <c r="G164" s="205"/>
      <c r="H164" s="205"/>
      <c r="I164" s="205"/>
      <c r="J164" s="205"/>
      <c r="K164" s="206"/>
      <c r="L164" s="38">
        <v>3061638.69</v>
      </c>
      <c r="M164" s="38"/>
      <c r="N164" s="38"/>
      <c r="O164" s="38"/>
      <c r="BS164" s="40" t="s">
        <v>350</v>
      </c>
    </row>
    <row r="165" spans="1:72" s="3" customFormat="1" ht="15" x14ac:dyDescent="0.25">
      <c r="A165" s="201" t="s">
        <v>351</v>
      </c>
      <c r="B165" s="202"/>
      <c r="C165" s="202"/>
      <c r="D165" s="202"/>
      <c r="E165" s="202"/>
      <c r="F165" s="202"/>
      <c r="G165" s="202"/>
      <c r="H165" s="202"/>
      <c r="I165" s="202"/>
      <c r="J165" s="202"/>
      <c r="K165" s="203"/>
      <c r="L165" s="57"/>
      <c r="M165" s="57"/>
      <c r="N165" s="57"/>
      <c r="O165" s="57"/>
      <c r="BS165" s="40"/>
      <c r="BT165" s="2" t="s">
        <v>351</v>
      </c>
    </row>
    <row r="166" spans="1:72" s="3" customFormat="1" ht="15" x14ac:dyDescent="0.25">
      <c r="A166" s="201" t="s">
        <v>1017</v>
      </c>
      <c r="B166" s="202"/>
      <c r="C166" s="202"/>
      <c r="D166" s="202"/>
      <c r="E166" s="202"/>
      <c r="F166" s="202"/>
      <c r="G166" s="202"/>
      <c r="H166" s="202"/>
      <c r="I166" s="202"/>
      <c r="J166" s="202"/>
      <c r="K166" s="203"/>
      <c r="L166" s="57">
        <v>197.63</v>
      </c>
      <c r="M166" s="57"/>
      <c r="N166" s="57"/>
      <c r="O166" s="57"/>
      <c r="BS166" s="40"/>
      <c r="BT166" s="2" t="s">
        <v>1017</v>
      </c>
    </row>
    <row r="167" spans="1:72" s="3" customFormat="1" ht="15" x14ac:dyDescent="0.25">
      <c r="A167" s="201" t="s">
        <v>1018</v>
      </c>
      <c r="B167" s="202"/>
      <c r="C167" s="202"/>
      <c r="D167" s="202"/>
      <c r="E167" s="202"/>
      <c r="F167" s="202"/>
      <c r="G167" s="202"/>
      <c r="H167" s="202"/>
      <c r="I167" s="202"/>
      <c r="J167" s="202"/>
      <c r="K167" s="203"/>
      <c r="L167" s="57">
        <v>3061441.06</v>
      </c>
      <c r="M167" s="57"/>
      <c r="N167" s="57"/>
      <c r="O167" s="57"/>
      <c r="BS167" s="40"/>
      <c r="BT167" s="2" t="s">
        <v>1018</v>
      </c>
    </row>
    <row r="168" spans="1:72" s="3" customFormat="1" ht="15" x14ac:dyDescent="0.25">
      <c r="A168" s="204" t="s">
        <v>354</v>
      </c>
      <c r="B168" s="205"/>
      <c r="C168" s="205"/>
      <c r="D168" s="205"/>
      <c r="E168" s="205"/>
      <c r="F168" s="205"/>
      <c r="G168" s="205"/>
      <c r="H168" s="205"/>
      <c r="I168" s="205"/>
      <c r="J168" s="205"/>
      <c r="K168" s="206"/>
      <c r="L168" s="38">
        <v>1609730.87</v>
      </c>
      <c r="M168" s="38"/>
      <c r="N168" s="38"/>
      <c r="O168" s="38"/>
      <c r="BS168" s="40" t="s">
        <v>354</v>
      </c>
    </row>
    <row r="169" spans="1:72" s="3" customFormat="1" ht="15" x14ac:dyDescent="0.25">
      <c r="A169" s="201" t="s">
        <v>351</v>
      </c>
      <c r="B169" s="202"/>
      <c r="C169" s="202"/>
      <c r="D169" s="202"/>
      <c r="E169" s="202"/>
      <c r="F169" s="202"/>
      <c r="G169" s="202"/>
      <c r="H169" s="202"/>
      <c r="I169" s="202"/>
      <c r="J169" s="202"/>
      <c r="K169" s="203"/>
      <c r="L169" s="57"/>
      <c r="M169" s="57"/>
      <c r="N169" s="57"/>
      <c r="O169" s="57"/>
      <c r="BS169" s="40"/>
      <c r="BT169" s="2" t="s">
        <v>351</v>
      </c>
    </row>
    <row r="170" spans="1:72" s="3" customFormat="1" ht="15" x14ac:dyDescent="0.25">
      <c r="A170" s="201" t="s">
        <v>1019</v>
      </c>
      <c r="B170" s="202"/>
      <c r="C170" s="202"/>
      <c r="D170" s="202"/>
      <c r="E170" s="202"/>
      <c r="F170" s="202"/>
      <c r="G170" s="202"/>
      <c r="H170" s="202"/>
      <c r="I170" s="202"/>
      <c r="J170" s="202"/>
      <c r="K170" s="203"/>
      <c r="L170" s="57">
        <v>1609730.87</v>
      </c>
      <c r="M170" s="57"/>
      <c r="N170" s="57"/>
      <c r="O170" s="57"/>
      <c r="BS170" s="40"/>
      <c r="BT170" s="2" t="s">
        <v>1019</v>
      </c>
    </row>
    <row r="171" spans="1:72" s="3" customFormat="1" ht="15" x14ac:dyDescent="0.25">
      <c r="A171" s="204" t="s">
        <v>357</v>
      </c>
      <c r="B171" s="205"/>
      <c r="C171" s="205"/>
      <c r="D171" s="205"/>
      <c r="E171" s="205"/>
      <c r="F171" s="205"/>
      <c r="G171" s="205"/>
      <c r="H171" s="205"/>
      <c r="I171" s="205"/>
      <c r="J171" s="205"/>
      <c r="K171" s="206"/>
      <c r="L171" s="38"/>
      <c r="M171" s="38"/>
      <c r="N171" s="38"/>
      <c r="O171" s="38"/>
      <c r="BS171" s="40" t="s">
        <v>357</v>
      </c>
    </row>
    <row r="172" spans="1:72" s="3" customFormat="1" ht="15" x14ac:dyDescent="0.25">
      <c r="A172" s="201" t="s">
        <v>603</v>
      </c>
      <c r="B172" s="202"/>
      <c r="C172" s="202"/>
      <c r="D172" s="202"/>
      <c r="E172" s="202"/>
      <c r="F172" s="202"/>
      <c r="G172" s="202"/>
      <c r="H172" s="202"/>
      <c r="I172" s="202"/>
      <c r="J172" s="202"/>
      <c r="K172" s="203"/>
      <c r="L172" s="57"/>
      <c r="M172" s="57"/>
      <c r="N172" s="57"/>
      <c r="O172" s="57"/>
      <c r="BS172" s="40"/>
      <c r="BT172" s="2" t="s">
        <v>603</v>
      </c>
    </row>
    <row r="173" spans="1:72" s="3" customFormat="1" ht="15" x14ac:dyDescent="0.25">
      <c r="A173" s="201" t="s">
        <v>604</v>
      </c>
      <c r="B173" s="202"/>
      <c r="C173" s="202"/>
      <c r="D173" s="202"/>
      <c r="E173" s="202"/>
      <c r="F173" s="202"/>
      <c r="G173" s="202"/>
      <c r="H173" s="202"/>
      <c r="I173" s="202"/>
      <c r="J173" s="202"/>
      <c r="K173" s="203"/>
      <c r="L173" s="57"/>
      <c r="M173" s="57"/>
      <c r="N173" s="57"/>
      <c r="O173" s="57"/>
      <c r="BS173" s="40"/>
      <c r="BT173" s="2" t="s">
        <v>604</v>
      </c>
    </row>
    <row r="174" spans="1:72" s="3" customFormat="1" ht="22.5" x14ac:dyDescent="0.25">
      <c r="A174" s="201" t="s">
        <v>1020</v>
      </c>
      <c r="B174" s="202"/>
      <c r="C174" s="202"/>
      <c r="D174" s="202"/>
      <c r="E174" s="202"/>
      <c r="F174" s="202"/>
      <c r="G174" s="202"/>
      <c r="H174" s="202"/>
      <c r="I174" s="202"/>
      <c r="J174" s="202"/>
      <c r="K174" s="203"/>
      <c r="L174" s="57">
        <v>243.64</v>
      </c>
      <c r="M174" s="57">
        <v>209.74</v>
      </c>
      <c r="N174" s="57" t="s">
        <v>1011</v>
      </c>
      <c r="O174" s="57">
        <v>10.62</v>
      </c>
      <c r="BS174" s="40"/>
      <c r="BT174" s="2" t="s">
        <v>1020</v>
      </c>
    </row>
    <row r="175" spans="1:72" s="3" customFormat="1" ht="15" x14ac:dyDescent="0.25">
      <c r="A175" s="201" t="s">
        <v>1021</v>
      </c>
      <c r="B175" s="202"/>
      <c r="C175" s="202"/>
      <c r="D175" s="202"/>
      <c r="E175" s="202"/>
      <c r="F175" s="202"/>
      <c r="G175" s="202"/>
      <c r="H175" s="202"/>
      <c r="I175" s="202"/>
      <c r="J175" s="202"/>
      <c r="K175" s="203"/>
      <c r="L175" s="57">
        <v>197.63</v>
      </c>
      <c r="M175" s="57"/>
      <c r="N175" s="57"/>
      <c r="O175" s="57"/>
      <c r="BS175" s="40"/>
      <c r="BT175" s="2" t="s">
        <v>1021</v>
      </c>
    </row>
    <row r="176" spans="1:72" s="3" customFormat="1" ht="15" x14ac:dyDescent="0.25">
      <c r="A176" s="201" t="s">
        <v>1022</v>
      </c>
      <c r="B176" s="202"/>
      <c r="C176" s="202"/>
      <c r="D176" s="202"/>
      <c r="E176" s="202"/>
      <c r="F176" s="202"/>
      <c r="G176" s="202"/>
      <c r="H176" s="202"/>
      <c r="I176" s="202"/>
      <c r="J176" s="202"/>
      <c r="K176" s="203"/>
      <c r="L176" s="57">
        <v>107.22</v>
      </c>
      <c r="M176" s="57"/>
      <c r="N176" s="57"/>
      <c r="O176" s="57"/>
      <c r="BS176" s="40"/>
      <c r="BT176" s="2" t="s">
        <v>1022</v>
      </c>
    </row>
    <row r="177" spans="1:72" s="3" customFormat="1" ht="15" x14ac:dyDescent="0.25">
      <c r="A177" s="201" t="s">
        <v>608</v>
      </c>
      <c r="B177" s="202"/>
      <c r="C177" s="202"/>
      <c r="D177" s="202"/>
      <c r="E177" s="202"/>
      <c r="F177" s="202"/>
      <c r="G177" s="202"/>
      <c r="H177" s="202"/>
      <c r="I177" s="202"/>
      <c r="J177" s="202"/>
      <c r="K177" s="203"/>
      <c r="L177" s="57">
        <v>548.49</v>
      </c>
      <c r="M177" s="57"/>
      <c r="N177" s="57"/>
      <c r="O177" s="57"/>
      <c r="BS177" s="40"/>
      <c r="BT177" s="2" t="s">
        <v>608</v>
      </c>
    </row>
    <row r="178" spans="1:72" s="3" customFormat="1" ht="15" x14ac:dyDescent="0.25">
      <c r="A178" s="201" t="s">
        <v>609</v>
      </c>
      <c r="B178" s="202"/>
      <c r="C178" s="202"/>
      <c r="D178" s="202"/>
      <c r="E178" s="202"/>
      <c r="F178" s="202"/>
      <c r="G178" s="202"/>
      <c r="H178" s="202"/>
      <c r="I178" s="202"/>
      <c r="J178" s="202"/>
      <c r="K178" s="203"/>
      <c r="L178" s="57">
        <v>548.49</v>
      </c>
      <c r="M178" s="57"/>
      <c r="N178" s="57"/>
      <c r="O178" s="57"/>
      <c r="BS178" s="40"/>
      <c r="BT178" s="2" t="s">
        <v>609</v>
      </c>
    </row>
    <row r="179" spans="1:72" s="3" customFormat="1" ht="15" x14ac:dyDescent="0.25">
      <c r="A179" s="201" t="s">
        <v>610</v>
      </c>
      <c r="B179" s="202"/>
      <c r="C179" s="202"/>
      <c r="D179" s="202"/>
      <c r="E179" s="202"/>
      <c r="F179" s="202"/>
      <c r="G179" s="202"/>
      <c r="H179" s="202"/>
      <c r="I179" s="202"/>
      <c r="J179" s="202"/>
      <c r="K179" s="203"/>
      <c r="L179" s="57"/>
      <c r="M179" s="57"/>
      <c r="N179" s="57"/>
      <c r="O179" s="57"/>
      <c r="BS179" s="40"/>
      <c r="BT179" s="2" t="s">
        <v>610</v>
      </c>
    </row>
    <row r="180" spans="1:72" s="3" customFormat="1" ht="15" x14ac:dyDescent="0.25">
      <c r="A180" s="201" t="s">
        <v>611</v>
      </c>
      <c r="B180" s="202"/>
      <c r="C180" s="202"/>
      <c r="D180" s="202"/>
      <c r="E180" s="202"/>
      <c r="F180" s="202"/>
      <c r="G180" s="202"/>
      <c r="H180" s="202"/>
      <c r="I180" s="202"/>
      <c r="J180" s="202"/>
      <c r="K180" s="203"/>
      <c r="L180" s="57"/>
      <c r="M180" s="57"/>
      <c r="N180" s="57"/>
      <c r="O180" s="57"/>
      <c r="BS180" s="40"/>
      <c r="BT180" s="2" t="s">
        <v>611</v>
      </c>
    </row>
    <row r="181" spans="1:72" s="3" customFormat="1" ht="22.5" x14ac:dyDescent="0.25">
      <c r="A181" s="201" t="s">
        <v>1023</v>
      </c>
      <c r="B181" s="202"/>
      <c r="C181" s="202"/>
      <c r="D181" s="202"/>
      <c r="E181" s="202"/>
      <c r="F181" s="202"/>
      <c r="G181" s="202"/>
      <c r="H181" s="202"/>
      <c r="I181" s="202"/>
      <c r="J181" s="202"/>
      <c r="K181" s="203"/>
      <c r="L181" s="57">
        <v>3724684.03</v>
      </c>
      <c r="M181" s="57">
        <v>3082618.38</v>
      </c>
      <c r="N181" s="57" t="s">
        <v>1024</v>
      </c>
      <c r="O181" s="57">
        <v>85752.05</v>
      </c>
      <c r="BS181" s="40"/>
      <c r="BT181" s="2" t="s">
        <v>1023</v>
      </c>
    </row>
    <row r="182" spans="1:72" s="3" customFormat="1" ht="15" x14ac:dyDescent="0.25">
      <c r="A182" s="201" t="s">
        <v>1025</v>
      </c>
      <c r="B182" s="202"/>
      <c r="C182" s="202"/>
      <c r="D182" s="202"/>
      <c r="E182" s="202"/>
      <c r="F182" s="202"/>
      <c r="G182" s="202"/>
      <c r="H182" s="202"/>
      <c r="I182" s="202"/>
      <c r="J182" s="202"/>
      <c r="K182" s="203"/>
      <c r="L182" s="57">
        <v>3061441.06</v>
      </c>
      <c r="M182" s="57"/>
      <c r="N182" s="57"/>
      <c r="O182" s="57"/>
      <c r="BS182" s="40"/>
      <c r="BT182" s="2" t="s">
        <v>1025</v>
      </c>
    </row>
    <row r="183" spans="1:72" s="3" customFormat="1" ht="15" x14ac:dyDescent="0.25">
      <c r="A183" s="201" t="s">
        <v>1026</v>
      </c>
      <c r="B183" s="202"/>
      <c r="C183" s="202"/>
      <c r="D183" s="202"/>
      <c r="E183" s="202"/>
      <c r="F183" s="202"/>
      <c r="G183" s="202"/>
      <c r="H183" s="202"/>
      <c r="I183" s="202"/>
      <c r="J183" s="202"/>
      <c r="K183" s="203"/>
      <c r="L183" s="57">
        <v>1609623.65</v>
      </c>
      <c r="M183" s="57"/>
      <c r="N183" s="57"/>
      <c r="O183" s="57"/>
      <c r="BS183" s="40"/>
      <c r="BT183" s="2" t="s">
        <v>1026</v>
      </c>
    </row>
    <row r="184" spans="1:72" s="3" customFormat="1" ht="15" x14ac:dyDescent="0.25">
      <c r="A184" s="201" t="s">
        <v>608</v>
      </c>
      <c r="B184" s="202"/>
      <c r="C184" s="202"/>
      <c r="D184" s="202"/>
      <c r="E184" s="202"/>
      <c r="F184" s="202"/>
      <c r="G184" s="202"/>
      <c r="H184" s="202"/>
      <c r="I184" s="202"/>
      <c r="J184" s="202"/>
      <c r="K184" s="203"/>
      <c r="L184" s="57">
        <v>8395748.7400000002</v>
      </c>
      <c r="M184" s="57"/>
      <c r="N184" s="57"/>
      <c r="O184" s="57"/>
      <c r="BS184" s="40"/>
      <c r="BT184" s="2" t="s">
        <v>608</v>
      </c>
    </row>
    <row r="185" spans="1:72" s="3" customFormat="1" ht="15" x14ac:dyDescent="0.25">
      <c r="A185" s="201" t="s">
        <v>609</v>
      </c>
      <c r="B185" s="202"/>
      <c r="C185" s="202"/>
      <c r="D185" s="202"/>
      <c r="E185" s="202"/>
      <c r="F185" s="202"/>
      <c r="G185" s="202"/>
      <c r="H185" s="202"/>
      <c r="I185" s="202"/>
      <c r="J185" s="202"/>
      <c r="K185" s="203"/>
      <c r="L185" s="57">
        <v>8395748.7400000002</v>
      </c>
      <c r="M185" s="57"/>
      <c r="N185" s="57"/>
      <c r="O185" s="57"/>
      <c r="BS185" s="40"/>
      <c r="BT185" s="2" t="s">
        <v>609</v>
      </c>
    </row>
    <row r="186" spans="1:72" s="3" customFormat="1" ht="15" x14ac:dyDescent="0.25">
      <c r="A186" s="201" t="s">
        <v>367</v>
      </c>
      <c r="B186" s="202"/>
      <c r="C186" s="202"/>
      <c r="D186" s="202"/>
      <c r="E186" s="202"/>
      <c r="F186" s="202"/>
      <c r="G186" s="202"/>
      <c r="H186" s="202"/>
      <c r="I186" s="202"/>
      <c r="J186" s="202"/>
      <c r="K186" s="203"/>
      <c r="L186" s="57">
        <v>8396297.2300000004</v>
      </c>
      <c r="M186" s="57"/>
      <c r="N186" s="57"/>
      <c r="O186" s="57"/>
      <c r="BS186" s="40"/>
      <c r="BT186" s="2" t="s">
        <v>367</v>
      </c>
    </row>
    <row r="187" spans="1:72" s="3" customFormat="1" ht="15" x14ac:dyDescent="0.25">
      <c r="A187" s="201" t="s">
        <v>368</v>
      </c>
      <c r="B187" s="202"/>
      <c r="C187" s="202"/>
      <c r="D187" s="202"/>
      <c r="E187" s="202"/>
      <c r="F187" s="202"/>
      <c r="G187" s="202"/>
      <c r="H187" s="202"/>
      <c r="I187" s="202"/>
      <c r="J187" s="202"/>
      <c r="K187" s="203"/>
      <c r="L187" s="57"/>
      <c r="M187" s="57"/>
      <c r="N187" s="57"/>
      <c r="O187" s="57"/>
      <c r="BS187" s="40"/>
      <c r="BT187" s="2" t="s">
        <v>368</v>
      </c>
    </row>
    <row r="188" spans="1:72" s="3" customFormat="1" ht="15" x14ac:dyDescent="0.25">
      <c r="A188" s="201" t="s">
        <v>369</v>
      </c>
      <c r="B188" s="202"/>
      <c r="C188" s="202"/>
      <c r="D188" s="202"/>
      <c r="E188" s="202"/>
      <c r="F188" s="202"/>
      <c r="G188" s="202"/>
      <c r="H188" s="202"/>
      <c r="I188" s="202"/>
      <c r="J188" s="202"/>
      <c r="K188" s="203"/>
      <c r="L188" s="57">
        <v>85762.67</v>
      </c>
      <c r="M188" s="57"/>
      <c r="N188" s="57"/>
      <c r="O188" s="57"/>
      <c r="BS188" s="40"/>
      <c r="BT188" s="2" t="s">
        <v>369</v>
      </c>
    </row>
    <row r="189" spans="1:72" s="3" customFormat="1" ht="15" x14ac:dyDescent="0.25">
      <c r="A189" s="201" t="s">
        <v>370</v>
      </c>
      <c r="B189" s="202"/>
      <c r="C189" s="202"/>
      <c r="D189" s="202"/>
      <c r="E189" s="202"/>
      <c r="F189" s="202"/>
      <c r="G189" s="202"/>
      <c r="H189" s="202"/>
      <c r="I189" s="202"/>
      <c r="J189" s="202"/>
      <c r="K189" s="203"/>
      <c r="L189" s="57">
        <v>556336.88</v>
      </c>
      <c r="M189" s="57"/>
      <c r="N189" s="57"/>
      <c r="O189" s="57"/>
      <c r="BS189" s="40"/>
      <c r="BT189" s="2" t="s">
        <v>370</v>
      </c>
    </row>
    <row r="190" spans="1:72" s="3" customFormat="1" ht="15" x14ac:dyDescent="0.25">
      <c r="A190" s="201" t="s">
        <v>371</v>
      </c>
      <c r="B190" s="202"/>
      <c r="C190" s="202"/>
      <c r="D190" s="202"/>
      <c r="E190" s="202"/>
      <c r="F190" s="202"/>
      <c r="G190" s="202"/>
      <c r="H190" s="202"/>
      <c r="I190" s="202"/>
      <c r="J190" s="202"/>
      <c r="K190" s="203"/>
      <c r="L190" s="57">
        <v>3156335.04</v>
      </c>
      <c r="M190" s="57"/>
      <c r="N190" s="57"/>
      <c r="O190" s="57"/>
      <c r="BS190" s="40"/>
      <c r="BT190" s="2" t="s">
        <v>371</v>
      </c>
    </row>
    <row r="191" spans="1:72" s="3" customFormat="1" ht="15" x14ac:dyDescent="0.25">
      <c r="A191" s="201" t="s">
        <v>372</v>
      </c>
      <c r="B191" s="202"/>
      <c r="C191" s="202"/>
      <c r="D191" s="202"/>
      <c r="E191" s="202"/>
      <c r="F191" s="202"/>
      <c r="G191" s="202"/>
      <c r="H191" s="202"/>
      <c r="I191" s="202"/>
      <c r="J191" s="202"/>
      <c r="K191" s="203"/>
      <c r="L191" s="57">
        <v>3061638.69</v>
      </c>
      <c r="M191" s="57"/>
      <c r="N191" s="57"/>
      <c r="O191" s="57"/>
      <c r="BS191" s="40"/>
      <c r="BT191" s="2" t="s">
        <v>372</v>
      </c>
    </row>
    <row r="192" spans="1:72" s="3" customFormat="1" ht="15" x14ac:dyDescent="0.25">
      <c r="A192" s="201" t="s">
        <v>373</v>
      </c>
      <c r="B192" s="202"/>
      <c r="C192" s="202"/>
      <c r="D192" s="202"/>
      <c r="E192" s="202"/>
      <c r="F192" s="202"/>
      <c r="G192" s="202"/>
      <c r="H192" s="202"/>
      <c r="I192" s="202"/>
      <c r="J192" s="202"/>
      <c r="K192" s="203"/>
      <c r="L192" s="57">
        <v>1609730.87</v>
      </c>
      <c r="M192" s="57"/>
      <c r="N192" s="57"/>
      <c r="O192" s="57"/>
      <c r="BS192" s="40"/>
      <c r="BT192" s="2" t="s">
        <v>373</v>
      </c>
    </row>
    <row r="193" spans="1:95" s="3" customFormat="1" ht="15" x14ac:dyDescent="0.25">
      <c r="A193" s="201" t="s">
        <v>374</v>
      </c>
      <c r="B193" s="202"/>
      <c r="C193" s="202"/>
      <c r="D193" s="202"/>
      <c r="E193" s="202"/>
      <c r="F193" s="202"/>
      <c r="G193" s="202"/>
      <c r="H193" s="202"/>
      <c r="I193" s="202"/>
      <c r="J193" s="202"/>
      <c r="K193" s="203"/>
      <c r="L193" s="57">
        <f>L186*0.052</f>
        <v>436607.45595999999</v>
      </c>
      <c r="M193" s="57"/>
      <c r="N193" s="57"/>
      <c r="O193" s="57"/>
      <c r="BS193" s="40"/>
      <c r="BT193" s="2" t="s">
        <v>374</v>
      </c>
    </row>
    <row r="194" spans="1:95" s="3" customFormat="1" ht="15" x14ac:dyDescent="0.25">
      <c r="A194" s="204" t="s">
        <v>367</v>
      </c>
      <c r="B194" s="205"/>
      <c r="C194" s="205"/>
      <c r="D194" s="205"/>
      <c r="E194" s="205"/>
      <c r="F194" s="205"/>
      <c r="G194" s="205"/>
      <c r="H194" s="205"/>
      <c r="I194" s="205"/>
      <c r="J194" s="205"/>
      <c r="K194" s="206"/>
      <c r="L194" s="38">
        <f>L186+L193</f>
        <v>8832904.6859600004</v>
      </c>
      <c r="M194" s="38"/>
      <c r="N194" s="38"/>
      <c r="O194" s="38"/>
      <c r="BS194" s="40"/>
      <c r="BU194" s="40" t="s">
        <v>367</v>
      </c>
    </row>
    <row r="195" spans="1:95" s="3" customFormat="1" ht="15" x14ac:dyDescent="0.25">
      <c r="A195" s="201" t="s">
        <v>375</v>
      </c>
      <c r="B195" s="202"/>
      <c r="C195" s="202"/>
      <c r="D195" s="202"/>
      <c r="E195" s="202"/>
      <c r="F195" s="202"/>
      <c r="G195" s="202"/>
      <c r="H195" s="202"/>
      <c r="I195" s="202"/>
      <c r="J195" s="202"/>
      <c r="K195" s="203"/>
      <c r="L195" s="57">
        <f>L194*0.021</f>
        <v>185490.99840516003</v>
      </c>
      <c r="M195" s="57"/>
      <c r="N195" s="57"/>
      <c r="O195" s="57"/>
      <c r="BS195" s="40"/>
      <c r="BT195" s="2" t="s">
        <v>375</v>
      </c>
      <c r="BU195" s="40"/>
    </row>
    <row r="196" spans="1:95" s="3" customFormat="1" ht="15" x14ac:dyDescent="0.25">
      <c r="A196" s="201" t="s">
        <v>376</v>
      </c>
      <c r="B196" s="202"/>
      <c r="C196" s="202"/>
      <c r="D196" s="202"/>
      <c r="E196" s="202"/>
      <c r="F196" s="202"/>
      <c r="G196" s="202"/>
      <c r="H196" s="202"/>
      <c r="I196" s="202"/>
      <c r="J196" s="202"/>
      <c r="K196" s="203"/>
      <c r="L196" s="57">
        <f>L194*0.035</f>
        <v>309151.66400860006</v>
      </c>
      <c r="M196" s="57"/>
      <c r="N196" s="57"/>
      <c r="O196" s="57"/>
      <c r="BS196" s="40"/>
      <c r="BT196" s="2" t="s">
        <v>376</v>
      </c>
      <c r="BU196" s="40"/>
    </row>
    <row r="197" spans="1:95" s="3" customFormat="1" ht="15" x14ac:dyDescent="0.25">
      <c r="A197" s="201" t="s">
        <v>377</v>
      </c>
      <c r="B197" s="202"/>
      <c r="C197" s="202"/>
      <c r="D197" s="202"/>
      <c r="E197" s="202"/>
      <c r="F197" s="202"/>
      <c r="G197" s="202"/>
      <c r="H197" s="202"/>
      <c r="I197" s="202"/>
      <c r="J197" s="202"/>
      <c r="K197" s="203"/>
      <c r="L197" s="57">
        <f>L194*0.025</f>
        <v>220822.61714900003</v>
      </c>
      <c r="M197" s="57"/>
      <c r="N197" s="57"/>
      <c r="O197" s="57"/>
      <c r="BS197" s="40"/>
      <c r="BT197" s="2" t="s">
        <v>377</v>
      </c>
      <c r="BU197" s="40"/>
    </row>
    <row r="198" spans="1:95" s="3" customFormat="1" ht="15" x14ac:dyDescent="0.25">
      <c r="A198" s="201" t="s">
        <v>378</v>
      </c>
      <c r="B198" s="202"/>
      <c r="C198" s="202"/>
      <c r="D198" s="202"/>
      <c r="E198" s="202"/>
      <c r="F198" s="202"/>
      <c r="G198" s="202"/>
      <c r="H198" s="202"/>
      <c r="I198" s="202"/>
      <c r="J198" s="202"/>
      <c r="K198" s="203"/>
      <c r="L198" s="57">
        <f>L194*0.02</f>
        <v>176658.0937192</v>
      </c>
      <c r="M198" s="57"/>
      <c r="N198" s="57"/>
      <c r="O198" s="57"/>
      <c r="BS198" s="40"/>
      <c r="BT198" s="2" t="s">
        <v>378</v>
      </c>
      <c r="BU198" s="40"/>
    </row>
    <row r="199" spans="1:95" s="3" customFormat="1" ht="15" x14ac:dyDescent="0.25">
      <c r="A199" s="204" t="s">
        <v>367</v>
      </c>
      <c r="B199" s="205"/>
      <c r="C199" s="205"/>
      <c r="D199" s="205"/>
      <c r="E199" s="205"/>
      <c r="F199" s="205"/>
      <c r="G199" s="205"/>
      <c r="H199" s="205"/>
      <c r="I199" s="205"/>
      <c r="J199" s="205"/>
      <c r="K199" s="206"/>
      <c r="L199" s="38">
        <f>L194+L195+L196+L197+L198</f>
        <v>9725028.0592419598</v>
      </c>
      <c r="M199" s="38"/>
      <c r="N199" s="38"/>
      <c r="O199" s="38"/>
      <c r="BS199" s="40"/>
      <c r="BU199" s="40" t="s">
        <v>367</v>
      </c>
    </row>
    <row r="200" spans="1:95" s="3" customFormat="1" ht="15" x14ac:dyDescent="0.25">
      <c r="A200" s="201" t="s">
        <v>379</v>
      </c>
      <c r="B200" s="202"/>
      <c r="C200" s="202"/>
      <c r="D200" s="202"/>
      <c r="E200" s="202"/>
      <c r="F200" s="202"/>
      <c r="G200" s="202"/>
      <c r="H200" s="202"/>
      <c r="I200" s="202"/>
      <c r="J200" s="202"/>
      <c r="K200" s="203"/>
      <c r="L200" s="57">
        <f>L199*0.03</f>
        <v>291750.84177725879</v>
      </c>
      <c r="M200" s="57"/>
      <c r="N200" s="57"/>
      <c r="O200" s="57"/>
      <c r="BS200" s="40"/>
      <c r="BT200" s="2" t="s">
        <v>379</v>
      </c>
      <c r="BU200" s="40"/>
    </row>
    <row r="201" spans="1:95" s="3" customFormat="1" ht="15" x14ac:dyDescent="0.25">
      <c r="A201" s="204" t="s">
        <v>2240</v>
      </c>
      <c r="B201" s="205"/>
      <c r="C201" s="205"/>
      <c r="D201" s="205"/>
      <c r="E201" s="205"/>
      <c r="F201" s="205"/>
      <c r="G201" s="205"/>
      <c r="H201" s="205"/>
      <c r="I201" s="205"/>
      <c r="J201" s="205"/>
      <c r="K201" s="206"/>
      <c r="L201" s="38">
        <f>L199+L200</f>
        <v>10016778.901019219</v>
      </c>
      <c r="M201" s="38"/>
      <c r="N201" s="38"/>
      <c r="O201" s="38"/>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c r="AN201" s="67"/>
      <c r="AO201" s="67"/>
      <c r="AP201" s="67"/>
      <c r="AQ201" s="67"/>
      <c r="AR201" s="67"/>
      <c r="AS201" s="67"/>
      <c r="AT201" s="67"/>
      <c r="AU201" s="67"/>
      <c r="AV201" s="67"/>
      <c r="AW201" s="67"/>
      <c r="AX201" s="67"/>
      <c r="AY201" s="67"/>
      <c r="AZ201" s="67"/>
      <c r="BA201" s="67"/>
      <c r="BB201" s="67"/>
      <c r="BC201" s="67"/>
      <c r="BD201" s="67"/>
      <c r="BE201" s="67"/>
      <c r="BF201" s="67"/>
      <c r="BG201" s="67"/>
      <c r="BH201" s="67"/>
      <c r="BI201" s="67"/>
      <c r="BJ201" s="67"/>
      <c r="BK201" s="67"/>
      <c r="BL201" s="67"/>
      <c r="BM201" s="67"/>
      <c r="BN201" s="67"/>
      <c r="BO201" s="67"/>
      <c r="BP201" s="67"/>
      <c r="BQ201" s="67"/>
      <c r="BR201" s="67"/>
      <c r="BS201" s="67"/>
      <c r="BT201" s="67"/>
      <c r="BU201" s="67" t="s">
        <v>380</v>
      </c>
      <c r="BV201" s="67"/>
      <c r="BW201" s="67"/>
    </row>
    <row r="202" spans="1:95" s="115" customFormat="1" ht="15" customHeight="1" x14ac:dyDescent="0.25">
      <c r="A202" s="209" t="s">
        <v>945</v>
      </c>
      <c r="B202" s="209"/>
      <c r="C202" s="209"/>
      <c r="D202" s="209"/>
      <c r="E202" s="209"/>
      <c r="F202" s="209"/>
      <c r="G202" s="209"/>
      <c r="H202" s="209"/>
      <c r="I202" s="209"/>
      <c r="J202" s="209"/>
      <c r="K202" s="209"/>
      <c r="L202" s="112">
        <f>L188*1.052*1.021*1.035*1.025*1.02*1.03</f>
        <v>102669.48575456615</v>
      </c>
      <c r="M202" s="113"/>
      <c r="N202" s="114"/>
      <c r="O202" s="114"/>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7"/>
      <c r="AP202" s="67"/>
      <c r="AQ202" s="67"/>
      <c r="AR202" s="67"/>
      <c r="AS202" s="67"/>
      <c r="AT202" s="67"/>
      <c r="AU202" s="67"/>
      <c r="AV202" s="67"/>
      <c r="AW202" s="67"/>
      <c r="AX202" s="67"/>
      <c r="AY202" s="67"/>
      <c r="AZ202" s="67"/>
      <c r="BA202" s="67"/>
      <c r="BB202" s="67"/>
      <c r="BC202" s="67"/>
      <c r="BD202" s="67"/>
      <c r="BE202" s="67"/>
      <c r="BF202" s="67"/>
      <c r="BG202" s="67"/>
      <c r="BH202" s="67"/>
      <c r="BI202" s="67"/>
      <c r="BJ202" s="67"/>
      <c r="BK202" s="67"/>
      <c r="BL202" s="67"/>
      <c r="BM202" s="67"/>
      <c r="BN202" s="67"/>
      <c r="BO202" s="67"/>
      <c r="BP202" s="67"/>
      <c r="BQ202" s="67"/>
      <c r="BR202" s="67"/>
      <c r="BS202" s="67"/>
      <c r="BT202" s="67"/>
      <c r="BU202" s="67"/>
      <c r="BV202" s="67"/>
      <c r="BW202" s="67"/>
      <c r="CG202" s="116"/>
      <c r="CI202" s="116" t="s">
        <v>380</v>
      </c>
      <c r="CK202" s="117"/>
      <c r="CL202" s="118"/>
      <c r="CM202" s="118"/>
      <c r="CN202" s="118"/>
      <c r="CO202" s="118"/>
      <c r="CP202" s="118"/>
      <c r="CQ202" s="118"/>
    </row>
    <row r="203" spans="1:95" s="115" customFormat="1" ht="15" customHeight="1" x14ac:dyDescent="0.25">
      <c r="A203" s="209" t="s">
        <v>2237</v>
      </c>
      <c r="B203" s="209"/>
      <c r="C203" s="209"/>
      <c r="D203" s="209"/>
      <c r="E203" s="209"/>
      <c r="F203" s="209"/>
      <c r="G203" s="209"/>
      <c r="H203" s="209"/>
      <c r="I203" s="209"/>
      <c r="J203" s="209"/>
      <c r="K203" s="209"/>
      <c r="L203" s="112">
        <f>L201-L202</f>
        <v>9914109.415264653</v>
      </c>
      <c r="M203" s="113"/>
      <c r="N203" s="114"/>
      <c r="O203" s="114"/>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c r="AP203" s="67"/>
      <c r="AQ203" s="67"/>
      <c r="AR203" s="67"/>
      <c r="AS203" s="67"/>
      <c r="AT203" s="67"/>
      <c r="AU203" s="67"/>
      <c r="AV203" s="67"/>
      <c r="AW203" s="67"/>
      <c r="AX203" s="67"/>
      <c r="AY203" s="67"/>
      <c r="AZ203" s="67"/>
      <c r="BA203" s="67"/>
      <c r="BB203" s="67"/>
      <c r="BC203" s="67"/>
      <c r="BD203" s="67"/>
      <c r="BE203" s="67"/>
      <c r="BF203" s="67"/>
      <c r="BG203" s="67"/>
      <c r="BH203" s="67"/>
      <c r="BI203" s="67"/>
      <c r="BJ203" s="67"/>
      <c r="BK203" s="67"/>
      <c r="BL203" s="67"/>
      <c r="BM203" s="67"/>
      <c r="BN203" s="67"/>
      <c r="BO203" s="67"/>
      <c r="BP203" s="67"/>
      <c r="BQ203" s="67"/>
      <c r="BR203" s="67"/>
      <c r="BS203" s="67"/>
      <c r="BT203" s="67"/>
      <c r="BU203" s="67"/>
      <c r="BV203" s="67"/>
      <c r="BW203" s="67"/>
      <c r="CG203" s="116"/>
      <c r="CI203" s="116" t="s">
        <v>380</v>
      </c>
      <c r="CK203" s="117"/>
      <c r="CL203" s="118"/>
      <c r="CM203" s="118"/>
      <c r="CN203" s="118"/>
      <c r="CO203" s="118"/>
      <c r="CP203" s="118"/>
      <c r="CQ203" s="118"/>
    </row>
    <row r="204" spans="1:95" s="67" customFormat="1" ht="15" customHeight="1" x14ac:dyDescent="0.25">
      <c r="A204" s="210" t="s">
        <v>2238</v>
      </c>
      <c r="B204" s="211"/>
      <c r="C204" s="211"/>
      <c r="D204" s="211"/>
      <c r="E204" s="211"/>
      <c r="F204" s="211"/>
      <c r="G204" s="211"/>
      <c r="H204" s="211"/>
      <c r="I204" s="211"/>
      <c r="J204" s="211"/>
      <c r="K204" s="212"/>
      <c r="L204" s="119">
        <f>'02-03-01_СМР_Каб.жур'!L272</f>
        <v>1</v>
      </c>
      <c r="M204" s="88"/>
      <c r="N204" s="120"/>
      <c r="O204" s="88"/>
      <c r="CG204" s="98"/>
      <c r="CH204" s="105" t="s">
        <v>379</v>
      </c>
      <c r="CI204" s="98"/>
      <c r="CK204" s="121"/>
    </row>
    <row r="205" spans="1:95" s="67" customFormat="1" ht="28.5" customHeight="1" x14ac:dyDescent="0.25">
      <c r="A205" s="213" t="s">
        <v>2239</v>
      </c>
      <c r="B205" s="213"/>
      <c r="C205" s="213"/>
      <c r="D205" s="213"/>
      <c r="E205" s="213"/>
      <c r="F205" s="213"/>
      <c r="G205" s="213"/>
      <c r="H205" s="213"/>
      <c r="I205" s="213"/>
      <c r="J205" s="213"/>
      <c r="K205" s="213"/>
      <c r="L205" s="122">
        <f>L202+L203*L204</f>
        <v>10016778.901019219</v>
      </c>
      <c r="M205" s="123"/>
      <c r="N205" s="102"/>
      <c r="O205" s="102"/>
      <c r="CG205" s="98"/>
      <c r="CI205" s="98" t="s">
        <v>380</v>
      </c>
      <c r="CK205" s="124"/>
    </row>
    <row r="206" spans="1:95" s="67" customFormat="1" ht="15" customHeight="1" x14ac:dyDescent="0.25">
      <c r="A206" s="214" t="s">
        <v>381</v>
      </c>
      <c r="B206" s="214"/>
      <c r="C206" s="214"/>
      <c r="D206" s="214"/>
      <c r="E206" s="214"/>
      <c r="F206" s="214"/>
      <c r="G206" s="214"/>
      <c r="H206" s="214"/>
      <c r="I206" s="214"/>
      <c r="J206" s="214"/>
      <c r="K206" s="214"/>
      <c r="L206" s="125">
        <f>L205*0.2</f>
        <v>2003355.780203844</v>
      </c>
      <c r="M206" s="88"/>
      <c r="N206" s="88"/>
      <c r="O206" s="88"/>
      <c r="CG206" s="98"/>
      <c r="CH206" s="105" t="s">
        <v>381</v>
      </c>
      <c r="CI206" s="98"/>
    </row>
    <row r="207" spans="1:95" s="67" customFormat="1" ht="15" customHeight="1" x14ac:dyDescent="0.25">
      <c r="A207" s="213" t="s">
        <v>382</v>
      </c>
      <c r="B207" s="213"/>
      <c r="C207" s="213"/>
      <c r="D207" s="213"/>
      <c r="E207" s="213"/>
      <c r="F207" s="213"/>
      <c r="G207" s="213"/>
      <c r="H207" s="213"/>
      <c r="I207" s="213"/>
      <c r="J207" s="213"/>
      <c r="K207" s="213"/>
      <c r="L207" s="126">
        <f>L205+L206</f>
        <v>12020134.681223063</v>
      </c>
      <c r="M207" s="102"/>
      <c r="N207" s="102"/>
      <c r="O207" s="102"/>
      <c r="S207" s="67">
        <v>117</v>
      </c>
      <c r="CG207" s="98"/>
      <c r="CI207" s="98"/>
      <c r="CJ207" s="98" t="s">
        <v>382</v>
      </c>
      <c r="CM207" s="121"/>
    </row>
    <row r="208" spans="1:95" s="16" customFormat="1" ht="12.75" customHeight="1" x14ac:dyDescent="0.2">
      <c r="A208" s="207"/>
      <c r="B208" s="207"/>
      <c r="C208" s="207"/>
      <c r="D208" s="207"/>
      <c r="E208" s="207"/>
      <c r="F208" s="207"/>
      <c r="G208" s="207"/>
      <c r="H208" s="207"/>
      <c r="I208" s="207"/>
      <c r="J208" s="207"/>
      <c r="K208" s="207"/>
      <c r="L208" s="207"/>
      <c r="M208" s="207"/>
      <c r="N208" s="207"/>
      <c r="O208" s="207"/>
      <c r="P208" s="58"/>
      <c r="Q208" s="58"/>
      <c r="R208" s="58"/>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2.75" customHeight="1" x14ac:dyDescent="0.2">
      <c r="A209" s="208"/>
      <c r="B209" s="208"/>
      <c r="C209" s="208"/>
      <c r="D209" s="208"/>
      <c r="E209" s="208"/>
      <c r="F209" s="208"/>
      <c r="G209" s="208"/>
      <c r="H209" s="208"/>
      <c r="I209" s="208"/>
      <c r="J209" s="208"/>
      <c r="K209" s="208"/>
      <c r="L209" s="208"/>
      <c r="M209" s="208"/>
      <c r="N209" s="208"/>
      <c r="O209" s="208"/>
      <c r="P209" s="59"/>
      <c r="Q209" s="59"/>
      <c r="R209" s="59"/>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2.75" customHeight="1" x14ac:dyDescent="0.2">
      <c r="A210" s="207" t="s">
        <v>2241</v>
      </c>
      <c r="B210" s="207"/>
      <c r="C210" s="207"/>
      <c r="D210" s="207"/>
      <c r="E210" s="207"/>
      <c r="F210" s="207"/>
      <c r="G210" s="207"/>
      <c r="H210" s="207"/>
      <c r="I210" s="207"/>
      <c r="J210" s="207"/>
      <c r="K210" s="207"/>
      <c r="L210" s="207"/>
      <c r="M210" s="207"/>
      <c r="N210" s="207"/>
      <c r="O210" s="207"/>
      <c r="P210" s="58"/>
      <c r="Q210" s="58"/>
      <c r="R210" s="58"/>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16" customFormat="1" ht="12.75" customHeight="1" x14ac:dyDescent="0.2">
      <c r="A211" s="208" t="s">
        <v>383</v>
      </c>
      <c r="B211" s="208"/>
      <c r="C211" s="208"/>
      <c r="D211" s="208"/>
      <c r="E211" s="208"/>
      <c r="F211" s="208"/>
      <c r="G211" s="208"/>
      <c r="H211" s="208"/>
      <c r="I211" s="208"/>
      <c r="J211" s="208"/>
      <c r="K211" s="208"/>
      <c r="L211" s="208"/>
      <c r="M211" s="208"/>
      <c r="N211" s="208"/>
      <c r="O211" s="208"/>
      <c r="P211" s="59"/>
      <c r="Q211" s="59"/>
      <c r="R211" s="59"/>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row>
    <row r="212" spans="1:74" s="16" customFormat="1" ht="13.5" customHeight="1" x14ac:dyDescent="0.25">
      <c r="A212" s="14"/>
      <c r="B212" s="14"/>
      <c r="C212" s="14"/>
      <c r="D212" s="14"/>
      <c r="E212" s="14"/>
      <c r="F212" s="14"/>
      <c r="G212" s="14"/>
      <c r="H212" s="60"/>
      <c r="I212" s="10"/>
      <c r="J212" s="10"/>
      <c r="K212" s="10"/>
      <c r="L212" s="10"/>
      <c r="M212" s="14"/>
      <c r="N212" s="14"/>
      <c r="O212" s="14"/>
      <c r="P212" s="3"/>
      <c r="Q212" s="3"/>
      <c r="R212" s="3"/>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row>
    <row r="213" spans="1:74" s="16" customFormat="1" ht="12.75" customHeight="1" x14ac:dyDescent="0.2">
      <c r="A213" s="207" t="s">
        <v>384</v>
      </c>
      <c r="B213" s="207"/>
      <c r="C213" s="207"/>
      <c r="D213" s="207"/>
      <c r="E213" s="207"/>
      <c r="F213" s="207"/>
      <c r="G213" s="207"/>
      <c r="H213" s="207"/>
      <c r="I213" s="207"/>
      <c r="J213" s="207"/>
      <c r="K213" s="207"/>
      <c r="L213" s="207"/>
      <c r="M213" s="207"/>
      <c r="N213" s="207"/>
      <c r="O213" s="207"/>
      <c r="P213" s="58"/>
      <c r="Q213" s="58"/>
      <c r="R213" s="58"/>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row>
    <row r="214" spans="1:74" s="16" customFormat="1" ht="12.75" customHeight="1" x14ac:dyDescent="0.2">
      <c r="A214" s="208" t="s">
        <v>383</v>
      </c>
      <c r="B214" s="208"/>
      <c r="C214" s="208"/>
      <c r="D214" s="208"/>
      <c r="E214" s="208"/>
      <c r="F214" s="208"/>
      <c r="G214" s="208"/>
      <c r="H214" s="208"/>
      <c r="I214" s="208"/>
      <c r="J214" s="208"/>
      <c r="K214" s="208"/>
      <c r="L214" s="208"/>
      <c r="M214" s="208"/>
      <c r="N214" s="208"/>
      <c r="O214" s="208"/>
      <c r="P214" s="59"/>
      <c r="Q214" s="59"/>
      <c r="R214" s="59"/>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row>
    <row r="215" spans="1:74" s="16" customFormat="1" ht="13.5" customHeight="1" x14ac:dyDescent="0.25">
      <c r="A215" s="14"/>
      <c r="B215" s="14"/>
      <c r="C215" s="14"/>
      <c r="D215" s="14"/>
      <c r="E215" s="14"/>
      <c r="F215" s="14"/>
      <c r="G215" s="14"/>
      <c r="H215" s="60"/>
      <c r="I215" s="10"/>
      <c r="J215" s="10"/>
      <c r="K215" s="10"/>
      <c r="L215" s="10"/>
      <c r="M215" s="14"/>
      <c r="N215" s="14"/>
      <c r="O215" s="14"/>
      <c r="P215" s="3"/>
      <c r="Q215" s="3"/>
      <c r="R215" s="3"/>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row>
    <row r="216" spans="1:74" s="3" customFormat="1" ht="15" x14ac:dyDescent="0.25">
      <c r="A216" s="4"/>
      <c r="B216" s="4"/>
      <c r="C216" s="4"/>
      <c r="D216" s="4"/>
      <c r="E216" s="4"/>
      <c r="F216" s="4"/>
      <c r="G216" s="4"/>
      <c r="H216" s="14"/>
      <c r="I216" s="61"/>
      <c r="J216" s="61"/>
      <c r="K216" s="61"/>
      <c r="L216" s="61"/>
      <c r="M216" s="4"/>
      <c r="N216" s="4"/>
      <c r="O216" s="4"/>
    </row>
  </sheetData>
  <mergeCells count="190">
    <mergeCell ref="A210:O210"/>
    <mergeCell ref="A211:O211"/>
    <mergeCell ref="A213:O213"/>
    <mergeCell ref="A214:O214"/>
    <mergeCell ref="A8:O8"/>
    <mergeCell ref="A9:O9"/>
    <mergeCell ref="A11:O11"/>
    <mergeCell ref="A12:O12"/>
    <mergeCell ref="A13:O13"/>
    <mergeCell ref="C34:E34"/>
    <mergeCell ref="C35:E35"/>
    <mergeCell ref="O25:O26"/>
    <mergeCell ref="C41:E41"/>
    <mergeCell ref="C42:E42"/>
    <mergeCell ref="C43:E43"/>
    <mergeCell ref="C44:E44"/>
    <mergeCell ref="C45:E45"/>
    <mergeCell ref="C36:E36"/>
    <mergeCell ref="C37:E37"/>
    <mergeCell ref="C38:E38"/>
    <mergeCell ref="C39:E39"/>
    <mergeCell ref="C40:E40"/>
    <mergeCell ref="C51:E51"/>
    <mergeCell ref="C52:E52"/>
    <mergeCell ref="A2:C2"/>
    <mergeCell ref="L2:O2"/>
    <mergeCell ref="A3:D3"/>
    <mergeCell ref="K3:O3"/>
    <mergeCell ref="A4:D4"/>
    <mergeCell ref="K4:O4"/>
    <mergeCell ref="C27:E27"/>
    <mergeCell ref="A28:O28"/>
    <mergeCell ref="C29:E29"/>
    <mergeCell ref="A14:O14"/>
    <mergeCell ref="C15:G15"/>
    <mergeCell ref="F21:O21"/>
    <mergeCell ref="L22:M22"/>
    <mergeCell ref="A24:A26"/>
    <mergeCell ref="B24:B26"/>
    <mergeCell ref="C24:E26"/>
    <mergeCell ref="F24:F26"/>
    <mergeCell ref="G24:G26"/>
    <mergeCell ref="H24:J24"/>
    <mergeCell ref="K24:K26"/>
    <mergeCell ref="L24:O24"/>
    <mergeCell ref="J25:J26"/>
    <mergeCell ref="L25:L26"/>
    <mergeCell ref="M25:M26"/>
    <mergeCell ref="C53:E53"/>
    <mergeCell ref="C54:E54"/>
    <mergeCell ref="C55:E55"/>
    <mergeCell ref="C46:E46"/>
    <mergeCell ref="C47:E47"/>
    <mergeCell ref="C48:E48"/>
    <mergeCell ref="C49:E49"/>
    <mergeCell ref="C50:E50"/>
    <mergeCell ref="C61:E61"/>
    <mergeCell ref="C62:E62"/>
    <mergeCell ref="C63:E63"/>
    <mergeCell ref="C64:E64"/>
    <mergeCell ref="C69:E69"/>
    <mergeCell ref="C56:E56"/>
    <mergeCell ref="C57:E57"/>
    <mergeCell ref="C58:E58"/>
    <mergeCell ref="C59:E59"/>
    <mergeCell ref="C60:E60"/>
    <mergeCell ref="C75:E75"/>
    <mergeCell ref="C76:E76"/>
    <mergeCell ref="C77:E77"/>
    <mergeCell ref="C78:E78"/>
    <mergeCell ref="C79:E79"/>
    <mergeCell ref="C70:E70"/>
    <mergeCell ref="C71:E71"/>
    <mergeCell ref="C72:E72"/>
    <mergeCell ref="C73:E73"/>
    <mergeCell ref="C74:E74"/>
    <mergeCell ref="C89:E89"/>
    <mergeCell ref="C90:E90"/>
    <mergeCell ref="C91:E91"/>
    <mergeCell ref="C92:E92"/>
    <mergeCell ref="A93:O93"/>
    <mergeCell ref="C80:E80"/>
    <mergeCell ref="C81:E81"/>
    <mergeCell ref="C82:E82"/>
    <mergeCell ref="C83:E83"/>
    <mergeCell ref="C88:E88"/>
    <mergeCell ref="C99:E99"/>
    <mergeCell ref="C100:E100"/>
    <mergeCell ref="C101:E101"/>
    <mergeCell ref="C102:E102"/>
    <mergeCell ref="C103:E103"/>
    <mergeCell ref="C94:E94"/>
    <mergeCell ref="C95:E95"/>
    <mergeCell ref="C96:E96"/>
    <mergeCell ref="C97:E97"/>
    <mergeCell ref="C98:E98"/>
    <mergeCell ref="C109:E109"/>
    <mergeCell ref="A110:O110"/>
    <mergeCell ref="C111:E111"/>
    <mergeCell ref="C116:E116"/>
    <mergeCell ref="C117:E117"/>
    <mergeCell ref="C104:E104"/>
    <mergeCell ref="C105:E105"/>
    <mergeCell ref="C106:E106"/>
    <mergeCell ref="C107:E107"/>
    <mergeCell ref="C108:E108"/>
    <mergeCell ref="C123:E123"/>
    <mergeCell ref="C124:E124"/>
    <mergeCell ref="C125:E125"/>
    <mergeCell ref="C126:E126"/>
    <mergeCell ref="C127:E127"/>
    <mergeCell ref="C118:E118"/>
    <mergeCell ref="C119:E119"/>
    <mergeCell ref="C120:E120"/>
    <mergeCell ref="C121:E121"/>
    <mergeCell ref="C122:E122"/>
    <mergeCell ref="C133:E133"/>
    <mergeCell ref="C134:E134"/>
    <mergeCell ref="C135:E135"/>
    <mergeCell ref="C136:E136"/>
    <mergeCell ref="C137:E137"/>
    <mergeCell ref="C128:E128"/>
    <mergeCell ref="C129:E129"/>
    <mergeCell ref="C130:E130"/>
    <mergeCell ref="C131:E131"/>
    <mergeCell ref="C132:E132"/>
    <mergeCell ref="C143:E143"/>
    <mergeCell ref="C144:E144"/>
    <mergeCell ref="C145:E145"/>
    <mergeCell ref="A146:O146"/>
    <mergeCell ref="C147:E147"/>
    <mergeCell ref="C138:E138"/>
    <mergeCell ref="C139:E139"/>
    <mergeCell ref="C140:E140"/>
    <mergeCell ref="C141:E141"/>
    <mergeCell ref="C142:E142"/>
    <mergeCell ref="C161:E161"/>
    <mergeCell ref="C162:E162"/>
    <mergeCell ref="A163:K163"/>
    <mergeCell ref="A164:K164"/>
    <mergeCell ref="A165:K165"/>
    <mergeCell ref="C152:E152"/>
    <mergeCell ref="C153:E153"/>
    <mergeCell ref="C154:E154"/>
    <mergeCell ref="A155:O155"/>
    <mergeCell ref="C156:E156"/>
    <mergeCell ref="A171:K171"/>
    <mergeCell ref="A172:K172"/>
    <mergeCell ref="A173:K173"/>
    <mergeCell ref="A174:K174"/>
    <mergeCell ref="A175:K175"/>
    <mergeCell ref="A166:K166"/>
    <mergeCell ref="A167:K167"/>
    <mergeCell ref="A168:K168"/>
    <mergeCell ref="A169:K169"/>
    <mergeCell ref="A170:K170"/>
    <mergeCell ref="A181:K181"/>
    <mergeCell ref="A182:K182"/>
    <mergeCell ref="A183:K183"/>
    <mergeCell ref="A184:K184"/>
    <mergeCell ref="A185:K185"/>
    <mergeCell ref="A176:K176"/>
    <mergeCell ref="A177:K177"/>
    <mergeCell ref="A178:K178"/>
    <mergeCell ref="A179:K179"/>
    <mergeCell ref="A180:K180"/>
    <mergeCell ref="A191:K191"/>
    <mergeCell ref="A192:K192"/>
    <mergeCell ref="A193:K193"/>
    <mergeCell ref="A194:K194"/>
    <mergeCell ref="A195:K195"/>
    <mergeCell ref="A186:K186"/>
    <mergeCell ref="A187:K187"/>
    <mergeCell ref="A188:K188"/>
    <mergeCell ref="A189:K189"/>
    <mergeCell ref="A190:K190"/>
    <mergeCell ref="A208:O208"/>
    <mergeCell ref="A209:O209"/>
    <mergeCell ref="A201:K201"/>
    <mergeCell ref="A202:K202"/>
    <mergeCell ref="A203:K203"/>
    <mergeCell ref="A196:K196"/>
    <mergeCell ref="A197:K197"/>
    <mergeCell ref="A198:K198"/>
    <mergeCell ref="A199:K199"/>
    <mergeCell ref="A200:K200"/>
    <mergeCell ref="A204:K204"/>
    <mergeCell ref="A205:K205"/>
    <mergeCell ref="A206:K206"/>
    <mergeCell ref="A207:K207"/>
  </mergeCells>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Q340"/>
  <sheetViews>
    <sheetView topLeftCell="A309" workbookViewId="0">
      <selection activeCell="O340" sqref="O340"/>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616</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617</v>
      </c>
      <c r="B13" s="171"/>
      <c r="C13" s="171"/>
      <c r="D13" s="171"/>
      <c r="E13" s="171"/>
      <c r="F13" s="171"/>
      <c r="G13" s="171"/>
      <c r="H13" s="171"/>
      <c r="I13" s="171"/>
      <c r="J13" s="171"/>
      <c r="K13" s="171"/>
      <c r="L13" s="171"/>
      <c r="M13" s="171"/>
      <c r="N13" s="171"/>
      <c r="O13" s="171"/>
      <c r="AQ13" s="12" t="s">
        <v>617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618</v>
      </c>
      <c r="D15" s="178"/>
      <c r="E15" s="178"/>
      <c r="F15" s="178"/>
      <c r="G15" s="178"/>
      <c r="H15" s="15"/>
      <c r="I15" s="15"/>
      <c r="J15" s="15"/>
      <c r="K15" s="15"/>
      <c r="L15" s="15"/>
      <c r="M15" s="15"/>
      <c r="N15" s="15"/>
      <c r="O15" s="15"/>
    </row>
    <row r="16" spans="1:57" s="3" customFormat="1" ht="12.75" customHeight="1" x14ac:dyDescent="0.25">
      <c r="B16" s="16" t="s">
        <v>12</v>
      </c>
      <c r="C16" s="16"/>
      <c r="D16" s="17"/>
      <c r="E16" s="18">
        <v>2714.3049999999998</v>
      </c>
      <c r="F16" s="19" t="s">
        <v>13</v>
      </c>
      <c r="H16" s="16"/>
      <c r="I16" s="16"/>
      <c r="J16" s="16"/>
      <c r="K16" s="16"/>
      <c r="L16" s="16"/>
      <c r="M16" s="20"/>
      <c r="N16" s="20"/>
      <c r="O16" s="16"/>
    </row>
    <row r="17" spans="1:69" s="3" customFormat="1" ht="12.75" customHeight="1" x14ac:dyDescent="0.25">
      <c r="B17" s="16" t="s">
        <v>388</v>
      </c>
      <c r="D17" s="17"/>
      <c r="E17" s="18">
        <v>8.3350000000000009</v>
      </c>
      <c r="F17" s="19" t="s">
        <v>13</v>
      </c>
      <c r="H17" s="16"/>
      <c r="I17" s="16"/>
      <c r="J17" s="16"/>
      <c r="K17" s="16"/>
      <c r="L17" s="16"/>
      <c r="M17" s="20"/>
      <c r="N17" s="20"/>
      <c r="O17" s="16"/>
    </row>
    <row r="18" spans="1:69" s="3" customFormat="1" ht="12.75" customHeight="1" x14ac:dyDescent="0.25">
      <c r="B18" s="16" t="s">
        <v>14</v>
      </c>
      <c r="D18" s="17"/>
      <c r="E18" s="18">
        <v>1887.66</v>
      </c>
      <c r="F18" s="19" t="s">
        <v>13</v>
      </c>
      <c r="H18" s="16"/>
      <c r="I18" s="16"/>
      <c r="J18" s="16"/>
      <c r="K18" s="16"/>
      <c r="L18" s="16"/>
      <c r="M18" s="20"/>
      <c r="N18" s="20"/>
      <c r="O18" s="16"/>
    </row>
    <row r="19" spans="1:69" s="3" customFormat="1" ht="12.75" customHeight="1" x14ac:dyDescent="0.25">
      <c r="B19" s="16" t="s">
        <v>15</v>
      </c>
      <c r="C19" s="16"/>
      <c r="D19" s="17"/>
      <c r="E19" s="18">
        <v>660.63800000000003</v>
      </c>
      <c r="F19" s="19" t="s">
        <v>13</v>
      </c>
      <c r="H19" s="16"/>
      <c r="J19" s="16"/>
      <c r="K19" s="16"/>
      <c r="L19" s="16"/>
      <c r="M19" s="21"/>
      <c r="N19" s="5"/>
      <c r="O19" s="22"/>
    </row>
    <row r="20" spans="1:69" s="3" customFormat="1" ht="12.75" customHeight="1" x14ac:dyDescent="0.25">
      <c r="B20" s="16" t="s">
        <v>16</v>
      </c>
      <c r="C20" s="16"/>
      <c r="D20" s="23"/>
      <c r="E20" s="18">
        <v>1528.99</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619</v>
      </c>
      <c r="C29" s="196" t="s">
        <v>620</v>
      </c>
      <c r="D29" s="196"/>
      <c r="E29" s="196"/>
      <c r="F29" s="34" t="s">
        <v>392</v>
      </c>
      <c r="G29" s="66">
        <v>1.3066660000000001</v>
      </c>
      <c r="H29" s="38" t="s">
        <v>621</v>
      </c>
      <c r="I29" s="38" t="s">
        <v>622</v>
      </c>
      <c r="J29" s="38">
        <v>830.33</v>
      </c>
      <c r="K29" s="36" t="s">
        <v>40</v>
      </c>
      <c r="L29" s="38">
        <v>40931.74</v>
      </c>
      <c r="M29" s="38">
        <v>32596.33</v>
      </c>
      <c r="N29" s="39" t="s">
        <v>623</v>
      </c>
      <c r="O29" s="38">
        <v>1084.96</v>
      </c>
      <c r="BP29" s="33"/>
      <c r="BQ29" s="40" t="s">
        <v>620</v>
      </c>
    </row>
    <row r="30" spans="1:69" s="3" customFormat="1" ht="15" x14ac:dyDescent="0.25">
      <c r="A30" s="41"/>
      <c r="B30" s="42"/>
      <c r="C30" s="43" t="s">
        <v>624</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625</v>
      </c>
      <c r="F31" s="48"/>
      <c r="G31" s="49"/>
      <c r="H31" s="50"/>
      <c r="I31" s="17"/>
      <c r="J31" s="17"/>
      <c r="K31" s="17"/>
      <c r="L31" s="51">
        <v>32625.3</v>
      </c>
      <c r="M31" s="52"/>
      <c r="N31" s="52"/>
      <c r="O31" s="53"/>
      <c r="BP31" s="33"/>
      <c r="BQ31" s="40"/>
    </row>
    <row r="32" spans="1:69" s="3" customFormat="1" ht="15" x14ac:dyDescent="0.25">
      <c r="A32" s="46"/>
      <c r="B32" s="47"/>
      <c r="C32" s="47"/>
      <c r="D32" s="47"/>
      <c r="E32" s="48" t="s">
        <v>626</v>
      </c>
      <c r="F32" s="48"/>
      <c r="G32" s="49"/>
      <c r="H32" s="50"/>
      <c r="I32" s="17"/>
      <c r="J32" s="17"/>
      <c r="K32" s="17"/>
      <c r="L32" s="51">
        <v>17153.509999999998</v>
      </c>
      <c r="M32" s="52"/>
      <c r="N32" s="52"/>
      <c r="O32" s="53"/>
      <c r="BP32" s="33"/>
      <c r="BQ32" s="40"/>
    </row>
    <row r="33" spans="1:69" s="3" customFormat="1" ht="15" x14ac:dyDescent="0.25">
      <c r="A33" s="46"/>
      <c r="B33" s="47"/>
      <c r="C33" s="47"/>
      <c r="D33" s="47"/>
      <c r="E33" s="48" t="s">
        <v>45</v>
      </c>
      <c r="F33" s="48"/>
      <c r="G33" s="49"/>
      <c r="H33" s="50"/>
      <c r="I33" s="17"/>
      <c r="J33" s="17"/>
      <c r="K33" s="17"/>
      <c r="L33" s="51">
        <v>90710.55</v>
      </c>
      <c r="M33" s="52"/>
      <c r="N33" s="52"/>
      <c r="O33" s="53"/>
      <c r="BP33" s="33"/>
      <c r="BQ33" s="40"/>
    </row>
    <row r="34" spans="1:69" s="3" customFormat="1" ht="67.5" x14ac:dyDescent="0.25">
      <c r="A34" s="34" t="s">
        <v>46</v>
      </c>
      <c r="B34" s="35" t="s">
        <v>399</v>
      </c>
      <c r="C34" s="196" t="s">
        <v>400</v>
      </c>
      <c r="D34" s="196"/>
      <c r="E34" s="196"/>
      <c r="F34" s="34" t="s">
        <v>401</v>
      </c>
      <c r="G34" s="66">
        <v>-3.3189320000000002</v>
      </c>
      <c r="H34" s="38">
        <v>133.79</v>
      </c>
      <c r="I34" s="38"/>
      <c r="J34" s="38">
        <v>133.79</v>
      </c>
      <c r="K34" s="36" t="s">
        <v>40</v>
      </c>
      <c r="L34" s="38">
        <v>-444.04</v>
      </c>
      <c r="M34" s="38"/>
      <c r="N34" s="39"/>
      <c r="O34" s="38">
        <v>-444.04</v>
      </c>
      <c r="BP34" s="33"/>
      <c r="BQ34" s="40" t="s">
        <v>400</v>
      </c>
    </row>
    <row r="35" spans="1:69" s="3" customFormat="1" ht="67.5" x14ac:dyDescent="0.25">
      <c r="A35" s="34" t="s">
        <v>402</v>
      </c>
      <c r="B35" s="35"/>
      <c r="C35" s="196" t="s">
        <v>403</v>
      </c>
      <c r="D35" s="196"/>
      <c r="E35" s="196"/>
      <c r="F35" s="34" t="s">
        <v>404</v>
      </c>
      <c r="G35" s="55">
        <v>26</v>
      </c>
      <c r="H35" s="38"/>
      <c r="I35" s="38"/>
      <c r="J35" s="38"/>
      <c r="K35" s="36" t="s">
        <v>40</v>
      </c>
      <c r="L35" s="38"/>
      <c r="M35" s="38"/>
      <c r="N35" s="39"/>
      <c r="O35" s="38"/>
      <c r="BP35" s="33"/>
      <c r="BQ35" s="40" t="s">
        <v>403</v>
      </c>
    </row>
    <row r="36" spans="1:69" s="3" customFormat="1" ht="67.5" x14ac:dyDescent="0.25">
      <c r="A36" s="34" t="s">
        <v>405</v>
      </c>
      <c r="B36" s="35"/>
      <c r="C36" s="196" t="s">
        <v>406</v>
      </c>
      <c r="D36" s="196"/>
      <c r="E36" s="196"/>
      <c r="F36" s="34" t="s">
        <v>404</v>
      </c>
      <c r="G36" s="55">
        <v>17</v>
      </c>
      <c r="H36" s="38"/>
      <c r="I36" s="38"/>
      <c r="J36" s="38"/>
      <c r="K36" s="36" t="s">
        <v>40</v>
      </c>
      <c r="L36" s="38"/>
      <c r="M36" s="38"/>
      <c r="N36" s="39"/>
      <c r="O36" s="38"/>
      <c r="BP36" s="33"/>
      <c r="BQ36" s="40" t="s">
        <v>406</v>
      </c>
    </row>
    <row r="37" spans="1:69" s="3" customFormat="1" ht="67.5" x14ac:dyDescent="0.25">
      <c r="A37" s="34" t="s">
        <v>407</v>
      </c>
      <c r="B37" s="35"/>
      <c r="C37" s="196" t="s">
        <v>627</v>
      </c>
      <c r="D37" s="196"/>
      <c r="E37" s="196"/>
      <c r="F37" s="34" t="s">
        <v>404</v>
      </c>
      <c r="G37" s="55">
        <v>39</v>
      </c>
      <c r="H37" s="38"/>
      <c r="I37" s="38"/>
      <c r="J37" s="38"/>
      <c r="K37" s="36" t="s">
        <v>40</v>
      </c>
      <c r="L37" s="38"/>
      <c r="M37" s="38"/>
      <c r="N37" s="39"/>
      <c r="O37" s="38"/>
      <c r="BP37" s="33"/>
      <c r="BQ37" s="40" t="s">
        <v>627</v>
      </c>
    </row>
    <row r="38" spans="1:69" s="3" customFormat="1" ht="67.5" x14ac:dyDescent="0.25">
      <c r="A38" s="34" t="s">
        <v>409</v>
      </c>
      <c r="B38" s="35"/>
      <c r="C38" s="196" t="s">
        <v>628</v>
      </c>
      <c r="D38" s="196"/>
      <c r="E38" s="196"/>
      <c r="F38" s="34" t="s">
        <v>404</v>
      </c>
      <c r="G38" s="55">
        <v>5</v>
      </c>
      <c r="H38" s="38"/>
      <c r="I38" s="38"/>
      <c r="J38" s="38"/>
      <c r="K38" s="36" t="s">
        <v>40</v>
      </c>
      <c r="L38" s="38"/>
      <c r="M38" s="38"/>
      <c r="N38" s="39"/>
      <c r="O38" s="38"/>
      <c r="BP38" s="33"/>
      <c r="BQ38" s="40" t="s">
        <v>628</v>
      </c>
    </row>
    <row r="39" spans="1:69" s="3" customFormat="1" ht="67.5" x14ac:dyDescent="0.25">
      <c r="A39" s="34" t="s">
        <v>411</v>
      </c>
      <c r="B39" s="35"/>
      <c r="C39" s="196" t="s">
        <v>629</v>
      </c>
      <c r="D39" s="196"/>
      <c r="E39" s="196"/>
      <c r="F39" s="34" t="s">
        <v>404</v>
      </c>
      <c r="G39" s="55">
        <v>5</v>
      </c>
      <c r="H39" s="38"/>
      <c r="I39" s="38"/>
      <c r="J39" s="38"/>
      <c r="K39" s="36" t="s">
        <v>40</v>
      </c>
      <c r="L39" s="38"/>
      <c r="M39" s="38"/>
      <c r="N39" s="39"/>
      <c r="O39" s="38"/>
      <c r="BP39" s="33"/>
      <c r="BQ39" s="40" t="s">
        <v>629</v>
      </c>
    </row>
    <row r="40" spans="1:69" s="3" customFormat="1" ht="67.5" x14ac:dyDescent="0.25">
      <c r="A40" s="34" t="s">
        <v>413</v>
      </c>
      <c r="B40" s="35"/>
      <c r="C40" s="196" t="s">
        <v>630</v>
      </c>
      <c r="D40" s="196"/>
      <c r="E40" s="196"/>
      <c r="F40" s="34" t="s">
        <v>404</v>
      </c>
      <c r="G40" s="55">
        <v>18</v>
      </c>
      <c r="H40" s="38"/>
      <c r="I40" s="38"/>
      <c r="J40" s="38"/>
      <c r="K40" s="36" t="s">
        <v>40</v>
      </c>
      <c r="L40" s="38"/>
      <c r="M40" s="38"/>
      <c r="N40" s="39"/>
      <c r="O40" s="38"/>
      <c r="BP40" s="33"/>
      <c r="BQ40" s="40" t="s">
        <v>630</v>
      </c>
    </row>
    <row r="41" spans="1:69" s="3" customFormat="1" ht="67.5" x14ac:dyDescent="0.25">
      <c r="A41" s="34" t="s">
        <v>415</v>
      </c>
      <c r="B41" s="35"/>
      <c r="C41" s="196" t="s">
        <v>631</v>
      </c>
      <c r="D41" s="196"/>
      <c r="E41" s="196"/>
      <c r="F41" s="34" t="s">
        <v>404</v>
      </c>
      <c r="G41" s="55">
        <v>6</v>
      </c>
      <c r="H41" s="38"/>
      <c r="I41" s="38"/>
      <c r="J41" s="38"/>
      <c r="K41" s="36" t="s">
        <v>40</v>
      </c>
      <c r="L41" s="38"/>
      <c r="M41" s="38"/>
      <c r="N41" s="39"/>
      <c r="O41" s="38"/>
      <c r="BP41" s="33"/>
      <c r="BQ41" s="40" t="s">
        <v>631</v>
      </c>
    </row>
    <row r="42" spans="1:69" s="3" customFormat="1" ht="67.5" x14ac:dyDescent="0.25">
      <c r="A42" s="34" t="s">
        <v>417</v>
      </c>
      <c r="B42" s="35"/>
      <c r="C42" s="196" t="s">
        <v>632</v>
      </c>
      <c r="D42" s="196"/>
      <c r="E42" s="196"/>
      <c r="F42" s="34" t="s">
        <v>404</v>
      </c>
      <c r="G42" s="55">
        <v>6</v>
      </c>
      <c r="H42" s="38"/>
      <c r="I42" s="38"/>
      <c r="J42" s="38"/>
      <c r="K42" s="36" t="s">
        <v>40</v>
      </c>
      <c r="L42" s="38"/>
      <c r="M42" s="38"/>
      <c r="N42" s="39"/>
      <c r="O42" s="38"/>
      <c r="BP42" s="33"/>
      <c r="BQ42" s="40" t="s">
        <v>632</v>
      </c>
    </row>
    <row r="43" spans="1:69" s="3" customFormat="1" ht="67.5" x14ac:dyDescent="0.25">
      <c r="A43" s="34" t="s">
        <v>419</v>
      </c>
      <c r="B43" s="35"/>
      <c r="C43" s="196" t="s">
        <v>425</v>
      </c>
      <c r="D43" s="196"/>
      <c r="E43" s="196"/>
      <c r="F43" s="34" t="s">
        <v>404</v>
      </c>
      <c r="G43" s="55">
        <v>42</v>
      </c>
      <c r="H43" s="38"/>
      <c r="I43" s="38"/>
      <c r="J43" s="38"/>
      <c r="K43" s="36" t="s">
        <v>40</v>
      </c>
      <c r="L43" s="38"/>
      <c r="M43" s="38"/>
      <c r="N43" s="39"/>
      <c r="O43" s="38"/>
      <c r="BP43" s="33"/>
      <c r="BQ43" s="40" t="s">
        <v>425</v>
      </c>
    </row>
    <row r="44" spans="1:69" s="3" customFormat="1" ht="67.5" x14ac:dyDescent="0.25">
      <c r="A44" s="34" t="s">
        <v>421</v>
      </c>
      <c r="B44" s="35"/>
      <c r="C44" s="196" t="s">
        <v>420</v>
      </c>
      <c r="D44" s="196"/>
      <c r="E44" s="196"/>
      <c r="F44" s="34" t="s">
        <v>404</v>
      </c>
      <c r="G44" s="55">
        <v>38</v>
      </c>
      <c r="H44" s="38"/>
      <c r="I44" s="38"/>
      <c r="J44" s="38"/>
      <c r="K44" s="36" t="s">
        <v>40</v>
      </c>
      <c r="L44" s="38"/>
      <c r="M44" s="38"/>
      <c r="N44" s="39"/>
      <c r="O44" s="38"/>
      <c r="BP44" s="33"/>
      <c r="BQ44" s="40" t="s">
        <v>420</v>
      </c>
    </row>
    <row r="45" spans="1:69" s="3" customFormat="1" ht="67.5" x14ac:dyDescent="0.25">
      <c r="A45" s="34" t="s">
        <v>143</v>
      </c>
      <c r="B45" s="35"/>
      <c r="C45" s="196" t="s">
        <v>422</v>
      </c>
      <c r="D45" s="196"/>
      <c r="E45" s="196"/>
      <c r="F45" s="34" t="s">
        <v>404</v>
      </c>
      <c r="G45" s="55">
        <v>54</v>
      </c>
      <c r="H45" s="38"/>
      <c r="I45" s="38"/>
      <c r="J45" s="38"/>
      <c r="K45" s="36" t="s">
        <v>40</v>
      </c>
      <c r="L45" s="38"/>
      <c r="M45" s="38"/>
      <c r="N45" s="39"/>
      <c r="O45" s="38"/>
      <c r="BP45" s="33"/>
      <c r="BQ45" s="40" t="s">
        <v>422</v>
      </c>
    </row>
    <row r="46" spans="1:69" s="3" customFormat="1" ht="67.5" x14ac:dyDescent="0.25">
      <c r="A46" s="34" t="s">
        <v>147</v>
      </c>
      <c r="B46" s="35"/>
      <c r="C46" s="196" t="s">
        <v>633</v>
      </c>
      <c r="D46" s="196"/>
      <c r="E46" s="196"/>
      <c r="F46" s="34" t="s">
        <v>404</v>
      </c>
      <c r="G46" s="55">
        <v>2</v>
      </c>
      <c r="H46" s="38"/>
      <c r="I46" s="38"/>
      <c r="J46" s="38"/>
      <c r="K46" s="36" t="s">
        <v>40</v>
      </c>
      <c r="L46" s="38"/>
      <c r="M46" s="38"/>
      <c r="N46" s="39"/>
      <c r="O46" s="38"/>
      <c r="BP46" s="33"/>
      <c r="BQ46" s="40" t="s">
        <v>633</v>
      </c>
    </row>
    <row r="47" spans="1:69" s="3" customFormat="1" ht="67.5" x14ac:dyDescent="0.25">
      <c r="A47" s="34" t="s">
        <v>150</v>
      </c>
      <c r="B47" s="35"/>
      <c r="C47" s="196" t="s">
        <v>423</v>
      </c>
      <c r="D47" s="196"/>
      <c r="E47" s="196"/>
      <c r="F47" s="34" t="s">
        <v>145</v>
      </c>
      <c r="G47" s="55">
        <v>49</v>
      </c>
      <c r="H47" s="38"/>
      <c r="I47" s="38"/>
      <c r="J47" s="38"/>
      <c r="K47" s="36" t="s">
        <v>40</v>
      </c>
      <c r="L47" s="38"/>
      <c r="M47" s="38"/>
      <c r="N47" s="39"/>
      <c r="O47" s="38"/>
      <c r="BP47" s="33"/>
      <c r="BQ47" s="40" t="s">
        <v>423</v>
      </c>
    </row>
    <row r="48" spans="1:69" s="3" customFormat="1" ht="67.5" x14ac:dyDescent="0.25">
      <c r="A48" s="34" t="s">
        <v>153</v>
      </c>
      <c r="B48" s="35"/>
      <c r="C48" s="196" t="s">
        <v>427</v>
      </c>
      <c r="D48" s="196"/>
      <c r="E48" s="196"/>
      <c r="F48" s="34" t="s">
        <v>404</v>
      </c>
      <c r="G48" s="55">
        <v>524</v>
      </c>
      <c r="H48" s="38"/>
      <c r="I48" s="38"/>
      <c r="J48" s="38"/>
      <c r="K48" s="36" t="s">
        <v>40</v>
      </c>
      <c r="L48" s="38"/>
      <c r="M48" s="38"/>
      <c r="N48" s="39"/>
      <c r="O48" s="38"/>
      <c r="BP48" s="33"/>
      <c r="BQ48" s="40" t="s">
        <v>427</v>
      </c>
    </row>
    <row r="49" spans="1:69" s="3" customFormat="1" ht="67.5" x14ac:dyDescent="0.25">
      <c r="A49" s="34" t="s">
        <v>156</v>
      </c>
      <c r="B49" s="35"/>
      <c r="C49" s="196" t="s">
        <v>428</v>
      </c>
      <c r="D49" s="196"/>
      <c r="E49" s="196"/>
      <c r="F49" s="34" t="s">
        <v>404</v>
      </c>
      <c r="G49" s="55">
        <v>44</v>
      </c>
      <c r="H49" s="38"/>
      <c r="I49" s="38"/>
      <c r="J49" s="38"/>
      <c r="K49" s="36" t="s">
        <v>40</v>
      </c>
      <c r="L49" s="38"/>
      <c r="M49" s="38"/>
      <c r="N49" s="39"/>
      <c r="O49" s="38"/>
      <c r="BP49" s="33"/>
      <c r="BQ49" s="40" t="s">
        <v>428</v>
      </c>
    </row>
    <row r="50" spans="1:69" s="3" customFormat="1" ht="67.5" x14ac:dyDescent="0.25">
      <c r="A50" s="34" t="s">
        <v>634</v>
      </c>
      <c r="B50" s="35" t="s">
        <v>390</v>
      </c>
      <c r="C50" s="196" t="s">
        <v>391</v>
      </c>
      <c r="D50" s="196"/>
      <c r="E50" s="196"/>
      <c r="F50" s="34" t="s">
        <v>392</v>
      </c>
      <c r="G50" s="66">
        <v>2.9099140000000001</v>
      </c>
      <c r="H50" s="38" t="s">
        <v>393</v>
      </c>
      <c r="I50" s="38" t="s">
        <v>394</v>
      </c>
      <c r="J50" s="38">
        <v>637.72</v>
      </c>
      <c r="K50" s="36" t="s">
        <v>40</v>
      </c>
      <c r="L50" s="38">
        <v>79849.52</v>
      </c>
      <c r="M50" s="38">
        <v>62482.37</v>
      </c>
      <c r="N50" s="39" t="s">
        <v>635</v>
      </c>
      <c r="O50" s="38">
        <v>1855.71</v>
      </c>
      <c r="BP50" s="33"/>
      <c r="BQ50" s="40" t="s">
        <v>391</v>
      </c>
    </row>
    <row r="51" spans="1:69" s="3" customFormat="1" ht="15" x14ac:dyDescent="0.25">
      <c r="A51" s="41"/>
      <c r="B51" s="42"/>
      <c r="C51" s="43" t="s">
        <v>636</v>
      </c>
      <c r="D51" s="44"/>
      <c r="E51" s="44"/>
      <c r="F51" s="44"/>
      <c r="G51" s="44"/>
      <c r="H51" s="44"/>
      <c r="I51" s="44"/>
      <c r="J51" s="44"/>
      <c r="K51" s="44"/>
      <c r="L51" s="44"/>
      <c r="M51" s="44"/>
      <c r="N51" s="44"/>
      <c r="O51" s="45"/>
      <c r="BP51" s="33"/>
      <c r="BQ51" s="40"/>
    </row>
    <row r="52" spans="1:69" s="3" customFormat="1" ht="15" x14ac:dyDescent="0.25">
      <c r="A52" s="46"/>
      <c r="B52" s="47"/>
      <c r="C52" s="47"/>
      <c r="D52" s="47"/>
      <c r="E52" s="48" t="s">
        <v>637</v>
      </c>
      <c r="F52" s="48"/>
      <c r="G52" s="49"/>
      <c r="H52" s="50"/>
      <c r="I52" s="17"/>
      <c r="J52" s="17"/>
      <c r="K52" s="17"/>
      <c r="L52" s="51">
        <v>62850.16</v>
      </c>
      <c r="M52" s="52"/>
      <c r="N52" s="52"/>
      <c r="O52" s="53"/>
      <c r="BP52" s="33"/>
      <c r="BQ52" s="40"/>
    </row>
    <row r="53" spans="1:69" s="3" customFormat="1" ht="15" x14ac:dyDescent="0.25">
      <c r="A53" s="46"/>
      <c r="B53" s="47"/>
      <c r="C53" s="47"/>
      <c r="D53" s="47"/>
      <c r="E53" s="48" t="s">
        <v>638</v>
      </c>
      <c r="F53" s="48"/>
      <c r="G53" s="49"/>
      <c r="H53" s="50"/>
      <c r="I53" s="17"/>
      <c r="J53" s="17"/>
      <c r="K53" s="17"/>
      <c r="L53" s="51">
        <v>33044.93</v>
      </c>
      <c r="M53" s="52"/>
      <c r="N53" s="52"/>
      <c r="O53" s="53"/>
      <c r="BP53" s="33"/>
      <c r="BQ53" s="40"/>
    </row>
    <row r="54" spans="1:69" s="3" customFormat="1" ht="15" x14ac:dyDescent="0.25">
      <c r="A54" s="46"/>
      <c r="B54" s="47"/>
      <c r="C54" s="47"/>
      <c r="D54" s="47"/>
      <c r="E54" s="48" t="s">
        <v>45</v>
      </c>
      <c r="F54" s="48"/>
      <c r="G54" s="49"/>
      <c r="H54" s="50"/>
      <c r="I54" s="17"/>
      <c r="J54" s="17"/>
      <c r="K54" s="17"/>
      <c r="L54" s="51">
        <v>175744.61</v>
      </c>
      <c r="M54" s="52"/>
      <c r="N54" s="52"/>
      <c r="O54" s="53"/>
      <c r="BP54" s="33"/>
      <c r="BQ54" s="40"/>
    </row>
    <row r="55" spans="1:69" s="3" customFormat="1" ht="67.5" x14ac:dyDescent="0.25">
      <c r="A55" s="34" t="s">
        <v>429</v>
      </c>
      <c r="B55" s="35" t="s">
        <v>399</v>
      </c>
      <c r="C55" s="196" t="s">
        <v>400</v>
      </c>
      <c r="D55" s="196"/>
      <c r="E55" s="196"/>
      <c r="F55" s="34" t="s">
        <v>401</v>
      </c>
      <c r="G55" s="63">
        <v>-5.1796468999999998</v>
      </c>
      <c r="H55" s="38">
        <v>133.79</v>
      </c>
      <c r="I55" s="38"/>
      <c r="J55" s="38">
        <v>133.79</v>
      </c>
      <c r="K55" s="36" t="s">
        <v>40</v>
      </c>
      <c r="L55" s="38">
        <v>-692.98</v>
      </c>
      <c r="M55" s="38"/>
      <c r="N55" s="39"/>
      <c r="O55" s="38">
        <v>-692.98</v>
      </c>
      <c r="BP55" s="33"/>
      <c r="BQ55" s="40" t="s">
        <v>400</v>
      </c>
    </row>
    <row r="56" spans="1:69" s="3" customFormat="1" ht="67.5" x14ac:dyDescent="0.25">
      <c r="A56" s="34" t="s">
        <v>165</v>
      </c>
      <c r="B56" s="35"/>
      <c r="C56" s="196" t="s">
        <v>639</v>
      </c>
      <c r="D56" s="196"/>
      <c r="E56" s="196"/>
      <c r="F56" s="34" t="s">
        <v>404</v>
      </c>
      <c r="G56" s="55">
        <v>16</v>
      </c>
      <c r="H56" s="38"/>
      <c r="I56" s="38"/>
      <c r="J56" s="38"/>
      <c r="K56" s="36" t="s">
        <v>40</v>
      </c>
      <c r="L56" s="38"/>
      <c r="M56" s="38"/>
      <c r="N56" s="39"/>
      <c r="O56" s="38"/>
      <c r="BP56" s="33"/>
      <c r="BQ56" s="40" t="s">
        <v>639</v>
      </c>
    </row>
    <row r="57" spans="1:69" s="3" customFormat="1" ht="67.5" x14ac:dyDescent="0.25">
      <c r="A57" s="34" t="s">
        <v>168</v>
      </c>
      <c r="B57" s="35"/>
      <c r="C57" s="196" t="s">
        <v>640</v>
      </c>
      <c r="D57" s="196"/>
      <c r="E57" s="196"/>
      <c r="F57" s="34" t="s">
        <v>404</v>
      </c>
      <c r="G57" s="55">
        <v>6</v>
      </c>
      <c r="H57" s="38"/>
      <c r="I57" s="38"/>
      <c r="J57" s="38"/>
      <c r="K57" s="36" t="s">
        <v>40</v>
      </c>
      <c r="L57" s="38"/>
      <c r="M57" s="38"/>
      <c r="N57" s="39"/>
      <c r="O57" s="38"/>
      <c r="BP57" s="33"/>
      <c r="BQ57" s="40" t="s">
        <v>640</v>
      </c>
    </row>
    <row r="58" spans="1:69" s="3" customFormat="1" ht="67.5" x14ac:dyDescent="0.25">
      <c r="A58" s="34" t="s">
        <v>171</v>
      </c>
      <c r="B58" s="35"/>
      <c r="C58" s="196" t="s">
        <v>641</v>
      </c>
      <c r="D58" s="196"/>
      <c r="E58" s="196"/>
      <c r="F58" s="34" t="s">
        <v>404</v>
      </c>
      <c r="G58" s="55">
        <v>6</v>
      </c>
      <c r="H58" s="38"/>
      <c r="I58" s="38"/>
      <c r="J58" s="38"/>
      <c r="K58" s="36" t="s">
        <v>40</v>
      </c>
      <c r="L58" s="38"/>
      <c r="M58" s="38"/>
      <c r="N58" s="39"/>
      <c r="O58" s="38"/>
      <c r="BP58" s="33"/>
      <c r="BQ58" s="40" t="s">
        <v>641</v>
      </c>
    </row>
    <row r="59" spans="1:69" s="3" customFormat="1" ht="67.5" x14ac:dyDescent="0.25">
      <c r="A59" s="34" t="s">
        <v>174</v>
      </c>
      <c r="B59" s="35"/>
      <c r="C59" s="196" t="s">
        <v>414</v>
      </c>
      <c r="D59" s="196"/>
      <c r="E59" s="196"/>
      <c r="F59" s="34" t="s">
        <v>404</v>
      </c>
      <c r="G59" s="55">
        <v>37</v>
      </c>
      <c r="H59" s="38"/>
      <c r="I59" s="38"/>
      <c r="J59" s="38"/>
      <c r="K59" s="36" t="s">
        <v>40</v>
      </c>
      <c r="L59" s="38"/>
      <c r="M59" s="38"/>
      <c r="N59" s="39"/>
      <c r="O59" s="38"/>
      <c r="BP59" s="33"/>
      <c r="BQ59" s="40" t="s">
        <v>414</v>
      </c>
    </row>
    <row r="60" spans="1:69" s="3" customFormat="1" ht="67.5" x14ac:dyDescent="0.25">
      <c r="A60" s="34" t="s">
        <v>177</v>
      </c>
      <c r="B60" s="35"/>
      <c r="C60" s="196" t="s">
        <v>642</v>
      </c>
      <c r="D60" s="196"/>
      <c r="E60" s="196"/>
      <c r="F60" s="34" t="s">
        <v>404</v>
      </c>
      <c r="G60" s="55">
        <v>5</v>
      </c>
      <c r="H60" s="38"/>
      <c r="I60" s="38"/>
      <c r="J60" s="38"/>
      <c r="K60" s="36" t="s">
        <v>40</v>
      </c>
      <c r="L60" s="38"/>
      <c r="M60" s="38"/>
      <c r="N60" s="39"/>
      <c r="O60" s="38"/>
      <c r="BP60" s="33"/>
      <c r="BQ60" s="40" t="s">
        <v>642</v>
      </c>
    </row>
    <row r="61" spans="1:69" s="3" customFormat="1" ht="67.5" x14ac:dyDescent="0.25">
      <c r="A61" s="34" t="s">
        <v>180</v>
      </c>
      <c r="B61" s="35"/>
      <c r="C61" s="196" t="s">
        <v>643</v>
      </c>
      <c r="D61" s="196"/>
      <c r="E61" s="196"/>
      <c r="F61" s="34" t="s">
        <v>404</v>
      </c>
      <c r="G61" s="55">
        <v>5</v>
      </c>
      <c r="H61" s="38"/>
      <c r="I61" s="38"/>
      <c r="J61" s="38"/>
      <c r="K61" s="36" t="s">
        <v>40</v>
      </c>
      <c r="L61" s="38"/>
      <c r="M61" s="38"/>
      <c r="N61" s="39"/>
      <c r="O61" s="38"/>
      <c r="BP61" s="33"/>
      <c r="BQ61" s="40" t="s">
        <v>643</v>
      </c>
    </row>
    <row r="62" spans="1:69" s="3" customFormat="1" ht="67.5" x14ac:dyDescent="0.25">
      <c r="A62" s="34" t="s">
        <v>183</v>
      </c>
      <c r="B62" s="35"/>
      <c r="C62" s="196" t="s">
        <v>644</v>
      </c>
      <c r="D62" s="196"/>
      <c r="E62" s="196"/>
      <c r="F62" s="34" t="s">
        <v>404</v>
      </c>
      <c r="G62" s="55">
        <v>20</v>
      </c>
      <c r="H62" s="38"/>
      <c r="I62" s="38"/>
      <c r="J62" s="38"/>
      <c r="K62" s="36" t="s">
        <v>40</v>
      </c>
      <c r="L62" s="38"/>
      <c r="M62" s="38"/>
      <c r="N62" s="39"/>
      <c r="O62" s="38"/>
      <c r="BP62" s="33"/>
      <c r="BQ62" s="40" t="s">
        <v>644</v>
      </c>
    </row>
    <row r="63" spans="1:69" s="3" customFormat="1" ht="67.5" x14ac:dyDescent="0.25">
      <c r="A63" s="34" t="s">
        <v>186</v>
      </c>
      <c r="B63" s="35"/>
      <c r="C63" s="196" t="s">
        <v>645</v>
      </c>
      <c r="D63" s="196"/>
      <c r="E63" s="196"/>
      <c r="F63" s="34" t="s">
        <v>404</v>
      </c>
      <c r="G63" s="55">
        <v>4</v>
      </c>
      <c r="H63" s="38"/>
      <c r="I63" s="38"/>
      <c r="J63" s="38"/>
      <c r="K63" s="36" t="s">
        <v>40</v>
      </c>
      <c r="L63" s="38"/>
      <c r="M63" s="38"/>
      <c r="N63" s="39"/>
      <c r="O63" s="38"/>
      <c r="BP63" s="33"/>
      <c r="BQ63" s="40" t="s">
        <v>645</v>
      </c>
    </row>
    <row r="64" spans="1:69" s="3" customFormat="1" ht="67.5" x14ac:dyDescent="0.25">
      <c r="A64" s="34" t="s">
        <v>189</v>
      </c>
      <c r="B64" s="35"/>
      <c r="C64" s="196" t="s">
        <v>646</v>
      </c>
      <c r="D64" s="196"/>
      <c r="E64" s="196"/>
      <c r="F64" s="34" t="s">
        <v>404</v>
      </c>
      <c r="G64" s="55">
        <v>4</v>
      </c>
      <c r="H64" s="38"/>
      <c r="I64" s="38"/>
      <c r="J64" s="38"/>
      <c r="K64" s="36" t="s">
        <v>40</v>
      </c>
      <c r="L64" s="38"/>
      <c r="M64" s="38"/>
      <c r="N64" s="39"/>
      <c r="O64" s="38"/>
      <c r="BP64" s="33"/>
      <c r="BQ64" s="40" t="s">
        <v>646</v>
      </c>
    </row>
    <row r="65" spans="1:69" s="3" customFormat="1" ht="67.5" x14ac:dyDescent="0.25">
      <c r="A65" s="34" t="s">
        <v>192</v>
      </c>
      <c r="B65" s="35"/>
      <c r="C65" s="196" t="s">
        <v>647</v>
      </c>
      <c r="D65" s="196"/>
      <c r="E65" s="196"/>
      <c r="F65" s="34" t="s">
        <v>404</v>
      </c>
      <c r="G65" s="55">
        <v>3</v>
      </c>
      <c r="H65" s="38"/>
      <c r="I65" s="38"/>
      <c r="J65" s="38"/>
      <c r="K65" s="36" t="s">
        <v>40</v>
      </c>
      <c r="L65" s="38"/>
      <c r="M65" s="38"/>
      <c r="N65" s="39"/>
      <c r="O65" s="38"/>
      <c r="BP65" s="33"/>
      <c r="BQ65" s="40" t="s">
        <v>647</v>
      </c>
    </row>
    <row r="66" spans="1:69" s="3" customFormat="1" ht="67.5" x14ac:dyDescent="0.25">
      <c r="A66" s="34" t="s">
        <v>195</v>
      </c>
      <c r="B66" s="35"/>
      <c r="C66" s="196" t="s">
        <v>418</v>
      </c>
      <c r="D66" s="196"/>
      <c r="E66" s="196"/>
      <c r="F66" s="34" t="s">
        <v>404</v>
      </c>
      <c r="G66" s="55">
        <v>8</v>
      </c>
      <c r="H66" s="38"/>
      <c r="I66" s="38"/>
      <c r="J66" s="38"/>
      <c r="K66" s="36" t="s">
        <v>40</v>
      </c>
      <c r="L66" s="38"/>
      <c r="M66" s="38"/>
      <c r="N66" s="39"/>
      <c r="O66" s="38"/>
      <c r="BP66" s="33"/>
      <c r="BQ66" s="40" t="s">
        <v>418</v>
      </c>
    </row>
    <row r="67" spans="1:69" s="3" customFormat="1" ht="67.5" x14ac:dyDescent="0.25">
      <c r="A67" s="34" t="s">
        <v>198</v>
      </c>
      <c r="B67" s="35"/>
      <c r="C67" s="196" t="s">
        <v>648</v>
      </c>
      <c r="D67" s="196"/>
      <c r="E67" s="196"/>
      <c r="F67" s="34" t="s">
        <v>404</v>
      </c>
      <c r="G67" s="55">
        <v>15</v>
      </c>
      <c r="H67" s="38"/>
      <c r="I67" s="38"/>
      <c r="J67" s="38"/>
      <c r="K67" s="36" t="s">
        <v>40</v>
      </c>
      <c r="L67" s="38"/>
      <c r="M67" s="38"/>
      <c r="N67" s="39"/>
      <c r="O67" s="38"/>
      <c r="BP67" s="33"/>
      <c r="BQ67" s="40" t="s">
        <v>648</v>
      </c>
    </row>
    <row r="68" spans="1:69" s="3" customFormat="1" ht="67.5" x14ac:dyDescent="0.25">
      <c r="A68" s="34" t="s">
        <v>201</v>
      </c>
      <c r="B68" s="35"/>
      <c r="C68" s="196" t="s">
        <v>649</v>
      </c>
      <c r="D68" s="196"/>
      <c r="E68" s="196"/>
      <c r="F68" s="34" t="s">
        <v>404</v>
      </c>
      <c r="G68" s="55">
        <v>8</v>
      </c>
      <c r="H68" s="38"/>
      <c r="I68" s="38"/>
      <c r="J68" s="38"/>
      <c r="K68" s="36" t="s">
        <v>40</v>
      </c>
      <c r="L68" s="38"/>
      <c r="M68" s="38"/>
      <c r="N68" s="39"/>
      <c r="O68" s="38"/>
      <c r="BP68" s="33"/>
      <c r="BQ68" s="40" t="s">
        <v>649</v>
      </c>
    </row>
    <row r="69" spans="1:69" s="3" customFormat="1" ht="67.5" x14ac:dyDescent="0.25">
      <c r="A69" s="34" t="s">
        <v>204</v>
      </c>
      <c r="B69" s="35"/>
      <c r="C69" s="196" t="s">
        <v>650</v>
      </c>
      <c r="D69" s="196"/>
      <c r="E69" s="196"/>
      <c r="F69" s="34" t="s">
        <v>404</v>
      </c>
      <c r="G69" s="55">
        <v>8</v>
      </c>
      <c r="H69" s="38"/>
      <c r="I69" s="38"/>
      <c r="J69" s="38"/>
      <c r="K69" s="36" t="s">
        <v>40</v>
      </c>
      <c r="L69" s="38"/>
      <c r="M69" s="38"/>
      <c r="N69" s="39"/>
      <c r="O69" s="38"/>
      <c r="BP69" s="33"/>
      <c r="BQ69" s="40" t="s">
        <v>650</v>
      </c>
    </row>
    <row r="70" spans="1:69" s="3" customFormat="1" ht="67.5" x14ac:dyDescent="0.25">
      <c r="A70" s="34" t="s">
        <v>207</v>
      </c>
      <c r="B70" s="35"/>
      <c r="C70" s="196" t="s">
        <v>651</v>
      </c>
      <c r="D70" s="196"/>
      <c r="E70" s="196"/>
      <c r="F70" s="34" t="s">
        <v>404</v>
      </c>
      <c r="G70" s="55">
        <v>3</v>
      </c>
      <c r="H70" s="38"/>
      <c r="I70" s="38"/>
      <c r="J70" s="38"/>
      <c r="K70" s="36" t="s">
        <v>40</v>
      </c>
      <c r="L70" s="38"/>
      <c r="M70" s="38"/>
      <c r="N70" s="39"/>
      <c r="O70" s="38"/>
      <c r="BP70" s="33"/>
      <c r="BQ70" s="40" t="s">
        <v>651</v>
      </c>
    </row>
    <row r="71" spans="1:69" s="3" customFormat="1" ht="67.5" x14ac:dyDescent="0.25">
      <c r="A71" s="34" t="s">
        <v>210</v>
      </c>
      <c r="B71" s="35"/>
      <c r="C71" s="196" t="s">
        <v>652</v>
      </c>
      <c r="D71" s="196"/>
      <c r="E71" s="196"/>
      <c r="F71" s="34" t="s">
        <v>404</v>
      </c>
      <c r="G71" s="55">
        <v>3</v>
      </c>
      <c r="H71" s="38"/>
      <c r="I71" s="38"/>
      <c r="J71" s="38"/>
      <c r="K71" s="36" t="s">
        <v>40</v>
      </c>
      <c r="L71" s="38"/>
      <c r="M71" s="38"/>
      <c r="N71" s="39"/>
      <c r="O71" s="38"/>
      <c r="BP71" s="33"/>
      <c r="BQ71" s="40" t="s">
        <v>652</v>
      </c>
    </row>
    <row r="72" spans="1:69" s="3" customFormat="1" ht="67.5" x14ac:dyDescent="0.25">
      <c r="A72" s="34" t="s">
        <v>213</v>
      </c>
      <c r="B72" s="35"/>
      <c r="C72" s="196" t="s">
        <v>653</v>
      </c>
      <c r="D72" s="196"/>
      <c r="E72" s="196"/>
      <c r="F72" s="34" t="s">
        <v>404</v>
      </c>
      <c r="G72" s="55">
        <v>18</v>
      </c>
      <c r="H72" s="38"/>
      <c r="I72" s="38"/>
      <c r="J72" s="38"/>
      <c r="K72" s="36" t="s">
        <v>40</v>
      </c>
      <c r="L72" s="38"/>
      <c r="M72" s="38"/>
      <c r="N72" s="39"/>
      <c r="O72" s="38"/>
      <c r="BP72" s="33"/>
      <c r="BQ72" s="40" t="s">
        <v>653</v>
      </c>
    </row>
    <row r="73" spans="1:69" s="3" customFormat="1" ht="67.5" x14ac:dyDescent="0.25">
      <c r="A73" s="34" t="s">
        <v>216</v>
      </c>
      <c r="B73" s="35"/>
      <c r="C73" s="196" t="s">
        <v>654</v>
      </c>
      <c r="D73" s="196"/>
      <c r="E73" s="196"/>
      <c r="F73" s="34" t="s">
        <v>404</v>
      </c>
      <c r="G73" s="55">
        <v>3</v>
      </c>
      <c r="H73" s="38"/>
      <c r="I73" s="38"/>
      <c r="J73" s="38"/>
      <c r="K73" s="36" t="s">
        <v>40</v>
      </c>
      <c r="L73" s="38"/>
      <c r="M73" s="38"/>
      <c r="N73" s="39"/>
      <c r="O73" s="38"/>
      <c r="BP73" s="33"/>
      <c r="BQ73" s="40" t="s">
        <v>654</v>
      </c>
    </row>
    <row r="74" spans="1:69" s="3" customFormat="1" ht="67.5" x14ac:dyDescent="0.25">
      <c r="A74" s="34" t="s">
        <v>219</v>
      </c>
      <c r="B74" s="35"/>
      <c r="C74" s="196" t="s">
        <v>424</v>
      </c>
      <c r="D74" s="196"/>
      <c r="E74" s="196"/>
      <c r="F74" s="34" t="s">
        <v>404</v>
      </c>
      <c r="G74" s="55">
        <v>322</v>
      </c>
      <c r="H74" s="38"/>
      <c r="I74" s="38"/>
      <c r="J74" s="38"/>
      <c r="K74" s="36" t="s">
        <v>40</v>
      </c>
      <c r="L74" s="38"/>
      <c r="M74" s="38"/>
      <c r="N74" s="39"/>
      <c r="O74" s="38"/>
      <c r="BP74" s="33"/>
      <c r="BQ74" s="40" t="s">
        <v>424</v>
      </c>
    </row>
    <row r="75" spans="1:69" s="3" customFormat="1" ht="67.5" x14ac:dyDescent="0.25">
      <c r="A75" s="34" t="s">
        <v>222</v>
      </c>
      <c r="B75" s="35"/>
      <c r="C75" s="196" t="s">
        <v>426</v>
      </c>
      <c r="D75" s="196"/>
      <c r="E75" s="196"/>
      <c r="F75" s="34" t="s">
        <v>404</v>
      </c>
      <c r="G75" s="55">
        <v>856</v>
      </c>
      <c r="H75" s="38"/>
      <c r="I75" s="38"/>
      <c r="J75" s="38"/>
      <c r="K75" s="36" t="s">
        <v>40</v>
      </c>
      <c r="L75" s="38"/>
      <c r="M75" s="38"/>
      <c r="N75" s="39"/>
      <c r="O75" s="38"/>
      <c r="BP75" s="33"/>
      <c r="BQ75" s="40" t="s">
        <v>426</v>
      </c>
    </row>
    <row r="76" spans="1:69" s="3" customFormat="1" ht="67.5" x14ac:dyDescent="0.25">
      <c r="A76" s="34" t="s">
        <v>655</v>
      </c>
      <c r="B76" s="35" t="s">
        <v>430</v>
      </c>
      <c r="C76" s="196" t="s">
        <v>431</v>
      </c>
      <c r="D76" s="196"/>
      <c r="E76" s="196"/>
      <c r="F76" s="34" t="s">
        <v>37</v>
      </c>
      <c r="G76" s="64">
        <v>32.851900000000001</v>
      </c>
      <c r="H76" s="38" t="s">
        <v>432</v>
      </c>
      <c r="I76" s="38" t="s">
        <v>433</v>
      </c>
      <c r="J76" s="38">
        <v>3210.17</v>
      </c>
      <c r="K76" s="36" t="s">
        <v>40</v>
      </c>
      <c r="L76" s="38">
        <v>292960.09999999998</v>
      </c>
      <c r="M76" s="38">
        <v>129906.6</v>
      </c>
      <c r="N76" s="39" t="s">
        <v>656</v>
      </c>
      <c r="O76" s="38">
        <v>105460.18</v>
      </c>
      <c r="BP76" s="33"/>
      <c r="BQ76" s="40" t="s">
        <v>431</v>
      </c>
    </row>
    <row r="77" spans="1:69" s="3" customFormat="1" ht="15" x14ac:dyDescent="0.25">
      <c r="A77" s="41"/>
      <c r="B77" s="42"/>
      <c r="C77" s="43" t="s">
        <v>657</v>
      </c>
      <c r="D77" s="44"/>
      <c r="E77" s="44"/>
      <c r="F77" s="44"/>
      <c r="G77" s="44"/>
      <c r="H77" s="44"/>
      <c r="I77" s="44"/>
      <c r="J77" s="44"/>
      <c r="K77" s="44"/>
      <c r="L77" s="44"/>
      <c r="M77" s="44"/>
      <c r="N77" s="44"/>
      <c r="O77" s="45"/>
      <c r="BP77" s="33"/>
      <c r="BQ77" s="40"/>
    </row>
    <row r="78" spans="1:69" s="3" customFormat="1" ht="15" x14ac:dyDescent="0.25">
      <c r="A78" s="46"/>
      <c r="B78" s="47"/>
      <c r="C78" s="47"/>
      <c r="D78" s="47"/>
      <c r="E78" s="48" t="s">
        <v>658</v>
      </c>
      <c r="F78" s="48"/>
      <c r="G78" s="49"/>
      <c r="H78" s="50"/>
      <c r="I78" s="17"/>
      <c r="J78" s="17"/>
      <c r="K78" s="17"/>
      <c r="L78" s="51">
        <v>159241.53</v>
      </c>
      <c r="M78" s="52"/>
      <c r="N78" s="52"/>
      <c r="O78" s="53"/>
      <c r="BP78" s="33"/>
      <c r="BQ78" s="40"/>
    </row>
    <row r="79" spans="1:69" s="3" customFormat="1" ht="15" x14ac:dyDescent="0.25">
      <c r="A79" s="46"/>
      <c r="B79" s="47"/>
      <c r="C79" s="47"/>
      <c r="D79" s="47"/>
      <c r="E79" s="48" t="s">
        <v>659</v>
      </c>
      <c r="F79" s="48"/>
      <c r="G79" s="49"/>
      <c r="H79" s="50"/>
      <c r="I79" s="17"/>
      <c r="J79" s="17"/>
      <c r="K79" s="17"/>
      <c r="L79" s="51">
        <v>83724.929999999993</v>
      </c>
      <c r="M79" s="52"/>
      <c r="N79" s="52"/>
      <c r="O79" s="53"/>
      <c r="BP79" s="33"/>
      <c r="BQ79" s="40"/>
    </row>
    <row r="80" spans="1:69" s="3" customFormat="1" ht="15" x14ac:dyDescent="0.25">
      <c r="A80" s="46"/>
      <c r="B80" s="47"/>
      <c r="C80" s="47"/>
      <c r="D80" s="47"/>
      <c r="E80" s="48" t="s">
        <v>45</v>
      </c>
      <c r="F80" s="48"/>
      <c r="G80" s="49"/>
      <c r="H80" s="50"/>
      <c r="I80" s="17"/>
      <c r="J80" s="17"/>
      <c r="K80" s="17"/>
      <c r="L80" s="51">
        <v>535926.56000000006</v>
      </c>
      <c r="M80" s="52"/>
      <c r="N80" s="52"/>
      <c r="O80" s="53"/>
      <c r="BP80" s="33"/>
      <c r="BQ80" s="40"/>
    </row>
    <row r="81" spans="1:69" s="3" customFormat="1" ht="67.5" x14ac:dyDescent="0.25">
      <c r="A81" s="34" t="s">
        <v>660</v>
      </c>
      <c r="B81" s="35" t="s">
        <v>399</v>
      </c>
      <c r="C81" s="196" t="s">
        <v>400</v>
      </c>
      <c r="D81" s="196"/>
      <c r="E81" s="196"/>
      <c r="F81" s="34" t="s">
        <v>401</v>
      </c>
      <c r="G81" s="66">
        <v>-41.064875000000001</v>
      </c>
      <c r="H81" s="38">
        <v>133.79</v>
      </c>
      <c r="I81" s="38"/>
      <c r="J81" s="38">
        <v>133.79</v>
      </c>
      <c r="K81" s="36" t="s">
        <v>40</v>
      </c>
      <c r="L81" s="38">
        <v>-5494.07</v>
      </c>
      <c r="M81" s="38"/>
      <c r="N81" s="39"/>
      <c r="O81" s="38">
        <v>-5494.07</v>
      </c>
      <c r="BP81" s="33"/>
      <c r="BQ81" s="40" t="s">
        <v>400</v>
      </c>
    </row>
    <row r="82" spans="1:69" s="3" customFormat="1" ht="67.5" x14ac:dyDescent="0.25">
      <c r="A82" s="34" t="s">
        <v>231</v>
      </c>
      <c r="B82" s="35"/>
      <c r="C82" s="196" t="s">
        <v>661</v>
      </c>
      <c r="D82" s="196"/>
      <c r="E82" s="196"/>
      <c r="F82" s="34" t="s">
        <v>404</v>
      </c>
      <c r="G82" s="55">
        <v>10</v>
      </c>
      <c r="H82" s="38"/>
      <c r="I82" s="38"/>
      <c r="J82" s="38"/>
      <c r="K82" s="36" t="s">
        <v>40</v>
      </c>
      <c r="L82" s="38"/>
      <c r="M82" s="38"/>
      <c r="N82" s="39"/>
      <c r="O82" s="38"/>
      <c r="BP82" s="33"/>
      <c r="BQ82" s="40" t="s">
        <v>661</v>
      </c>
    </row>
    <row r="83" spans="1:69" s="3" customFormat="1" ht="67.5" x14ac:dyDescent="0.25">
      <c r="A83" s="34" t="s">
        <v>234</v>
      </c>
      <c r="B83" s="35"/>
      <c r="C83" s="196" t="s">
        <v>440</v>
      </c>
      <c r="D83" s="196"/>
      <c r="E83" s="196"/>
      <c r="F83" s="34" t="s">
        <v>404</v>
      </c>
      <c r="G83" s="55">
        <v>24</v>
      </c>
      <c r="H83" s="38"/>
      <c r="I83" s="38"/>
      <c r="J83" s="38"/>
      <c r="K83" s="36" t="s">
        <v>40</v>
      </c>
      <c r="L83" s="38"/>
      <c r="M83" s="38"/>
      <c r="N83" s="39"/>
      <c r="O83" s="38"/>
      <c r="BP83" s="33"/>
      <c r="BQ83" s="40" t="s">
        <v>440</v>
      </c>
    </row>
    <row r="84" spans="1:69" s="3" customFormat="1" ht="67.5" x14ac:dyDescent="0.25">
      <c r="A84" s="34" t="s">
        <v>237</v>
      </c>
      <c r="B84" s="35"/>
      <c r="C84" s="196" t="s">
        <v>662</v>
      </c>
      <c r="D84" s="196"/>
      <c r="E84" s="196"/>
      <c r="F84" s="34" t="s">
        <v>404</v>
      </c>
      <c r="G84" s="55">
        <v>8</v>
      </c>
      <c r="H84" s="38"/>
      <c r="I84" s="38"/>
      <c r="J84" s="38"/>
      <c r="K84" s="36" t="s">
        <v>40</v>
      </c>
      <c r="L84" s="38"/>
      <c r="M84" s="38"/>
      <c r="N84" s="39"/>
      <c r="O84" s="38"/>
      <c r="BP84" s="33"/>
      <c r="BQ84" s="40" t="s">
        <v>662</v>
      </c>
    </row>
    <row r="85" spans="1:69" s="3" customFormat="1" ht="67.5" x14ac:dyDescent="0.25">
      <c r="A85" s="34" t="s">
        <v>240</v>
      </c>
      <c r="B85" s="35"/>
      <c r="C85" s="196" t="s">
        <v>663</v>
      </c>
      <c r="D85" s="196"/>
      <c r="E85" s="196"/>
      <c r="F85" s="34" t="s">
        <v>404</v>
      </c>
      <c r="G85" s="55">
        <v>25</v>
      </c>
      <c r="H85" s="38"/>
      <c r="I85" s="38"/>
      <c r="J85" s="38"/>
      <c r="K85" s="36" t="s">
        <v>40</v>
      </c>
      <c r="L85" s="38"/>
      <c r="M85" s="38"/>
      <c r="N85" s="39"/>
      <c r="O85" s="38"/>
      <c r="BP85" s="33"/>
      <c r="BQ85" s="40" t="s">
        <v>663</v>
      </c>
    </row>
    <row r="86" spans="1:69" s="3" customFormat="1" ht="67.5" x14ac:dyDescent="0.25">
      <c r="A86" s="34" t="s">
        <v>243</v>
      </c>
      <c r="B86" s="35"/>
      <c r="C86" s="196" t="s">
        <v>664</v>
      </c>
      <c r="D86" s="196"/>
      <c r="E86" s="196"/>
      <c r="F86" s="34" t="s">
        <v>404</v>
      </c>
      <c r="G86" s="55">
        <v>12</v>
      </c>
      <c r="H86" s="38"/>
      <c r="I86" s="38"/>
      <c r="J86" s="38"/>
      <c r="K86" s="36" t="s">
        <v>40</v>
      </c>
      <c r="L86" s="38"/>
      <c r="M86" s="38"/>
      <c r="N86" s="39"/>
      <c r="O86" s="38"/>
      <c r="BP86" s="33"/>
      <c r="BQ86" s="40" t="s">
        <v>664</v>
      </c>
    </row>
    <row r="87" spans="1:69" s="3" customFormat="1" ht="67.5" x14ac:dyDescent="0.25">
      <c r="A87" s="34" t="s">
        <v>246</v>
      </c>
      <c r="B87" s="35"/>
      <c r="C87" s="196" t="s">
        <v>665</v>
      </c>
      <c r="D87" s="196"/>
      <c r="E87" s="196"/>
      <c r="F87" s="34" t="s">
        <v>404</v>
      </c>
      <c r="G87" s="55">
        <v>21</v>
      </c>
      <c r="H87" s="38"/>
      <c r="I87" s="38"/>
      <c r="J87" s="38"/>
      <c r="K87" s="36" t="s">
        <v>40</v>
      </c>
      <c r="L87" s="38"/>
      <c r="M87" s="38"/>
      <c r="N87" s="39"/>
      <c r="O87" s="38"/>
      <c r="BP87" s="33"/>
      <c r="BQ87" s="40" t="s">
        <v>665</v>
      </c>
    </row>
    <row r="88" spans="1:69" s="3" customFormat="1" ht="67.5" x14ac:dyDescent="0.25">
      <c r="A88" s="34" t="s">
        <v>249</v>
      </c>
      <c r="B88" s="35"/>
      <c r="C88" s="196" t="s">
        <v>666</v>
      </c>
      <c r="D88" s="196"/>
      <c r="E88" s="196"/>
      <c r="F88" s="34" t="s">
        <v>404</v>
      </c>
      <c r="G88" s="55">
        <v>13</v>
      </c>
      <c r="H88" s="38"/>
      <c r="I88" s="38"/>
      <c r="J88" s="38"/>
      <c r="K88" s="36" t="s">
        <v>40</v>
      </c>
      <c r="L88" s="38"/>
      <c r="M88" s="38"/>
      <c r="N88" s="39"/>
      <c r="O88" s="38"/>
      <c r="BP88" s="33"/>
      <c r="BQ88" s="40" t="s">
        <v>666</v>
      </c>
    </row>
    <row r="89" spans="1:69" s="3" customFormat="1" ht="67.5" x14ac:dyDescent="0.25">
      <c r="A89" s="34" t="s">
        <v>252</v>
      </c>
      <c r="B89" s="35"/>
      <c r="C89" s="196" t="s">
        <v>667</v>
      </c>
      <c r="D89" s="196"/>
      <c r="E89" s="196"/>
      <c r="F89" s="34" t="s">
        <v>404</v>
      </c>
      <c r="G89" s="55">
        <v>20</v>
      </c>
      <c r="H89" s="38"/>
      <c r="I89" s="38"/>
      <c r="J89" s="38"/>
      <c r="K89" s="36" t="s">
        <v>40</v>
      </c>
      <c r="L89" s="38"/>
      <c r="M89" s="38"/>
      <c r="N89" s="39"/>
      <c r="O89" s="38"/>
      <c r="BP89" s="33"/>
      <c r="BQ89" s="40" t="s">
        <v>667</v>
      </c>
    </row>
    <row r="90" spans="1:69" s="3" customFormat="1" ht="67.5" x14ac:dyDescent="0.25">
      <c r="A90" s="34" t="s">
        <v>255</v>
      </c>
      <c r="B90" s="35"/>
      <c r="C90" s="196" t="s">
        <v>668</v>
      </c>
      <c r="D90" s="196"/>
      <c r="E90" s="196"/>
      <c r="F90" s="34" t="s">
        <v>404</v>
      </c>
      <c r="G90" s="55">
        <v>41</v>
      </c>
      <c r="H90" s="38"/>
      <c r="I90" s="38"/>
      <c r="J90" s="38"/>
      <c r="K90" s="36" t="s">
        <v>40</v>
      </c>
      <c r="L90" s="38"/>
      <c r="M90" s="38"/>
      <c r="N90" s="39"/>
      <c r="O90" s="38"/>
      <c r="BP90" s="33"/>
      <c r="BQ90" s="40" t="s">
        <v>668</v>
      </c>
    </row>
    <row r="91" spans="1:69" s="3" customFormat="1" ht="67.5" x14ac:dyDescent="0.25">
      <c r="A91" s="34" t="s">
        <v>258</v>
      </c>
      <c r="B91" s="35"/>
      <c r="C91" s="196" t="s">
        <v>669</v>
      </c>
      <c r="D91" s="196"/>
      <c r="E91" s="196"/>
      <c r="F91" s="34" t="s">
        <v>404</v>
      </c>
      <c r="G91" s="55">
        <v>35</v>
      </c>
      <c r="H91" s="38"/>
      <c r="I91" s="38"/>
      <c r="J91" s="38"/>
      <c r="K91" s="36" t="s">
        <v>40</v>
      </c>
      <c r="L91" s="38"/>
      <c r="M91" s="38"/>
      <c r="N91" s="39"/>
      <c r="O91" s="38"/>
      <c r="BP91" s="33"/>
      <c r="BQ91" s="40" t="s">
        <v>669</v>
      </c>
    </row>
    <row r="92" spans="1:69" s="3" customFormat="1" ht="67.5" x14ac:dyDescent="0.25">
      <c r="A92" s="34" t="s">
        <v>260</v>
      </c>
      <c r="B92" s="35"/>
      <c r="C92" s="196" t="s">
        <v>670</v>
      </c>
      <c r="D92" s="196"/>
      <c r="E92" s="196"/>
      <c r="F92" s="34" t="s">
        <v>404</v>
      </c>
      <c r="G92" s="55">
        <v>30</v>
      </c>
      <c r="H92" s="38"/>
      <c r="I92" s="38"/>
      <c r="J92" s="38"/>
      <c r="K92" s="36" t="s">
        <v>40</v>
      </c>
      <c r="L92" s="38"/>
      <c r="M92" s="38"/>
      <c r="N92" s="39"/>
      <c r="O92" s="38"/>
      <c r="BP92" s="33"/>
      <c r="BQ92" s="40" t="s">
        <v>670</v>
      </c>
    </row>
    <row r="93" spans="1:69" s="3" customFormat="1" ht="67.5" x14ac:dyDescent="0.25">
      <c r="A93" s="34" t="s">
        <v>263</v>
      </c>
      <c r="B93" s="35"/>
      <c r="C93" s="196" t="s">
        <v>445</v>
      </c>
      <c r="D93" s="196"/>
      <c r="E93" s="196"/>
      <c r="F93" s="34" t="s">
        <v>404</v>
      </c>
      <c r="G93" s="55">
        <v>11</v>
      </c>
      <c r="H93" s="38"/>
      <c r="I93" s="38"/>
      <c r="J93" s="38"/>
      <c r="K93" s="36" t="s">
        <v>40</v>
      </c>
      <c r="L93" s="38"/>
      <c r="M93" s="38"/>
      <c r="N93" s="39"/>
      <c r="O93" s="38"/>
      <c r="BP93" s="33"/>
      <c r="BQ93" s="40" t="s">
        <v>445</v>
      </c>
    </row>
    <row r="94" spans="1:69" s="3" customFormat="1" ht="67.5" x14ac:dyDescent="0.25">
      <c r="A94" s="34" t="s">
        <v>266</v>
      </c>
      <c r="B94" s="35"/>
      <c r="C94" s="196" t="s">
        <v>449</v>
      </c>
      <c r="D94" s="196"/>
      <c r="E94" s="196"/>
      <c r="F94" s="34" t="s">
        <v>404</v>
      </c>
      <c r="G94" s="55">
        <v>77</v>
      </c>
      <c r="H94" s="38"/>
      <c r="I94" s="38"/>
      <c r="J94" s="38"/>
      <c r="K94" s="36" t="s">
        <v>40</v>
      </c>
      <c r="L94" s="38"/>
      <c r="M94" s="38"/>
      <c r="N94" s="39"/>
      <c r="O94" s="38"/>
      <c r="BP94" s="33"/>
      <c r="BQ94" s="40" t="s">
        <v>449</v>
      </c>
    </row>
    <row r="95" spans="1:69" s="3" customFormat="1" ht="67.5" x14ac:dyDescent="0.25">
      <c r="A95" s="34" t="s">
        <v>268</v>
      </c>
      <c r="B95" s="35"/>
      <c r="C95" s="196" t="s">
        <v>671</v>
      </c>
      <c r="D95" s="196"/>
      <c r="E95" s="196"/>
      <c r="F95" s="34" t="s">
        <v>404</v>
      </c>
      <c r="G95" s="55">
        <v>11</v>
      </c>
      <c r="H95" s="38"/>
      <c r="I95" s="38"/>
      <c r="J95" s="38"/>
      <c r="K95" s="36" t="s">
        <v>40</v>
      </c>
      <c r="L95" s="38"/>
      <c r="M95" s="38"/>
      <c r="N95" s="39"/>
      <c r="O95" s="38"/>
      <c r="BP95" s="33"/>
      <c r="BQ95" s="40" t="s">
        <v>671</v>
      </c>
    </row>
    <row r="96" spans="1:69" s="3" customFormat="1" ht="67.5" x14ac:dyDescent="0.25">
      <c r="A96" s="34" t="s">
        <v>271</v>
      </c>
      <c r="B96" s="35"/>
      <c r="C96" s="196" t="s">
        <v>451</v>
      </c>
      <c r="D96" s="196"/>
      <c r="E96" s="196"/>
      <c r="F96" s="34" t="s">
        <v>404</v>
      </c>
      <c r="G96" s="55">
        <v>137</v>
      </c>
      <c r="H96" s="38"/>
      <c r="I96" s="38"/>
      <c r="J96" s="38"/>
      <c r="K96" s="36" t="s">
        <v>40</v>
      </c>
      <c r="L96" s="38"/>
      <c r="M96" s="38"/>
      <c r="N96" s="39"/>
      <c r="O96" s="38"/>
      <c r="BP96" s="33"/>
      <c r="BQ96" s="40" t="s">
        <v>451</v>
      </c>
    </row>
    <row r="97" spans="1:70" s="3" customFormat="1" ht="67.5" x14ac:dyDescent="0.25">
      <c r="A97" s="34" t="s">
        <v>274</v>
      </c>
      <c r="B97" s="35"/>
      <c r="C97" s="196" t="s">
        <v>452</v>
      </c>
      <c r="D97" s="196"/>
      <c r="E97" s="196"/>
      <c r="F97" s="34" t="s">
        <v>404</v>
      </c>
      <c r="G97" s="55">
        <v>118</v>
      </c>
      <c r="H97" s="38"/>
      <c r="I97" s="38"/>
      <c r="J97" s="38"/>
      <c r="K97" s="36" t="s">
        <v>40</v>
      </c>
      <c r="L97" s="38"/>
      <c r="M97" s="38"/>
      <c r="N97" s="39"/>
      <c r="O97" s="38"/>
      <c r="BP97" s="33"/>
      <c r="BQ97" s="40" t="s">
        <v>452</v>
      </c>
    </row>
    <row r="98" spans="1:70" s="3" customFormat="1" ht="67.5" x14ac:dyDescent="0.25">
      <c r="A98" s="34" t="s">
        <v>277</v>
      </c>
      <c r="B98" s="35"/>
      <c r="C98" s="196" t="s">
        <v>672</v>
      </c>
      <c r="D98" s="196"/>
      <c r="E98" s="196"/>
      <c r="F98" s="34" t="s">
        <v>470</v>
      </c>
      <c r="G98" s="55">
        <v>7</v>
      </c>
      <c r="H98" s="38"/>
      <c r="I98" s="38"/>
      <c r="J98" s="38"/>
      <c r="K98" s="36" t="s">
        <v>40</v>
      </c>
      <c r="L98" s="38"/>
      <c r="M98" s="38"/>
      <c r="N98" s="39"/>
      <c r="O98" s="38"/>
      <c r="BP98" s="33"/>
      <c r="BQ98" s="40" t="s">
        <v>672</v>
      </c>
    </row>
    <row r="99" spans="1:70" s="3" customFormat="1" ht="67.5" x14ac:dyDescent="0.25">
      <c r="A99" s="34" t="s">
        <v>280</v>
      </c>
      <c r="B99" s="35"/>
      <c r="C99" s="196" t="s">
        <v>453</v>
      </c>
      <c r="D99" s="196"/>
      <c r="E99" s="196"/>
      <c r="F99" s="34" t="s">
        <v>404</v>
      </c>
      <c r="G99" s="55">
        <v>388</v>
      </c>
      <c r="H99" s="38"/>
      <c r="I99" s="38"/>
      <c r="J99" s="38"/>
      <c r="K99" s="36" t="s">
        <v>40</v>
      </c>
      <c r="L99" s="38"/>
      <c r="M99" s="38"/>
      <c r="N99" s="39"/>
      <c r="O99" s="38"/>
      <c r="BP99" s="33"/>
      <c r="BQ99" s="40" t="s">
        <v>453</v>
      </c>
    </row>
    <row r="100" spans="1:70" s="3" customFormat="1" ht="67.5" x14ac:dyDescent="0.25">
      <c r="A100" s="34" t="s">
        <v>283</v>
      </c>
      <c r="B100" s="35"/>
      <c r="C100" s="196" t="s">
        <v>673</v>
      </c>
      <c r="D100" s="196"/>
      <c r="E100" s="196"/>
      <c r="F100" s="34" t="s">
        <v>404</v>
      </c>
      <c r="G100" s="55">
        <v>58</v>
      </c>
      <c r="H100" s="38"/>
      <c r="I100" s="38"/>
      <c r="J100" s="38"/>
      <c r="K100" s="36" t="s">
        <v>40</v>
      </c>
      <c r="L100" s="38"/>
      <c r="M100" s="38"/>
      <c r="N100" s="39"/>
      <c r="O100" s="38"/>
      <c r="BP100" s="33"/>
      <c r="BQ100" s="40" t="s">
        <v>673</v>
      </c>
    </row>
    <row r="101" spans="1:70" s="3" customFormat="1" ht="67.5" x14ac:dyDescent="0.25">
      <c r="A101" s="34" t="s">
        <v>286</v>
      </c>
      <c r="B101" s="35"/>
      <c r="C101" s="196" t="s">
        <v>674</v>
      </c>
      <c r="D101" s="196"/>
      <c r="E101" s="196"/>
      <c r="F101" s="34" t="s">
        <v>404</v>
      </c>
      <c r="G101" s="55">
        <v>55</v>
      </c>
      <c r="H101" s="38"/>
      <c r="I101" s="38"/>
      <c r="J101" s="38"/>
      <c r="K101" s="36" t="s">
        <v>40</v>
      </c>
      <c r="L101" s="38"/>
      <c r="M101" s="38"/>
      <c r="N101" s="39"/>
      <c r="O101" s="38"/>
      <c r="BP101" s="33"/>
      <c r="BQ101" s="40" t="s">
        <v>674</v>
      </c>
    </row>
    <row r="102" spans="1:70" s="3" customFormat="1" ht="67.5" x14ac:dyDescent="0.25">
      <c r="A102" s="34" t="s">
        <v>675</v>
      </c>
      <c r="B102" s="35"/>
      <c r="C102" s="196" t="s">
        <v>676</v>
      </c>
      <c r="D102" s="196"/>
      <c r="E102" s="196"/>
      <c r="F102" s="34" t="s">
        <v>404</v>
      </c>
      <c r="G102" s="55">
        <v>15</v>
      </c>
      <c r="H102" s="38"/>
      <c r="I102" s="38"/>
      <c r="J102" s="38"/>
      <c r="K102" s="36" t="s">
        <v>40</v>
      </c>
      <c r="L102" s="38"/>
      <c r="M102" s="38"/>
      <c r="N102" s="39"/>
      <c r="O102" s="38"/>
      <c r="BP102" s="33"/>
      <c r="BQ102" s="40" t="s">
        <v>676</v>
      </c>
    </row>
    <row r="103" spans="1:70" s="3" customFormat="1" ht="67.5" x14ac:dyDescent="0.25">
      <c r="A103" s="34" t="s">
        <v>297</v>
      </c>
      <c r="B103" s="35"/>
      <c r="C103" s="196" t="s">
        <v>455</v>
      </c>
      <c r="D103" s="196"/>
      <c r="E103" s="196"/>
      <c r="F103" s="34" t="s">
        <v>404</v>
      </c>
      <c r="G103" s="55">
        <v>65</v>
      </c>
      <c r="H103" s="38"/>
      <c r="I103" s="38"/>
      <c r="J103" s="38"/>
      <c r="K103" s="36" t="s">
        <v>40</v>
      </c>
      <c r="L103" s="38"/>
      <c r="M103" s="38"/>
      <c r="N103" s="39"/>
      <c r="O103" s="38"/>
      <c r="BP103" s="33"/>
      <c r="BQ103" s="40" t="s">
        <v>455</v>
      </c>
    </row>
    <row r="104" spans="1:70" s="3" customFormat="1" ht="67.5" x14ac:dyDescent="0.25">
      <c r="A104" s="34" t="s">
        <v>677</v>
      </c>
      <c r="B104" s="35"/>
      <c r="C104" s="196" t="s">
        <v>456</v>
      </c>
      <c r="D104" s="196"/>
      <c r="E104" s="196"/>
      <c r="F104" s="34" t="s">
        <v>404</v>
      </c>
      <c r="G104" s="55">
        <v>13</v>
      </c>
      <c r="H104" s="38"/>
      <c r="I104" s="38"/>
      <c r="J104" s="38"/>
      <c r="K104" s="36" t="s">
        <v>40</v>
      </c>
      <c r="L104" s="38"/>
      <c r="M104" s="38"/>
      <c r="N104" s="39"/>
      <c r="O104" s="38"/>
      <c r="BP104" s="33"/>
      <c r="BQ104" s="40" t="s">
        <v>456</v>
      </c>
    </row>
    <row r="105" spans="1:70" s="3" customFormat="1" ht="67.5" x14ac:dyDescent="0.25">
      <c r="A105" s="34" t="s">
        <v>678</v>
      </c>
      <c r="B105" s="35"/>
      <c r="C105" s="196" t="s">
        <v>679</v>
      </c>
      <c r="D105" s="196"/>
      <c r="E105" s="196"/>
      <c r="F105" s="34" t="s">
        <v>404</v>
      </c>
      <c r="G105" s="55">
        <v>123</v>
      </c>
      <c r="H105" s="38"/>
      <c r="I105" s="38"/>
      <c r="J105" s="38"/>
      <c r="K105" s="36" t="s">
        <v>40</v>
      </c>
      <c r="L105" s="38"/>
      <c r="M105" s="38"/>
      <c r="N105" s="39"/>
      <c r="O105" s="38"/>
      <c r="BP105" s="33"/>
      <c r="BQ105" s="40" t="s">
        <v>679</v>
      </c>
    </row>
    <row r="106" spans="1:70" s="3" customFormat="1" ht="67.5" x14ac:dyDescent="0.25">
      <c r="A106" s="34" t="s">
        <v>680</v>
      </c>
      <c r="B106" s="35"/>
      <c r="C106" s="196" t="s">
        <v>681</v>
      </c>
      <c r="D106" s="196"/>
      <c r="E106" s="196"/>
      <c r="F106" s="34" t="s">
        <v>404</v>
      </c>
      <c r="G106" s="55">
        <v>21</v>
      </c>
      <c r="H106" s="38"/>
      <c r="I106" s="38"/>
      <c r="J106" s="38"/>
      <c r="K106" s="36" t="s">
        <v>40</v>
      </c>
      <c r="L106" s="38"/>
      <c r="M106" s="38"/>
      <c r="N106" s="39"/>
      <c r="O106" s="38"/>
      <c r="BP106" s="33"/>
      <c r="BQ106" s="40" t="s">
        <v>681</v>
      </c>
    </row>
    <row r="107" spans="1:70" s="3" customFormat="1" ht="15" x14ac:dyDescent="0.25">
      <c r="A107" s="197" t="s">
        <v>457</v>
      </c>
      <c r="B107" s="198"/>
      <c r="C107" s="198"/>
      <c r="D107" s="198"/>
      <c r="E107" s="198"/>
      <c r="F107" s="198"/>
      <c r="G107" s="198"/>
      <c r="H107" s="198"/>
      <c r="I107" s="198"/>
      <c r="J107" s="198"/>
      <c r="K107" s="198"/>
      <c r="L107" s="198"/>
      <c r="M107" s="198"/>
      <c r="N107" s="198"/>
      <c r="O107" s="199"/>
      <c r="BP107" s="33"/>
      <c r="BQ107" s="40"/>
      <c r="BR107" s="56" t="s">
        <v>457</v>
      </c>
    </row>
    <row r="108" spans="1:70" s="3" customFormat="1" ht="67.5" x14ac:dyDescent="0.25">
      <c r="A108" s="34" t="s">
        <v>309</v>
      </c>
      <c r="B108" s="35"/>
      <c r="C108" s="196" t="s">
        <v>682</v>
      </c>
      <c r="D108" s="196"/>
      <c r="E108" s="196"/>
      <c r="F108" s="34" t="s">
        <v>470</v>
      </c>
      <c r="G108" s="55">
        <v>2</v>
      </c>
      <c r="H108" s="38"/>
      <c r="I108" s="38"/>
      <c r="J108" s="38"/>
      <c r="K108" s="36" t="s">
        <v>40</v>
      </c>
      <c r="L108" s="38"/>
      <c r="M108" s="38"/>
      <c r="N108" s="39"/>
      <c r="O108" s="38"/>
      <c r="BP108" s="33"/>
      <c r="BQ108" s="40" t="s">
        <v>682</v>
      </c>
      <c r="BR108" s="56"/>
    </row>
    <row r="109" spans="1:70" s="3" customFormat="1" ht="67.5" x14ac:dyDescent="0.25">
      <c r="A109" s="34" t="s">
        <v>539</v>
      </c>
      <c r="B109" s="35"/>
      <c r="C109" s="196" t="s">
        <v>683</v>
      </c>
      <c r="D109" s="196"/>
      <c r="E109" s="196"/>
      <c r="F109" s="34" t="s">
        <v>470</v>
      </c>
      <c r="G109" s="55">
        <v>1</v>
      </c>
      <c r="H109" s="38"/>
      <c r="I109" s="38"/>
      <c r="J109" s="38"/>
      <c r="K109" s="36" t="s">
        <v>40</v>
      </c>
      <c r="L109" s="38"/>
      <c r="M109" s="38"/>
      <c r="N109" s="39"/>
      <c r="O109" s="38"/>
      <c r="BP109" s="33"/>
      <c r="BQ109" s="40" t="s">
        <v>683</v>
      </c>
      <c r="BR109" s="56"/>
    </row>
    <row r="110" spans="1:70" s="3" customFormat="1" ht="67.5" x14ac:dyDescent="0.25">
      <c r="A110" s="34" t="s">
        <v>542</v>
      </c>
      <c r="B110" s="35"/>
      <c r="C110" s="196" t="s">
        <v>684</v>
      </c>
      <c r="D110" s="196"/>
      <c r="E110" s="196"/>
      <c r="F110" s="34" t="s">
        <v>404</v>
      </c>
      <c r="G110" s="55">
        <v>94</v>
      </c>
      <c r="H110" s="38"/>
      <c r="I110" s="38"/>
      <c r="J110" s="38"/>
      <c r="K110" s="36" t="s">
        <v>40</v>
      </c>
      <c r="L110" s="38"/>
      <c r="M110" s="38"/>
      <c r="N110" s="39"/>
      <c r="O110" s="38"/>
      <c r="BP110" s="33"/>
      <c r="BQ110" s="40" t="s">
        <v>684</v>
      </c>
      <c r="BR110" s="56"/>
    </row>
    <row r="111" spans="1:70" s="3" customFormat="1" ht="67.5" x14ac:dyDescent="0.25">
      <c r="A111" s="34" t="s">
        <v>545</v>
      </c>
      <c r="B111" s="35"/>
      <c r="C111" s="196" t="s">
        <v>458</v>
      </c>
      <c r="D111" s="196"/>
      <c r="E111" s="196"/>
      <c r="F111" s="34" t="s">
        <v>404</v>
      </c>
      <c r="G111" s="55">
        <v>803</v>
      </c>
      <c r="H111" s="38"/>
      <c r="I111" s="38"/>
      <c r="J111" s="38"/>
      <c r="K111" s="36" t="s">
        <v>40</v>
      </c>
      <c r="L111" s="38"/>
      <c r="M111" s="38"/>
      <c r="N111" s="39"/>
      <c r="O111" s="38"/>
      <c r="BP111" s="33"/>
      <c r="BQ111" s="40" t="s">
        <v>458</v>
      </c>
      <c r="BR111" s="56"/>
    </row>
    <row r="112" spans="1:70" s="3" customFormat="1" ht="67.5" x14ac:dyDescent="0.25">
      <c r="A112" s="34" t="s">
        <v>315</v>
      </c>
      <c r="B112" s="35"/>
      <c r="C112" s="196" t="s">
        <v>460</v>
      </c>
      <c r="D112" s="196"/>
      <c r="E112" s="196"/>
      <c r="F112" s="34" t="s">
        <v>404</v>
      </c>
      <c r="G112" s="55">
        <v>55</v>
      </c>
      <c r="H112" s="38"/>
      <c r="I112" s="38"/>
      <c r="J112" s="38"/>
      <c r="K112" s="36" t="s">
        <v>40</v>
      </c>
      <c r="L112" s="38"/>
      <c r="M112" s="38"/>
      <c r="N112" s="39"/>
      <c r="O112" s="38"/>
      <c r="BP112" s="33"/>
      <c r="BQ112" s="40" t="s">
        <v>460</v>
      </c>
      <c r="BR112" s="56"/>
    </row>
    <row r="113" spans="1:70" s="3" customFormat="1" ht="67.5" x14ac:dyDescent="0.25">
      <c r="A113" s="34" t="s">
        <v>548</v>
      </c>
      <c r="B113" s="35"/>
      <c r="C113" s="196" t="s">
        <v>685</v>
      </c>
      <c r="D113" s="196"/>
      <c r="E113" s="196"/>
      <c r="F113" s="34" t="s">
        <v>404</v>
      </c>
      <c r="G113" s="55">
        <v>55</v>
      </c>
      <c r="H113" s="38"/>
      <c r="I113" s="38"/>
      <c r="J113" s="38"/>
      <c r="K113" s="36" t="s">
        <v>40</v>
      </c>
      <c r="L113" s="38"/>
      <c r="M113" s="38"/>
      <c r="N113" s="39"/>
      <c r="O113" s="38"/>
      <c r="BP113" s="33"/>
      <c r="BQ113" s="40" t="s">
        <v>685</v>
      </c>
      <c r="BR113" s="56"/>
    </row>
    <row r="114" spans="1:70" s="3" customFormat="1" ht="67.5" x14ac:dyDescent="0.25">
      <c r="A114" s="34" t="s">
        <v>686</v>
      </c>
      <c r="B114" s="35"/>
      <c r="C114" s="196" t="s">
        <v>461</v>
      </c>
      <c r="D114" s="196"/>
      <c r="E114" s="196"/>
      <c r="F114" s="34" t="s">
        <v>404</v>
      </c>
      <c r="G114" s="55">
        <v>112</v>
      </c>
      <c r="H114" s="38"/>
      <c r="I114" s="38"/>
      <c r="J114" s="38"/>
      <c r="K114" s="36" t="s">
        <v>40</v>
      </c>
      <c r="L114" s="38"/>
      <c r="M114" s="38"/>
      <c r="N114" s="39"/>
      <c r="O114" s="38"/>
      <c r="BP114" s="33"/>
      <c r="BQ114" s="40" t="s">
        <v>461</v>
      </c>
      <c r="BR114" s="56"/>
    </row>
    <row r="115" spans="1:70" s="3" customFormat="1" ht="67.5" x14ac:dyDescent="0.25">
      <c r="A115" s="34" t="s">
        <v>322</v>
      </c>
      <c r="B115" s="35"/>
      <c r="C115" s="196" t="s">
        <v>462</v>
      </c>
      <c r="D115" s="196"/>
      <c r="E115" s="196"/>
      <c r="F115" s="34" t="s">
        <v>463</v>
      </c>
      <c r="G115" s="55">
        <v>18</v>
      </c>
      <c r="H115" s="38"/>
      <c r="I115" s="38"/>
      <c r="J115" s="38"/>
      <c r="K115" s="36" t="s">
        <v>40</v>
      </c>
      <c r="L115" s="38"/>
      <c r="M115" s="38"/>
      <c r="N115" s="39"/>
      <c r="O115" s="38"/>
      <c r="BP115" s="33"/>
      <c r="BQ115" s="40" t="s">
        <v>462</v>
      </c>
      <c r="BR115" s="56"/>
    </row>
    <row r="116" spans="1:70" s="3" customFormat="1" ht="67.5" x14ac:dyDescent="0.25">
      <c r="A116" s="34" t="s">
        <v>561</v>
      </c>
      <c r="B116" s="35"/>
      <c r="C116" s="196" t="s">
        <v>464</v>
      </c>
      <c r="D116" s="196"/>
      <c r="E116" s="196"/>
      <c r="F116" s="34" t="s">
        <v>404</v>
      </c>
      <c r="G116" s="55">
        <v>400</v>
      </c>
      <c r="H116" s="38"/>
      <c r="I116" s="38"/>
      <c r="J116" s="38"/>
      <c r="K116" s="36" t="s">
        <v>40</v>
      </c>
      <c r="L116" s="38"/>
      <c r="M116" s="38"/>
      <c r="N116" s="39"/>
      <c r="O116" s="38"/>
      <c r="BP116" s="33"/>
      <c r="BQ116" s="40" t="s">
        <v>464</v>
      </c>
      <c r="BR116" s="56"/>
    </row>
    <row r="117" spans="1:70" s="3" customFormat="1" ht="67.5" x14ac:dyDescent="0.25">
      <c r="A117" s="34" t="s">
        <v>329</v>
      </c>
      <c r="B117" s="35"/>
      <c r="C117" s="196" t="s">
        <v>687</v>
      </c>
      <c r="D117" s="196"/>
      <c r="E117" s="196"/>
      <c r="F117" s="34" t="s">
        <v>404</v>
      </c>
      <c r="G117" s="55">
        <v>100</v>
      </c>
      <c r="H117" s="38"/>
      <c r="I117" s="38"/>
      <c r="J117" s="38"/>
      <c r="K117" s="36" t="s">
        <v>40</v>
      </c>
      <c r="L117" s="38"/>
      <c r="M117" s="38"/>
      <c r="N117" s="39"/>
      <c r="O117" s="38"/>
      <c r="BP117" s="33"/>
      <c r="BQ117" s="40" t="s">
        <v>687</v>
      </c>
      <c r="BR117" s="56"/>
    </row>
    <row r="118" spans="1:70" s="3" customFormat="1" ht="67.5" x14ac:dyDescent="0.25">
      <c r="A118" s="34" t="s">
        <v>332</v>
      </c>
      <c r="B118" s="35"/>
      <c r="C118" s="196" t="s">
        <v>688</v>
      </c>
      <c r="D118" s="196"/>
      <c r="E118" s="196"/>
      <c r="F118" s="34" t="s">
        <v>404</v>
      </c>
      <c r="G118" s="55">
        <v>600</v>
      </c>
      <c r="H118" s="38"/>
      <c r="I118" s="38"/>
      <c r="J118" s="38"/>
      <c r="K118" s="36" t="s">
        <v>40</v>
      </c>
      <c r="L118" s="38"/>
      <c r="M118" s="38"/>
      <c r="N118" s="39"/>
      <c r="O118" s="38"/>
      <c r="BP118" s="33"/>
      <c r="BQ118" s="40" t="s">
        <v>688</v>
      </c>
      <c r="BR118" s="56"/>
    </row>
    <row r="119" spans="1:70" s="3" customFormat="1" ht="67.5" x14ac:dyDescent="0.25">
      <c r="A119" s="34" t="s">
        <v>571</v>
      </c>
      <c r="B119" s="35"/>
      <c r="C119" s="196" t="s">
        <v>465</v>
      </c>
      <c r="D119" s="196"/>
      <c r="E119" s="196"/>
      <c r="F119" s="34" t="s">
        <v>404</v>
      </c>
      <c r="G119" s="55">
        <v>5300</v>
      </c>
      <c r="H119" s="38"/>
      <c r="I119" s="38"/>
      <c r="J119" s="38"/>
      <c r="K119" s="36" t="s">
        <v>40</v>
      </c>
      <c r="L119" s="38"/>
      <c r="M119" s="38"/>
      <c r="N119" s="39"/>
      <c r="O119" s="38"/>
      <c r="BP119" s="33"/>
      <c r="BQ119" s="40" t="s">
        <v>465</v>
      </c>
      <c r="BR119" s="56"/>
    </row>
    <row r="120" spans="1:70" s="3" customFormat="1" ht="67.5" x14ac:dyDescent="0.25">
      <c r="A120" s="34" t="s">
        <v>339</v>
      </c>
      <c r="B120" s="35"/>
      <c r="C120" s="196" t="s">
        <v>689</v>
      </c>
      <c r="D120" s="196"/>
      <c r="E120" s="196"/>
      <c r="F120" s="34" t="s">
        <v>404</v>
      </c>
      <c r="G120" s="55">
        <v>900</v>
      </c>
      <c r="H120" s="38"/>
      <c r="I120" s="38"/>
      <c r="J120" s="38"/>
      <c r="K120" s="36" t="s">
        <v>40</v>
      </c>
      <c r="L120" s="38"/>
      <c r="M120" s="38"/>
      <c r="N120" s="39"/>
      <c r="O120" s="38"/>
      <c r="BP120" s="33"/>
      <c r="BQ120" s="40" t="s">
        <v>689</v>
      </c>
      <c r="BR120" s="56"/>
    </row>
    <row r="121" spans="1:70" s="3" customFormat="1" ht="67.5" x14ac:dyDescent="0.25">
      <c r="A121" s="34" t="s">
        <v>342</v>
      </c>
      <c r="B121" s="35"/>
      <c r="C121" s="196" t="s">
        <v>466</v>
      </c>
      <c r="D121" s="196"/>
      <c r="E121" s="196"/>
      <c r="F121" s="34" t="s">
        <v>404</v>
      </c>
      <c r="G121" s="55">
        <v>200</v>
      </c>
      <c r="H121" s="38"/>
      <c r="I121" s="38"/>
      <c r="J121" s="38"/>
      <c r="K121" s="36" t="s">
        <v>40</v>
      </c>
      <c r="L121" s="38"/>
      <c r="M121" s="38"/>
      <c r="N121" s="39"/>
      <c r="O121" s="38"/>
      <c r="BP121" s="33"/>
      <c r="BQ121" s="40" t="s">
        <v>466</v>
      </c>
      <c r="BR121" s="56"/>
    </row>
    <row r="122" spans="1:70" s="3" customFormat="1" ht="67.5" x14ac:dyDescent="0.25">
      <c r="A122" s="34" t="s">
        <v>345</v>
      </c>
      <c r="B122" s="35"/>
      <c r="C122" s="196" t="s">
        <v>467</v>
      </c>
      <c r="D122" s="196"/>
      <c r="E122" s="196"/>
      <c r="F122" s="34" t="s">
        <v>404</v>
      </c>
      <c r="G122" s="55">
        <v>800</v>
      </c>
      <c r="H122" s="38"/>
      <c r="I122" s="38"/>
      <c r="J122" s="38"/>
      <c r="K122" s="36" t="s">
        <v>40</v>
      </c>
      <c r="L122" s="38"/>
      <c r="M122" s="38"/>
      <c r="N122" s="39"/>
      <c r="O122" s="38"/>
      <c r="BP122" s="33"/>
      <c r="BQ122" s="40" t="s">
        <v>467</v>
      </c>
      <c r="BR122" s="56"/>
    </row>
    <row r="123" spans="1:70" s="3" customFormat="1" ht="67.5" x14ac:dyDescent="0.25">
      <c r="A123" s="34" t="s">
        <v>690</v>
      </c>
      <c r="B123" s="35"/>
      <c r="C123" s="196" t="s">
        <v>468</v>
      </c>
      <c r="D123" s="196"/>
      <c r="E123" s="196"/>
      <c r="F123" s="34" t="s">
        <v>404</v>
      </c>
      <c r="G123" s="55">
        <v>200</v>
      </c>
      <c r="H123" s="38"/>
      <c r="I123" s="38"/>
      <c r="J123" s="38"/>
      <c r="K123" s="36" t="s">
        <v>40</v>
      </c>
      <c r="L123" s="38"/>
      <c r="M123" s="38"/>
      <c r="N123" s="39"/>
      <c r="O123" s="38"/>
      <c r="BP123" s="33"/>
      <c r="BQ123" s="40" t="s">
        <v>468</v>
      </c>
      <c r="BR123" s="56"/>
    </row>
    <row r="124" spans="1:70" s="3" customFormat="1" ht="67.5" x14ac:dyDescent="0.25">
      <c r="A124" s="34" t="s">
        <v>591</v>
      </c>
      <c r="B124" s="35"/>
      <c r="C124" s="196" t="s">
        <v>691</v>
      </c>
      <c r="D124" s="196"/>
      <c r="E124" s="196"/>
      <c r="F124" s="34" t="s">
        <v>470</v>
      </c>
      <c r="G124" s="55">
        <v>13</v>
      </c>
      <c r="H124" s="38"/>
      <c r="I124" s="38"/>
      <c r="J124" s="38"/>
      <c r="K124" s="36" t="s">
        <v>40</v>
      </c>
      <c r="L124" s="38"/>
      <c r="M124" s="38"/>
      <c r="N124" s="39"/>
      <c r="O124" s="38"/>
      <c r="BP124" s="33"/>
      <c r="BQ124" s="40" t="s">
        <v>691</v>
      </c>
      <c r="BR124" s="56"/>
    </row>
    <row r="125" spans="1:70" s="3" customFormat="1" ht="67.5" x14ac:dyDescent="0.25">
      <c r="A125" s="34" t="s">
        <v>593</v>
      </c>
      <c r="B125" s="35"/>
      <c r="C125" s="196" t="s">
        <v>692</v>
      </c>
      <c r="D125" s="196"/>
      <c r="E125" s="196"/>
      <c r="F125" s="34" t="s">
        <v>470</v>
      </c>
      <c r="G125" s="55">
        <v>2</v>
      </c>
      <c r="H125" s="38"/>
      <c r="I125" s="38"/>
      <c r="J125" s="38"/>
      <c r="K125" s="36" t="s">
        <v>40</v>
      </c>
      <c r="L125" s="38"/>
      <c r="M125" s="38"/>
      <c r="N125" s="39"/>
      <c r="O125" s="38"/>
      <c r="BP125" s="33"/>
      <c r="BQ125" s="40" t="s">
        <v>692</v>
      </c>
      <c r="BR125" s="56"/>
    </row>
    <row r="126" spans="1:70" s="3" customFormat="1" ht="67.5" x14ac:dyDescent="0.25">
      <c r="A126" s="34" t="s">
        <v>595</v>
      </c>
      <c r="B126" s="35"/>
      <c r="C126" s="196" t="s">
        <v>693</v>
      </c>
      <c r="D126" s="196"/>
      <c r="E126" s="196"/>
      <c r="F126" s="34" t="s">
        <v>470</v>
      </c>
      <c r="G126" s="55">
        <v>1</v>
      </c>
      <c r="H126" s="38"/>
      <c r="I126" s="38"/>
      <c r="J126" s="38"/>
      <c r="K126" s="36" t="s">
        <v>40</v>
      </c>
      <c r="L126" s="38"/>
      <c r="M126" s="38"/>
      <c r="N126" s="39"/>
      <c r="O126" s="38"/>
      <c r="BP126" s="33"/>
      <c r="BQ126" s="40" t="s">
        <v>693</v>
      </c>
      <c r="BR126" s="56"/>
    </row>
    <row r="127" spans="1:70" s="3" customFormat="1" ht="67.5" x14ac:dyDescent="0.25">
      <c r="A127" s="34" t="s">
        <v>597</v>
      </c>
      <c r="B127" s="35"/>
      <c r="C127" s="196" t="s">
        <v>694</v>
      </c>
      <c r="D127" s="196"/>
      <c r="E127" s="196"/>
      <c r="F127" s="34" t="s">
        <v>470</v>
      </c>
      <c r="G127" s="55">
        <v>3</v>
      </c>
      <c r="H127" s="38"/>
      <c r="I127" s="38"/>
      <c r="J127" s="38"/>
      <c r="K127" s="36" t="s">
        <v>40</v>
      </c>
      <c r="L127" s="38"/>
      <c r="M127" s="38"/>
      <c r="N127" s="39"/>
      <c r="O127" s="38"/>
      <c r="BP127" s="33"/>
      <c r="BQ127" s="40" t="s">
        <v>694</v>
      </c>
      <c r="BR127" s="56"/>
    </row>
    <row r="128" spans="1:70" s="3" customFormat="1" ht="15" x14ac:dyDescent="0.25">
      <c r="A128" s="197" t="s">
        <v>473</v>
      </c>
      <c r="B128" s="198"/>
      <c r="C128" s="198"/>
      <c r="D128" s="198"/>
      <c r="E128" s="198"/>
      <c r="F128" s="198"/>
      <c r="G128" s="198"/>
      <c r="H128" s="198"/>
      <c r="I128" s="198"/>
      <c r="J128" s="198"/>
      <c r="K128" s="198"/>
      <c r="L128" s="198"/>
      <c r="M128" s="198"/>
      <c r="N128" s="198"/>
      <c r="O128" s="199"/>
      <c r="BP128" s="33"/>
      <c r="BQ128" s="40"/>
      <c r="BR128" s="56" t="s">
        <v>473</v>
      </c>
    </row>
    <row r="129" spans="1:70" s="3" customFormat="1" ht="67.5" x14ac:dyDescent="0.25">
      <c r="A129" s="34" t="s">
        <v>695</v>
      </c>
      <c r="B129" s="35" t="s">
        <v>475</v>
      </c>
      <c r="C129" s="196" t="s">
        <v>476</v>
      </c>
      <c r="D129" s="196"/>
      <c r="E129" s="196"/>
      <c r="F129" s="34" t="s">
        <v>477</v>
      </c>
      <c r="G129" s="54">
        <v>22.5</v>
      </c>
      <c r="H129" s="38" t="s">
        <v>478</v>
      </c>
      <c r="I129" s="38" t="s">
        <v>479</v>
      </c>
      <c r="J129" s="38">
        <v>58.12</v>
      </c>
      <c r="K129" s="36" t="s">
        <v>40</v>
      </c>
      <c r="L129" s="38">
        <v>40792.28</v>
      </c>
      <c r="M129" s="38">
        <v>37315.58</v>
      </c>
      <c r="N129" s="39" t="s">
        <v>696</v>
      </c>
      <c r="O129" s="38">
        <v>1307.7</v>
      </c>
      <c r="BP129" s="33"/>
      <c r="BQ129" s="40" t="s">
        <v>476</v>
      </c>
      <c r="BR129" s="56"/>
    </row>
    <row r="130" spans="1:70" s="3" customFormat="1" ht="15" x14ac:dyDescent="0.25">
      <c r="A130" s="41"/>
      <c r="B130" s="42"/>
      <c r="C130" s="43" t="s">
        <v>697</v>
      </c>
      <c r="D130" s="44"/>
      <c r="E130" s="44"/>
      <c r="F130" s="44"/>
      <c r="G130" s="44"/>
      <c r="H130" s="44"/>
      <c r="I130" s="44"/>
      <c r="J130" s="44"/>
      <c r="K130" s="44"/>
      <c r="L130" s="44"/>
      <c r="M130" s="44"/>
      <c r="N130" s="44"/>
      <c r="O130" s="45"/>
      <c r="BP130" s="33"/>
      <c r="BQ130" s="40"/>
      <c r="BR130" s="56"/>
    </row>
    <row r="131" spans="1:70" s="3" customFormat="1" ht="15" x14ac:dyDescent="0.25">
      <c r="A131" s="46"/>
      <c r="B131" s="47"/>
      <c r="C131" s="47"/>
      <c r="D131" s="47"/>
      <c r="E131" s="48" t="s">
        <v>698</v>
      </c>
      <c r="F131" s="48"/>
      <c r="G131" s="49"/>
      <c r="H131" s="50"/>
      <c r="I131" s="17"/>
      <c r="J131" s="17"/>
      <c r="K131" s="17"/>
      <c r="L131" s="51">
        <v>36337.54</v>
      </c>
      <c r="M131" s="52"/>
      <c r="N131" s="52"/>
      <c r="O131" s="53"/>
      <c r="BP131" s="33"/>
      <c r="BQ131" s="40"/>
      <c r="BR131" s="56"/>
    </row>
    <row r="132" spans="1:70" s="3" customFormat="1" ht="15" x14ac:dyDescent="0.25">
      <c r="A132" s="46"/>
      <c r="B132" s="47"/>
      <c r="C132" s="47"/>
      <c r="D132" s="47"/>
      <c r="E132" s="48" t="s">
        <v>699</v>
      </c>
      <c r="F132" s="48"/>
      <c r="G132" s="49"/>
      <c r="H132" s="50"/>
      <c r="I132" s="17"/>
      <c r="J132" s="17"/>
      <c r="K132" s="17"/>
      <c r="L132" s="51">
        <v>19105.3</v>
      </c>
      <c r="M132" s="52"/>
      <c r="N132" s="52"/>
      <c r="O132" s="53"/>
      <c r="BP132" s="33"/>
      <c r="BQ132" s="40"/>
      <c r="BR132" s="56"/>
    </row>
    <row r="133" spans="1:70" s="3" customFormat="1" ht="15" x14ac:dyDescent="0.25">
      <c r="A133" s="46"/>
      <c r="B133" s="47"/>
      <c r="C133" s="47"/>
      <c r="D133" s="47"/>
      <c r="E133" s="48" t="s">
        <v>45</v>
      </c>
      <c r="F133" s="48"/>
      <c r="G133" s="49"/>
      <c r="H133" s="50"/>
      <c r="I133" s="17"/>
      <c r="J133" s="17"/>
      <c r="K133" s="17"/>
      <c r="L133" s="51">
        <v>96235.12</v>
      </c>
      <c r="M133" s="52"/>
      <c r="N133" s="52"/>
      <c r="O133" s="53"/>
      <c r="BP133" s="33"/>
      <c r="BQ133" s="40"/>
      <c r="BR133" s="56"/>
    </row>
    <row r="134" spans="1:70" s="3" customFormat="1" ht="67.5" x14ac:dyDescent="0.25">
      <c r="A134" s="34" t="s">
        <v>700</v>
      </c>
      <c r="B134" s="35" t="s">
        <v>485</v>
      </c>
      <c r="C134" s="196" t="s">
        <v>486</v>
      </c>
      <c r="D134" s="196"/>
      <c r="E134" s="196"/>
      <c r="F134" s="34" t="s">
        <v>487</v>
      </c>
      <c r="G134" s="64">
        <v>-2.2499999999999999E-2</v>
      </c>
      <c r="H134" s="38">
        <v>47206.35</v>
      </c>
      <c r="I134" s="38"/>
      <c r="J134" s="38">
        <v>47206.35</v>
      </c>
      <c r="K134" s="36" t="s">
        <v>40</v>
      </c>
      <c r="L134" s="38">
        <v>-1062.1400000000001</v>
      </c>
      <c r="M134" s="38"/>
      <c r="N134" s="39"/>
      <c r="O134" s="38">
        <v>-1062.1400000000001</v>
      </c>
      <c r="BP134" s="33"/>
      <c r="BQ134" s="40" t="s">
        <v>486</v>
      </c>
      <c r="BR134" s="56"/>
    </row>
    <row r="135" spans="1:70" s="3" customFormat="1" ht="67.5" x14ac:dyDescent="0.25">
      <c r="A135" s="34" t="s">
        <v>701</v>
      </c>
      <c r="B135" s="35"/>
      <c r="C135" s="196" t="s">
        <v>488</v>
      </c>
      <c r="D135" s="196"/>
      <c r="E135" s="196"/>
      <c r="F135" s="34" t="s">
        <v>404</v>
      </c>
      <c r="G135" s="55">
        <v>209</v>
      </c>
      <c r="H135" s="38"/>
      <c r="I135" s="38"/>
      <c r="J135" s="38"/>
      <c r="K135" s="36" t="s">
        <v>40</v>
      </c>
      <c r="L135" s="38"/>
      <c r="M135" s="38"/>
      <c r="N135" s="39"/>
      <c r="O135" s="38"/>
      <c r="BP135" s="33"/>
      <c r="BQ135" s="40" t="s">
        <v>488</v>
      </c>
      <c r="BR135" s="56"/>
    </row>
    <row r="136" spans="1:70" s="3" customFormat="1" ht="67.5" x14ac:dyDescent="0.25">
      <c r="A136" s="34" t="s">
        <v>702</v>
      </c>
      <c r="B136" s="35"/>
      <c r="C136" s="196" t="s">
        <v>703</v>
      </c>
      <c r="D136" s="196"/>
      <c r="E136" s="196"/>
      <c r="F136" s="34" t="s">
        <v>404</v>
      </c>
      <c r="G136" s="55">
        <v>16</v>
      </c>
      <c r="H136" s="38"/>
      <c r="I136" s="38"/>
      <c r="J136" s="38"/>
      <c r="K136" s="36" t="s">
        <v>40</v>
      </c>
      <c r="L136" s="38"/>
      <c r="M136" s="38"/>
      <c r="N136" s="39"/>
      <c r="O136" s="38"/>
      <c r="BP136" s="33"/>
      <c r="BQ136" s="40" t="s">
        <v>703</v>
      </c>
      <c r="BR136" s="56"/>
    </row>
    <row r="137" spans="1:70" s="3" customFormat="1" ht="67.5" x14ac:dyDescent="0.25">
      <c r="A137" s="34" t="s">
        <v>704</v>
      </c>
      <c r="B137" s="35" t="s">
        <v>301</v>
      </c>
      <c r="C137" s="196" t="s">
        <v>302</v>
      </c>
      <c r="D137" s="196"/>
      <c r="E137" s="196"/>
      <c r="F137" s="34" t="s">
        <v>37</v>
      </c>
      <c r="G137" s="54">
        <v>0.5</v>
      </c>
      <c r="H137" s="38" t="s">
        <v>303</v>
      </c>
      <c r="I137" s="38" t="s">
        <v>304</v>
      </c>
      <c r="J137" s="38">
        <v>1471.29</v>
      </c>
      <c r="K137" s="36" t="s">
        <v>40</v>
      </c>
      <c r="L137" s="38">
        <v>8382.5</v>
      </c>
      <c r="M137" s="38">
        <v>7428.39</v>
      </c>
      <c r="N137" s="39" t="s">
        <v>705</v>
      </c>
      <c r="O137" s="38">
        <v>735.64</v>
      </c>
      <c r="BP137" s="33"/>
      <c r="BQ137" s="40" t="s">
        <v>302</v>
      </c>
      <c r="BR137" s="56"/>
    </row>
    <row r="138" spans="1:70" s="3" customFormat="1" ht="15" x14ac:dyDescent="0.25">
      <c r="A138" s="41"/>
      <c r="B138" s="42"/>
      <c r="C138" s="43" t="s">
        <v>319</v>
      </c>
      <c r="D138" s="44"/>
      <c r="E138" s="44"/>
      <c r="F138" s="44"/>
      <c r="G138" s="44"/>
      <c r="H138" s="44"/>
      <c r="I138" s="44"/>
      <c r="J138" s="44"/>
      <c r="K138" s="44"/>
      <c r="L138" s="44"/>
      <c r="M138" s="44"/>
      <c r="N138" s="44"/>
      <c r="O138" s="45"/>
      <c r="BP138" s="33"/>
      <c r="BQ138" s="40"/>
      <c r="BR138" s="56"/>
    </row>
    <row r="139" spans="1:70" s="3" customFormat="1" ht="15" x14ac:dyDescent="0.25">
      <c r="A139" s="46"/>
      <c r="B139" s="47"/>
      <c r="C139" s="47"/>
      <c r="D139" s="47"/>
      <c r="E139" s="48" t="s">
        <v>706</v>
      </c>
      <c r="F139" s="48"/>
      <c r="G139" s="49"/>
      <c r="H139" s="50"/>
      <c r="I139" s="17"/>
      <c r="J139" s="17"/>
      <c r="K139" s="17"/>
      <c r="L139" s="51">
        <v>7214.84</v>
      </c>
      <c r="M139" s="52"/>
      <c r="N139" s="52"/>
      <c r="O139" s="53"/>
      <c r="BP139" s="33"/>
      <c r="BQ139" s="40"/>
      <c r="BR139" s="56"/>
    </row>
    <row r="140" spans="1:70" s="3" customFormat="1" ht="15" x14ac:dyDescent="0.25">
      <c r="A140" s="46"/>
      <c r="B140" s="47"/>
      <c r="C140" s="47"/>
      <c r="D140" s="47"/>
      <c r="E140" s="48" t="s">
        <v>707</v>
      </c>
      <c r="F140" s="48"/>
      <c r="G140" s="49"/>
      <c r="H140" s="50"/>
      <c r="I140" s="17"/>
      <c r="J140" s="17"/>
      <c r="K140" s="17"/>
      <c r="L140" s="51">
        <v>3793.37</v>
      </c>
      <c r="M140" s="52"/>
      <c r="N140" s="52"/>
      <c r="O140" s="53"/>
      <c r="BP140" s="33"/>
      <c r="BQ140" s="40"/>
      <c r="BR140" s="56"/>
    </row>
    <row r="141" spans="1:70" s="3" customFormat="1" ht="15" x14ac:dyDescent="0.25">
      <c r="A141" s="46"/>
      <c r="B141" s="47"/>
      <c r="C141" s="47"/>
      <c r="D141" s="47"/>
      <c r="E141" s="48" t="s">
        <v>45</v>
      </c>
      <c r="F141" s="48"/>
      <c r="G141" s="49"/>
      <c r="H141" s="50"/>
      <c r="I141" s="17"/>
      <c r="J141" s="17"/>
      <c r="K141" s="17"/>
      <c r="L141" s="51">
        <v>19390.71</v>
      </c>
      <c r="M141" s="52"/>
      <c r="N141" s="52"/>
      <c r="O141" s="53"/>
      <c r="BP141" s="33"/>
      <c r="BQ141" s="40"/>
      <c r="BR141" s="56"/>
    </row>
    <row r="142" spans="1:70" s="3" customFormat="1" ht="67.5" x14ac:dyDescent="0.25">
      <c r="A142" s="34" t="s">
        <v>708</v>
      </c>
      <c r="B142" s="35" t="s">
        <v>495</v>
      </c>
      <c r="C142" s="196" t="s">
        <v>496</v>
      </c>
      <c r="D142" s="196"/>
      <c r="E142" s="196"/>
      <c r="F142" s="34" t="s">
        <v>497</v>
      </c>
      <c r="G142" s="37">
        <v>-1.02</v>
      </c>
      <c r="H142" s="38">
        <v>655.95</v>
      </c>
      <c r="I142" s="38"/>
      <c r="J142" s="38">
        <v>655.95</v>
      </c>
      <c r="K142" s="36" t="s">
        <v>40</v>
      </c>
      <c r="L142" s="38">
        <v>-669.07</v>
      </c>
      <c r="M142" s="38"/>
      <c r="N142" s="39"/>
      <c r="O142" s="38">
        <v>-669.07</v>
      </c>
      <c r="BP142" s="33"/>
      <c r="BQ142" s="40" t="s">
        <v>496</v>
      </c>
      <c r="BR142" s="56"/>
    </row>
    <row r="143" spans="1:70" s="3" customFormat="1" ht="67.5" x14ac:dyDescent="0.25">
      <c r="A143" s="34" t="s">
        <v>709</v>
      </c>
      <c r="B143" s="35" t="s">
        <v>499</v>
      </c>
      <c r="C143" s="196" t="s">
        <v>500</v>
      </c>
      <c r="D143" s="196"/>
      <c r="E143" s="196"/>
      <c r="F143" s="34" t="s">
        <v>497</v>
      </c>
      <c r="G143" s="37">
        <v>-1.02</v>
      </c>
      <c r="H143" s="38">
        <v>17.12</v>
      </c>
      <c r="I143" s="38"/>
      <c r="J143" s="38">
        <v>17.12</v>
      </c>
      <c r="K143" s="36" t="s">
        <v>40</v>
      </c>
      <c r="L143" s="38">
        <v>-17.46</v>
      </c>
      <c r="M143" s="38"/>
      <c r="N143" s="39"/>
      <c r="O143" s="38">
        <v>-17.46</v>
      </c>
      <c r="BP143" s="33"/>
      <c r="BQ143" s="40" t="s">
        <v>500</v>
      </c>
      <c r="BR143" s="56"/>
    </row>
    <row r="144" spans="1:70" s="3" customFormat="1" ht="67.5" x14ac:dyDescent="0.25">
      <c r="A144" s="34" t="s">
        <v>710</v>
      </c>
      <c r="B144" s="35"/>
      <c r="C144" s="196" t="s">
        <v>501</v>
      </c>
      <c r="D144" s="196"/>
      <c r="E144" s="196"/>
      <c r="F144" s="34" t="s">
        <v>145</v>
      </c>
      <c r="G144" s="55">
        <v>51</v>
      </c>
      <c r="H144" s="38"/>
      <c r="I144" s="38"/>
      <c r="J144" s="38"/>
      <c r="K144" s="36" t="s">
        <v>40</v>
      </c>
      <c r="L144" s="38"/>
      <c r="M144" s="38"/>
      <c r="N144" s="39"/>
      <c r="O144" s="38"/>
      <c r="BP144" s="33"/>
      <c r="BQ144" s="40" t="s">
        <v>501</v>
      </c>
      <c r="BR144" s="56"/>
    </row>
    <row r="145" spans="1:70" s="3" customFormat="1" ht="15" x14ac:dyDescent="0.25">
      <c r="A145" s="41"/>
      <c r="B145" s="42"/>
      <c r="C145" s="43" t="s">
        <v>711</v>
      </c>
      <c r="D145" s="44"/>
      <c r="E145" s="44"/>
      <c r="F145" s="44"/>
      <c r="G145" s="44"/>
      <c r="H145" s="44"/>
      <c r="I145" s="44"/>
      <c r="J145" s="44"/>
      <c r="K145" s="44"/>
      <c r="L145" s="44"/>
      <c r="M145" s="44"/>
      <c r="N145" s="44"/>
      <c r="O145" s="45"/>
      <c r="BP145" s="33"/>
      <c r="BQ145" s="40"/>
      <c r="BR145" s="56"/>
    </row>
    <row r="146" spans="1:70" s="3" customFormat="1" ht="67.5" x14ac:dyDescent="0.25">
      <c r="A146" s="34" t="s">
        <v>712</v>
      </c>
      <c r="B146" s="35"/>
      <c r="C146" s="196" t="s">
        <v>503</v>
      </c>
      <c r="D146" s="196"/>
      <c r="E146" s="196"/>
      <c r="F146" s="34" t="s">
        <v>504</v>
      </c>
      <c r="G146" s="55">
        <v>1</v>
      </c>
      <c r="H146" s="38"/>
      <c r="I146" s="38"/>
      <c r="J146" s="38"/>
      <c r="K146" s="36" t="s">
        <v>40</v>
      </c>
      <c r="L146" s="38"/>
      <c r="M146" s="38"/>
      <c r="N146" s="39"/>
      <c r="O146" s="38"/>
      <c r="BP146" s="33"/>
      <c r="BQ146" s="40" t="s">
        <v>503</v>
      </c>
      <c r="BR146" s="56"/>
    </row>
    <row r="147" spans="1:70" s="3" customFormat="1" ht="15" x14ac:dyDescent="0.25">
      <c r="A147" s="197" t="s">
        <v>505</v>
      </c>
      <c r="B147" s="198"/>
      <c r="C147" s="198"/>
      <c r="D147" s="198"/>
      <c r="E147" s="198"/>
      <c r="F147" s="198"/>
      <c r="G147" s="198"/>
      <c r="H147" s="198"/>
      <c r="I147" s="198"/>
      <c r="J147" s="198"/>
      <c r="K147" s="198"/>
      <c r="L147" s="198"/>
      <c r="M147" s="198"/>
      <c r="N147" s="198"/>
      <c r="O147" s="199"/>
      <c r="BP147" s="33"/>
      <c r="BQ147" s="40"/>
      <c r="BR147" s="56" t="s">
        <v>505</v>
      </c>
    </row>
    <row r="148" spans="1:70" s="3" customFormat="1" ht="67.5" x14ac:dyDescent="0.25">
      <c r="A148" s="34" t="s">
        <v>713</v>
      </c>
      <c r="B148" s="35" t="s">
        <v>507</v>
      </c>
      <c r="C148" s="196" t="s">
        <v>508</v>
      </c>
      <c r="D148" s="196"/>
      <c r="E148" s="196"/>
      <c r="F148" s="34" t="s">
        <v>509</v>
      </c>
      <c r="G148" s="66">
        <v>0.13333300000000001</v>
      </c>
      <c r="H148" s="38" t="s">
        <v>510</v>
      </c>
      <c r="I148" s="38" t="s">
        <v>511</v>
      </c>
      <c r="J148" s="38">
        <v>10834.99</v>
      </c>
      <c r="K148" s="36" t="s">
        <v>40</v>
      </c>
      <c r="L148" s="38">
        <v>1735.93</v>
      </c>
      <c r="M148" s="38">
        <v>262.17</v>
      </c>
      <c r="N148" s="39" t="s">
        <v>714</v>
      </c>
      <c r="O148" s="38">
        <v>1444.66</v>
      </c>
      <c r="BP148" s="33"/>
      <c r="BQ148" s="40" t="s">
        <v>508</v>
      </c>
      <c r="BR148" s="56"/>
    </row>
    <row r="149" spans="1:70" s="3" customFormat="1" ht="15" x14ac:dyDescent="0.25">
      <c r="A149" s="41"/>
      <c r="B149" s="42"/>
      <c r="C149" s="43" t="s">
        <v>715</v>
      </c>
      <c r="D149" s="44"/>
      <c r="E149" s="44"/>
      <c r="F149" s="44"/>
      <c r="G149" s="44"/>
      <c r="H149" s="44"/>
      <c r="I149" s="44"/>
      <c r="J149" s="44"/>
      <c r="K149" s="44"/>
      <c r="L149" s="44"/>
      <c r="M149" s="44"/>
      <c r="N149" s="44"/>
      <c r="O149" s="45"/>
      <c r="BP149" s="33"/>
      <c r="BQ149" s="40"/>
      <c r="BR149" s="56"/>
    </row>
    <row r="150" spans="1:70" s="3" customFormat="1" ht="15" x14ac:dyDescent="0.25">
      <c r="A150" s="46"/>
      <c r="B150" s="47"/>
      <c r="C150" s="47"/>
      <c r="D150" s="47"/>
      <c r="E150" s="48" t="s">
        <v>716</v>
      </c>
      <c r="F150" s="48"/>
      <c r="G150" s="49"/>
      <c r="H150" s="50"/>
      <c r="I150" s="17"/>
      <c r="J150" s="17"/>
      <c r="K150" s="17"/>
      <c r="L150" s="51">
        <v>247.02</v>
      </c>
      <c r="M150" s="52"/>
      <c r="N150" s="52"/>
      <c r="O150" s="53"/>
      <c r="BP150" s="33"/>
      <c r="BQ150" s="40"/>
      <c r="BR150" s="56"/>
    </row>
    <row r="151" spans="1:70" s="3" customFormat="1" ht="15" x14ac:dyDescent="0.25">
      <c r="A151" s="46"/>
      <c r="B151" s="47"/>
      <c r="C151" s="47"/>
      <c r="D151" s="47"/>
      <c r="E151" s="48" t="s">
        <v>717</v>
      </c>
      <c r="F151" s="48"/>
      <c r="G151" s="49"/>
      <c r="H151" s="50"/>
      <c r="I151" s="17"/>
      <c r="J151" s="17"/>
      <c r="K151" s="17"/>
      <c r="L151" s="51">
        <v>134.02000000000001</v>
      </c>
      <c r="M151" s="52"/>
      <c r="N151" s="52"/>
      <c r="O151" s="53"/>
      <c r="BP151" s="33"/>
      <c r="BQ151" s="40"/>
      <c r="BR151" s="56"/>
    </row>
    <row r="152" spans="1:70" s="3" customFormat="1" ht="15" x14ac:dyDescent="0.25">
      <c r="A152" s="46"/>
      <c r="B152" s="47"/>
      <c r="C152" s="47"/>
      <c r="D152" s="47"/>
      <c r="E152" s="48" t="s">
        <v>45</v>
      </c>
      <c r="F152" s="48"/>
      <c r="G152" s="49"/>
      <c r="H152" s="50"/>
      <c r="I152" s="17"/>
      <c r="J152" s="17"/>
      <c r="K152" s="17"/>
      <c r="L152" s="51">
        <v>2116.9699999999998</v>
      </c>
      <c r="M152" s="52"/>
      <c r="N152" s="52"/>
      <c r="O152" s="53"/>
      <c r="BP152" s="33"/>
      <c r="BQ152" s="40"/>
      <c r="BR152" s="56"/>
    </row>
    <row r="153" spans="1:70" s="3" customFormat="1" ht="67.5" x14ac:dyDescent="0.25">
      <c r="A153" s="34" t="s">
        <v>718</v>
      </c>
      <c r="B153" s="35" t="s">
        <v>516</v>
      </c>
      <c r="C153" s="196" t="s">
        <v>517</v>
      </c>
      <c r="D153" s="196"/>
      <c r="E153" s="196"/>
      <c r="F153" s="34" t="s">
        <v>487</v>
      </c>
      <c r="G153" s="65">
        <v>-2E-3</v>
      </c>
      <c r="H153" s="38">
        <v>715695.09</v>
      </c>
      <c r="I153" s="38"/>
      <c r="J153" s="38">
        <v>715695.09</v>
      </c>
      <c r="K153" s="36" t="s">
        <v>40</v>
      </c>
      <c r="L153" s="38">
        <v>-1431.39</v>
      </c>
      <c r="M153" s="38"/>
      <c r="N153" s="39"/>
      <c r="O153" s="38">
        <v>-1431.39</v>
      </c>
      <c r="BP153" s="33"/>
      <c r="BQ153" s="40" t="s">
        <v>517</v>
      </c>
      <c r="BR153" s="56"/>
    </row>
    <row r="154" spans="1:70" s="3" customFormat="1" ht="67.5" x14ac:dyDescent="0.25">
      <c r="A154" s="34" t="s">
        <v>719</v>
      </c>
      <c r="B154" s="35" t="s">
        <v>518</v>
      </c>
      <c r="C154" s="196" t="s">
        <v>519</v>
      </c>
      <c r="D154" s="196"/>
      <c r="E154" s="196"/>
      <c r="F154" s="34" t="s">
        <v>404</v>
      </c>
      <c r="G154" s="55">
        <v>5</v>
      </c>
      <c r="H154" s="38"/>
      <c r="I154" s="38"/>
      <c r="J154" s="38"/>
      <c r="K154" s="36" t="s">
        <v>40</v>
      </c>
      <c r="L154" s="38"/>
      <c r="M154" s="38"/>
      <c r="N154" s="39"/>
      <c r="O154" s="38"/>
      <c r="BP154" s="33"/>
      <c r="BQ154" s="40" t="s">
        <v>519</v>
      </c>
      <c r="BR154" s="56"/>
    </row>
    <row r="155" spans="1:70" s="3" customFormat="1" ht="15" x14ac:dyDescent="0.25">
      <c r="A155" s="197" t="s">
        <v>520</v>
      </c>
      <c r="B155" s="198"/>
      <c r="C155" s="198"/>
      <c r="D155" s="198"/>
      <c r="E155" s="198"/>
      <c r="F155" s="198"/>
      <c r="G155" s="198"/>
      <c r="H155" s="198"/>
      <c r="I155" s="198"/>
      <c r="J155" s="198"/>
      <c r="K155" s="198"/>
      <c r="L155" s="198"/>
      <c r="M155" s="198"/>
      <c r="N155" s="198"/>
      <c r="O155" s="199"/>
      <c r="BP155" s="33"/>
      <c r="BQ155" s="40"/>
      <c r="BR155" s="56" t="s">
        <v>520</v>
      </c>
    </row>
    <row r="156" spans="1:70" s="3" customFormat="1" ht="67.5" x14ac:dyDescent="0.25">
      <c r="A156" s="34" t="s">
        <v>720</v>
      </c>
      <c r="B156" s="35" t="s">
        <v>522</v>
      </c>
      <c r="C156" s="196" t="s">
        <v>523</v>
      </c>
      <c r="D156" s="196"/>
      <c r="E156" s="196"/>
      <c r="F156" s="34" t="s">
        <v>37</v>
      </c>
      <c r="G156" s="55">
        <v>11</v>
      </c>
      <c r="H156" s="38" t="s">
        <v>524</v>
      </c>
      <c r="I156" s="38" t="s">
        <v>525</v>
      </c>
      <c r="J156" s="38">
        <v>5162.1000000000004</v>
      </c>
      <c r="K156" s="36" t="s">
        <v>40</v>
      </c>
      <c r="L156" s="38">
        <v>223089.57</v>
      </c>
      <c r="M156" s="38">
        <v>141065.87</v>
      </c>
      <c r="N156" s="39" t="s">
        <v>721</v>
      </c>
      <c r="O156" s="38">
        <v>56783.1</v>
      </c>
      <c r="BP156" s="33"/>
      <c r="BQ156" s="40" t="s">
        <v>523</v>
      </c>
      <c r="BR156" s="56"/>
    </row>
    <row r="157" spans="1:70" s="3" customFormat="1" ht="15" x14ac:dyDescent="0.25">
      <c r="A157" s="41"/>
      <c r="B157" s="42"/>
      <c r="C157" s="43" t="s">
        <v>722</v>
      </c>
      <c r="D157" s="44"/>
      <c r="E157" s="44"/>
      <c r="F157" s="44"/>
      <c r="G157" s="44"/>
      <c r="H157" s="44"/>
      <c r="I157" s="44"/>
      <c r="J157" s="44"/>
      <c r="K157" s="44"/>
      <c r="L157" s="44"/>
      <c r="M157" s="44"/>
      <c r="N157" s="44"/>
      <c r="O157" s="45"/>
      <c r="BP157" s="33"/>
      <c r="BQ157" s="40"/>
      <c r="BR157" s="56"/>
    </row>
    <row r="158" spans="1:70" s="3" customFormat="1" ht="15" x14ac:dyDescent="0.25">
      <c r="A158" s="46"/>
      <c r="B158" s="47"/>
      <c r="C158" s="47"/>
      <c r="D158" s="47"/>
      <c r="E158" s="48" t="s">
        <v>723</v>
      </c>
      <c r="F158" s="48"/>
      <c r="G158" s="49"/>
      <c r="H158" s="50"/>
      <c r="I158" s="17"/>
      <c r="J158" s="17"/>
      <c r="K158" s="17"/>
      <c r="L158" s="51">
        <v>138055.82</v>
      </c>
      <c r="M158" s="52"/>
      <c r="N158" s="52"/>
      <c r="O158" s="53"/>
      <c r="BP158" s="33"/>
      <c r="BQ158" s="40"/>
      <c r="BR158" s="56"/>
    </row>
    <row r="159" spans="1:70" s="3" customFormat="1" ht="15" x14ac:dyDescent="0.25">
      <c r="A159" s="46"/>
      <c r="B159" s="47"/>
      <c r="C159" s="47"/>
      <c r="D159" s="47"/>
      <c r="E159" s="48" t="s">
        <v>724</v>
      </c>
      <c r="F159" s="48"/>
      <c r="G159" s="49"/>
      <c r="H159" s="50"/>
      <c r="I159" s="17"/>
      <c r="J159" s="17"/>
      <c r="K159" s="17"/>
      <c r="L159" s="51">
        <v>72586.05</v>
      </c>
      <c r="M159" s="52"/>
      <c r="N159" s="52"/>
      <c r="O159" s="53"/>
      <c r="BP159" s="33"/>
      <c r="BQ159" s="40"/>
      <c r="BR159" s="56"/>
    </row>
    <row r="160" spans="1:70" s="3" customFormat="1" ht="15" x14ac:dyDescent="0.25">
      <c r="A160" s="46"/>
      <c r="B160" s="47"/>
      <c r="C160" s="47"/>
      <c r="D160" s="47"/>
      <c r="E160" s="48" t="s">
        <v>45</v>
      </c>
      <c r="F160" s="48"/>
      <c r="G160" s="49"/>
      <c r="H160" s="50"/>
      <c r="I160" s="17"/>
      <c r="J160" s="17"/>
      <c r="K160" s="17"/>
      <c r="L160" s="51">
        <v>433731.44</v>
      </c>
      <c r="M160" s="52"/>
      <c r="N160" s="52"/>
      <c r="O160" s="53"/>
      <c r="BP160" s="33"/>
      <c r="BQ160" s="40"/>
      <c r="BR160" s="56"/>
    </row>
    <row r="161" spans="1:70" s="3" customFormat="1" ht="67.5" x14ac:dyDescent="0.25">
      <c r="A161" s="34" t="s">
        <v>725</v>
      </c>
      <c r="B161" s="35" t="s">
        <v>531</v>
      </c>
      <c r="C161" s="196" t="s">
        <v>532</v>
      </c>
      <c r="D161" s="196"/>
      <c r="E161" s="196"/>
      <c r="F161" s="34" t="s">
        <v>487</v>
      </c>
      <c r="G161" s="62">
        <v>-2.3980000000000001E-2</v>
      </c>
      <c r="H161" s="38">
        <v>154011.51999999999</v>
      </c>
      <c r="I161" s="38"/>
      <c r="J161" s="38">
        <v>154011.51999999999</v>
      </c>
      <c r="K161" s="36" t="s">
        <v>40</v>
      </c>
      <c r="L161" s="38">
        <v>-3693.2</v>
      </c>
      <c r="M161" s="38"/>
      <c r="N161" s="39"/>
      <c r="O161" s="38">
        <v>-3693.2</v>
      </c>
      <c r="BP161" s="33"/>
      <c r="BQ161" s="40" t="s">
        <v>532</v>
      </c>
      <c r="BR161" s="56"/>
    </row>
    <row r="162" spans="1:70" s="3" customFormat="1" ht="67.5" x14ac:dyDescent="0.25">
      <c r="A162" s="34" t="s">
        <v>726</v>
      </c>
      <c r="B162" s="35" t="s">
        <v>533</v>
      </c>
      <c r="C162" s="196" t="s">
        <v>534</v>
      </c>
      <c r="D162" s="196"/>
      <c r="E162" s="196"/>
      <c r="F162" s="34" t="s">
        <v>477</v>
      </c>
      <c r="G162" s="54">
        <v>-5.5</v>
      </c>
      <c r="H162" s="38">
        <v>297.02999999999997</v>
      </c>
      <c r="I162" s="38"/>
      <c r="J162" s="38">
        <v>297.02999999999997</v>
      </c>
      <c r="K162" s="36" t="s">
        <v>40</v>
      </c>
      <c r="L162" s="38">
        <v>-1633.67</v>
      </c>
      <c r="M162" s="38"/>
      <c r="N162" s="39"/>
      <c r="O162" s="38">
        <v>-1633.67</v>
      </c>
      <c r="BP162" s="33"/>
      <c r="BQ162" s="40" t="s">
        <v>534</v>
      </c>
      <c r="BR162" s="56"/>
    </row>
    <row r="163" spans="1:70" s="3" customFormat="1" ht="67.5" x14ac:dyDescent="0.25">
      <c r="A163" s="34" t="s">
        <v>727</v>
      </c>
      <c r="B163" s="35" t="s">
        <v>536</v>
      </c>
      <c r="C163" s="196" t="s">
        <v>537</v>
      </c>
      <c r="D163" s="196"/>
      <c r="E163" s="196"/>
      <c r="F163" s="34" t="s">
        <v>538</v>
      </c>
      <c r="G163" s="55">
        <v>-110</v>
      </c>
      <c r="H163" s="38">
        <v>5.39</v>
      </c>
      <c r="I163" s="38"/>
      <c r="J163" s="38">
        <v>5.39</v>
      </c>
      <c r="K163" s="36" t="s">
        <v>40</v>
      </c>
      <c r="L163" s="38">
        <v>-592.9</v>
      </c>
      <c r="M163" s="38"/>
      <c r="N163" s="39"/>
      <c r="O163" s="38">
        <v>-592.9</v>
      </c>
      <c r="BP163" s="33"/>
      <c r="BQ163" s="40" t="s">
        <v>537</v>
      </c>
      <c r="BR163" s="56"/>
    </row>
    <row r="164" spans="1:70" s="3" customFormat="1" ht="67.5" x14ac:dyDescent="0.25">
      <c r="A164" s="34" t="s">
        <v>728</v>
      </c>
      <c r="B164" s="35"/>
      <c r="C164" s="196" t="s">
        <v>540</v>
      </c>
      <c r="D164" s="196"/>
      <c r="E164" s="196"/>
      <c r="F164" s="34" t="s">
        <v>145</v>
      </c>
      <c r="G164" s="55">
        <v>1030</v>
      </c>
      <c r="H164" s="38"/>
      <c r="I164" s="38"/>
      <c r="J164" s="38"/>
      <c r="K164" s="36" t="s">
        <v>40</v>
      </c>
      <c r="L164" s="38"/>
      <c r="M164" s="38"/>
      <c r="N164" s="39"/>
      <c r="O164" s="38"/>
      <c r="BP164" s="33"/>
      <c r="BQ164" s="40" t="s">
        <v>540</v>
      </c>
      <c r="BR164" s="56"/>
    </row>
    <row r="165" spans="1:70" s="3" customFormat="1" ht="15" x14ac:dyDescent="0.25">
      <c r="A165" s="41"/>
      <c r="B165" s="42"/>
      <c r="C165" s="43" t="s">
        <v>729</v>
      </c>
      <c r="D165" s="44"/>
      <c r="E165" s="44"/>
      <c r="F165" s="44"/>
      <c r="G165" s="44"/>
      <c r="H165" s="44"/>
      <c r="I165" s="44"/>
      <c r="J165" s="44"/>
      <c r="K165" s="44"/>
      <c r="L165" s="44"/>
      <c r="M165" s="44"/>
      <c r="N165" s="44"/>
      <c r="O165" s="45"/>
      <c r="BP165" s="33"/>
      <c r="BQ165" s="40"/>
      <c r="BR165" s="56"/>
    </row>
    <row r="166" spans="1:70" s="3" customFormat="1" ht="67.5" x14ac:dyDescent="0.25">
      <c r="A166" s="34" t="s">
        <v>730</v>
      </c>
      <c r="B166" s="35"/>
      <c r="C166" s="196" t="s">
        <v>543</v>
      </c>
      <c r="D166" s="196"/>
      <c r="E166" s="196"/>
      <c r="F166" s="34" t="s">
        <v>145</v>
      </c>
      <c r="G166" s="55">
        <v>103</v>
      </c>
      <c r="H166" s="38"/>
      <c r="I166" s="38"/>
      <c r="J166" s="38"/>
      <c r="K166" s="36" t="s">
        <v>40</v>
      </c>
      <c r="L166" s="38"/>
      <c r="M166" s="38"/>
      <c r="N166" s="39"/>
      <c r="O166" s="38"/>
      <c r="BP166" s="33"/>
      <c r="BQ166" s="40" t="s">
        <v>543</v>
      </c>
      <c r="BR166" s="56"/>
    </row>
    <row r="167" spans="1:70" s="3" customFormat="1" ht="15" x14ac:dyDescent="0.25">
      <c r="A167" s="41"/>
      <c r="B167" s="42"/>
      <c r="C167" s="43" t="s">
        <v>731</v>
      </c>
      <c r="D167" s="44"/>
      <c r="E167" s="44"/>
      <c r="F167" s="44"/>
      <c r="G167" s="44"/>
      <c r="H167" s="44"/>
      <c r="I167" s="44"/>
      <c r="J167" s="44"/>
      <c r="K167" s="44"/>
      <c r="L167" s="44"/>
      <c r="M167" s="44"/>
      <c r="N167" s="44"/>
      <c r="O167" s="45"/>
      <c r="BP167" s="33"/>
      <c r="BQ167" s="40"/>
      <c r="BR167" s="56"/>
    </row>
    <row r="168" spans="1:70" s="3" customFormat="1" ht="67.5" x14ac:dyDescent="0.25">
      <c r="A168" s="34" t="s">
        <v>732</v>
      </c>
      <c r="B168" s="35"/>
      <c r="C168" s="196" t="s">
        <v>546</v>
      </c>
      <c r="D168" s="196"/>
      <c r="E168" s="196"/>
      <c r="F168" s="34" t="s">
        <v>404</v>
      </c>
      <c r="G168" s="55">
        <v>2000</v>
      </c>
      <c r="H168" s="38"/>
      <c r="I168" s="38"/>
      <c r="J168" s="38"/>
      <c r="K168" s="36" t="s">
        <v>40</v>
      </c>
      <c r="L168" s="38"/>
      <c r="M168" s="38"/>
      <c r="N168" s="39"/>
      <c r="O168" s="38"/>
      <c r="BP168" s="33"/>
      <c r="BQ168" s="40" t="s">
        <v>546</v>
      </c>
      <c r="BR168" s="56"/>
    </row>
    <row r="169" spans="1:70" s="3" customFormat="1" ht="67.5" x14ac:dyDescent="0.25">
      <c r="A169" s="34" t="s">
        <v>733</v>
      </c>
      <c r="B169" s="35"/>
      <c r="C169" s="196" t="s">
        <v>547</v>
      </c>
      <c r="D169" s="196"/>
      <c r="E169" s="196"/>
      <c r="F169" s="34" t="s">
        <v>404</v>
      </c>
      <c r="G169" s="55">
        <v>200</v>
      </c>
      <c r="H169" s="38"/>
      <c r="I169" s="38"/>
      <c r="J169" s="38"/>
      <c r="K169" s="36" t="s">
        <v>40</v>
      </c>
      <c r="L169" s="38"/>
      <c r="M169" s="38"/>
      <c r="N169" s="39"/>
      <c r="O169" s="38"/>
      <c r="BP169" s="33"/>
      <c r="BQ169" s="40" t="s">
        <v>547</v>
      </c>
      <c r="BR169" s="56"/>
    </row>
    <row r="170" spans="1:70" s="3" customFormat="1" ht="67.5" x14ac:dyDescent="0.25">
      <c r="A170" s="34" t="s">
        <v>734</v>
      </c>
      <c r="B170" s="35"/>
      <c r="C170" s="196" t="s">
        <v>549</v>
      </c>
      <c r="D170" s="196"/>
      <c r="E170" s="196"/>
      <c r="F170" s="34" t="s">
        <v>404</v>
      </c>
      <c r="G170" s="55">
        <v>2200</v>
      </c>
      <c r="H170" s="38"/>
      <c r="I170" s="38"/>
      <c r="J170" s="38"/>
      <c r="K170" s="36" t="s">
        <v>40</v>
      </c>
      <c r="L170" s="38"/>
      <c r="M170" s="38"/>
      <c r="N170" s="39"/>
      <c r="O170" s="38"/>
      <c r="BP170" s="33"/>
      <c r="BQ170" s="40" t="s">
        <v>549</v>
      </c>
      <c r="BR170" s="56"/>
    </row>
    <row r="171" spans="1:70" s="3" customFormat="1" ht="15" x14ac:dyDescent="0.25">
      <c r="A171" s="197" t="s">
        <v>550</v>
      </c>
      <c r="B171" s="198"/>
      <c r="C171" s="198"/>
      <c r="D171" s="198"/>
      <c r="E171" s="198"/>
      <c r="F171" s="198"/>
      <c r="G171" s="198"/>
      <c r="H171" s="198"/>
      <c r="I171" s="198"/>
      <c r="J171" s="198"/>
      <c r="K171" s="198"/>
      <c r="L171" s="198"/>
      <c r="M171" s="198"/>
      <c r="N171" s="198"/>
      <c r="O171" s="199"/>
      <c r="BP171" s="33"/>
      <c r="BQ171" s="40"/>
      <c r="BR171" s="56" t="s">
        <v>550</v>
      </c>
    </row>
    <row r="172" spans="1:70" s="3" customFormat="1" ht="67.5" x14ac:dyDescent="0.25">
      <c r="A172" s="34" t="s">
        <v>735</v>
      </c>
      <c r="B172" s="35" t="s">
        <v>551</v>
      </c>
      <c r="C172" s="196" t="s">
        <v>552</v>
      </c>
      <c r="D172" s="196"/>
      <c r="E172" s="196"/>
      <c r="F172" s="34" t="s">
        <v>553</v>
      </c>
      <c r="G172" s="55">
        <v>325</v>
      </c>
      <c r="H172" s="38" t="s">
        <v>554</v>
      </c>
      <c r="I172" s="38" t="s">
        <v>39</v>
      </c>
      <c r="J172" s="38">
        <v>42.46</v>
      </c>
      <c r="K172" s="36" t="s">
        <v>40</v>
      </c>
      <c r="L172" s="38">
        <v>166536.5</v>
      </c>
      <c r="M172" s="38">
        <v>141297</v>
      </c>
      <c r="N172" s="39" t="s">
        <v>736</v>
      </c>
      <c r="O172" s="38">
        <v>13799.5</v>
      </c>
      <c r="BP172" s="33"/>
      <c r="BQ172" s="40" t="s">
        <v>552</v>
      </c>
      <c r="BR172" s="56"/>
    </row>
    <row r="173" spans="1:70" s="3" customFormat="1" ht="15" x14ac:dyDescent="0.25">
      <c r="A173" s="41"/>
      <c r="B173" s="42"/>
      <c r="C173" s="43" t="s">
        <v>737</v>
      </c>
      <c r="D173" s="44"/>
      <c r="E173" s="44"/>
      <c r="F173" s="44"/>
      <c r="G173" s="44"/>
      <c r="H173" s="44"/>
      <c r="I173" s="44"/>
      <c r="J173" s="44"/>
      <c r="K173" s="44"/>
      <c r="L173" s="44"/>
      <c r="M173" s="44"/>
      <c r="N173" s="44"/>
      <c r="O173" s="45"/>
      <c r="BP173" s="33"/>
      <c r="BQ173" s="40"/>
      <c r="BR173" s="56"/>
    </row>
    <row r="174" spans="1:70" s="3" customFormat="1" ht="15" x14ac:dyDescent="0.25">
      <c r="A174" s="46"/>
      <c r="B174" s="47"/>
      <c r="C174" s="47"/>
      <c r="D174" s="47"/>
      <c r="E174" s="48" t="s">
        <v>738</v>
      </c>
      <c r="F174" s="48"/>
      <c r="G174" s="49"/>
      <c r="H174" s="50"/>
      <c r="I174" s="17"/>
      <c r="J174" s="17"/>
      <c r="K174" s="17"/>
      <c r="L174" s="51">
        <v>139100.91</v>
      </c>
      <c r="M174" s="52"/>
      <c r="N174" s="52"/>
      <c r="O174" s="53"/>
      <c r="BP174" s="33"/>
      <c r="BQ174" s="40"/>
      <c r="BR174" s="56"/>
    </row>
    <row r="175" spans="1:70" s="3" customFormat="1" ht="15" x14ac:dyDescent="0.25">
      <c r="A175" s="46"/>
      <c r="B175" s="47"/>
      <c r="C175" s="47"/>
      <c r="D175" s="47"/>
      <c r="E175" s="48" t="s">
        <v>739</v>
      </c>
      <c r="F175" s="48"/>
      <c r="G175" s="49"/>
      <c r="H175" s="50"/>
      <c r="I175" s="17"/>
      <c r="J175" s="17"/>
      <c r="K175" s="17"/>
      <c r="L175" s="51">
        <v>73135.53</v>
      </c>
      <c r="M175" s="52"/>
      <c r="N175" s="52"/>
      <c r="O175" s="53"/>
      <c r="BP175" s="33"/>
      <c r="BQ175" s="40"/>
      <c r="BR175" s="56"/>
    </row>
    <row r="176" spans="1:70" s="3" customFormat="1" ht="15" x14ac:dyDescent="0.25">
      <c r="A176" s="46"/>
      <c r="B176" s="47"/>
      <c r="C176" s="47"/>
      <c r="D176" s="47"/>
      <c r="E176" s="48" t="s">
        <v>45</v>
      </c>
      <c r="F176" s="48"/>
      <c r="G176" s="49"/>
      <c r="H176" s="50"/>
      <c r="I176" s="17"/>
      <c r="J176" s="17"/>
      <c r="K176" s="17"/>
      <c r="L176" s="51">
        <v>378772.94</v>
      </c>
      <c r="M176" s="52"/>
      <c r="N176" s="52"/>
      <c r="O176" s="53"/>
      <c r="BP176" s="33"/>
      <c r="BQ176" s="40"/>
      <c r="BR176" s="56"/>
    </row>
    <row r="177" spans="1:70" s="3" customFormat="1" ht="67.5" x14ac:dyDescent="0.25">
      <c r="A177" s="34" t="s">
        <v>740</v>
      </c>
      <c r="B177" s="35"/>
      <c r="C177" s="196" t="s">
        <v>559</v>
      </c>
      <c r="D177" s="196"/>
      <c r="E177" s="196"/>
      <c r="F177" s="34" t="s">
        <v>560</v>
      </c>
      <c r="G177" s="55">
        <v>1</v>
      </c>
      <c r="H177" s="38"/>
      <c r="I177" s="38"/>
      <c r="J177" s="38"/>
      <c r="K177" s="36" t="s">
        <v>40</v>
      </c>
      <c r="L177" s="38"/>
      <c r="M177" s="38"/>
      <c r="N177" s="39"/>
      <c r="O177" s="38"/>
      <c r="BP177" s="33"/>
      <c r="BQ177" s="40" t="s">
        <v>559</v>
      </c>
      <c r="BR177" s="56"/>
    </row>
    <row r="178" spans="1:70" s="3" customFormat="1" ht="67.5" x14ac:dyDescent="0.25">
      <c r="A178" s="34" t="s">
        <v>741</v>
      </c>
      <c r="B178" s="35"/>
      <c r="C178" s="196" t="s">
        <v>562</v>
      </c>
      <c r="D178" s="196"/>
      <c r="E178" s="196"/>
      <c r="F178" s="34" t="s">
        <v>560</v>
      </c>
      <c r="G178" s="55">
        <v>5</v>
      </c>
      <c r="H178" s="38"/>
      <c r="I178" s="38"/>
      <c r="J178" s="38"/>
      <c r="K178" s="36" t="s">
        <v>40</v>
      </c>
      <c r="L178" s="38"/>
      <c r="M178" s="38"/>
      <c r="N178" s="39"/>
      <c r="O178" s="38"/>
      <c r="BP178" s="33"/>
      <c r="BQ178" s="40" t="s">
        <v>562</v>
      </c>
      <c r="BR178" s="56"/>
    </row>
    <row r="179" spans="1:70" s="3" customFormat="1" ht="67.5" x14ac:dyDescent="0.25">
      <c r="A179" s="34" t="s">
        <v>742</v>
      </c>
      <c r="B179" s="35"/>
      <c r="C179" s="196" t="s">
        <v>563</v>
      </c>
      <c r="D179" s="196"/>
      <c r="E179" s="196"/>
      <c r="F179" s="34" t="s">
        <v>560</v>
      </c>
      <c r="G179" s="55">
        <v>1</v>
      </c>
      <c r="H179" s="38"/>
      <c r="I179" s="38"/>
      <c r="J179" s="38"/>
      <c r="K179" s="36" t="s">
        <v>40</v>
      </c>
      <c r="L179" s="38"/>
      <c r="M179" s="38"/>
      <c r="N179" s="39"/>
      <c r="O179" s="38"/>
      <c r="BP179" s="33"/>
      <c r="BQ179" s="40" t="s">
        <v>563</v>
      </c>
      <c r="BR179" s="56"/>
    </row>
    <row r="180" spans="1:70" s="3" customFormat="1" ht="15" x14ac:dyDescent="0.25">
      <c r="A180" s="197" t="s">
        <v>574</v>
      </c>
      <c r="B180" s="198"/>
      <c r="C180" s="198"/>
      <c r="D180" s="198"/>
      <c r="E180" s="198"/>
      <c r="F180" s="198"/>
      <c r="G180" s="198"/>
      <c r="H180" s="198"/>
      <c r="I180" s="198"/>
      <c r="J180" s="198"/>
      <c r="K180" s="198"/>
      <c r="L180" s="198"/>
      <c r="M180" s="198"/>
      <c r="N180" s="198"/>
      <c r="O180" s="199"/>
      <c r="BP180" s="33"/>
      <c r="BQ180" s="40"/>
      <c r="BR180" s="56" t="s">
        <v>574</v>
      </c>
    </row>
    <row r="181" spans="1:70" s="3" customFormat="1" ht="67.5" x14ac:dyDescent="0.25">
      <c r="A181" s="34" t="s">
        <v>743</v>
      </c>
      <c r="B181" s="35" t="s">
        <v>576</v>
      </c>
      <c r="C181" s="196" t="s">
        <v>577</v>
      </c>
      <c r="D181" s="196"/>
      <c r="E181" s="196"/>
      <c r="F181" s="34" t="s">
        <v>578</v>
      </c>
      <c r="G181" s="55">
        <v>12</v>
      </c>
      <c r="H181" s="38" t="s">
        <v>579</v>
      </c>
      <c r="I181" s="38"/>
      <c r="J181" s="38">
        <v>116.59</v>
      </c>
      <c r="K181" s="36" t="s">
        <v>40</v>
      </c>
      <c r="L181" s="38">
        <v>3553.68</v>
      </c>
      <c r="M181" s="38">
        <v>2154.6</v>
      </c>
      <c r="N181" s="39"/>
      <c r="O181" s="38">
        <v>1399.08</v>
      </c>
      <c r="BP181" s="33"/>
      <c r="BQ181" s="40" t="s">
        <v>577</v>
      </c>
      <c r="BR181" s="56"/>
    </row>
    <row r="182" spans="1:70" s="3" customFormat="1" ht="15" x14ac:dyDescent="0.25">
      <c r="A182" s="46"/>
      <c r="B182" s="47"/>
      <c r="C182" s="47"/>
      <c r="D182" s="47"/>
      <c r="E182" s="48" t="s">
        <v>744</v>
      </c>
      <c r="F182" s="48"/>
      <c r="G182" s="49"/>
      <c r="H182" s="50"/>
      <c r="I182" s="17"/>
      <c r="J182" s="17"/>
      <c r="K182" s="17"/>
      <c r="L182" s="51">
        <v>2089.96</v>
      </c>
      <c r="M182" s="52"/>
      <c r="N182" s="52"/>
      <c r="O182" s="53"/>
      <c r="BP182" s="33"/>
      <c r="BQ182" s="40"/>
      <c r="BR182" s="56"/>
    </row>
    <row r="183" spans="1:70" s="3" customFormat="1" ht="15" x14ac:dyDescent="0.25">
      <c r="A183" s="46"/>
      <c r="B183" s="47"/>
      <c r="C183" s="47"/>
      <c r="D183" s="47"/>
      <c r="E183" s="48" t="s">
        <v>745</v>
      </c>
      <c r="F183" s="48"/>
      <c r="G183" s="49"/>
      <c r="H183" s="50"/>
      <c r="I183" s="17"/>
      <c r="J183" s="17"/>
      <c r="K183" s="17"/>
      <c r="L183" s="51">
        <v>1098.8499999999999</v>
      </c>
      <c r="M183" s="52"/>
      <c r="N183" s="52"/>
      <c r="O183" s="53"/>
      <c r="BP183" s="33"/>
      <c r="BQ183" s="40"/>
      <c r="BR183" s="56"/>
    </row>
    <row r="184" spans="1:70" s="3" customFormat="1" ht="15" x14ac:dyDescent="0.25">
      <c r="A184" s="46"/>
      <c r="B184" s="47"/>
      <c r="C184" s="47"/>
      <c r="D184" s="47"/>
      <c r="E184" s="48" t="s">
        <v>45</v>
      </c>
      <c r="F184" s="48"/>
      <c r="G184" s="49"/>
      <c r="H184" s="50"/>
      <c r="I184" s="17"/>
      <c r="J184" s="17"/>
      <c r="K184" s="17"/>
      <c r="L184" s="51">
        <v>6742.49</v>
      </c>
      <c r="M184" s="52"/>
      <c r="N184" s="52"/>
      <c r="O184" s="53"/>
      <c r="BP184" s="33"/>
      <c r="BQ184" s="40"/>
      <c r="BR184" s="56"/>
    </row>
    <row r="185" spans="1:70" s="3" customFormat="1" ht="67.5" x14ac:dyDescent="0.25">
      <c r="A185" s="34" t="s">
        <v>746</v>
      </c>
      <c r="B185" s="35" t="s">
        <v>583</v>
      </c>
      <c r="C185" s="196" t="s">
        <v>584</v>
      </c>
      <c r="D185" s="196"/>
      <c r="E185" s="196"/>
      <c r="F185" s="34" t="s">
        <v>401</v>
      </c>
      <c r="G185" s="54">
        <v>-1.8</v>
      </c>
      <c r="H185" s="38">
        <v>80.81</v>
      </c>
      <c r="I185" s="38"/>
      <c r="J185" s="38">
        <v>80.81</v>
      </c>
      <c r="K185" s="36" t="s">
        <v>40</v>
      </c>
      <c r="L185" s="38">
        <v>-145.46</v>
      </c>
      <c r="M185" s="38"/>
      <c r="N185" s="39"/>
      <c r="O185" s="38">
        <v>-145.46</v>
      </c>
      <c r="BP185" s="33"/>
      <c r="BQ185" s="40" t="s">
        <v>584</v>
      </c>
      <c r="BR185" s="56"/>
    </row>
    <row r="186" spans="1:70" s="3" customFormat="1" ht="67.5" x14ac:dyDescent="0.25">
      <c r="A186" s="34" t="s">
        <v>747</v>
      </c>
      <c r="B186" s="35" t="s">
        <v>586</v>
      </c>
      <c r="C186" s="196" t="s">
        <v>587</v>
      </c>
      <c r="D186" s="196"/>
      <c r="E186" s="196"/>
      <c r="F186" s="34" t="s">
        <v>401</v>
      </c>
      <c r="G186" s="37">
        <v>-8.64</v>
      </c>
      <c r="H186" s="38">
        <v>127.29</v>
      </c>
      <c r="I186" s="38"/>
      <c r="J186" s="38">
        <v>127.29</v>
      </c>
      <c r="K186" s="36" t="s">
        <v>40</v>
      </c>
      <c r="L186" s="38">
        <v>-1099.79</v>
      </c>
      <c r="M186" s="38"/>
      <c r="N186" s="39"/>
      <c r="O186" s="38">
        <v>-1099.79</v>
      </c>
      <c r="BP186" s="33"/>
      <c r="BQ186" s="40" t="s">
        <v>587</v>
      </c>
      <c r="BR186" s="56"/>
    </row>
    <row r="187" spans="1:70" s="3" customFormat="1" ht="67.5" x14ac:dyDescent="0.25">
      <c r="A187" s="34" t="s">
        <v>748</v>
      </c>
      <c r="B187" s="35" t="s">
        <v>589</v>
      </c>
      <c r="C187" s="196" t="s">
        <v>590</v>
      </c>
      <c r="D187" s="196"/>
      <c r="E187" s="196"/>
      <c r="F187" s="34" t="s">
        <v>487</v>
      </c>
      <c r="G187" s="62">
        <v>-7.2000000000000005E-4</v>
      </c>
      <c r="H187" s="38">
        <v>193833.84</v>
      </c>
      <c r="I187" s="38"/>
      <c r="J187" s="38">
        <v>193833.84</v>
      </c>
      <c r="K187" s="36" t="s">
        <v>40</v>
      </c>
      <c r="L187" s="38">
        <v>-139.56</v>
      </c>
      <c r="M187" s="38"/>
      <c r="N187" s="39"/>
      <c r="O187" s="38">
        <v>-139.56</v>
      </c>
      <c r="BP187" s="33"/>
      <c r="BQ187" s="40" t="s">
        <v>590</v>
      </c>
      <c r="BR187" s="56"/>
    </row>
    <row r="188" spans="1:70" s="3" customFormat="1" ht="67.5" x14ac:dyDescent="0.25">
      <c r="A188" s="34" t="s">
        <v>749</v>
      </c>
      <c r="B188" s="35"/>
      <c r="C188" s="196" t="s">
        <v>750</v>
      </c>
      <c r="D188" s="196"/>
      <c r="E188" s="196"/>
      <c r="F188" s="34" t="s">
        <v>404</v>
      </c>
      <c r="G188" s="55">
        <v>10</v>
      </c>
      <c r="H188" s="38"/>
      <c r="I188" s="38"/>
      <c r="J188" s="38"/>
      <c r="K188" s="36" t="s">
        <v>40</v>
      </c>
      <c r="L188" s="38"/>
      <c r="M188" s="38"/>
      <c r="N188" s="39"/>
      <c r="O188" s="38"/>
      <c r="BP188" s="33"/>
      <c r="BQ188" s="40" t="s">
        <v>750</v>
      </c>
      <c r="BR188" s="56"/>
    </row>
    <row r="189" spans="1:70" s="3" customFormat="1" ht="67.5" x14ac:dyDescent="0.25">
      <c r="A189" s="34" t="s">
        <v>751</v>
      </c>
      <c r="B189" s="35"/>
      <c r="C189" s="196" t="s">
        <v>752</v>
      </c>
      <c r="D189" s="196"/>
      <c r="E189" s="196"/>
      <c r="F189" s="34" t="s">
        <v>404</v>
      </c>
      <c r="G189" s="55">
        <v>7</v>
      </c>
      <c r="H189" s="38"/>
      <c r="I189" s="38"/>
      <c r="J189" s="38"/>
      <c r="K189" s="36" t="s">
        <v>40</v>
      </c>
      <c r="L189" s="38"/>
      <c r="M189" s="38"/>
      <c r="N189" s="39"/>
      <c r="O189" s="38"/>
      <c r="BP189" s="33"/>
      <c r="BQ189" s="40" t="s">
        <v>752</v>
      </c>
      <c r="BR189" s="56"/>
    </row>
    <row r="190" spans="1:70" s="3" customFormat="1" ht="67.5" x14ac:dyDescent="0.25">
      <c r="A190" s="34" t="s">
        <v>753</v>
      </c>
      <c r="B190" s="35"/>
      <c r="C190" s="196" t="s">
        <v>754</v>
      </c>
      <c r="D190" s="196"/>
      <c r="E190" s="196"/>
      <c r="F190" s="34" t="s">
        <v>404</v>
      </c>
      <c r="G190" s="55">
        <v>10</v>
      </c>
      <c r="H190" s="38"/>
      <c r="I190" s="38"/>
      <c r="J190" s="38"/>
      <c r="K190" s="36" t="s">
        <v>40</v>
      </c>
      <c r="L190" s="38"/>
      <c r="M190" s="38"/>
      <c r="N190" s="39"/>
      <c r="O190" s="38"/>
      <c r="BP190" s="33"/>
      <c r="BQ190" s="40" t="s">
        <v>754</v>
      </c>
      <c r="BR190" s="56"/>
    </row>
    <row r="191" spans="1:70" s="3" customFormat="1" ht="15" x14ac:dyDescent="0.25">
      <c r="A191" s="197" t="s">
        <v>755</v>
      </c>
      <c r="B191" s="198"/>
      <c r="C191" s="198"/>
      <c r="D191" s="198"/>
      <c r="E191" s="198"/>
      <c r="F191" s="198"/>
      <c r="G191" s="198"/>
      <c r="H191" s="198"/>
      <c r="I191" s="198"/>
      <c r="J191" s="198"/>
      <c r="K191" s="198"/>
      <c r="L191" s="198"/>
      <c r="M191" s="198"/>
      <c r="N191" s="198"/>
      <c r="O191" s="199"/>
      <c r="BP191" s="33"/>
      <c r="BQ191" s="40"/>
      <c r="BR191" s="56" t="s">
        <v>755</v>
      </c>
    </row>
    <row r="192" spans="1:70" s="3" customFormat="1" ht="67.5" x14ac:dyDescent="0.25">
      <c r="A192" s="34" t="s">
        <v>756</v>
      </c>
      <c r="B192" s="35" t="s">
        <v>757</v>
      </c>
      <c r="C192" s="196" t="s">
        <v>758</v>
      </c>
      <c r="D192" s="196"/>
      <c r="E192" s="196"/>
      <c r="F192" s="34" t="s">
        <v>759</v>
      </c>
      <c r="G192" s="37">
        <v>0.12</v>
      </c>
      <c r="H192" s="38" t="s">
        <v>760</v>
      </c>
      <c r="I192" s="38" t="s">
        <v>761</v>
      </c>
      <c r="J192" s="38">
        <v>63712.93</v>
      </c>
      <c r="K192" s="36" t="s">
        <v>40</v>
      </c>
      <c r="L192" s="38">
        <v>10915.8</v>
      </c>
      <c r="M192" s="38">
        <v>3227.63</v>
      </c>
      <c r="N192" s="39" t="s">
        <v>762</v>
      </c>
      <c r="O192" s="38">
        <v>7645.56</v>
      </c>
      <c r="BP192" s="33"/>
      <c r="BQ192" s="40" t="s">
        <v>758</v>
      </c>
      <c r="BR192" s="56"/>
    </row>
    <row r="193" spans="1:70" s="3" customFormat="1" ht="15" x14ac:dyDescent="0.25">
      <c r="A193" s="41"/>
      <c r="B193" s="42"/>
      <c r="C193" s="43" t="s">
        <v>763</v>
      </c>
      <c r="D193" s="44"/>
      <c r="E193" s="44"/>
      <c r="F193" s="44"/>
      <c r="G193" s="44"/>
      <c r="H193" s="44"/>
      <c r="I193" s="44"/>
      <c r="J193" s="44"/>
      <c r="K193" s="44"/>
      <c r="L193" s="44"/>
      <c r="M193" s="44"/>
      <c r="N193" s="44"/>
      <c r="O193" s="45"/>
      <c r="BP193" s="33"/>
      <c r="BQ193" s="40"/>
      <c r="BR193" s="56"/>
    </row>
    <row r="194" spans="1:70" s="3" customFormat="1" ht="15" x14ac:dyDescent="0.25">
      <c r="A194" s="46"/>
      <c r="B194" s="47"/>
      <c r="C194" s="47"/>
      <c r="D194" s="47"/>
      <c r="E194" s="48" t="s">
        <v>764</v>
      </c>
      <c r="F194" s="48"/>
      <c r="G194" s="49"/>
      <c r="H194" s="50"/>
      <c r="I194" s="17"/>
      <c r="J194" s="17"/>
      <c r="K194" s="17"/>
      <c r="L194" s="51">
        <v>3135.86</v>
      </c>
      <c r="M194" s="52"/>
      <c r="N194" s="52"/>
      <c r="O194" s="53"/>
      <c r="BP194" s="33"/>
      <c r="BQ194" s="40"/>
      <c r="BR194" s="56"/>
    </row>
    <row r="195" spans="1:70" s="3" customFormat="1" ht="15" x14ac:dyDescent="0.25">
      <c r="A195" s="46"/>
      <c r="B195" s="47"/>
      <c r="C195" s="47"/>
      <c r="D195" s="47"/>
      <c r="E195" s="48" t="s">
        <v>765</v>
      </c>
      <c r="F195" s="48"/>
      <c r="G195" s="49"/>
      <c r="H195" s="50"/>
      <c r="I195" s="17"/>
      <c r="J195" s="17"/>
      <c r="K195" s="17"/>
      <c r="L195" s="51">
        <v>1778.07</v>
      </c>
      <c r="M195" s="52"/>
      <c r="N195" s="52"/>
      <c r="O195" s="53"/>
      <c r="BP195" s="33"/>
      <c r="BQ195" s="40"/>
      <c r="BR195" s="56"/>
    </row>
    <row r="196" spans="1:70" s="3" customFormat="1" ht="15" x14ac:dyDescent="0.25">
      <c r="A196" s="46"/>
      <c r="B196" s="47"/>
      <c r="C196" s="47"/>
      <c r="D196" s="47"/>
      <c r="E196" s="48" t="s">
        <v>45</v>
      </c>
      <c r="F196" s="48"/>
      <c r="G196" s="49"/>
      <c r="H196" s="50"/>
      <c r="I196" s="17"/>
      <c r="J196" s="17"/>
      <c r="K196" s="17"/>
      <c r="L196" s="51">
        <v>15829.73</v>
      </c>
      <c r="M196" s="52"/>
      <c r="N196" s="52"/>
      <c r="O196" s="53"/>
      <c r="BP196" s="33"/>
      <c r="BQ196" s="40"/>
      <c r="BR196" s="56"/>
    </row>
    <row r="197" spans="1:70" s="3" customFormat="1" ht="67.5" x14ac:dyDescent="0.25">
      <c r="A197" s="34" t="s">
        <v>766</v>
      </c>
      <c r="B197" s="35" t="s">
        <v>767</v>
      </c>
      <c r="C197" s="196" t="s">
        <v>768</v>
      </c>
      <c r="D197" s="196"/>
      <c r="E197" s="196"/>
      <c r="F197" s="34" t="s">
        <v>401</v>
      </c>
      <c r="G197" s="54">
        <v>-20.399999999999999</v>
      </c>
      <c r="H197" s="38">
        <v>372.36</v>
      </c>
      <c r="I197" s="38"/>
      <c r="J197" s="38">
        <v>372.36</v>
      </c>
      <c r="K197" s="36" t="s">
        <v>40</v>
      </c>
      <c r="L197" s="38">
        <v>-7596.14</v>
      </c>
      <c r="M197" s="38"/>
      <c r="N197" s="39"/>
      <c r="O197" s="38">
        <v>-7596.14</v>
      </c>
      <c r="BP197" s="33"/>
      <c r="BQ197" s="40" t="s">
        <v>768</v>
      </c>
      <c r="BR197" s="56"/>
    </row>
    <row r="198" spans="1:70" s="3" customFormat="1" ht="67.5" x14ac:dyDescent="0.25">
      <c r="A198" s="34" t="s">
        <v>769</v>
      </c>
      <c r="B198" s="35"/>
      <c r="C198" s="196" t="s">
        <v>770</v>
      </c>
      <c r="D198" s="196"/>
      <c r="E198" s="196"/>
      <c r="F198" s="34" t="s">
        <v>404</v>
      </c>
      <c r="G198" s="55">
        <v>3</v>
      </c>
      <c r="H198" s="38"/>
      <c r="I198" s="38"/>
      <c r="J198" s="38"/>
      <c r="K198" s="36" t="s">
        <v>40</v>
      </c>
      <c r="L198" s="38"/>
      <c r="M198" s="38"/>
      <c r="N198" s="39"/>
      <c r="O198" s="38"/>
      <c r="BP198" s="33"/>
      <c r="BQ198" s="40" t="s">
        <v>770</v>
      </c>
      <c r="BR198" s="56"/>
    </row>
    <row r="199" spans="1:70" s="3" customFormat="1" ht="15" x14ac:dyDescent="0.25">
      <c r="A199" s="190" t="s">
        <v>771</v>
      </c>
      <c r="B199" s="191"/>
      <c r="C199" s="191"/>
      <c r="D199" s="191"/>
      <c r="E199" s="191"/>
      <c r="F199" s="191"/>
      <c r="G199" s="191"/>
      <c r="H199" s="191"/>
      <c r="I199" s="191"/>
      <c r="J199" s="191"/>
      <c r="K199" s="191"/>
      <c r="L199" s="191"/>
      <c r="M199" s="191"/>
      <c r="N199" s="191"/>
      <c r="O199" s="192"/>
      <c r="BP199" s="33" t="s">
        <v>771</v>
      </c>
      <c r="BQ199" s="40"/>
      <c r="BR199" s="56"/>
    </row>
    <row r="200" spans="1:70" s="3" customFormat="1" ht="67.5" x14ac:dyDescent="0.25">
      <c r="A200" s="34" t="s">
        <v>772</v>
      </c>
      <c r="B200" s="35" t="s">
        <v>619</v>
      </c>
      <c r="C200" s="196" t="s">
        <v>620</v>
      </c>
      <c r="D200" s="196"/>
      <c r="E200" s="196"/>
      <c r="F200" s="34" t="s">
        <v>392</v>
      </c>
      <c r="G200" s="66">
        <v>1.314986</v>
      </c>
      <c r="H200" s="38" t="s">
        <v>621</v>
      </c>
      <c r="I200" s="38" t="s">
        <v>622</v>
      </c>
      <c r="J200" s="38">
        <v>830.33</v>
      </c>
      <c r="K200" s="36" t="s">
        <v>40</v>
      </c>
      <c r="L200" s="38">
        <v>41192.370000000003</v>
      </c>
      <c r="M200" s="38">
        <v>32803.879999999997</v>
      </c>
      <c r="N200" s="39" t="s">
        <v>773</v>
      </c>
      <c r="O200" s="38">
        <v>1091.8699999999999</v>
      </c>
      <c r="BP200" s="33"/>
      <c r="BQ200" s="40" t="s">
        <v>620</v>
      </c>
      <c r="BR200" s="56"/>
    </row>
    <row r="201" spans="1:70" s="3" customFormat="1" ht="15" x14ac:dyDescent="0.25">
      <c r="A201" s="41"/>
      <c r="B201" s="42"/>
      <c r="C201" s="43" t="s">
        <v>774</v>
      </c>
      <c r="D201" s="44"/>
      <c r="E201" s="44"/>
      <c r="F201" s="44"/>
      <c r="G201" s="44"/>
      <c r="H201" s="44"/>
      <c r="I201" s="44"/>
      <c r="J201" s="44"/>
      <c r="K201" s="44"/>
      <c r="L201" s="44"/>
      <c r="M201" s="44"/>
      <c r="N201" s="44"/>
      <c r="O201" s="45"/>
      <c r="BP201" s="33"/>
      <c r="BQ201" s="40"/>
      <c r="BR201" s="56"/>
    </row>
    <row r="202" spans="1:70" s="3" customFormat="1" ht="15" x14ac:dyDescent="0.25">
      <c r="A202" s="46"/>
      <c r="B202" s="47"/>
      <c r="C202" s="47"/>
      <c r="D202" s="47"/>
      <c r="E202" s="48" t="s">
        <v>775</v>
      </c>
      <c r="F202" s="48"/>
      <c r="G202" s="49"/>
      <c r="H202" s="50"/>
      <c r="I202" s="17"/>
      <c r="J202" s="17"/>
      <c r="K202" s="17"/>
      <c r="L202" s="51">
        <v>32833.040000000001</v>
      </c>
      <c r="M202" s="52"/>
      <c r="N202" s="52"/>
      <c r="O202" s="53"/>
      <c r="BP202" s="33"/>
      <c r="BQ202" s="40"/>
      <c r="BR202" s="56"/>
    </row>
    <row r="203" spans="1:70" s="3" customFormat="1" ht="15" x14ac:dyDescent="0.25">
      <c r="A203" s="46"/>
      <c r="B203" s="47"/>
      <c r="C203" s="47"/>
      <c r="D203" s="47"/>
      <c r="E203" s="48" t="s">
        <v>776</v>
      </c>
      <c r="F203" s="48"/>
      <c r="G203" s="49"/>
      <c r="H203" s="50"/>
      <c r="I203" s="17"/>
      <c r="J203" s="17"/>
      <c r="K203" s="17"/>
      <c r="L203" s="51">
        <v>17262.73</v>
      </c>
      <c r="M203" s="52"/>
      <c r="N203" s="52"/>
      <c r="O203" s="53"/>
      <c r="BP203" s="33"/>
      <c r="BQ203" s="40"/>
      <c r="BR203" s="56"/>
    </row>
    <row r="204" spans="1:70" s="3" customFormat="1" ht="15" x14ac:dyDescent="0.25">
      <c r="A204" s="46"/>
      <c r="B204" s="47"/>
      <c r="C204" s="47"/>
      <c r="D204" s="47"/>
      <c r="E204" s="48" t="s">
        <v>45</v>
      </c>
      <c r="F204" s="48"/>
      <c r="G204" s="49"/>
      <c r="H204" s="50"/>
      <c r="I204" s="17"/>
      <c r="J204" s="17"/>
      <c r="K204" s="17"/>
      <c r="L204" s="51">
        <v>91288.14</v>
      </c>
      <c r="M204" s="52"/>
      <c r="N204" s="52"/>
      <c r="O204" s="53"/>
      <c r="BP204" s="33"/>
      <c r="BQ204" s="40"/>
      <c r="BR204" s="56"/>
    </row>
    <row r="205" spans="1:70" s="3" customFormat="1" ht="67.5" x14ac:dyDescent="0.25">
      <c r="A205" s="34" t="s">
        <v>777</v>
      </c>
      <c r="B205" s="35"/>
      <c r="C205" s="196" t="s">
        <v>627</v>
      </c>
      <c r="D205" s="196"/>
      <c r="E205" s="196"/>
      <c r="F205" s="34" t="s">
        <v>404</v>
      </c>
      <c r="G205" s="55">
        <v>49</v>
      </c>
      <c r="H205" s="38"/>
      <c r="I205" s="38"/>
      <c r="J205" s="38"/>
      <c r="K205" s="36" t="s">
        <v>40</v>
      </c>
      <c r="L205" s="38"/>
      <c r="M205" s="38"/>
      <c r="N205" s="39"/>
      <c r="O205" s="38"/>
      <c r="BP205" s="33"/>
      <c r="BQ205" s="40" t="s">
        <v>627</v>
      </c>
      <c r="BR205" s="56"/>
    </row>
    <row r="206" spans="1:70" s="3" customFormat="1" ht="67.5" x14ac:dyDescent="0.25">
      <c r="A206" s="34" t="s">
        <v>778</v>
      </c>
      <c r="B206" s="35"/>
      <c r="C206" s="196" t="s">
        <v>628</v>
      </c>
      <c r="D206" s="196"/>
      <c r="E206" s="196"/>
      <c r="F206" s="34" t="s">
        <v>404</v>
      </c>
      <c r="G206" s="55">
        <v>5</v>
      </c>
      <c r="H206" s="38"/>
      <c r="I206" s="38"/>
      <c r="J206" s="38"/>
      <c r="K206" s="36" t="s">
        <v>40</v>
      </c>
      <c r="L206" s="38"/>
      <c r="M206" s="38"/>
      <c r="N206" s="39"/>
      <c r="O206" s="38"/>
      <c r="BP206" s="33"/>
      <c r="BQ206" s="40" t="s">
        <v>628</v>
      </c>
      <c r="BR206" s="56"/>
    </row>
    <row r="207" spans="1:70" s="3" customFormat="1" ht="67.5" x14ac:dyDescent="0.25">
      <c r="A207" s="34" t="s">
        <v>779</v>
      </c>
      <c r="B207" s="35"/>
      <c r="C207" s="196" t="s">
        <v>629</v>
      </c>
      <c r="D207" s="196"/>
      <c r="E207" s="196"/>
      <c r="F207" s="34" t="s">
        <v>404</v>
      </c>
      <c r="G207" s="55">
        <v>5</v>
      </c>
      <c r="H207" s="38"/>
      <c r="I207" s="38"/>
      <c r="J207" s="38"/>
      <c r="K207" s="36" t="s">
        <v>40</v>
      </c>
      <c r="L207" s="38"/>
      <c r="M207" s="38"/>
      <c r="N207" s="39"/>
      <c r="O207" s="38"/>
      <c r="BP207" s="33"/>
      <c r="BQ207" s="40" t="s">
        <v>629</v>
      </c>
      <c r="BR207" s="56"/>
    </row>
    <row r="208" spans="1:70" s="3" customFormat="1" ht="67.5" x14ac:dyDescent="0.25">
      <c r="A208" s="34" t="s">
        <v>780</v>
      </c>
      <c r="B208" s="35"/>
      <c r="C208" s="196" t="s">
        <v>630</v>
      </c>
      <c r="D208" s="196"/>
      <c r="E208" s="196"/>
      <c r="F208" s="34" t="s">
        <v>404</v>
      </c>
      <c r="G208" s="55">
        <v>19</v>
      </c>
      <c r="H208" s="38"/>
      <c r="I208" s="38"/>
      <c r="J208" s="38"/>
      <c r="K208" s="36" t="s">
        <v>40</v>
      </c>
      <c r="L208" s="38"/>
      <c r="M208" s="38"/>
      <c r="N208" s="39"/>
      <c r="O208" s="38"/>
      <c r="BP208" s="33"/>
      <c r="BQ208" s="40" t="s">
        <v>630</v>
      </c>
      <c r="BR208" s="56"/>
    </row>
    <row r="209" spans="1:70" s="3" customFormat="1" ht="67.5" x14ac:dyDescent="0.25">
      <c r="A209" s="34" t="s">
        <v>781</v>
      </c>
      <c r="B209" s="35"/>
      <c r="C209" s="196" t="s">
        <v>631</v>
      </c>
      <c r="D209" s="196"/>
      <c r="E209" s="196"/>
      <c r="F209" s="34" t="s">
        <v>404</v>
      </c>
      <c r="G209" s="55">
        <v>6</v>
      </c>
      <c r="H209" s="38"/>
      <c r="I209" s="38"/>
      <c r="J209" s="38"/>
      <c r="K209" s="36" t="s">
        <v>40</v>
      </c>
      <c r="L209" s="38"/>
      <c r="M209" s="38"/>
      <c r="N209" s="39"/>
      <c r="O209" s="38"/>
      <c r="BP209" s="33"/>
      <c r="BQ209" s="40" t="s">
        <v>631</v>
      </c>
      <c r="BR209" s="56"/>
    </row>
    <row r="210" spans="1:70" s="3" customFormat="1" ht="67.5" x14ac:dyDescent="0.25">
      <c r="A210" s="34" t="s">
        <v>782</v>
      </c>
      <c r="B210" s="35"/>
      <c r="C210" s="196" t="s">
        <v>632</v>
      </c>
      <c r="D210" s="196"/>
      <c r="E210" s="196"/>
      <c r="F210" s="34" t="s">
        <v>404</v>
      </c>
      <c r="G210" s="55">
        <v>6</v>
      </c>
      <c r="H210" s="38"/>
      <c r="I210" s="38"/>
      <c r="J210" s="38"/>
      <c r="K210" s="36" t="s">
        <v>40</v>
      </c>
      <c r="L210" s="38"/>
      <c r="M210" s="38"/>
      <c r="N210" s="39"/>
      <c r="O210" s="38"/>
      <c r="BP210" s="33"/>
      <c r="BQ210" s="40" t="s">
        <v>632</v>
      </c>
      <c r="BR210" s="56"/>
    </row>
    <row r="211" spans="1:70" s="3" customFormat="1" ht="67.5" x14ac:dyDescent="0.25">
      <c r="A211" s="34" t="s">
        <v>783</v>
      </c>
      <c r="B211" s="35"/>
      <c r="C211" s="196" t="s">
        <v>425</v>
      </c>
      <c r="D211" s="196"/>
      <c r="E211" s="196"/>
      <c r="F211" s="34" t="s">
        <v>404</v>
      </c>
      <c r="G211" s="55">
        <v>12</v>
      </c>
      <c r="H211" s="38"/>
      <c r="I211" s="38"/>
      <c r="J211" s="38"/>
      <c r="K211" s="36" t="s">
        <v>40</v>
      </c>
      <c r="L211" s="38"/>
      <c r="M211" s="38"/>
      <c r="N211" s="39"/>
      <c r="O211" s="38"/>
      <c r="BP211" s="33"/>
      <c r="BQ211" s="40" t="s">
        <v>425</v>
      </c>
      <c r="BR211" s="56"/>
    </row>
    <row r="212" spans="1:70" s="3" customFormat="1" ht="67.5" x14ac:dyDescent="0.25">
      <c r="A212" s="34" t="s">
        <v>784</v>
      </c>
      <c r="B212" s="35"/>
      <c r="C212" s="196" t="s">
        <v>420</v>
      </c>
      <c r="D212" s="196"/>
      <c r="E212" s="196"/>
      <c r="F212" s="34" t="s">
        <v>404</v>
      </c>
      <c r="G212" s="55">
        <v>12</v>
      </c>
      <c r="H212" s="38"/>
      <c r="I212" s="38"/>
      <c r="J212" s="38"/>
      <c r="K212" s="36" t="s">
        <v>40</v>
      </c>
      <c r="L212" s="38"/>
      <c r="M212" s="38"/>
      <c r="N212" s="39"/>
      <c r="O212" s="38"/>
      <c r="BP212" s="33"/>
      <c r="BQ212" s="40" t="s">
        <v>420</v>
      </c>
      <c r="BR212" s="56"/>
    </row>
    <row r="213" spans="1:70" s="3" customFormat="1" ht="67.5" x14ac:dyDescent="0.25">
      <c r="A213" s="34" t="s">
        <v>785</v>
      </c>
      <c r="B213" s="35"/>
      <c r="C213" s="196" t="s">
        <v>422</v>
      </c>
      <c r="D213" s="196"/>
      <c r="E213" s="196"/>
      <c r="F213" s="34" t="s">
        <v>404</v>
      </c>
      <c r="G213" s="55">
        <v>25</v>
      </c>
      <c r="H213" s="38"/>
      <c r="I213" s="38"/>
      <c r="J213" s="38"/>
      <c r="K213" s="36" t="s">
        <v>40</v>
      </c>
      <c r="L213" s="38"/>
      <c r="M213" s="38"/>
      <c r="N213" s="39"/>
      <c r="O213" s="38"/>
      <c r="BP213" s="33"/>
      <c r="BQ213" s="40" t="s">
        <v>422</v>
      </c>
      <c r="BR213" s="56"/>
    </row>
    <row r="214" spans="1:70" s="3" customFormat="1" ht="67.5" x14ac:dyDescent="0.25">
      <c r="A214" s="34" t="s">
        <v>786</v>
      </c>
      <c r="B214" s="35"/>
      <c r="C214" s="196" t="s">
        <v>423</v>
      </c>
      <c r="D214" s="196"/>
      <c r="E214" s="196"/>
      <c r="F214" s="34" t="s">
        <v>145</v>
      </c>
      <c r="G214" s="55">
        <v>6</v>
      </c>
      <c r="H214" s="38"/>
      <c r="I214" s="38"/>
      <c r="J214" s="38"/>
      <c r="K214" s="36" t="s">
        <v>40</v>
      </c>
      <c r="L214" s="38"/>
      <c r="M214" s="38"/>
      <c r="N214" s="39"/>
      <c r="O214" s="38"/>
      <c r="BP214" s="33"/>
      <c r="BQ214" s="40" t="s">
        <v>423</v>
      </c>
      <c r="BR214" s="56"/>
    </row>
    <row r="215" spans="1:70" s="3" customFormat="1" ht="67.5" x14ac:dyDescent="0.25">
      <c r="A215" s="34" t="s">
        <v>787</v>
      </c>
      <c r="B215" s="35"/>
      <c r="C215" s="196" t="s">
        <v>427</v>
      </c>
      <c r="D215" s="196"/>
      <c r="E215" s="196"/>
      <c r="F215" s="34" t="s">
        <v>404</v>
      </c>
      <c r="G215" s="55">
        <v>716</v>
      </c>
      <c r="H215" s="38"/>
      <c r="I215" s="38"/>
      <c r="J215" s="38"/>
      <c r="K215" s="36" t="s">
        <v>40</v>
      </c>
      <c r="L215" s="38"/>
      <c r="M215" s="38"/>
      <c r="N215" s="39"/>
      <c r="O215" s="38"/>
      <c r="BP215" s="33"/>
      <c r="BQ215" s="40" t="s">
        <v>427</v>
      </c>
      <c r="BR215" s="56"/>
    </row>
    <row r="216" spans="1:70" s="3" customFormat="1" ht="67.5" x14ac:dyDescent="0.25">
      <c r="A216" s="34" t="s">
        <v>788</v>
      </c>
      <c r="B216" s="35" t="s">
        <v>390</v>
      </c>
      <c r="C216" s="196" t="s">
        <v>391</v>
      </c>
      <c r="D216" s="196"/>
      <c r="E216" s="196"/>
      <c r="F216" s="34" t="s">
        <v>392</v>
      </c>
      <c r="G216" s="62">
        <v>0.27216000000000001</v>
      </c>
      <c r="H216" s="38" t="s">
        <v>393</v>
      </c>
      <c r="I216" s="38" t="s">
        <v>394</v>
      </c>
      <c r="J216" s="38">
        <v>637.72</v>
      </c>
      <c r="K216" s="36" t="s">
        <v>40</v>
      </c>
      <c r="L216" s="38">
        <v>7468.21</v>
      </c>
      <c r="M216" s="38">
        <v>5843.88</v>
      </c>
      <c r="N216" s="39" t="s">
        <v>789</v>
      </c>
      <c r="O216" s="38">
        <v>173.57</v>
      </c>
      <c r="BP216" s="33"/>
      <c r="BQ216" s="40" t="s">
        <v>391</v>
      </c>
      <c r="BR216" s="56"/>
    </row>
    <row r="217" spans="1:70" s="3" customFormat="1" ht="15" x14ac:dyDescent="0.25">
      <c r="A217" s="41"/>
      <c r="B217" s="42"/>
      <c r="C217" s="43" t="s">
        <v>790</v>
      </c>
      <c r="D217" s="44"/>
      <c r="E217" s="44"/>
      <c r="F217" s="44"/>
      <c r="G217" s="44"/>
      <c r="H217" s="44"/>
      <c r="I217" s="44"/>
      <c r="J217" s="44"/>
      <c r="K217" s="44"/>
      <c r="L217" s="44"/>
      <c r="M217" s="44"/>
      <c r="N217" s="44"/>
      <c r="O217" s="45"/>
      <c r="BP217" s="33"/>
      <c r="BQ217" s="40"/>
      <c r="BR217" s="56"/>
    </row>
    <row r="218" spans="1:70" s="3" customFormat="1" ht="15" x14ac:dyDescent="0.25">
      <c r="A218" s="46"/>
      <c r="B218" s="47"/>
      <c r="C218" s="47"/>
      <c r="D218" s="47"/>
      <c r="E218" s="48" t="s">
        <v>791</v>
      </c>
      <c r="F218" s="48"/>
      <c r="G218" s="49"/>
      <c r="H218" s="50"/>
      <c r="I218" s="17"/>
      <c r="J218" s="17"/>
      <c r="K218" s="17"/>
      <c r="L218" s="51">
        <v>5878.28</v>
      </c>
      <c r="M218" s="52"/>
      <c r="N218" s="52"/>
      <c r="O218" s="53"/>
      <c r="BP218" s="33"/>
      <c r="BQ218" s="40"/>
      <c r="BR218" s="56"/>
    </row>
    <row r="219" spans="1:70" s="3" customFormat="1" ht="15" x14ac:dyDescent="0.25">
      <c r="A219" s="46"/>
      <c r="B219" s="47"/>
      <c r="C219" s="47"/>
      <c r="D219" s="47"/>
      <c r="E219" s="48" t="s">
        <v>792</v>
      </c>
      <c r="F219" s="48"/>
      <c r="G219" s="49"/>
      <c r="H219" s="50"/>
      <c r="I219" s="17"/>
      <c r="J219" s="17"/>
      <c r="K219" s="17"/>
      <c r="L219" s="51">
        <v>3090.64</v>
      </c>
      <c r="M219" s="52"/>
      <c r="N219" s="52"/>
      <c r="O219" s="53"/>
      <c r="BP219" s="33"/>
      <c r="BQ219" s="40"/>
      <c r="BR219" s="56"/>
    </row>
    <row r="220" spans="1:70" s="3" customFormat="1" ht="15" x14ac:dyDescent="0.25">
      <c r="A220" s="46"/>
      <c r="B220" s="47"/>
      <c r="C220" s="47"/>
      <c r="D220" s="47"/>
      <c r="E220" s="48" t="s">
        <v>45</v>
      </c>
      <c r="F220" s="48"/>
      <c r="G220" s="49"/>
      <c r="H220" s="50"/>
      <c r="I220" s="17"/>
      <c r="J220" s="17"/>
      <c r="K220" s="17"/>
      <c r="L220" s="51">
        <v>16437.13</v>
      </c>
      <c r="M220" s="52"/>
      <c r="N220" s="52"/>
      <c r="O220" s="53"/>
      <c r="BP220" s="33"/>
      <c r="BQ220" s="40"/>
      <c r="BR220" s="56"/>
    </row>
    <row r="221" spans="1:70" s="3" customFormat="1" ht="67.5" x14ac:dyDescent="0.25">
      <c r="A221" s="34" t="s">
        <v>793</v>
      </c>
      <c r="B221" s="35"/>
      <c r="C221" s="196" t="s">
        <v>639</v>
      </c>
      <c r="D221" s="196"/>
      <c r="E221" s="196"/>
      <c r="F221" s="34" t="s">
        <v>404</v>
      </c>
      <c r="G221" s="55">
        <v>7</v>
      </c>
      <c r="H221" s="38"/>
      <c r="I221" s="38"/>
      <c r="J221" s="38"/>
      <c r="K221" s="36" t="s">
        <v>40</v>
      </c>
      <c r="L221" s="38"/>
      <c r="M221" s="38"/>
      <c r="N221" s="39"/>
      <c r="O221" s="38"/>
      <c r="BP221" s="33"/>
      <c r="BQ221" s="40" t="s">
        <v>639</v>
      </c>
      <c r="BR221" s="56"/>
    </row>
    <row r="222" spans="1:70" s="3" customFormat="1" ht="67.5" x14ac:dyDescent="0.25">
      <c r="A222" s="34" t="s">
        <v>794</v>
      </c>
      <c r="B222" s="35"/>
      <c r="C222" s="196" t="s">
        <v>640</v>
      </c>
      <c r="D222" s="196"/>
      <c r="E222" s="196"/>
      <c r="F222" s="34" t="s">
        <v>404</v>
      </c>
      <c r="G222" s="55">
        <v>2</v>
      </c>
      <c r="H222" s="38"/>
      <c r="I222" s="38"/>
      <c r="J222" s="38"/>
      <c r="K222" s="36" t="s">
        <v>40</v>
      </c>
      <c r="L222" s="38"/>
      <c r="M222" s="38"/>
      <c r="N222" s="39"/>
      <c r="O222" s="38"/>
      <c r="BP222" s="33"/>
      <c r="BQ222" s="40" t="s">
        <v>640</v>
      </c>
      <c r="BR222" s="56"/>
    </row>
    <row r="223" spans="1:70" s="3" customFormat="1" ht="67.5" x14ac:dyDescent="0.25">
      <c r="A223" s="34" t="s">
        <v>795</v>
      </c>
      <c r="B223" s="35"/>
      <c r="C223" s="196" t="s">
        <v>641</v>
      </c>
      <c r="D223" s="196"/>
      <c r="E223" s="196"/>
      <c r="F223" s="34" t="s">
        <v>404</v>
      </c>
      <c r="G223" s="55">
        <v>2</v>
      </c>
      <c r="H223" s="38"/>
      <c r="I223" s="38"/>
      <c r="J223" s="38"/>
      <c r="K223" s="36" t="s">
        <v>40</v>
      </c>
      <c r="L223" s="38"/>
      <c r="M223" s="38"/>
      <c r="N223" s="39"/>
      <c r="O223" s="38"/>
      <c r="BP223" s="33"/>
      <c r="BQ223" s="40" t="s">
        <v>641</v>
      </c>
      <c r="BR223" s="56"/>
    </row>
    <row r="224" spans="1:70" s="3" customFormat="1" ht="67.5" x14ac:dyDescent="0.25">
      <c r="A224" s="34" t="s">
        <v>796</v>
      </c>
      <c r="B224" s="35"/>
      <c r="C224" s="196" t="s">
        <v>647</v>
      </c>
      <c r="D224" s="196"/>
      <c r="E224" s="196"/>
      <c r="F224" s="34" t="s">
        <v>404</v>
      </c>
      <c r="G224" s="55">
        <v>2</v>
      </c>
      <c r="H224" s="38"/>
      <c r="I224" s="38"/>
      <c r="J224" s="38"/>
      <c r="K224" s="36" t="s">
        <v>40</v>
      </c>
      <c r="L224" s="38"/>
      <c r="M224" s="38"/>
      <c r="N224" s="39"/>
      <c r="O224" s="38"/>
      <c r="BP224" s="33"/>
      <c r="BQ224" s="40" t="s">
        <v>647</v>
      </c>
      <c r="BR224" s="56"/>
    </row>
    <row r="225" spans="1:70" s="3" customFormat="1" ht="67.5" x14ac:dyDescent="0.25">
      <c r="A225" s="34" t="s">
        <v>797</v>
      </c>
      <c r="B225" s="35"/>
      <c r="C225" s="196" t="s">
        <v>653</v>
      </c>
      <c r="D225" s="196"/>
      <c r="E225" s="196"/>
      <c r="F225" s="34" t="s">
        <v>404</v>
      </c>
      <c r="G225" s="55">
        <v>10</v>
      </c>
      <c r="H225" s="38"/>
      <c r="I225" s="38"/>
      <c r="J225" s="38"/>
      <c r="K225" s="36" t="s">
        <v>40</v>
      </c>
      <c r="L225" s="38"/>
      <c r="M225" s="38"/>
      <c r="N225" s="39"/>
      <c r="O225" s="38"/>
      <c r="BP225" s="33"/>
      <c r="BQ225" s="40" t="s">
        <v>653</v>
      </c>
      <c r="BR225" s="56"/>
    </row>
    <row r="226" spans="1:70" s="3" customFormat="1" ht="67.5" x14ac:dyDescent="0.25">
      <c r="A226" s="34" t="s">
        <v>798</v>
      </c>
      <c r="B226" s="35"/>
      <c r="C226" s="196" t="s">
        <v>424</v>
      </c>
      <c r="D226" s="196"/>
      <c r="E226" s="196"/>
      <c r="F226" s="34" t="s">
        <v>404</v>
      </c>
      <c r="G226" s="55">
        <v>158</v>
      </c>
      <c r="H226" s="38"/>
      <c r="I226" s="38"/>
      <c r="J226" s="38"/>
      <c r="K226" s="36" t="s">
        <v>40</v>
      </c>
      <c r="L226" s="38"/>
      <c r="M226" s="38"/>
      <c r="N226" s="39"/>
      <c r="O226" s="38"/>
      <c r="BP226" s="33"/>
      <c r="BQ226" s="40" t="s">
        <v>424</v>
      </c>
      <c r="BR226" s="56"/>
    </row>
    <row r="227" spans="1:70" s="3" customFormat="1" ht="67.5" x14ac:dyDescent="0.25">
      <c r="A227" s="34" t="s">
        <v>799</v>
      </c>
      <c r="B227" s="35"/>
      <c r="C227" s="196" t="s">
        <v>426</v>
      </c>
      <c r="D227" s="196"/>
      <c r="E227" s="196"/>
      <c r="F227" s="34" t="s">
        <v>404</v>
      </c>
      <c r="G227" s="55">
        <v>380</v>
      </c>
      <c r="H227" s="38"/>
      <c r="I227" s="38"/>
      <c r="J227" s="38"/>
      <c r="K227" s="36" t="s">
        <v>40</v>
      </c>
      <c r="L227" s="38"/>
      <c r="M227" s="38"/>
      <c r="N227" s="39"/>
      <c r="O227" s="38"/>
      <c r="BP227" s="33"/>
      <c r="BQ227" s="40" t="s">
        <v>426</v>
      </c>
      <c r="BR227" s="56"/>
    </row>
    <row r="228" spans="1:70" s="3" customFormat="1" ht="67.5" x14ac:dyDescent="0.25">
      <c r="A228" s="34" t="s">
        <v>800</v>
      </c>
      <c r="B228" s="35" t="s">
        <v>430</v>
      </c>
      <c r="C228" s="196" t="s">
        <v>431</v>
      </c>
      <c r="D228" s="196"/>
      <c r="E228" s="196"/>
      <c r="F228" s="34" t="s">
        <v>37</v>
      </c>
      <c r="G228" s="65">
        <v>1.0209999999999999</v>
      </c>
      <c r="H228" s="38" t="s">
        <v>432</v>
      </c>
      <c r="I228" s="38" t="s">
        <v>433</v>
      </c>
      <c r="J228" s="38">
        <v>3210.17</v>
      </c>
      <c r="K228" s="36" t="s">
        <v>40</v>
      </c>
      <c r="L228" s="38">
        <v>9104.8700000000008</v>
      </c>
      <c r="M228" s="38">
        <v>4037.35</v>
      </c>
      <c r="N228" s="39" t="s">
        <v>801</v>
      </c>
      <c r="O228" s="38">
        <v>3277.58</v>
      </c>
      <c r="BP228" s="33"/>
      <c r="BQ228" s="40" t="s">
        <v>431</v>
      </c>
      <c r="BR228" s="56"/>
    </row>
    <row r="229" spans="1:70" s="3" customFormat="1" ht="15" x14ac:dyDescent="0.25">
      <c r="A229" s="41"/>
      <c r="B229" s="42"/>
      <c r="C229" s="43" t="s">
        <v>802</v>
      </c>
      <c r="D229" s="44"/>
      <c r="E229" s="44"/>
      <c r="F229" s="44"/>
      <c r="G229" s="44"/>
      <c r="H229" s="44"/>
      <c r="I229" s="44"/>
      <c r="J229" s="44"/>
      <c r="K229" s="44"/>
      <c r="L229" s="44"/>
      <c r="M229" s="44"/>
      <c r="N229" s="44"/>
      <c r="O229" s="45"/>
      <c r="BP229" s="33"/>
      <c r="BQ229" s="40"/>
      <c r="BR229" s="56"/>
    </row>
    <row r="230" spans="1:70" s="3" customFormat="1" ht="15" x14ac:dyDescent="0.25">
      <c r="A230" s="46"/>
      <c r="B230" s="47"/>
      <c r="C230" s="47"/>
      <c r="D230" s="47"/>
      <c r="E230" s="48" t="s">
        <v>803</v>
      </c>
      <c r="F230" s="48"/>
      <c r="G230" s="49"/>
      <c r="H230" s="50"/>
      <c r="I230" s="17"/>
      <c r="J230" s="17"/>
      <c r="K230" s="17"/>
      <c r="L230" s="51">
        <v>4949.05</v>
      </c>
      <c r="M230" s="52"/>
      <c r="N230" s="52"/>
      <c r="O230" s="53"/>
      <c r="BP230" s="33"/>
      <c r="BQ230" s="40"/>
      <c r="BR230" s="56"/>
    </row>
    <row r="231" spans="1:70" s="3" customFormat="1" ht="15" x14ac:dyDescent="0.25">
      <c r="A231" s="46"/>
      <c r="B231" s="47"/>
      <c r="C231" s="47"/>
      <c r="D231" s="47"/>
      <c r="E231" s="48" t="s">
        <v>804</v>
      </c>
      <c r="F231" s="48"/>
      <c r="G231" s="49"/>
      <c r="H231" s="50"/>
      <c r="I231" s="17"/>
      <c r="J231" s="17"/>
      <c r="K231" s="17"/>
      <c r="L231" s="51">
        <v>2602.08</v>
      </c>
      <c r="M231" s="52"/>
      <c r="N231" s="52"/>
      <c r="O231" s="53"/>
      <c r="BP231" s="33"/>
      <c r="BQ231" s="40"/>
      <c r="BR231" s="56"/>
    </row>
    <row r="232" spans="1:70" s="3" customFormat="1" ht="15" x14ac:dyDescent="0.25">
      <c r="A232" s="46"/>
      <c r="B232" s="47"/>
      <c r="C232" s="47"/>
      <c r="D232" s="47"/>
      <c r="E232" s="48" t="s">
        <v>45</v>
      </c>
      <c r="F232" s="48"/>
      <c r="G232" s="49"/>
      <c r="H232" s="50"/>
      <c r="I232" s="17"/>
      <c r="J232" s="17"/>
      <c r="K232" s="17"/>
      <c r="L232" s="51">
        <v>16656</v>
      </c>
      <c r="M232" s="52"/>
      <c r="N232" s="52"/>
      <c r="O232" s="53"/>
      <c r="BP232" s="33"/>
      <c r="BQ232" s="40"/>
      <c r="BR232" s="56"/>
    </row>
    <row r="233" spans="1:70" s="3" customFormat="1" ht="67.5" x14ac:dyDescent="0.25">
      <c r="A233" s="34" t="s">
        <v>805</v>
      </c>
      <c r="B233" s="35"/>
      <c r="C233" s="196" t="s">
        <v>661</v>
      </c>
      <c r="D233" s="196"/>
      <c r="E233" s="196"/>
      <c r="F233" s="34" t="s">
        <v>404</v>
      </c>
      <c r="G233" s="55">
        <v>10</v>
      </c>
      <c r="H233" s="38"/>
      <c r="I233" s="38"/>
      <c r="J233" s="38"/>
      <c r="K233" s="36" t="s">
        <v>40</v>
      </c>
      <c r="L233" s="38"/>
      <c r="M233" s="38"/>
      <c r="N233" s="39"/>
      <c r="O233" s="38"/>
      <c r="BP233" s="33"/>
      <c r="BQ233" s="40" t="s">
        <v>661</v>
      </c>
      <c r="BR233" s="56"/>
    </row>
    <row r="234" spans="1:70" s="3" customFormat="1" ht="67.5" x14ac:dyDescent="0.25">
      <c r="A234" s="34" t="s">
        <v>806</v>
      </c>
      <c r="B234" s="35"/>
      <c r="C234" s="196" t="s">
        <v>665</v>
      </c>
      <c r="D234" s="196"/>
      <c r="E234" s="196"/>
      <c r="F234" s="34" t="s">
        <v>404</v>
      </c>
      <c r="G234" s="55">
        <v>24</v>
      </c>
      <c r="H234" s="38"/>
      <c r="I234" s="38"/>
      <c r="J234" s="38"/>
      <c r="K234" s="36" t="s">
        <v>40</v>
      </c>
      <c r="L234" s="38"/>
      <c r="M234" s="38"/>
      <c r="N234" s="39"/>
      <c r="O234" s="38"/>
      <c r="BP234" s="33"/>
      <c r="BQ234" s="40" t="s">
        <v>665</v>
      </c>
      <c r="BR234" s="56"/>
    </row>
    <row r="235" spans="1:70" s="3" customFormat="1" ht="67.5" x14ac:dyDescent="0.25">
      <c r="A235" s="34" t="s">
        <v>807</v>
      </c>
      <c r="B235" s="35"/>
      <c r="C235" s="196" t="s">
        <v>666</v>
      </c>
      <c r="D235" s="196"/>
      <c r="E235" s="196"/>
      <c r="F235" s="34" t="s">
        <v>404</v>
      </c>
      <c r="G235" s="55">
        <v>19</v>
      </c>
      <c r="H235" s="38"/>
      <c r="I235" s="38"/>
      <c r="J235" s="38"/>
      <c r="K235" s="36" t="s">
        <v>40</v>
      </c>
      <c r="L235" s="38"/>
      <c r="M235" s="38"/>
      <c r="N235" s="39"/>
      <c r="O235" s="38"/>
      <c r="BP235" s="33"/>
      <c r="BQ235" s="40" t="s">
        <v>666</v>
      </c>
      <c r="BR235" s="56"/>
    </row>
    <row r="236" spans="1:70" s="3" customFormat="1" ht="67.5" x14ac:dyDescent="0.25">
      <c r="A236" s="34" t="s">
        <v>808</v>
      </c>
      <c r="B236" s="35"/>
      <c r="C236" s="196" t="s">
        <v>667</v>
      </c>
      <c r="D236" s="196"/>
      <c r="E236" s="196"/>
      <c r="F236" s="34" t="s">
        <v>404</v>
      </c>
      <c r="G236" s="55">
        <v>46</v>
      </c>
      <c r="H236" s="38"/>
      <c r="I236" s="38"/>
      <c r="J236" s="38"/>
      <c r="K236" s="36" t="s">
        <v>40</v>
      </c>
      <c r="L236" s="38"/>
      <c r="M236" s="38"/>
      <c r="N236" s="39"/>
      <c r="O236" s="38"/>
      <c r="BP236" s="33"/>
      <c r="BQ236" s="40" t="s">
        <v>667</v>
      </c>
      <c r="BR236" s="56"/>
    </row>
    <row r="237" spans="1:70" s="3" customFormat="1" ht="67.5" x14ac:dyDescent="0.25">
      <c r="A237" s="34" t="s">
        <v>809</v>
      </c>
      <c r="B237" s="35"/>
      <c r="C237" s="196" t="s">
        <v>449</v>
      </c>
      <c r="D237" s="196"/>
      <c r="E237" s="196"/>
      <c r="F237" s="34" t="s">
        <v>404</v>
      </c>
      <c r="G237" s="55">
        <v>49</v>
      </c>
      <c r="H237" s="38"/>
      <c r="I237" s="38"/>
      <c r="J237" s="38"/>
      <c r="K237" s="36" t="s">
        <v>40</v>
      </c>
      <c r="L237" s="38"/>
      <c r="M237" s="38"/>
      <c r="N237" s="39"/>
      <c r="O237" s="38"/>
      <c r="BP237" s="33"/>
      <c r="BQ237" s="40" t="s">
        <v>449</v>
      </c>
      <c r="BR237" s="56"/>
    </row>
    <row r="238" spans="1:70" s="3" customFormat="1" ht="67.5" x14ac:dyDescent="0.25">
      <c r="A238" s="34" t="s">
        <v>810</v>
      </c>
      <c r="B238" s="35"/>
      <c r="C238" s="196" t="s">
        <v>671</v>
      </c>
      <c r="D238" s="196"/>
      <c r="E238" s="196"/>
      <c r="F238" s="34" t="s">
        <v>404</v>
      </c>
      <c r="G238" s="55">
        <v>24</v>
      </c>
      <c r="H238" s="38"/>
      <c r="I238" s="38"/>
      <c r="J238" s="38"/>
      <c r="K238" s="36" t="s">
        <v>40</v>
      </c>
      <c r="L238" s="38"/>
      <c r="M238" s="38"/>
      <c r="N238" s="39"/>
      <c r="O238" s="38"/>
      <c r="BP238" s="33"/>
      <c r="BQ238" s="40" t="s">
        <v>671</v>
      </c>
      <c r="BR238" s="56"/>
    </row>
    <row r="239" spans="1:70" s="3" customFormat="1" ht="67.5" x14ac:dyDescent="0.25">
      <c r="A239" s="34" t="s">
        <v>811</v>
      </c>
      <c r="B239" s="35"/>
      <c r="C239" s="196" t="s">
        <v>451</v>
      </c>
      <c r="D239" s="196"/>
      <c r="E239" s="196"/>
      <c r="F239" s="34" t="s">
        <v>404</v>
      </c>
      <c r="G239" s="55">
        <v>20</v>
      </c>
      <c r="H239" s="38"/>
      <c r="I239" s="38"/>
      <c r="J239" s="38"/>
      <c r="K239" s="36" t="s">
        <v>40</v>
      </c>
      <c r="L239" s="38"/>
      <c r="M239" s="38"/>
      <c r="N239" s="39"/>
      <c r="O239" s="38"/>
      <c r="BP239" s="33"/>
      <c r="BQ239" s="40" t="s">
        <v>451</v>
      </c>
      <c r="BR239" s="56"/>
    </row>
    <row r="240" spans="1:70" s="3" customFormat="1" ht="67.5" x14ac:dyDescent="0.25">
      <c r="A240" s="34" t="s">
        <v>812</v>
      </c>
      <c r="B240" s="35"/>
      <c r="C240" s="196" t="s">
        <v>672</v>
      </c>
      <c r="D240" s="196"/>
      <c r="E240" s="196"/>
      <c r="F240" s="34" t="s">
        <v>470</v>
      </c>
      <c r="G240" s="55">
        <v>4</v>
      </c>
      <c r="H240" s="38"/>
      <c r="I240" s="38"/>
      <c r="J240" s="38"/>
      <c r="K240" s="36" t="s">
        <v>40</v>
      </c>
      <c r="L240" s="38"/>
      <c r="M240" s="38"/>
      <c r="N240" s="39"/>
      <c r="O240" s="38"/>
      <c r="BP240" s="33"/>
      <c r="BQ240" s="40" t="s">
        <v>672</v>
      </c>
      <c r="BR240" s="56"/>
    </row>
    <row r="241" spans="1:70" s="3" customFormat="1" ht="67.5" x14ac:dyDescent="0.25">
      <c r="A241" s="34" t="s">
        <v>813</v>
      </c>
      <c r="B241" s="35"/>
      <c r="C241" s="196" t="s">
        <v>453</v>
      </c>
      <c r="D241" s="196"/>
      <c r="E241" s="196"/>
      <c r="F241" s="34" t="s">
        <v>404</v>
      </c>
      <c r="G241" s="55">
        <v>176</v>
      </c>
      <c r="H241" s="38"/>
      <c r="I241" s="38"/>
      <c r="J241" s="38"/>
      <c r="K241" s="36" t="s">
        <v>40</v>
      </c>
      <c r="L241" s="38"/>
      <c r="M241" s="38"/>
      <c r="N241" s="39"/>
      <c r="O241" s="38"/>
      <c r="BP241" s="33"/>
      <c r="BQ241" s="40" t="s">
        <v>453</v>
      </c>
      <c r="BR241" s="56"/>
    </row>
    <row r="242" spans="1:70" s="3" customFormat="1" ht="67.5" x14ac:dyDescent="0.25">
      <c r="A242" s="34" t="s">
        <v>814</v>
      </c>
      <c r="B242" s="35"/>
      <c r="C242" s="196" t="s">
        <v>673</v>
      </c>
      <c r="D242" s="196"/>
      <c r="E242" s="196"/>
      <c r="F242" s="34" t="s">
        <v>404</v>
      </c>
      <c r="G242" s="55">
        <v>72</v>
      </c>
      <c r="H242" s="38"/>
      <c r="I242" s="38"/>
      <c r="J242" s="38"/>
      <c r="K242" s="36" t="s">
        <v>40</v>
      </c>
      <c r="L242" s="38"/>
      <c r="M242" s="38"/>
      <c r="N242" s="39"/>
      <c r="O242" s="38"/>
      <c r="BP242" s="33"/>
      <c r="BQ242" s="40" t="s">
        <v>673</v>
      </c>
      <c r="BR242" s="56"/>
    </row>
    <row r="243" spans="1:70" s="3" customFormat="1" ht="67.5" x14ac:dyDescent="0.25">
      <c r="A243" s="34" t="s">
        <v>815</v>
      </c>
      <c r="B243" s="35"/>
      <c r="C243" s="196" t="s">
        <v>674</v>
      </c>
      <c r="D243" s="196"/>
      <c r="E243" s="196"/>
      <c r="F243" s="34" t="s">
        <v>404</v>
      </c>
      <c r="G243" s="55">
        <v>52</v>
      </c>
      <c r="H243" s="38"/>
      <c r="I243" s="38"/>
      <c r="J243" s="38"/>
      <c r="K243" s="36" t="s">
        <v>40</v>
      </c>
      <c r="L243" s="38"/>
      <c r="M243" s="38"/>
      <c r="N243" s="39"/>
      <c r="O243" s="38"/>
      <c r="BP243" s="33"/>
      <c r="BQ243" s="40" t="s">
        <v>674</v>
      </c>
      <c r="BR243" s="56"/>
    </row>
    <row r="244" spans="1:70" s="3" customFormat="1" ht="67.5" x14ac:dyDescent="0.25">
      <c r="A244" s="34" t="s">
        <v>816</v>
      </c>
      <c r="B244" s="35"/>
      <c r="C244" s="196" t="s">
        <v>455</v>
      </c>
      <c r="D244" s="196"/>
      <c r="E244" s="196"/>
      <c r="F244" s="34" t="s">
        <v>404</v>
      </c>
      <c r="G244" s="55">
        <v>20</v>
      </c>
      <c r="H244" s="38"/>
      <c r="I244" s="38"/>
      <c r="J244" s="38"/>
      <c r="K244" s="36" t="s">
        <v>40</v>
      </c>
      <c r="L244" s="38"/>
      <c r="M244" s="38"/>
      <c r="N244" s="39"/>
      <c r="O244" s="38"/>
      <c r="BP244" s="33"/>
      <c r="BQ244" s="40" t="s">
        <v>455</v>
      </c>
      <c r="BR244" s="56"/>
    </row>
    <row r="245" spans="1:70" s="3" customFormat="1" ht="67.5" x14ac:dyDescent="0.25">
      <c r="A245" s="34" t="s">
        <v>817</v>
      </c>
      <c r="B245" s="35"/>
      <c r="C245" s="196" t="s">
        <v>681</v>
      </c>
      <c r="D245" s="196"/>
      <c r="E245" s="196"/>
      <c r="F245" s="34" t="s">
        <v>404</v>
      </c>
      <c r="G245" s="55">
        <v>21</v>
      </c>
      <c r="H245" s="38"/>
      <c r="I245" s="38"/>
      <c r="J245" s="38"/>
      <c r="K245" s="36" t="s">
        <v>40</v>
      </c>
      <c r="L245" s="38"/>
      <c r="M245" s="38"/>
      <c r="N245" s="39"/>
      <c r="O245" s="38"/>
      <c r="BP245" s="33"/>
      <c r="BQ245" s="40" t="s">
        <v>681</v>
      </c>
      <c r="BR245" s="56"/>
    </row>
    <row r="246" spans="1:70" s="3" customFormat="1" ht="15" x14ac:dyDescent="0.25">
      <c r="A246" s="197" t="s">
        <v>457</v>
      </c>
      <c r="B246" s="198"/>
      <c r="C246" s="198"/>
      <c r="D246" s="198"/>
      <c r="E246" s="198"/>
      <c r="F246" s="198"/>
      <c r="G246" s="198"/>
      <c r="H246" s="198"/>
      <c r="I246" s="198"/>
      <c r="J246" s="198"/>
      <c r="K246" s="198"/>
      <c r="L246" s="198"/>
      <c r="M246" s="198"/>
      <c r="N246" s="198"/>
      <c r="O246" s="199"/>
      <c r="BP246" s="33"/>
      <c r="BQ246" s="40"/>
      <c r="BR246" s="56" t="s">
        <v>457</v>
      </c>
    </row>
    <row r="247" spans="1:70" s="3" customFormat="1" ht="67.5" x14ac:dyDescent="0.25">
      <c r="A247" s="34" t="s">
        <v>818</v>
      </c>
      <c r="B247" s="35"/>
      <c r="C247" s="196" t="s">
        <v>682</v>
      </c>
      <c r="D247" s="196"/>
      <c r="E247" s="196"/>
      <c r="F247" s="34" t="s">
        <v>470</v>
      </c>
      <c r="G247" s="55">
        <v>1</v>
      </c>
      <c r="H247" s="38"/>
      <c r="I247" s="38"/>
      <c r="J247" s="38"/>
      <c r="K247" s="36" t="s">
        <v>40</v>
      </c>
      <c r="L247" s="38"/>
      <c r="M247" s="38"/>
      <c r="N247" s="39"/>
      <c r="O247" s="38"/>
      <c r="BP247" s="33"/>
      <c r="BQ247" s="40" t="s">
        <v>682</v>
      </c>
      <c r="BR247" s="56"/>
    </row>
    <row r="248" spans="1:70" s="3" customFormat="1" ht="67.5" x14ac:dyDescent="0.25">
      <c r="A248" s="34" t="s">
        <v>819</v>
      </c>
      <c r="B248" s="35"/>
      <c r="C248" s="196" t="s">
        <v>683</v>
      </c>
      <c r="D248" s="196"/>
      <c r="E248" s="196"/>
      <c r="F248" s="34" t="s">
        <v>470</v>
      </c>
      <c r="G248" s="55">
        <v>1</v>
      </c>
      <c r="H248" s="38"/>
      <c r="I248" s="38"/>
      <c r="J248" s="38"/>
      <c r="K248" s="36" t="s">
        <v>40</v>
      </c>
      <c r="L248" s="38"/>
      <c r="M248" s="38"/>
      <c r="N248" s="39"/>
      <c r="O248" s="38"/>
      <c r="BP248" s="33"/>
      <c r="BQ248" s="40" t="s">
        <v>683</v>
      </c>
      <c r="BR248" s="56"/>
    </row>
    <row r="249" spans="1:70" s="3" customFormat="1" ht="67.5" x14ac:dyDescent="0.25">
      <c r="A249" s="34" t="s">
        <v>820</v>
      </c>
      <c r="B249" s="35"/>
      <c r="C249" s="196" t="s">
        <v>684</v>
      </c>
      <c r="D249" s="196"/>
      <c r="E249" s="196"/>
      <c r="F249" s="34" t="s">
        <v>404</v>
      </c>
      <c r="G249" s="55">
        <v>62</v>
      </c>
      <c r="H249" s="38"/>
      <c r="I249" s="38"/>
      <c r="J249" s="38"/>
      <c r="K249" s="36" t="s">
        <v>40</v>
      </c>
      <c r="L249" s="38"/>
      <c r="M249" s="38"/>
      <c r="N249" s="39"/>
      <c r="O249" s="38"/>
      <c r="BP249" s="33"/>
      <c r="BQ249" s="40" t="s">
        <v>684</v>
      </c>
      <c r="BR249" s="56"/>
    </row>
    <row r="250" spans="1:70" s="3" customFormat="1" ht="67.5" x14ac:dyDescent="0.25">
      <c r="A250" s="34" t="s">
        <v>821</v>
      </c>
      <c r="B250" s="35"/>
      <c r="C250" s="196" t="s">
        <v>458</v>
      </c>
      <c r="D250" s="196"/>
      <c r="E250" s="196"/>
      <c r="F250" s="34" t="s">
        <v>404</v>
      </c>
      <c r="G250" s="55">
        <v>407</v>
      </c>
      <c r="H250" s="38"/>
      <c r="I250" s="38"/>
      <c r="J250" s="38"/>
      <c r="K250" s="36" t="s">
        <v>40</v>
      </c>
      <c r="L250" s="38"/>
      <c r="M250" s="38"/>
      <c r="N250" s="39"/>
      <c r="O250" s="38"/>
      <c r="BP250" s="33"/>
      <c r="BQ250" s="40" t="s">
        <v>458</v>
      </c>
      <c r="BR250" s="56"/>
    </row>
    <row r="251" spans="1:70" s="3" customFormat="1" ht="67.5" x14ac:dyDescent="0.25">
      <c r="A251" s="34" t="s">
        <v>822</v>
      </c>
      <c r="B251" s="35"/>
      <c r="C251" s="196" t="s">
        <v>461</v>
      </c>
      <c r="D251" s="196"/>
      <c r="E251" s="196"/>
      <c r="F251" s="34" t="s">
        <v>404</v>
      </c>
      <c r="G251" s="55">
        <v>20</v>
      </c>
      <c r="H251" s="38"/>
      <c r="I251" s="38"/>
      <c r="J251" s="38"/>
      <c r="K251" s="36" t="s">
        <v>40</v>
      </c>
      <c r="L251" s="38"/>
      <c r="M251" s="38"/>
      <c r="N251" s="39"/>
      <c r="O251" s="38"/>
      <c r="BP251" s="33"/>
      <c r="BQ251" s="40" t="s">
        <v>461</v>
      </c>
      <c r="BR251" s="56"/>
    </row>
    <row r="252" spans="1:70" s="3" customFormat="1" ht="67.5" x14ac:dyDescent="0.25">
      <c r="A252" s="34" t="s">
        <v>823</v>
      </c>
      <c r="B252" s="35"/>
      <c r="C252" s="196" t="s">
        <v>462</v>
      </c>
      <c r="D252" s="196"/>
      <c r="E252" s="196"/>
      <c r="F252" s="34" t="s">
        <v>463</v>
      </c>
      <c r="G252" s="55">
        <v>5</v>
      </c>
      <c r="H252" s="38"/>
      <c r="I252" s="38"/>
      <c r="J252" s="38"/>
      <c r="K252" s="36" t="s">
        <v>40</v>
      </c>
      <c r="L252" s="38"/>
      <c r="M252" s="38"/>
      <c r="N252" s="39"/>
      <c r="O252" s="38"/>
      <c r="BP252" s="33"/>
      <c r="BQ252" s="40" t="s">
        <v>462</v>
      </c>
      <c r="BR252" s="56"/>
    </row>
    <row r="253" spans="1:70" s="3" customFormat="1" ht="67.5" x14ac:dyDescent="0.25">
      <c r="A253" s="34" t="s">
        <v>824</v>
      </c>
      <c r="B253" s="35"/>
      <c r="C253" s="196" t="s">
        <v>687</v>
      </c>
      <c r="D253" s="196"/>
      <c r="E253" s="196"/>
      <c r="F253" s="34" t="s">
        <v>404</v>
      </c>
      <c r="G253" s="55">
        <v>100</v>
      </c>
      <c r="H253" s="38"/>
      <c r="I253" s="38"/>
      <c r="J253" s="38"/>
      <c r="K253" s="36" t="s">
        <v>40</v>
      </c>
      <c r="L253" s="38"/>
      <c r="M253" s="38"/>
      <c r="N253" s="39"/>
      <c r="O253" s="38"/>
      <c r="BP253" s="33"/>
      <c r="BQ253" s="40" t="s">
        <v>687</v>
      </c>
      <c r="BR253" s="56"/>
    </row>
    <row r="254" spans="1:70" s="3" customFormat="1" ht="67.5" x14ac:dyDescent="0.25">
      <c r="A254" s="34" t="s">
        <v>825</v>
      </c>
      <c r="B254" s="35"/>
      <c r="C254" s="196" t="s">
        <v>688</v>
      </c>
      <c r="D254" s="196"/>
      <c r="E254" s="196"/>
      <c r="F254" s="34" t="s">
        <v>404</v>
      </c>
      <c r="G254" s="55">
        <v>200</v>
      </c>
      <c r="H254" s="38"/>
      <c r="I254" s="38"/>
      <c r="J254" s="38"/>
      <c r="K254" s="36" t="s">
        <v>40</v>
      </c>
      <c r="L254" s="38"/>
      <c r="M254" s="38"/>
      <c r="N254" s="39"/>
      <c r="O254" s="38"/>
      <c r="BP254" s="33"/>
      <c r="BQ254" s="40" t="s">
        <v>688</v>
      </c>
      <c r="BR254" s="56"/>
    </row>
    <row r="255" spans="1:70" s="3" customFormat="1" ht="67.5" x14ac:dyDescent="0.25">
      <c r="A255" s="34" t="s">
        <v>826</v>
      </c>
      <c r="B255" s="35"/>
      <c r="C255" s="196" t="s">
        <v>465</v>
      </c>
      <c r="D255" s="196"/>
      <c r="E255" s="196"/>
      <c r="F255" s="34" t="s">
        <v>404</v>
      </c>
      <c r="G255" s="55">
        <v>2900</v>
      </c>
      <c r="H255" s="38"/>
      <c r="I255" s="38"/>
      <c r="J255" s="38"/>
      <c r="K255" s="36" t="s">
        <v>40</v>
      </c>
      <c r="L255" s="38"/>
      <c r="M255" s="38"/>
      <c r="N255" s="39"/>
      <c r="O255" s="38"/>
      <c r="BP255" s="33"/>
      <c r="BQ255" s="40" t="s">
        <v>465</v>
      </c>
      <c r="BR255" s="56"/>
    </row>
    <row r="256" spans="1:70" s="3" customFormat="1" ht="67.5" x14ac:dyDescent="0.25">
      <c r="A256" s="34" t="s">
        <v>827</v>
      </c>
      <c r="B256" s="35"/>
      <c r="C256" s="196" t="s">
        <v>689</v>
      </c>
      <c r="D256" s="196"/>
      <c r="E256" s="196"/>
      <c r="F256" s="34" t="s">
        <v>404</v>
      </c>
      <c r="G256" s="55">
        <v>400</v>
      </c>
      <c r="H256" s="38"/>
      <c r="I256" s="38"/>
      <c r="J256" s="38"/>
      <c r="K256" s="36" t="s">
        <v>40</v>
      </c>
      <c r="L256" s="38"/>
      <c r="M256" s="38"/>
      <c r="N256" s="39"/>
      <c r="O256" s="38"/>
      <c r="BP256" s="33"/>
      <c r="BQ256" s="40" t="s">
        <v>689</v>
      </c>
      <c r="BR256" s="56"/>
    </row>
    <row r="257" spans="1:70" s="3" customFormat="1" ht="67.5" x14ac:dyDescent="0.25">
      <c r="A257" s="34" t="s">
        <v>828</v>
      </c>
      <c r="B257" s="35"/>
      <c r="C257" s="196" t="s">
        <v>466</v>
      </c>
      <c r="D257" s="196"/>
      <c r="E257" s="196"/>
      <c r="F257" s="34" t="s">
        <v>404</v>
      </c>
      <c r="G257" s="55">
        <v>100</v>
      </c>
      <c r="H257" s="38"/>
      <c r="I257" s="38"/>
      <c r="J257" s="38"/>
      <c r="K257" s="36" t="s">
        <v>40</v>
      </c>
      <c r="L257" s="38"/>
      <c r="M257" s="38"/>
      <c r="N257" s="39"/>
      <c r="O257" s="38"/>
      <c r="BP257" s="33"/>
      <c r="BQ257" s="40" t="s">
        <v>466</v>
      </c>
      <c r="BR257" s="56"/>
    </row>
    <row r="258" spans="1:70" s="3" customFormat="1" ht="67.5" x14ac:dyDescent="0.25">
      <c r="A258" s="34" t="s">
        <v>829</v>
      </c>
      <c r="B258" s="35"/>
      <c r="C258" s="196" t="s">
        <v>467</v>
      </c>
      <c r="D258" s="196"/>
      <c r="E258" s="196"/>
      <c r="F258" s="34" t="s">
        <v>404</v>
      </c>
      <c r="G258" s="55">
        <v>400</v>
      </c>
      <c r="H258" s="38"/>
      <c r="I258" s="38"/>
      <c r="J258" s="38"/>
      <c r="K258" s="36" t="s">
        <v>40</v>
      </c>
      <c r="L258" s="38"/>
      <c r="M258" s="38"/>
      <c r="N258" s="39"/>
      <c r="O258" s="38"/>
      <c r="BP258" s="33"/>
      <c r="BQ258" s="40" t="s">
        <v>467</v>
      </c>
      <c r="BR258" s="56"/>
    </row>
    <row r="259" spans="1:70" s="3" customFormat="1" ht="67.5" x14ac:dyDescent="0.25">
      <c r="A259" s="34" t="s">
        <v>830</v>
      </c>
      <c r="B259" s="35"/>
      <c r="C259" s="196" t="s">
        <v>691</v>
      </c>
      <c r="D259" s="196"/>
      <c r="E259" s="196"/>
      <c r="F259" s="34" t="s">
        <v>470</v>
      </c>
      <c r="G259" s="55">
        <v>8</v>
      </c>
      <c r="H259" s="38"/>
      <c r="I259" s="38"/>
      <c r="J259" s="38"/>
      <c r="K259" s="36" t="s">
        <v>40</v>
      </c>
      <c r="L259" s="38"/>
      <c r="M259" s="38"/>
      <c r="N259" s="39"/>
      <c r="O259" s="38"/>
      <c r="BP259" s="33"/>
      <c r="BQ259" s="40" t="s">
        <v>691</v>
      </c>
      <c r="BR259" s="56"/>
    </row>
    <row r="260" spans="1:70" s="3" customFormat="1" ht="67.5" x14ac:dyDescent="0.25">
      <c r="A260" s="34" t="s">
        <v>831</v>
      </c>
      <c r="B260" s="35"/>
      <c r="C260" s="196" t="s">
        <v>832</v>
      </c>
      <c r="D260" s="196"/>
      <c r="E260" s="196"/>
      <c r="F260" s="34" t="s">
        <v>470</v>
      </c>
      <c r="G260" s="55">
        <v>1</v>
      </c>
      <c r="H260" s="38"/>
      <c r="I260" s="38"/>
      <c r="J260" s="38"/>
      <c r="K260" s="36" t="s">
        <v>40</v>
      </c>
      <c r="L260" s="38"/>
      <c r="M260" s="38"/>
      <c r="N260" s="39"/>
      <c r="O260" s="38"/>
      <c r="BP260" s="33"/>
      <c r="BQ260" s="40" t="s">
        <v>832</v>
      </c>
      <c r="BR260" s="56"/>
    </row>
    <row r="261" spans="1:70" s="3" customFormat="1" ht="67.5" x14ac:dyDescent="0.25">
      <c r="A261" s="34" t="s">
        <v>833</v>
      </c>
      <c r="B261" s="35"/>
      <c r="C261" s="196" t="s">
        <v>693</v>
      </c>
      <c r="D261" s="196"/>
      <c r="E261" s="196"/>
      <c r="F261" s="34" t="s">
        <v>470</v>
      </c>
      <c r="G261" s="55">
        <v>1</v>
      </c>
      <c r="H261" s="38"/>
      <c r="I261" s="38"/>
      <c r="J261" s="38"/>
      <c r="K261" s="36" t="s">
        <v>40</v>
      </c>
      <c r="L261" s="38"/>
      <c r="M261" s="38"/>
      <c r="N261" s="39"/>
      <c r="O261" s="38"/>
      <c r="BP261" s="33"/>
      <c r="BQ261" s="40" t="s">
        <v>693</v>
      </c>
      <c r="BR261" s="56"/>
    </row>
    <row r="262" spans="1:70" s="3" customFormat="1" ht="67.5" x14ac:dyDescent="0.25">
      <c r="A262" s="34" t="s">
        <v>834</v>
      </c>
      <c r="B262" s="35"/>
      <c r="C262" s="196" t="s">
        <v>694</v>
      </c>
      <c r="D262" s="196"/>
      <c r="E262" s="196"/>
      <c r="F262" s="34" t="s">
        <v>470</v>
      </c>
      <c r="G262" s="55">
        <v>2</v>
      </c>
      <c r="H262" s="38"/>
      <c r="I262" s="38"/>
      <c r="J262" s="38"/>
      <c r="K262" s="36" t="s">
        <v>40</v>
      </c>
      <c r="L262" s="38"/>
      <c r="M262" s="38"/>
      <c r="N262" s="39"/>
      <c r="O262" s="38"/>
      <c r="BP262" s="33"/>
      <c r="BQ262" s="40" t="s">
        <v>694</v>
      </c>
      <c r="BR262" s="56"/>
    </row>
    <row r="263" spans="1:70" s="3" customFormat="1" ht="15" x14ac:dyDescent="0.25">
      <c r="A263" s="197" t="s">
        <v>473</v>
      </c>
      <c r="B263" s="198"/>
      <c r="C263" s="198"/>
      <c r="D263" s="198"/>
      <c r="E263" s="198"/>
      <c r="F263" s="198"/>
      <c r="G263" s="198"/>
      <c r="H263" s="198"/>
      <c r="I263" s="198"/>
      <c r="J263" s="198"/>
      <c r="K263" s="198"/>
      <c r="L263" s="198"/>
      <c r="M263" s="198"/>
      <c r="N263" s="198"/>
      <c r="O263" s="199"/>
      <c r="BP263" s="33"/>
      <c r="BQ263" s="40"/>
      <c r="BR263" s="56" t="s">
        <v>473</v>
      </c>
    </row>
    <row r="264" spans="1:70" s="3" customFormat="1" ht="67.5" x14ac:dyDescent="0.25">
      <c r="A264" s="34" t="s">
        <v>835</v>
      </c>
      <c r="B264" s="35" t="s">
        <v>475</v>
      </c>
      <c r="C264" s="196" t="s">
        <v>476</v>
      </c>
      <c r="D264" s="196"/>
      <c r="E264" s="196"/>
      <c r="F264" s="34" t="s">
        <v>477</v>
      </c>
      <c r="G264" s="55">
        <v>10</v>
      </c>
      <c r="H264" s="38" t="s">
        <v>478</v>
      </c>
      <c r="I264" s="38" t="s">
        <v>479</v>
      </c>
      <c r="J264" s="38">
        <v>58.12</v>
      </c>
      <c r="K264" s="36" t="s">
        <v>40</v>
      </c>
      <c r="L264" s="38">
        <v>18129.900000000001</v>
      </c>
      <c r="M264" s="38">
        <v>16584.7</v>
      </c>
      <c r="N264" s="39" t="s">
        <v>836</v>
      </c>
      <c r="O264" s="38">
        <v>581.20000000000005</v>
      </c>
      <c r="BP264" s="33"/>
      <c r="BQ264" s="40" t="s">
        <v>476</v>
      </c>
      <c r="BR264" s="56"/>
    </row>
    <row r="265" spans="1:70" s="3" customFormat="1" ht="15" x14ac:dyDescent="0.25">
      <c r="A265" s="41"/>
      <c r="B265" s="42"/>
      <c r="C265" s="43" t="s">
        <v>837</v>
      </c>
      <c r="D265" s="44"/>
      <c r="E265" s="44"/>
      <c r="F265" s="44"/>
      <c r="G265" s="44"/>
      <c r="H265" s="44"/>
      <c r="I265" s="44"/>
      <c r="J265" s="44"/>
      <c r="K265" s="44"/>
      <c r="L265" s="44"/>
      <c r="M265" s="44"/>
      <c r="N265" s="44"/>
      <c r="O265" s="45"/>
      <c r="BP265" s="33"/>
      <c r="BQ265" s="40"/>
      <c r="BR265" s="56"/>
    </row>
    <row r="266" spans="1:70" s="3" customFormat="1" ht="15" x14ac:dyDescent="0.25">
      <c r="A266" s="46"/>
      <c r="B266" s="47"/>
      <c r="C266" s="47"/>
      <c r="D266" s="47"/>
      <c r="E266" s="48" t="s">
        <v>838</v>
      </c>
      <c r="F266" s="48"/>
      <c r="G266" s="49"/>
      <c r="H266" s="50"/>
      <c r="I266" s="17"/>
      <c r="J266" s="17"/>
      <c r="K266" s="17"/>
      <c r="L266" s="51">
        <v>16150.02</v>
      </c>
      <c r="M266" s="52"/>
      <c r="N266" s="52"/>
      <c r="O266" s="53"/>
      <c r="BP266" s="33"/>
      <c r="BQ266" s="40"/>
      <c r="BR266" s="56"/>
    </row>
    <row r="267" spans="1:70" s="3" customFormat="1" ht="15" x14ac:dyDescent="0.25">
      <c r="A267" s="46"/>
      <c r="B267" s="47"/>
      <c r="C267" s="47"/>
      <c r="D267" s="47"/>
      <c r="E267" s="48" t="s">
        <v>839</v>
      </c>
      <c r="F267" s="48"/>
      <c r="G267" s="49"/>
      <c r="H267" s="50"/>
      <c r="I267" s="17"/>
      <c r="J267" s="17"/>
      <c r="K267" s="17"/>
      <c r="L267" s="51">
        <v>8491.25</v>
      </c>
      <c r="M267" s="52"/>
      <c r="N267" s="52"/>
      <c r="O267" s="53"/>
      <c r="BP267" s="33"/>
      <c r="BQ267" s="40"/>
      <c r="BR267" s="56"/>
    </row>
    <row r="268" spans="1:70" s="3" customFormat="1" ht="15" x14ac:dyDescent="0.25">
      <c r="A268" s="46"/>
      <c r="B268" s="47"/>
      <c r="C268" s="47"/>
      <c r="D268" s="47"/>
      <c r="E268" s="48" t="s">
        <v>45</v>
      </c>
      <c r="F268" s="48"/>
      <c r="G268" s="49"/>
      <c r="H268" s="50"/>
      <c r="I268" s="17"/>
      <c r="J268" s="17"/>
      <c r="K268" s="17"/>
      <c r="L268" s="51">
        <v>42771.17</v>
      </c>
      <c r="M268" s="52"/>
      <c r="N268" s="52"/>
      <c r="O268" s="53"/>
      <c r="BP268" s="33"/>
      <c r="BQ268" s="40"/>
      <c r="BR268" s="56"/>
    </row>
    <row r="269" spans="1:70" s="3" customFormat="1" ht="67.5" x14ac:dyDescent="0.25">
      <c r="A269" s="34" t="s">
        <v>840</v>
      </c>
      <c r="B269" s="35" t="s">
        <v>485</v>
      </c>
      <c r="C269" s="196" t="s">
        <v>486</v>
      </c>
      <c r="D269" s="196"/>
      <c r="E269" s="196"/>
      <c r="F269" s="34" t="s">
        <v>487</v>
      </c>
      <c r="G269" s="64">
        <v>-2.2499999999999999E-2</v>
      </c>
      <c r="H269" s="38">
        <v>47206.35</v>
      </c>
      <c r="I269" s="38"/>
      <c r="J269" s="38">
        <v>47206.35</v>
      </c>
      <c r="K269" s="36" t="s">
        <v>40</v>
      </c>
      <c r="L269" s="38">
        <v>-1062.1400000000001</v>
      </c>
      <c r="M269" s="38"/>
      <c r="N269" s="39"/>
      <c r="O269" s="38">
        <v>-1062.1400000000001</v>
      </c>
      <c r="BP269" s="33"/>
      <c r="BQ269" s="40" t="s">
        <v>486</v>
      </c>
      <c r="BR269" s="56"/>
    </row>
    <row r="270" spans="1:70" s="3" customFormat="1" ht="67.5" x14ac:dyDescent="0.25">
      <c r="A270" s="34" t="s">
        <v>841</v>
      </c>
      <c r="B270" s="35"/>
      <c r="C270" s="196" t="s">
        <v>488</v>
      </c>
      <c r="D270" s="196"/>
      <c r="E270" s="196"/>
      <c r="F270" s="34" t="s">
        <v>404</v>
      </c>
      <c r="G270" s="55">
        <v>94</v>
      </c>
      <c r="H270" s="38"/>
      <c r="I270" s="38"/>
      <c r="J270" s="38"/>
      <c r="K270" s="36" t="s">
        <v>40</v>
      </c>
      <c r="L270" s="38"/>
      <c r="M270" s="38"/>
      <c r="N270" s="39"/>
      <c r="O270" s="38"/>
      <c r="BP270" s="33"/>
      <c r="BQ270" s="40" t="s">
        <v>488</v>
      </c>
      <c r="BR270" s="56"/>
    </row>
    <row r="271" spans="1:70" s="3" customFormat="1" ht="67.5" x14ac:dyDescent="0.25">
      <c r="A271" s="34" t="s">
        <v>842</v>
      </c>
      <c r="B271" s="35"/>
      <c r="C271" s="196" t="s">
        <v>703</v>
      </c>
      <c r="D271" s="196"/>
      <c r="E271" s="196"/>
      <c r="F271" s="34" t="s">
        <v>404</v>
      </c>
      <c r="G271" s="55">
        <v>6</v>
      </c>
      <c r="H271" s="38"/>
      <c r="I271" s="38"/>
      <c r="J271" s="38"/>
      <c r="K271" s="36" t="s">
        <v>40</v>
      </c>
      <c r="L271" s="38"/>
      <c r="M271" s="38"/>
      <c r="N271" s="39"/>
      <c r="O271" s="38"/>
      <c r="BP271" s="33"/>
      <c r="BQ271" s="40" t="s">
        <v>703</v>
      </c>
      <c r="BR271" s="56"/>
    </row>
    <row r="272" spans="1:70" s="3" customFormat="1" ht="15" x14ac:dyDescent="0.25">
      <c r="A272" s="197" t="s">
        <v>505</v>
      </c>
      <c r="B272" s="198"/>
      <c r="C272" s="198"/>
      <c r="D272" s="198"/>
      <c r="E272" s="198"/>
      <c r="F272" s="198"/>
      <c r="G272" s="198"/>
      <c r="H272" s="198"/>
      <c r="I272" s="198"/>
      <c r="J272" s="198"/>
      <c r="K272" s="198"/>
      <c r="L272" s="198"/>
      <c r="M272" s="198"/>
      <c r="N272" s="198"/>
      <c r="O272" s="199"/>
      <c r="BP272" s="33"/>
      <c r="BQ272" s="40"/>
      <c r="BR272" s="56" t="s">
        <v>505</v>
      </c>
    </row>
    <row r="273" spans="1:72" s="3" customFormat="1" ht="67.5" x14ac:dyDescent="0.25">
      <c r="A273" s="34" t="s">
        <v>843</v>
      </c>
      <c r="B273" s="35" t="s">
        <v>507</v>
      </c>
      <c r="C273" s="196" t="s">
        <v>508</v>
      </c>
      <c r="D273" s="196"/>
      <c r="E273" s="196"/>
      <c r="F273" s="34" t="s">
        <v>509</v>
      </c>
      <c r="G273" s="66">
        <v>5.3332999999999998E-2</v>
      </c>
      <c r="H273" s="38" t="s">
        <v>510</v>
      </c>
      <c r="I273" s="38" t="s">
        <v>511</v>
      </c>
      <c r="J273" s="38">
        <v>10834.99</v>
      </c>
      <c r="K273" s="36" t="s">
        <v>40</v>
      </c>
      <c r="L273" s="38">
        <v>694.37</v>
      </c>
      <c r="M273" s="38">
        <v>104.87</v>
      </c>
      <c r="N273" s="39" t="s">
        <v>844</v>
      </c>
      <c r="O273" s="38">
        <v>577.86</v>
      </c>
      <c r="BP273" s="33"/>
      <c r="BQ273" s="40" t="s">
        <v>508</v>
      </c>
      <c r="BR273" s="56"/>
    </row>
    <row r="274" spans="1:72" s="3" customFormat="1" ht="15" x14ac:dyDescent="0.25">
      <c r="A274" s="41"/>
      <c r="B274" s="42"/>
      <c r="C274" s="43" t="s">
        <v>845</v>
      </c>
      <c r="D274" s="44"/>
      <c r="E274" s="44"/>
      <c r="F274" s="44"/>
      <c r="G274" s="44"/>
      <c r="H274" s="44"/>
      <c r="I274" s="44"/>
      <c r="J274" s="44"/>
      <c r="K274" s="44"/>
      <c r="L274" s="44"/>
      <c r="M274" s="44"/>
      <c r="N274" s="44"/>
      <c r="O274" s="45"/>
      <c r="BP274" s="33"/>
      <c r="BQ274" s="40"/>
      <c r="BR274" s="56"/>
    </row>
    <row r="275" spans="1:72" s="3" customFormat="1" ht="15" x14ac:dyDescent="0.25">
      <c r="A275" s="46"/>
      <c r="B275" s="47"/>
      <c r="C275" s="47"/>
      <c r="D275" s="47"/>
      <c r="E275" s="48" t="s">
        <v>846</v>
      </c>
      <c r="F275" s="48"/>
      <c r="G275" s="49"/>
      <c r="H275" s="50"/>
      <c r="I275" s="17"/>
      <c r="J275" s="17"/>
      <c r="K275" s="17"/>
      <c r="L275" s="51">
        <v>98.81</v>
      </c>
      <c r="M275" s="52"/>
      <c r="N275" s="52"/>
      <c r="O275" s="53"/>
      <c r="BP275" s="33"/>
      <c r="BQ275" s="40"/>
      <c r="BR275" s="56"/>
    </row>
    <row r="276" spans="1:72" s="3" customFormat="1" ht="15" x14ac:dyDescent="0.25">
      <c r="A276" s="46"/>
      <c r="B276" s="47"/>
      <c r="C276" s="47"/>
      <c r="D276" s="47"/>
      <c r="E276" s="48" t="s">
        <v>847</v>
      </c>
      <c r="F276" s="48"/>
      <c r="G276" s="49"/>
      <c r="H276" s="50"/>
      <c r="I276" s="17"/>
      <c r="J276" s="17"/>
      <c r="K276" s="17"/>
      <c r="L276" s="51">
        <v>53.61</v>
      </c>
      <c r="M276" s="52"/>
      <c r="N276" s="52"/>
      <c r="O276" s="53"/>
      <c r="BP276" s="33"/>
      <c r="BQ276" s="40"/>
      <c r="BR276" s="56"/>
    </row>
    <row r="277" spans="1:72" s="3" customFormat="1" ht="15" x14ac:dyDescent="0.25">
      <c r="A277" s="46"/>
      <c r="B277" s="47"/>
      <c r="C277" s="47"/>
      <c r="D277" s="47"/>
      <c r="E277" s="48" t="s">
        <v>45</v>
      </c>
      <c r="F277" s="48"/>
      <c r="G277" s="49"/>
      <c r="H277" s="50"/>
      <c r="I277" s="17"/>
      <c r="J277" s="17"/>
      <c r="K277" s="17"/>
      <c r="L277" s="51">
        <v>846.79</v>
      </c>
      <c r="M277" s="52"/>
      <c r="N277" s="52"/>
      <c r="O277" s="53"/>
      <c r="BP277" s="33"/>
      <c r="BQ277" s="40"/>
      <c r="BR277" s="56"/>
    </row>
    <row r="278" spans="1:72" s="3" customFormat="1" ht="67.5" x14ac:dyDescent="0.25">
      <c r="A278" s="34" t="s">
        <v>848</v>
      </c>
      <c r="B278" s="35" t="s">
        <v>516</v>
      </c>
      <c r="C278" s="196" t="s">
        <v>517</v>
      </c>
      <c r="D278" s="196"/>
      <c r="E278" s="196"/>
      <c r="F278" s="34" t="s">
        <v>487</v>
      </c>
      <c r="G278" s="65">
        <v>-2E-3</v>
      </c>
      <c r="H278" s="38">
        <v>715695.09</v>
      </c>
      <c r="I278" s="38"/>
      <c r="J278" s="38">
        <v>715695.09</v>
      </c>
      <c r="K278" s="36" t="s">
        <v>40</v>
      </c>
      <c r="L278" s="38">
        <v>-1431.39</v>
      </c>
      <c r="M278" s="38"/>
      <c r="N278" s="39"/>
      <c r="O278" s="38">
        <v>-1431.39</v>
      </c>
      <c r="BP278" s="33"/>
      <c r="BQ278" s="40" t="s">
        <v>517</v>
      </c>
      <c r="BR278" s="56"/>
    </row>
    <row r="279" spans="1:72" s="3" customFormat="1" ht="67.5" x14ac:dyDescent="0.25">
      <c r="A279" s="34" t="s">
        <v>849</v>
      </c>
      <c r="B279" s="35" t="s">
        <v>518</v>
      </c>
      <c r="C279" s="196" t="s">
        <v>519</v>
      </c>
      <c r="D279" s="196"/>
      <c r="E279" s="196"/>
      <c r="F279" s="34" t="s">
        <v>404</v>
      </c>
      <c r="G279" s="55">
        <v>2</v>
      </c>
      <c r="H279" s="38"/>
      <c r="I279" s="38"/>
      <c r="J279" s="38"/>
      <c r="K279" s="36" t="s">
        <v>40</v>
      </c>
      <c r="L279" s="38"/>
      <c r="M279" s="38"/>
      <c r="N279" s="39"/>
      <c r="O279" s="38"/>
      <c r="BP279" s="33"/>
      <c r="BQ279" s="40" t="s">
        <v>519</v>
      </c>
      <c r="BR279" s="56"/>
    </row>
    <row r="280" spans="1:72" s="3" customFormat="1" ht="22.5" x14ac:dyDescent="0.25">
      <c r="A280" s="204" t="s">
        <v>348</v>
      </c>
      <c r="B280" s="205"/>
      <c r="C280" s="205"/>
      <c r="D280" s="205"/>
      <c r="E280" s="205"/>
      <c r="F280" s="205"/>
      <c r="G280" s="205"/>
      <c r="H280" s="205"/>
      <c r="I280" s="205"/>
      <c r="J280" s="205"/>
      <c r="K280" s="206"/>
      <c r="L280" s="38">
        <v>918131.94</v>
      </c>
      <c r="M280" s="38">
        <v>617111.22</v>
      </c>
      <c r="N280" s="38" t="s">
        <v>850</v>
      </c>
      <c r="O280" s="38">
        <v>170012.77</v>
      </c>
      <c r="BS280" s="40" t="s">
        <v>348</v>
      </c>
    </row>
    <row r="281" spans="1:72" s="3" customFormat="1" ht="15" x14ac:dyDescent="0.25">
      <c r="A281" s="204" t="s">
        <v>350</v>
      </c>
      <c r="B281" s="205"/>
      <c r="C281" s="205"/>
      <c r="D281" s="205"/>
      <c r="E281" s="205"/>
      <c r="F281" s="205"/>
      <c r="G281" s="205"/>
      <c r="H281" s="205"/>
      <c r="I281" s="205"/>
      <c r="J281" s="205"/>
      <c r="K281" s="206"/>
      <c r="L281" s="38">
        <v>640808.14</v>
      </c>
      <c r="M281" s="38"/>
      <c r="N281" s="38"/>
      <c r="O281" s="38"/>
      <c r="BS281" s="40" t="s">
        <v>350</v>
      </c>
    </row>
    <row r="282" spans="1:72" s="3" customFormat="1" ht="15" x14ac:dyDescent="0.25">
      <c r="A282" s="201" t="s">
        <v>351</v>
      </c>
      <c r="B282" s="202"/>
      <c r="C282" s="202"/>
      <c r="D282" s="202"/>
      <c r="E282" s="202"/>
      <c r="F282" s="202"/>
      <c r="G282" s="202"/>
      <c r="H282" s="202"/>
      <c r="I282" s="202"/>
      <c r="J282" s="202"/>
      <c r="K282" s="203"/>
      <c r="L282" s="57"/>
      <c r="M282" s="57"/>
      <c r="N282" s="57"/>
      <c r="O282" s="57"/>
      <c r="BS282" s="40"/>
      <c r="BT282" s="2" t="s">
        <v>351</v>
      </c>
    </row>
    <row r="283" spans="1:72" s="3" customFormat="1" ht="15" x14ac:dyDescent="0.25">
      <c r="A283" s="201" t="s">
        <v>851</v>
      </c>
      <c r="B283" s="202"/>
      <c r="C283" s="202"/>
      <c r="D283" s="202"/>
      <c r="E283" s="202"/>
      <c r="F283" s="202"/>
      <c r="G283" s="202"/>
      <c r="H283" s="202"/>
      <c r="I283" s="202"/>
      <c r="J283" s="202"/>
      <c r="K283" s="203"/>
      <c r="L283" s="57">
        <v>345.84</v>
      </c>
      <c r="M283" s="57"/>
      <c r="N283" s="57"/>
      <c r="O283" s="57"/>
      <c r="BS283" s="40"/>
      <c r="BT283" s="2" t="s">
        <v>851</v>
      </c>
    </row>
    <row r="284" spans="1:72" s="3" customFormat="1" ht="15" x14ac:dyDescent="0.25">
      <c r="A284" s="201" t="s">
        <v>852</v>
      </c>
      <c r="B284" s="202"/>
      <c r="C284" s="202"/>
      <c r="D284" s="202"/>
      <c r="E284" s="202"/>
      <c r="F284" s="202"/>
      <c r="G284" s="202"/>
      <c r="H284" s="202"/>
      <c r="I284" s="202"/>
      <c r="J284" s="202"/>
      <c r="K284" s="203"/>
      <c r="L284" s="57">
        <v>640462.30000000005</v>
      </c>
      <c r="M284" s="57"/>
      <c r="N284" s="57"/>
      <c r="O284" s="57"/>
      <c r="BS284" s="40"/>
      <c r="BT284" s="2" t="s">
        <v>852</v>
      </c>
    </row>
    <row r="285" spans="1:72" s="3" customFormat="1" ht="15" x14ac:dyDescent="0.25">
      <c r="A285" s="204" t="s">
        <v>354</v>
      </c>
      <c r="B285" s="205"/>
      <c r="C285" s="205"/>
      <c r="D285" s="205"/>
      <c r="E285" s="205"/>
      <c r="F285" s="205"/>
      <c r="G285" s="205"/>
      <c r="H285" s="205"/>
      <c r="I285" s="205"/>
      <c r="J285" s="205"/>
      <c r="K285" s="206"/>
      <c r="L285" s="38">
        <v>337054.86</v>
      </c>
      <c r="M285" s="38"/>
      <c r="N285" s="38"/>
      <c r="O285" s="38"/>
      <c r="BS285" s="40" t="s">
        <v>354</v>
      </c>
    </row>
    <row r="286" spans="1:72" s="3" customFormat="1" ht="15" x14ac:dyDescent="0.25">
      <c r="A286" s="201" t="s">
        <v>351</v>
      </c>
      <c r="B286" s="202"/>
      <c r="C286" s="202"/>
      <c r="D286" s="202"/>
      <c r="E286" s="202"/>
      <c r="F286" s="202"/>
      <c r="G286" s="202"/>
      <c r="H286" s="202"/>
      <c r="I286" s="202"/>
      <c r="J286" s="202"/>
      <c r="K286" s="203"/>
      <c r="L286" s="57"/>
      <c r="M286" s="57"/>
      <c r="N286" s="57"/>
      <c r="O286" s="57"/>
      <c r="BS286" s="40"/>
      <c r="BT286" s="2" t="s">
        <v>351</v>
      </c>
    </row>
    <row r="287" spans="1:72" s="3" customFormat="1" ht="15" x14ac:dyDescent="0.25">
      <c r="A287" s="201" t="s">
        <v>853</v>
      </c>
      <c r="B287" s="202"/>
      <c r="C287" s="202"/>
      <c r="D287" s="202"/>
      <c r="E287" s="202"/>
      <c r="F287" s="202"/>
      <c r="G287" s="202"/>
      <c r="H287" s="202"/>
      <c r="I287" s="202"/>
      <c r="J287" s="202"/>
      <c r="K287" s="203"/>
      <c r="L287" s="57">
        <v>335276.78999999998</v>
      </c>
      <c r="M287" s="57"/>
      <c r="N287" s="57"/>
      <c r="O287" s="57"/>
      <c r="BS287" s="40"/>
      <c r="BT287" s="2" t="s">
        <v>853</v>
      </c>
    </row>
    <row r="288" spans="1:72" s="3" customFormat="1" ht="15" x14ac:dyDescent="0.25">
      <c r="A288" s="201" t="s">
        <v>854</v>
      </c>
      <c r="B288" s="202"/>
      <c r="C288" s="202"/>
      <c r="D288" s="202"/>
      <c r="E288" s="202"/>
      <c r="F288" s="202"/>
      <c r="G288" s="202"/>
      <c r="H288" s="202"/>
      <c r="I288" s="202"/>
      <c r="J288" s="202"/>
      <c r="K288" s="203"/>
      <c r="L288" s="57">
        <v>1778.07</v>
      </c>
      <c r="M288" s="57"/>
      <c r="N288" s="57"/>
      <c r="O288" s="57"/>
      <c r="BS288" s="40"/>
      <c r="BT288" s="2" t="s">
        <v>854</v>
      </c>
    </row>
    <row r="289" spans="1:72" s="3" customFormat="1" ht="15" x14ac:dyDescent="0.25">
      <c r="A289" s="204" t="s">
        <v>357</v>
      </c>
      <c r="B289" s="205"/>
      <c r="C289" s="205"/>
      <c r="D289" s="205"/>
      <c r="E289" s="205"/>
      <c r="F289" s="205"/>
      <c r="G289" s="205"/>
      <c r="H289" s="205"/>
      <c r="I289" s="205"/>
      <c r="J289" s="205"/>
      <c r="K289" s="206"/>
      <c r="L289" s="38"/>
      <c r="M289" s="38"/>
      <c r="N289" s="38"/>
      <c r="O289" s="38"/>
      <c r="BS289" s="40" t="s">
        <v>357</v>
      </c>
    </row>
    <row r="290" spans="1:72" s="3" customFormat="1" ht="15" x14ac:dyDescent="0.25">
      <c r="A290" s="201" t="s">
        <v>603</v>
      </c>
      <c r="B290" s="202"/>
      <c r="C290" s="202"/>
      <c r="D290" s="202"/>
      <c r="E290" s="202"/>
      <c r="F290" s="202"/>
      <c r="G290" s="202"/>
      <c r="H290" s="202"/>
      <c r="I290" s="202"/>
      <c r="J290" s="202"/>
      <c r="K290" s="203"/>
      <c r="L290" s="57"/>
      <c r="M290" s="57"/>
      <c r="N290" s="57"/>
      <c r="O290" s="57"/>
      <c r="BS290" s="40"/>
      <c r="BT290" s="2" t="s">
        <v>603</v>
      </c>
    </row>
    <row r="291" spans="1:72" s="3" customFormat="1" ht="15" x14ac:dyDescent="0.25">
      <c r="A291" s="201" t="s">
        <v>604</v>
      </c>
      <c r="B291" s="202"/>
      <c r="C291" s="202"/>
      <c r="D291" s="202"/>
      <c r="E291" s="202"/>
      <c r="F291" s="202"/>
      <c r="G291" s="202"/>
      <c r="H291" s="202"/>
      <c r="I291" s="202"/>
      <c r="J291" s="202"/>
      <c r="K291" s="203"/>
      <c r="L291" s="57"/>
      <c r="M291" s="57"/>
      <c r="N291" s="57"/>
      <c r="O291" s="57"/>
      <c r="BS291" s="40"/>
      <c r="BT291" s="2" t="s">
        <v>604</v>
      </c>
    </row>
    <row r="292" spans="1:72" s="3" customFormat="1" ht="22.5" x14ac:dyDescent="0.25">
      <c r="A292" s="201" t="s">
        <v>855</v>
      </c>
      <c r="B292" s="202"/>
      <c r="C292" s="202"/>
      <c r="D292" s="202"/>
      <c r="E292" s="202"/>
      <c r="F292" s="202"/>
      <c r="G292" s="202"/>
      <c r="H292" s="202"/>
      <c r="I292" s="202"/>
      <c r="J292" s="202"/>
      <c r="K292" s="203"/>
      <c r="L292" s="57">
        <v>-432.48</v>
      </c>
      <c r="M292" s="57">
        <v>367.04</v>
      </c>
      <c r="N292" s="57" t="s">
        <v>856</v>
      </c>
      <c r="O292" s="57">
        <v>-840.26</v>
      </c>
      <c r="BS292" s="40"/>
      <c r="BT292" s="2" t="s">
        <v>855</v>
      </c>
    </row>
    <row r="293" spans="1:72" s="3" customFormat="1" ht="15" x14ac:dyDescent="0.25">
      <c r="A293" s="201" t="s">
        <v>857</v>
      </c>
      <c r="B293" s="202"/>
      <c r="C293" s="202"/>
      <c r="D293" s="202"/>
      <c r="E293" s="202"/>
      <c r="F293" s="202"/>
      <c r="G293" s="202"/>
      <c r="H293" s="202"/>
      <c r="I293" s="202"/>
      <c r="J293" s="202"/>
      <c r="K293" s="203"/>
      <c r="L293" s="57">
        <v>345.84</v>
      </c>
      <c r="M293" s="57"/>
      <c r="N293" s="57"/>
      <c r="O293" s="57"/>
      <c r="BS293" s="40"/>
      <c r="BT293" s="2" t="s">
        <v>857</v>
      </c>
    </row>
    <row r="294" spans="1:72" s="3" customFormat="1" ht="15" x14ac:dyDescent="0.25">
      <c r="A294" s="201" t="s">
        <v>858</v>
      </c>
      <c r="B294" s="202"/>
      <c r="C294" s="202"/>
      <c r="D294" s="202"/>
      <c r="E294" s="202"/>
      <c r="F294" s="202"/>
      <c r="G294" s="202"/>
      <c r="H294" s="202"/>
      <c r="I294" s="202"/>
      <c r="J294" s="202"/>
      <c r="K294" s="203"/>
      <c r="L294" s="57">
        <v>187.63</v>
      </c>
      <c r="M294" s="57"/>
      <c r="N294" s="57"/>
      <c r="O294" s="57"/>
      <c r="BS294" s="40"/>
      <c r="BT294" s="2" t="s">
        <v>858</v>
      </c>
    </row>
    <row r="295" spans="1:72" s="3" customFormat="1" ht="15" x14ac:dyDescent="0.25">
      <c r="A295" s="201" t="s">
        <v>608</v>
      </c>
      <c r="B295" s="202"/>
      <c r="C295" s="202"/>
      <c r="D295" s="202"/>
      <c r="E295" s="202"/>
      <c r="F295" s="202"/>
      <c r="G295" s="202"/>
      <c r="H295" s="202"/>
      <c r="I295" s="202"/>
      <c r="J295" s="202"/>
      <c r="K295" s="203"/>
      <c r="L295" s="57">
        <v>100.99</v>
      </c>
      <c r="M295" s="57"/>
      <c r="N295" s="57"/>
      <c r="O295" s="57"/>
      <c r="BS295" s="40"/>
      <c r="BT295" s="2" t="s">
        <v>608</v>
      </c>
    </row>
    <row r="296" spans="1:72" s="3" customFormat="1" ht="15" x14ac:dyDescent="0.25">
      <c r="A296" s="201" t="s">
        <v>859</v>
      </c>
      <c r="B296" s="202"/>
      <c r="C296" s="202"/>
      <c r="D296" s="202"/>
      <c r="E296" s="202"/>
      <c r="F296" s="202"/>
      <c r="G296" s="202"/>
      <c r="H296" s="202"/>
      <c r="I296" s="202"/>
      <c r="J296" s="202"/>
      <c r="K296" s="203"/>
      <c r="L296" s="57"/>
      <c r="M296" s="57"/>
      <c r="N296" s="57"/>
      <c r="O296" s="57"/>
      <c r="BS296" s="40"/>
      <c r="BT296" s="2" t="s">
        <v>859</v>
      </c>
    </row>
    <row r="297" spans="1:72" s="3" customFormat="1" ht="22.5" x14ac:dyDescent="0.25">
      <c r="A297" s="201" t="s">
        <v>860</v>
      </c>
      <c r="B297" s="202"/>
      <c r="C297" s="202"/>
      <c r="D297" s="202"/>
      <c r="E297" s="202"/>
      <c r="F297" s="202"/>
      <c r="G297" s="202"/>
      <c r="H297" s="202"/>
      <c r="I297" s="202"/>
      <c r="J297" s="202"/>
      <c r="K297" s="203"/>
      <c r="L297" s="57">
        <v>3319.66</v>
      </c>
      <c r="M297" s="57">
        <v>3227.63</v>
      </c>
      <c r="N297" s="57" t="s">
        <v>762</v>
      </c>
      <c r="O297" s="57">
        <v>49.42</v>
      </c>
      <c r="BS297" s="40"/>
      <c r="BT297" s="2" t="s">
        <v>860</v>
      </c>
    </row>
    <row r="298" spans="1:72" s="3" customFormat="1" ht="15" x14ac:dyDescent="0.25">
      <c r="A298" s="201" t="s">
        <v>861</v>
      </c>
      <c r="B298" s="202"/>
      <c r="C298" s="202"/>
      <c r="D298" s="202"/>
      <c r="E298" s="202"/>
      <c r="F298" s="202"/>
      <c r="G298" s="202"/>
      <c r="H298" s="202"/>
      <c r="I298" s="202"/>
      <c r="J298" s="202"/>
      <c r="K298" s="203"/>
      <c r="L298" s="57">
        <v>3135.86</v>
      </c>
      <c r="M298" s="57"/>
      <c r="N298" s="57"/>
      <c r="O298" s="57"/>
      <c r="BS298" s="40"/>
      <c r="BT298" s="2" t="s">
        <v>861</v>
      </c>
    </row>
    <row r="299" spans="1:72" s="3" customFormat="1" ht="15" x14ac:dyDescent="0.25">
      <c r="A299" s="201" t="s">
        <v>862</v>
      </c>
      <c r="B299" s="202"/>
      <c r="C299" s="202"/>
      <c r="D299" s="202"/>
      <c r="E299" s="202"/>
      <c r="F299" s="202"/>
      <c r="G299" s="202"/>
      <c r="H299" s="202"/>
      <c r="I299" s="202"/>
      <c r="J299" s="202"/>
      <c r="K299" s="203"/>
      <c r="L299" s="57">
        <v>1778.07</v>
      </c>
      <c r="M299" s="57"/>
      <c r="N299" s="57"/>
      <c r="O299" s="57"/>
      <c r="BS299" s="40"/>
      <c r="BT299" s="2" t="s">
        <v>862</v>
      </c>
    </row>
    <row r="300" spans="1:72" s="3" customFormat="1" ht="15" x14ac:dyDescent="0.25">
      <c r="A300" s="201" t="s">
        <v>608</v>
      </c>
      <c r="B300" s="202"/>
      <c r="C300" s="202"/>
      <c r="D300" s="202"/>
      <c r="E300" s="202"/>
      <c r="F300" s="202"/>
      <c r="G300" s="202"/>
      <c r="H300" s="202"/>
      <c r="I300" s="202"/>
      <c r="J300" s="202"/>
      <c r="K300" s="203"/>
      <c r="L300" s="57">
        <v>8233.59</v>
      </c>
      <c r="M300" s="57"/>
      <c r="N300" s="57"/>
      <c r="O300" s="57"/>
      <c r="BS300" s="40"/>
      <c r="BT300" s="2" t="s">
        <v>608</v>
      </c>
    </row>
    <row r="301" spans="1:72" s="3" customFormat="1" ht="15" x14ac:dyDescent="0.25">
      <c r="A301" s="201" t="s">
        <v>609</v>
      </c>
      <c r="B301" s="202"/>
      <c r="C301" s="202"/>
      <c r="D301" s="202"/>
      <c r="E301" s="202"/>
      <c r="F301" s="202"/>
      <c r="G301" s="202"/>
      <c r="H301" s="202"/>
      <c r="I301" s="202"/>
      <c r="J301" s="202"/>
      <c r="K301" s="203"/>
      <c r="L301" s="57">
        <v>8334.58</v>
      </c>
      <c r="M301" s="57"/>
      <c r="N301" s="57"/>
      <c r="O301" s="57"/>
      <c r="BS301" s="40"/>
      <c r="BT301" s="2" t="s">
        <v>609</v>
      </c>
    </row>
    <row r="302" spans="1:72" s="3" customFormat="1" ht="15" x14ac:dyDescent="0.25">
      <c r="A302" s="201" t="s">
        <v>610</v>
      </c>
      <c r="B302" s="202"/>
      <c r="C302" s="202"/>
      <c r="D302" s="202"/>
      <c r="E302" s="202"/>
      <c r="F302" s="202"/>
      <c r="G302" s="202"/>
      <c r="H302" s="202"/>
      <c r="I302" s="202"/>
      <c r="J302" s="202"/>
      <c r="K302" s="203"/>
      <c r="L302" s="57"/>
      <c r="M302" s="57"/>
      <c r="N302" s="57"/>
      <c r="O302" s="57"/>
      <c r="BS302" s="40"/>
      <c r="BT302" s="2" t="s">
        <v>610</v>
      </c>
    </row>
    <row r="303" spans="1:72" s="3" customFormat="1" ht="15" x14ac:dyDescent="0.25">
      <c r="A303" s="201" t="s">
        <v>611</v>
      </c>
      <c r="B303" s="202"/>
      <c r="C303" s="202"/>
      <c r="D303" s="202"/>
      <c r="E303" s="202"/>
      <c r="F303" s="202"/>
      <c r="G303" s="202"/>
      <c r="H303" s="202"/>
      <c r="I303" s="202"/>
      <c r="J303" s="202"/>
      <c r="K303" s="203"/>
      <c r="L303" s="57"/>
      <c r="M303" s="57"/>
      <c r="N303" s="57"/>
      <c r="O303" s="57"/>
      <c r="BS303" s="40"/>
      <c r="BT303" s="2" t="s">
        <v>611</v>
      </c>
    </row>
    <row r="304" spans="1:72" s="3" customFormat="1" ht="22.5" x14ac:dyDescent="0.25">
      <c r="A304" s="201" t="s">
        <v>863</v>
      </c>
      <c r="B304" s="202"/>
      <c r="C304" s="202"/>
      <c r="D304" s="202"/>
      <c r="E304" s="202"/>
      <c r="F304" s="202"/>
      <c r="G304" s="202"/>
      <c r="H304" s="202"/>
      <c r="I304" s="202"/>
      <c r="J304" s="202"/>
      <c r="K304" s="203"/>
      <c r="L304" s="57">
        <v>915244.76</v>
      </c>
      <c r="M304" s="57">
        <v>613516.55000000005</v>
      </c>
      <c r="N304" s="57" t="s">
        <v>864</v>
      </c>
      <c r="O304" s="57">
        <v>170803.61</v>
      </c>
      <c r="BS304" s="40"/>
      <c r="BT304" s="2" t="s">
        <v>863</v>
      </c>
    </row>
    <row r="305" spans="1:73" s="3" customFormat="1" ht="15" x14ac:dyDescent="0.25">
      <c r="A305" s="201" t="s">
        <v>865</v>
      </c>
      <c r="B305" s="202"/>
      <c r="C305" s="202"/>
      <c r="D305" s="202"/>
      <c r="E305" s="202"/>
      <c r="F305" s="202"/>
      <c r="G305" s="202"/>
      <c r="H305" s="202"/>
      <c r="I305" s="202"/>
      <c r="J305" s="202"/>
      <c r="K305" s="203"/>
      <c r="L305" s="57">
        <v>637326.43999999994</v>
      </c>
      <c r="M305" s="57"/>
      <c r="N305" s="57"/>
      <c r="O305" s="57"/>
      <c r="BS305" s="40"/>
      <c r="BT305" s="2" t="s">
        <v>865</v>
      </c>
    </row>
    <row r="306" spans="1:73" s="3" customFormat="1" ht="15" x14ac:dyDescent="0.25">
      <c r="A306" s="201" t="s">
        <v>866</v>
      </c>
      <c r="B306" s="202"/>
      <c r="C306" s="202"/>
      <c r="D306" s="202"/>
      <c r="E306" s="202"/>
      <c r="F306" s="202"/>
      <c r="G306" s="202"/>
      <c r="H306" s="202"/>
      <c r="I306" s="202"/>
      <c r="J306" s="202"/>
      <c r="K306" s="203"/>
      <c r="L306" s="57">
        <v>335089.15999999997</v>
      </c>
      <c r="M306" s="57"/>
      <c r="N306" s="57"/>
      <c r="O306" s="57"/>
      <c r="BS306" s="40"/>
      <c r="BT306" s="2" t="s">
        <v>866</v>
      </c>
    </row>
    <row r="307" spans="1:73" s="3" customFormat="1" ht="15" x14ac:dyDescent="0.25">
      <c r="A307" s="201" t="s">
        <v>608</v>
      </c>
      <c r="B307" s="202"/>
      <c r="C307" s="202"/>
      <c r="D307" s="202"/>
      <c r="E307" s="202"/>
      <c r="F307" s="202"/>
      <c r="G307" s="202"/>
      <c r="H307" s="202"/>
      <c r="I307" s="202"/>
      <c r="J307" s="202"/>
      <c r="K307" s="203"/>
      <c r="L307" s="57">
        <v>1887660.36</v>
      </c>
      <c r="M307" s="57"/>
      <c r="N307" s="57"/>
      <c r="O307" s="57"/>
      <c r="BS307" s="40"/>
      <c r="BT307" s="2" t="s">
        <v>608</v>
      </c>
    </row>
    <row r="308" spans="1:73" s="3" customFormat="1" ht="15" x14ac:dyDescent="0.25">
      <c r="A308" s="201" t="s">
        <v>609</v>
      </c>
      <c r="B308" s="202"/>
      <c r="C308" s="202"/>
      <c r="D308" s="202"/>
      <c r="E308" s="202"/>
      <c r="F308" s="202"/>
      <c r="G308" s="202"/>
      <c r="H308" s="202"/>
      <c r="I308" s="202"/>
      <c r="J308" s="202"/>
      <c r="K308" s="203"/>
      <c r="L308" s="57">
        <v>1887660.36</v>
      </c>
      <c r="M308" s="57"/>
      <c r="N308" s="57"/>
      <c r="O308" s="57"/>
      <c r="BS308" s="40"/>
      <c r="BT308" s="2" t="s">
        <v>609</v>
      </c>
    </row>
    <row r="309" spans="1:73" s="3" customFormat="1" ht="15" x14ac:dyDescent="0.25">
      <c r="A309" s="201" t="s">
        <v>367</v>
      </c>
      <c r="B309" s="202"/>
      <c r="C309" s="202"/>
      <c r="D309" s="202"/>
      <c r="E309" s="202"/>
      <c r="F309" s="202"/>
      <c r="G309" s="202"/>
      <c r="H309" s="202"/>
      <c r="I309" s="202"/>
      <c r="J309" s="202"/>
      <c r="K309" s="203"/>
      <c r="L309" s="57">
        <v>1895994.94</v>
      </c>
      <c r="M309" s="57"/>
      <c r="N309" s="57"/>
      <c r="O309" s="57"/>
      <c r="BS309" s="40"/>
      <c r="BT309" s="2" t="s">
        <v>367</v>
      </c>
    </row>
    <row r="310" spans="1:73" s="3" customFormat="1" ht="15" x14ac:dyDescent="0.25">
      <c r="A310" s="201" t="s">
        <v>368</v>
      </c>
      <c r="B310" s="202"/>
      <c r="C310" s="202"/>
      <c r="D310" s="202"/>
      <c r="E310" s="202"/>
      <c r="F310" s="202"/>
      <c r="G310" s="202"/>
      <c r="H310" s="202"/>
      <c r="I310" s="202"/>
      <c r="J310" s="202"/>
      <c r="K310" s="203"/>
      <c r="L310" s="57"/>
      <c r="M310" s="57"/>
      <c r="N310" s="57"/>
      <c r="O310" s="57"/>
      <c r="BS310" s="40"/>
      <c r="BT310" s="2" t="s">
        <v>368</v>
      </c>
    </row>
    <row r="311" spans="1:73" s="3" customFormat="1" ht="15" x14ac:dyDescent="0.25">
      <c r="A311" s="201" t="s">
        <v>369</v>
      </c>
      <c r="B311" s="202"/>
      <c r="C311" s="202"/>
      <c r="D311" s="202"/>
      <c r="E311" s="202"/>
      <c r="F311" s="202"/>
      <c r="G311" s="202"/>
      <c r="H311" s="202"/>
      <c r="I311" s="202"/>
      <c r="J311" s="202"/>
      <c r="K311" s="203"/>
      <c r="L311" s="57">
        <v>170012.77</v>
      </c>
      <c r="M311" s="57"/>
      <c r="N311" s="57"/>
      <c r="O311" s="57"/>
      <c r="BS311" s="40"/>
      <c r="BT311" s="2" t="s">
        <v>369</v>
      </c>
    </row>
    <row r="312" spans="1:73" s="3" customFormat="1" ht="15" x14ac:dyDescent="0.25">
      <c r="A312" s="201" t="s">
        <v>370</v>
      </c>
      <c r="B312" s="202"/>
      <c r="C312" s="202"/>
      <c r="D312" s="202"/>
      <c r="E312" s="202"/>
      <c r="F312" s="202"/>
      <c r="G312" s="202"/>
      <c r="H312" s="202"/>
      <c r="I312" s="202"/>
      <c r="J312" s="202"/>
      <c r="K312" s="203"/>
      <c r="L312" s="57">
        <v>131007.95</v>
      </c>
      <c r="M312" s="57"/>
      <c r="N312" s="57"/>
      <c r="O312" s="57"/>
      <c r="BS312" s="40"/>
      <c r="BT312" s="2" t="s">
        <v>370</v>
      </c>
    </row>
    <row r="313" spans="1:73" s="3" customFormat="1" ht="15" x14ac:dyDescent="0.25">
      <c r="A313" s="201" t="s">
        <v>371</v>
      </c>
      <c r="B313" s="202"/>
      <c r="C313" s="202"/>
      <c r="D313" s="202"/>
      <c r="E313" s="202"/>
      <c r="F313" s="202"/>
      <c r="G313" s="202"/>
      <c r="H313" s="202"/>
      <c r="I313" s="202"/>
      <c r="J313" s="202"/>
      <c r="K313" s="203"/>
      <c r="L313" s="57">
        <v>660638.32999999996</v>
      </c>
      <c r="M313" s="57"/>
      <c r="N313" s="57"/>
      <c r="O313" s="57"/>
      <c r="BS313" s="40"/>
      <c r="BT313" s="2" t="s">
        <v>371</v>
      </c>
    </row>
    <row r="314" spans="1:73" s="3" customFormat="1" ht="15" x14ac:dyDescent="0.25">
      <c r="A314" s="201" t="s">
        <v>372</v>
      </c>
      <c r="B314" s="202"/>
      <c r="C314" s="202"/>
      <c r="D314" s="202"/>
      <c r="E314" s="202"/>
      <c r="F314" s="202"/>
      <c r="G314" s="202"/>
      <c r="H314" s="202"/>
      <c r="I314" s="202"/>
      <c r="J314" s="202"/>
      <c r="K314" s="203"/>
      <c r="L314" s="57">
        <v>640808.14</v>
      </c>
      <c r="M314" s="57"/>
      <c r="N314" s="57"/>
      <c r="O314" s="57"/>
      <c r="BS314" s="40"/>
      <c r="BT314" s="2" t="s">
        <v>372</v>
      </c>
    </row>
    <row r="315" spans="1:73" s="3" customFormat="1" ht="15" x14ac:dyDescent="0.25">
      <c r="A315" s="201" t="s">
        <v>373</v>
      </c>
      <c r="B315" s="202"/>
      <c r="C315" s="202"/>
      <c r="D315" s="202"/>
      <c r="E315" s="202"/>
      <c r="F315" s="202"/>
      <c r="G315" s="202"/>
      <c r="H315" s="202"/>
      <c r="I315" s="202"/>
      <c r="J315" s="202"/>
      <c r="K315" s="203"/>
      <c r="L315" s="57">
        <v>337054.86</v>
      </c>
      <c r="M315" s="57"/>
      <c r="N315" s="57"/>
      <c r="O315" s="57"/>
      <c r="BS315" s="40"/>
      <c r="BT315" s="2" t="s">
        <v>373</v>
      </c>
    </row>
    <row r="316" spans="1:73" s="3" customFormat="1" ht="15" x14ac:dyDescent="0.25">
      <c r="A316" s="201" t="s">
        <v>374</v>
      </c>
      <c r="B316" s="202"/>
      <c r="C316" s="202"/>
      <c r="D316" s="202"/>
      <c r="E316" s="202"/>
      <c r="F316" s="202"/>
      <c r="G316" s="202"/>
      <c r="H316" s="202"/>
      <c r="I316" s="202"/>
      <c r="J316" s="202"/>
      <c r="K316" s="203"/>
      <c r="L316" s="57">
        <f>L309*0.052</f>
        <v>98591.736879999997</v>
      </c>
      <c r="M316" s="57"/>
      <c r="N316" s="57"/>
      <c r="O316" s="57"/>
      <c r="BS316" s="40"/>
      <c r="BT316" s="2" t="s">
        <v>374</v>
      </c>
    </row>
    <row r="317" spans="1:73" s="3" customFormat="1" ht="15" x14ac:dyDescent="0.25">
      <c r="A317" s="204" t="s">
        <v>367</v>
      </c>
      <c r="B317" s="205"/>
      <c r="C317" s="205"/>
      <c r="D317" s="205"/>
      <c r="E317" s="205"/>
      <c r="F317" s="205"/>
      <c r="G317" s="205"/>
      <c r="H317" s="205"/>
      <c r="I317" s="205"/>
      <c r="J317" s="205"/>
      <c r="K317" s="206"/>
      <c r="L317" s="38">
        <f>L309+L316</f>
        <v>1994586.6768799999</v>
      </c>
      <c r="M317" s="38"/>
      <c r="N317" s="38"/>
      <c r="O317" s="38"/>
      <c r="BS317" s="40"/>
      <c r="BU317" s="40" t="s">
        <v>367</v>
      </c>
    </row>
    <row r="318" spans="1:73" s="3" customFormat="1" ht="15" x14ac:dyDescent="0.25">
      <c r="A318" s="201" t="s">
        <v>375</v>
      </c>
      <c r="B318" s="202"/>
      <c r="C318" s="202"/>
      <c r="D318" s="202"/>
      <c r="E318" s="202"/>
      <c r="F318" s="202"/>
      <c r="G318" s="202"/>
      <c r="H318" s="202"/>
      <c r="I318" s="202"/>
      <c r="J318" s="202"/>
      <c r="K318" s="203"/>
      <c r="L318" s="57">
        <f>L317*0.021</f>
        <v>41886.320214480002</v>
      </c>
      <c r="M318" s="57"/>
      <c r="N318" s="57"/>
      <c r="O318" s="57"/>
      <c r="BS318" s="40"/>
      <c r="BT318" s="2" t="s">
        <v>375</v>
      </c>
      <c r="BU318" s="40"/>
    </row>
    <row r="319" spans="1:73" s="3" customFormat="1" ht="15" x14ac:dyDescent="0.25">
      <c r="A319" s="201" t="s">
        <v>376</v>
      </c>
      <c r="B319" s="202"/>
      <c r="C319" s="202"/>
      <c r="D319" s="202"/>
      <c r="E319" s="202"/>
      <c r="F319" s="202"/>
      <c r="G319" s="202"/>
      <c r="H319" s="202"/>
      <c r="I319" s="202"/>
      <c r="J319" s="202"/>
      <c r="K319" s="203"/>
      <c r="L319" s="57">
        <f>L317*0.035</f>
        <v>69810.533690800003</v>
      </c>
      <c r="M319" s="57"/>
      <c r="N319" s="57"/>
      <c r="O319" s="57"/>
      <c r="BS319" s="40"/>
      <c r="BT319" s="2" t="s">
        <v>376</v>
      </c>
      <c r="BU319" s="40"/>
    </row>
    <row r="320" spans="1:73" s="3" customFormat="1" ht="15" x14ac:dyDescent="0.25">
      <c r="A320" s="201" t="s">
        <v>377</v>
      </c>
      <c r="B320" s="202"/>
      <c r="C320" s="202"/>
      <c r="D320" s="202"/>
      <c r="E320" s="202"/>
      <c r="F320" s="202"/>
      <c r="G320" s="202"/>
      <c r="H320" s="202"/>
      <c r="I320" s="202"/>
      <c r="J320" s="202"/>
      <c r="K320" s="203"/>
      <c r="L320" s="57">
        <f>L317*0.025</f>
        <v>49864.666922000004</v>
      </c>
      <c r="M320" s="57"/>
      <c r="N320" s="57"/>
      <c r="O320" s="57"/>
      <c r="BS320" s="40"/>
      <c r="BT320" s="2" t="s">
        <v>377</v>
      </c>
      <c r="BU320" s="40"/>
    </row>
    <row r="321" spans="1:95" s="3" customFormat="1" ht="15" x14ac:dyDescent="0.25">
      <c r="A321" s="201" t="s">
        <v>378</v>
      </c>
      <c r="B321" s="202"/>
      <c r="C321" s="202"/>
      <c r="D321" s="202"/>
      <c r="E321" s="202"/>
      <c r="F321" s="202"/>
      <c r="G321" s="202"/>
      <c r="H321" s="202"/>
      <c r="I321" s="202"/>
      <c r="J321" s="202"/>
      <c r="K321" s="203"/>
      <c r="L321" s="57">
        <f>L317*0.02</f>
        <v>39891.733537599997</v>
      </c>
      <c r="M321" s="57"/>
      <c r="N321" s="57"/>
      <c r="O321" s="57"/>
      <c r="BS321" s="40"/>
      <c r="BT321" s="2" t="s">
        <v>378</v>
      </c>
      <c r="BU321" s="40"/>
    </row>
    <row r="322" spans="1:95" s="3" customFormat="1" ht="15" x14ac:dyDescent="0.25">
      <c r="A322" s="204" t="s">
        <v>367</v>
      </c>
      <c r="B322" s="205"/>
      <c r="C322" s="205"/>
      <c r="D322" s="205"/>
      <c r="E322" s="205"/>
      <c r="F322" s="205"/>
      <c r="G322" s="205"/>
      <c r="H322" s="205"/>
      <c r="I322" s="205"/>
      <c r="J322" s="205"/>
      <c r="K322" s="206"/>
      <c r="L322" s="38">
        <f>L317+L318+L319+L320+L321</f>
        <v>2196039.9312448795</v>
      </c>
      <c r="M322" s="38"/>
      <c r="N322" s="38"/>
      <c r="O322" s="38"/>
      <c r="BS322" s="40"/>
      <c r="BU322" s="40" t="s">
        <v>367</v>
      </c>
    </row>
    <row r="323" spans="1:95" s="3" customFormat="1" ht="15" x14ac:dyDescent="0.25">
      <c r="A323" s="201" t="s">
        <v>379</v>
      </c>
      <c r="B323" s="202"/>
      <c r="C323" s="202"/>
      <c r="D323" s="202"/>
      <c r="E323" s="202"/>
      <c r="F323" s="202"/>
      <c r="G323" s="202"/>
      <c r="H323" s="202"/>
      <c r="I323" s="202"/>
      <c r="J323" s="202"/>
      <c r="K323" s="203"/>
      <c r="L323" s="57">
        <f>L322*0.03</f>
        <v>65881.197937346384</v>
      </c>
      <c r="M323" s="57"/>
      <c r="N323" s="57"/>
      <c r="O323" s="57"/>
      <c r="BS323" s="40"/>
      <c r="BT323" s="2" t="s">
        <v>379</v>
      </c>
      <c r="BU323" s="40"/>
    </row>
    <row r="324" spans="1:95" s="3" customFormat="1" ht="15" x14ac:dyDescent="0.25">
      <c r="A324" s="204" t="s">
        <v>2240</v>
      </c>
      <c r="B324" s="205"/>
      <c r="C324" s="205"/>
      <c r="D324" s="205"/>
      <c r="E324" s="205"/>
      <c r="F324" s="205"/>
      <c r="G324" s="205"/>
      <c r="H324" s="205"/>
      <c r="I324" s="205"/>
      <c r="J324" s="205"/>
      <c r="K324" s="206"/>
      <c r="L324" s="38">
        <f>L322+L323</f>
        <v>2261921.129182226</v>
      </c>
      <c r="M324" s="38"/>
      <c r="N324" s="38"/>
      <c r="O324" s="38"/>
      <c r="P324" s="67"/>
      <c r="Q324" s="67"/>
      <c r="R324" s="67"/>
      <c r="S324" s="67"/>
      <c r="T324" s="67"/>
      <c r="U324" s="67"/>
      <c r="V324" s="67"/>
      <c r="W324" s="67"/>
      <c r="X324" s="67"/>
      <c r="Y324" s="67"/>
      <c r="Z324" s="67"/>
      <c r="AA324" s="67"/>
      <c r="AB324" s="67"/>
      <c r="AC324" s="67"/>
      <c r="AD324" s="67"/>
      <c r="AE324" s="67"/>
      <c r="AF324" s="67"/>
      <c r="AG324" s="67"/>
      <c r="AH324" s="67"/>
      <c r="AI324" s="67"/>
      <c r="AJ324" s="67"/>
      <c r="AK324" s="67"/>
      <c r="AL324" s="67"/>
      <c r="AM324" s="67"/>
      <c r="AN324" s="67"/>
      <c r="AO324" s="67"/>
      <c r="AP324" s="67"/>
      <c r="AQ324" s="67"/>
      <c r="AR324" s="67"/>
      <c r="AS324" s="67"/>
      <c r="AT324" s="67"/>
      <c r="AU324" s="67"/>
      <c r="AV324" s="67"/>
      <c r="AW324" s="67"/>
      <c r="AX324" s="67"/>
      <c r="AY324" s="67"/>
      <c r="AZ324" s="67"/>
      <c r="BA324" s="67"/>
      <c r="BB324" s="67"/>
      <c r="BC324" s="67"/>
      <c r="BD324" s="67"/>
      <c r="BE324" s="67"/>
      <c r="BF324" s="67"/>
      <c r="BG324" s="67"/>
      <c r="BH324" s="67"/>
      <c r="BI324" s="67"/>
      <c r="BJ324" s="67"/>
      <c r="BK324" s="67"/>
      <c r="BL324" s="67"/>
      <c r="BM324" s="67"/>
      <c r="BN324" s="67"/>
      <c r="BO324" s="67"/>
      <c r="BP324" s="67"/>
      <c r="BQ324" s="67"/>
      <c r="BR324" s="67"/>
      <c r="BS324" s="67"/>
      <c r="BT324" s="67"/>
      <c r="BU324" s="67" t="s">
        <v>380</v>
      </c>
      <c r="BV324" s="67"/>
      <c r="BW324" s="67"/>
    </row>
    <row r="325" spans="1:95" s="115" customFormat="1" ht="15" customHeight="1" x14ac:dyDescent="0.25">
      <c r="A325" s="209" t="s">
        <v>945</v>
      </c>
      <c r="B325" s="209"/>
      <c r="C325" s="209"/>
      <c r="D325" s="209"/>
      <c r="E325" s="209"/>
      <c r="F325" s="209"/>
      <c r="G325" s="209"/>
      <c r="H325" s="209"/>
      <c r="I325" s="209"/>
      <c r="J325" s="209"/>
      <c r="K325" s="209"/>
      <c r="L325" s="112">
        <f>L311*1.052*1.021*1.035*1.025*1.02*1.03</f>
        <v>203528.2211667306</v>
      </c>
      <c r="M325" s="113"/>
      <c r="N325" s="114"/>
      <c r="O325" s="114"/>
      <c r="P325" s="67"/>
      <c r="Q325" s="67"/>
      <c r="R325" s="67"/>
      <c r="S325" s="67"/>
      <c r="T325" s="67"/>
      <c r="U325" s="67"/>
      <c r="V325" s="67"/>
      <c r="W325" s="67"/>
      <c r="X325" s="67"/>
      <c r="Y325" s="67"/>
      <c r="Z325" s="67"/>
      <c r="AA325" s="67"/>
      <c r="AB325" s="67"/>
      <c r="AC325" s="67"/>
      <c r="AD325" s="67"/>
      <c r="AE325" s="67"/>
      <c r="AF325" s="67"/>
      <c r="AG325" s="67"/>
      <c r="AH325" s="67"/>
      <c r="AI325" s="67"/>
      <c r="AJ325" s="67"/>
      <c r="AK325" s="67"/>
      <c r="AL325" s="67"/>
      <c r="AM325" s="67"/>
      <c r="AN325" s="67"/>
      <c r="AO325" s="67"/>
      <c r="AP325" s="67"/>
      <c r="AQ325" s="67"/>
      <c r="AR325" s="67"/>
      <c r="AS325" s="67"/>
      <c r="AT325" s="67"/>
      <c r="AU325" s="67"/>
      <c r="AV325" s="67"/>
      <c r="AW325" s="67"/>
      <c r="AX325" s="67"/>
      <c r="AY325" s="67"/>
      <c r="AZ325" s="67"/>
      <c r="BA325" s="67"/>
      <c r="BB325" s="67"/>
      <c r="BC325" s="67"/>
      <c r="BD325" s="67"/>
      <c r="BE325" s="67"/>
      <c r="BF325" s="67"/>
      <c r="BG325" s="67"/>
      <c r="BH325" s="67"/>
      <c r="BI325" s="67"/>
      <c r="BJ325" s="67"/>
      <c r="BK325" s="67"/>
      <c r="BL325" s="67"/>
      <c r="BM325" s="67"/>
      <c r="BN325" s="67"/>
      <c r="BO325" s="67"/>
      <c r="BP325" s="67"/>
      <c r="BQ325" s="67"/>
      <c r="BR325" s="67"/>
      <c r="BS325" s="67"/>
      <c r="BT325" s="67"/>
      <c r="BU325" s="67"/>
      <c r="BV325" s="67"/>
      <c r="BW325" s="67"/>
      <c r="CG325" s="116"/>
      <c r="CI325" s="116" t="s">
        <v>380</v>
      </c>
      <c r="CK325" s="117"/>
      <c r="CL325" s="118"/>
      <c r="CM325" s="118"/>
      <c r="CN325" s="118"/>
      <c r="CO325" s="118"/>
      <c r="CP325" s="118"/>
      <c r="CQ325" s="118"/>
    </row>
    <row r="326" spans="1:95" s="115" customFormat="1" ht="15" customHeight="1" x14ac:dyDescent="0.25">
      <c r="A326" s="209" t="s">
        <v>2237</v>
      </c>
      <c r="B326" s="209"/>
      <c r="C326" s="209"/>
      <c r="D326" s="209"/>
      <c r="E326" s="209"/>
      <c r="F326" s="209"/>
      <c r="G326" s="209"/>
      <c r="H326" s="209"/>
      <c r="I326" s="209"/>
      <c r="J326" s="209"/>
      <c r="K326" s="209"/>
      <c r="L326" s="112">
        <f>L324-L325</f>
        <v>2058392.9080154954</v>
      </c>
      <c r="M326" s="113"/>
      <c r="N326" s="114"/>
      <c r="O326" s="114"/>
      <c r="P326" s="67"/>
      <c r="Q326" s="67"/>
      <c r="R326" s="67"/>
      <c r="S326" s="67"/>
      <c r="T326" s="67"/>
      <c r="U326" s="67"/>
      <c r="V326" s="67"/>
      <c r="W326" s="67"/>
      <c r="X326" s="67"/>
      <c r="Y326" s="67"/>
      <c r="Z326" s="67"/>
      <c r="AA326" s="67"/>
      <c r="AB326" s="67"/>
      <c r="AC326" s="67"/>
      <c r="AD326" s="67"/>
      <c r="AE326" s="67"/>
      <c r="AF326" s="67"/>
      <c r="AG326" s="67"/>
      <c r="AH326" s="67"/>
      <c r="AI326" s="67"/>
      <c r="AJ326" s="67"/>
      <c r="AK326" s="67"/>
      <c r="AL326" s="67"/>
      <c r="AM326" s="67"/>
      <c r="AN326" s="67"/>
      <c r="AO326" s="67"/>
      <c r="AP326" s="67"/>
      <c r="AQ326" s="67"/>
      <c r="AR326" s="67"/>
      <c r="AS326" s="67"/>
      <c r="AT326" s="67"/>
      <c r="AU326" s="67"/>
      <c r="AV326" s="67"/>
      <c r="AW326" s="67"/>
      <c r="AX326" s="67"/>
      <c r="AY326" s="67"/>
      <c r="AZ326" s="67"/>
      <c r="BA326" s="67"/>
      <c r="BB326" s="67"/>
      <c r="BC326" s="67"/>
      <c r="BD326" s="67"/>
      <c r="BE326" s="67"/>
      <c r="BF326" s="67"/>
      <c r="BG326" s="67"/>
      <c r="BH326" s="67"/>
      <c r="BI326" s="67"/>
      <c r="BJ326" s="67"/>
      <c r="BK326" s="67"/>
      <c r="BL326" s="67"/>
      <c r="BM326" s="67"/>
      <c r="BN326" s="67"/>
      <c r="BO326" s="67"/>
      <c r="BP326" s="67"/>
      <c r="BQ326" s="67"/>
      <c r="BR326" s="67"/>
      <c r="BS326" s="67"/>
      <c r="BT326" s="67"/>
      <c r="BU326" s="67"/>
      <c r="BV326" s="67"/>
      <c r="BW326" s="67"/>
      <c r="CG326" s="116"/>
      <c r="CI326" s="116" t="s">
        <v>380</v>
      </c>
      <c r="CK326" s="117"/>
      <c r="CL326" s="118"/>
      <c r="CM326" s="118"/>
      <c r="CN326" s="118"/>
      <c r="CO326" s="118"/>
      <c r="CP326" s="118"/>
      <c r="CQ326" s="118"/>
    </row>
    <row r="327" spans="1:95" s="67" customFormat="1" ht="15" customHeight="1" x14ac:dyDescent="0.25">
      <c r="A327" s="210" t="s">
        <v>2238</v>
      </c>
      <c r="B327" s="211"/>
      <c r="C327" s="211"/>
      <c r="D327" s="211"/>
      <c r="E327" s="211"/>
      <c r="F327" s="211"/>
      <c r="G327" s="211"/>
      <c r="H327" s="211"/>
      <c r="I327" s="211"/>
      <c r="J327" s="211"/>
      <c r="K327" s="212"/>
      <c r="L327" s="119">
        <f>'02-03-01_СМР_Каб.жур'!L272</f>
        <v>1</v>
      </c>
      <c r="M327" s="88"/>
      <c r="N327" s="120"/>
      <c r="O327" s="88"/>
      <c r="CG327" s="98"/>
      <c r="CH327" s="105" t="s">
        <v>379</v>
      </c>
      <c r="CI327" s="98"/>
      <c r="CK327" s="121"/>
    </row>
    <row r="328" spans="1:95" s="67" customFormat="1" ht="28.5" customHeight="1" x14ac:dyDescent="0.25">
      <c r="A328" s="213" t="s">
        <v>2239</v>
      </c>
      <c r="B328" s="213"/>
      <c r="C328" s="213"/>
      <c r="D328" s="213"/>
      <c r="E328" s="213"/>
      <c r="F328" s="213"/>
      <c r="G328" s="213"/>
      <c r="H328" s="213"/>
      <c r="I328" s="213"/>
      <c r="J328" s="213"/>
      <c r="K328" s="213"/>
      <c r="L328" s="122">
        <f>L325+L326*L327</f>
        <v>2261921.129182226</v>
      </c>
      <c r="M328" s="123"/>
      <c r="N328" s="102"/>
      <c r="O328" s="102"/>
      <c r="CG328" s="98"/>
      <c r="CI328" s="98" t="s">
        <v>380</v>
      </c>
      <c r="CK328" s="124"/>
    </row>
    <row r="329" spans="1:95" s="67" customFormat="1" ht="15" customHeight="1" x14ac:dyDescent="0.25">
      <c r="A329" s="214" t="s">
        <v>381</v>
      </c>
      <c r="B329" s="214"/>
      <c r="C329" s="214"/>
      <c r="D329" s="214"/>
      <c r="E329" s="214"/>
      <c r="F329" s="214"/>
      <c r="G329" s="214"/>
      <c r="H329" s="214"/>
      <c r="I329" s="214"/>
      <c r="J329" s="214"/>
      <c r="K329" s="214"/>
      <c r="L329" s="125">
        <f>L328*0.2</f>
        <v>452384.22583644523</v>
      </c>
      <c r="M329" s="88"/>
      <c r="N329" s="88"/>
      <c r="O329" s="88"/>
      <c r="CG329" s="98"/>
      <c r="CH329" s="105" t="s">
        <v>381</v>
      </c>
      <c r="CI329" s="98"/>
    </row>
    <row r="330" spans="1:95" s="67" customFormat="1" ht="15" customHeight="1" x14ac:dyDescent="0.25">
      <c r="A330" s="213" t="s">
        <v>382</v>
      </c>
      <c r="B330" s="213"/>
      <c r="C330" s="213"/>
      <c r="D330" s="213"/>
      <c r="E330" s="213"/>
      <c r="F330" s="213"/>
      <c r="G330" s="213"/>
      <c r="H330" s="213"/>
      <c r="I330" s="213"/>
      <c r="J330" s="213"/>
      <c r="K330" s="213"/>
      <c r="L330" s="126">
        <f>L328+L329</f>
        <v>2714305.3550186711</v>
      </c>
      <c r="M330" s="102"/>
      <c r="N330" s="102"/>
      <c r="O330" s="102"/>
      <c r="S330" s="67">
        <v>117</v>
      </c>
      <c r="CG330" s="98"/>
      <c r="CI330" s="98"/>
      <c r="CJ330" s="98" t="s">
        <v>382</v>
      </c>
      <c r="CM330" s="121"/>
    </row>
    <row r="331" spans="1:95" s="16" customFormat="1" ht="12.75" customHeight="1" x14ac:dyDescent="0.2">
      <c r="A331" s="207"/>
      <c r="B331" s="207"/>
      <c r="C331" s="207"/>
      <c r="D331" s="207"/>
      <c r="E331" s="207"/>
      <c r="F331" s="207"/>
      <c r="G331" s="207"/>
      <c r="H331" s="207"/>
      <c r="I331" s="207"/>
      <c r="J331" s="207"/>
      <c r="K331" s="207"/>
      <c r="L331" s="207"/>
      <c r="M331" s="207"/>
      <c r="N331" s="207"/>
      <c r="O331" s="207"/>
      <c r="P331" s="58"/>
      <c r="Q331" s="58"/>
      <c r="R331" s="58"/>
      <c r="S331" s="25"/>
      <c r="T331" s="25"/>
      <c r="U331" s="25"/>
      <c r="V331" s="25"/>
      <c r="W331" s="25"/>
      <c r="X331" s="25"/>
      <c r="Y331" s="25"/>
      <c r="Z331" s="25"/>
      <c r="AA331" s="25"/>
      <c r="AB331" s="25"/>
      <c r="AC331" s="25"/>
      <c r="AD331" s="25"/>
      <c r="AE331" s="25"/>
      <c r="AF331" s="25"/>
      <c r="AG331" s="25"/>
      <c r="AH331" s="25"/>
      <c r="AI331" s="25"/>
      <c r="AJ331" s="25"/>
      <c r="AK331" s="25"/>
      <c r="AL331" s="25"/>
      <c r="AM331" s="25"/>
      <c r="AN331" s="25"/>
      <c r="AO331" s="25"/>
      <c r="AP331" s="25"/>
      <c r="AQ331" s="25"/>
      <c r="AR331" s="25"/>
      <c r="AS331" s="25"/>
      <c r="AT331" s="25"/>
      <c r="AU331" s="25"/>
      <c r="AV331" s="25"/>
      <c r="AW331" s="25"/>
      <c r="AX331" s="25"/>
      <c r="AY331" s="25"/>
      <c r="AZ331" s="25"/>
      <c r="BA331" s="25"/>
      <c r="BB331" s="25"/>
      <c r="BC331" s="25"/>
      <c r="BD331" s="25"/>
      <c r="BE331" s="25"/>
      <c r="BF331" s="25"/>
      <c r="BG331" s="25"/>
      <c r="BH331" s="25"/>
      <c r="BI331" s="25"/>
      <c r="BJ331" s="25"/>
      <c r="BK331" s="25"/>
      <c r="BL331" s="25"/>
      <c r="BM331" s="25"/>
      <c r="BN331" s="25"/>
      <c r="BO331" s="25"/>
      <c r="BP331" s="25"/>
      <c r="BQ331" s="25"/>
      <c r="BR331" s="25"/>
      <c r="BS331" s="25"/>
      <c r="BT331" s="25"/>
      <c r="BU331" s="25"/>
      <c r="BV331" s="25"/>
    </row>
    <row r="332" spans="1:95" s="16" customFormat="1" ht="12.75" customHeight="1" x14ac:dyDescent="0.2">
      <c r="A332" s="208"/>
      <c r="B332" s="208"/>
      <c r="C332" s="208"/>
      <c r="D332" s="208"/>
      <c r="E332" s="208"/>
      <c r="F332" s="208"/>
      <c r="G332" s="208"/>
      <c r="H332" s="208"/>
      <c r="I332" s="208"/>
      <c r="J332" s="208"/>
      <c r="K332" s="208"/>
      <c r="L332" s="208"/>
      <c r="M332" s="208"/>
      <c r="N332" s="208"/>
      <c r="O332" s="208"/>
      <c r="P332" s="59"/>
      <c r="Q332" s="59"/>
      <c r="R332" s="59"/>
      <c r="S332" s="25"/>
      <c r="T332" s="25"/>
      <c r="U332" s="25"/>
      <c r="V332" s="25"/>
      <c r="W332" s="25"/>
      <c r="X332" s="25"/>
      <c r="Y332" s="25"/>
      <c r="Z332" s="25"/>
      <c r="AA332" s="25"/>
      <c r="AB332" s="25"/>
      <c r="AC332" s="25"/>
      <c r="AD332" s="25"/>
      <c r="AE332" s="25"/>
      <c r="AF332" s="25"/>
      <c r="AG332" s="25"/>
      <c r="AH332" s="25"/>
      <c r="AI332" s="25"/>
      <c r="AJ332" s="25"/>
      <c r="AK332" s="25"/>
      <c r="AL332" s="25"/>
      <c r="AM332" s="25"/>
      <c r="AN332" s="25"/>
      <c r="AO332" s="25"/>
      <c r="AP332" s="25"/>
      <c r="AQ332" s="25"/>
      <c r="AR332" s="25"/>
      <c r="AS332" s="25"/>
      <c r="AT332" s="25"/>
      <c r="AU332" s="25"/>
      <c r="AV332" s="25"/>
      <c r="AW332" s="25"/>
      <c r="AX332" s="25"/>
      <c r="AY332" s="25"/>
      <c r="AZ332" s="25"/>
      <c r="BA332" s="25"/>
      <c r="BB332" s="25"/>
      <c r="BC332" s="25"/>
      <c r="BD332" s="25"/>
      <c r="BE332" s="25"/>
      <c r="BF332" s="25"/>
      <c r="BG332" s="25"/>
      <c r="BH332" s="25"/>
      <c r="BI332" s="25"/>
      <c r="BJ332" s="25"/>
      <c r="BK332" s="25"/>
      <c r="BL332" s="25"/>
      <c r="BM332" s="25"/>
      <c r="BN332" s="25"/>
      <c r="BO332" s="25"/>
      <c r="BP332" s="25"/>
      <c r="BQ332" s="25"/>
      <c r="BR332" s="25"/>
      <c r="BS332" s="25"/>
      <c r="BT332" s="25"/>
      <c r="BU332" s="25"/>
      <c r="BV332" s="25"/>
    </row>
    <row r="333" spans="1:95" s="16" customFormat="1" ht="13.5" customHeight="1" x14ac:dyDescent="0.25">
      <c r="A333" s="14"/>
      <c r="B333" s="14"/>
      <c r="C333" s="14"/>
      <c r="D333" s="14"/>
      <c r="E333" s="14"/>
      <c r="F333" s="14"/>
      <c r="G333" s="14"/>
      <c r="H333" s="60"/>
      <c r="I333" s="10"/>
      <c r="J333" s="10"/>
      <c r="K333" s="10"/>
      <c r="L333" s="10"/>
      <c r="M333" s="14"/>
      <c r="N333" s="14"/>
      <c r="O333" s="14"/>
      <c r="P333" s="3"/>
      <c r="Q333" s="3"/>
      <c r="R333" s="3"/>
      <c r="S333" s="25"/>
      <c r="T333" s="25"/>
      <c r="U333" s="25"/>
      <c r="V333" s="25"/>
      <c r="W333" s="25"/>
      <c r="X333" s="25"/>
      <c r="Y333" s="25"/>
      <c r="Z333" s="25"/>
      <c r="AA333" s="25"/>
      <c r="AB333" s="25"/>
      <c r="AC333" s="25"/>
      <c r="AD333" s="25"/>
      <c r="AE333" s="25"/>
      <c r="AF333" s="25"/>
      <c r="AG333" s="25"/>
      <c r="AH333" s="25"/>
      <c r="AI333" s="25"/>
      <c r="AJ333" s="25"/>
      <c r="AK333" s="25"/>
      <c r="AL333" s="25"/>
      <c r="AM333" s="25"/>
      <c r="AN333" s="25"/>
      <c r="AO333" s="25"/>
      <c r="AP333" s="25"/>
      <c r="AQ333" s="25"/>
      <c r="AR333" s="25"/>
      <c r="AS333" s="25"/>
      <c r="AT333" s="25"/>
      <c r="AU333" s="25"/>
      <c r="AV333" s="25"/>
      <c r="AW333" s="25"/>
      <c r="AX333" s="25"/>
      <c r="AY333" s="25"/>
      <c r="AZ333" s="25"/>
      <c r="BA333" s="25"/>
      <c r="BB333" s="25"/>
      <c r="BC333" s="25"/>
      <c r="BD333" s="25"/>
      <c r="BE333" s="25"/>
      <c r="BF333" s="25"/>
      <c r="BG333" s="25"/>
      <c r="BH333" s="25"/>
      <c r="BI333" s="25"/>
      <c r="BJ333" s="25"/>
      <c r="BK333" s="25"/>
      <c r="BL333" s="25"/>
      <c r="BM333" s="25"/>
      <c r="BN333" s="25"/>
      <c r="BO333" s="25"/>
      <c r="BP333" s="25"/>
      <c r="BQ333" s="25"/>
      <c r="BR333" s="25"/>
      <c r="BS333" s="25"/>
      <c r="BT333" s="25"/>
      <c r="BU333" s="25"/>
      <c r="BV333" s="25"/>
    </row>
    <row r="334" spans="1:95" s="16" customFormat="1" ht="12.75" customHeight="1" x14ac:dyDescent="0.2">
      <c r="A334" s="207" t="s">
        <v>2241</v>
      </c>
      <c r="B334" s="207"/>
      <c r="C334" s="207"/>
      <c r="D334" s="207"/>
      <c r="E334" s="207"/>
      <c r="F334" s="207"/>
      <c r="G334" s="207"/>
      <c r="H334" s="207"/>
      <c r="I334" s="207"/>
      <c r="J334" s="207"/>
      <c r="K334" s="207"/>
      <c r="L334" s="207"/>
      <c r="M334" s="207"/>
      <c r="N334" s="207"/>
      <c r="O334" s="207"/>
      <c r="P334" s="58"/>
      <c r="Q334" s="58"/>
      <c r="R334" s="58"/>
      <c r="S334" s="25"/>
      <c r="T334" s="25"/>
      <c r="U334" s="25"/>
      <c r="V334" s="25"/>
      <c r="W334" s="25"/>
      <c r="X334" s="25"/>
      <c r="Y334" s="25"/>
      <c r="Z334" s="25"/>
      <c r="AA334" s="25"/>
      <c r="AB334" s="25"/>
      <c r="AC334" s="25"/>
      <c r="AD334" s="25"/>
      <c r="AE334" s="25"/>
      <c r="AF334" s="25"/>
      <c r="AG334" s="25"/>
      <c r="AH334" s="25"/>
      <c r="AI334" s="25"/>
      <c r="AJ334" s="25"/>
      <c r="AK334" s="25"/>
      <c r="AL334" s="25"/>
      <c r="AM334" s="25"/>
      <c r="AN334" s="25"/>
      <c r="AO334" s="25"/>
      <c r="AP334" s="25"/>
      <c r="AQ334" s="25"/>
      <c r="AR334" s="25"/>
      <c r="AS334" s="25"/>
      <c r="AT334" s="25"/>
      <c r="AU334" s="25"/>
      <c r="AV334" s="25"/>
      <c r="AW334" s="25"/>
      <c r="AX334" s="25"/>
      <c r="AY334" s="25"/>
      <c r="AZ334" s="25"/>
      <c r="BA334" s="25"/>
      <c r="BB334" s="25"/>
      <c r="BC334" s="25"/>
      <c r="BD334" s="25"/>
      <c r="BE334" s="25"/>
      <c r="BF334" s="25"/>
      <c r="BG334" s="25"/>
      <c r="BH334" s="25"/>
      <c r="BI334" s="25"/>
      <c r="BJ334" s="25"/>
      <c r="BK334" s="25"/>
      <c r="BL334" s="25"/>
      <c r="BM334" s="25"/>
      <c r="BN334" s="25"/>
      <c r="BO334" s="25"/>
      <c r="BP334" s="25"/>
      <c r="BQ334" s="25"/>
      <c r="BR334" s="25"/>
      <c r="BS334" s="25"/>
      <c r="BT334" s="25"/>
      <c r="BU334" s="25"/>
      <c r="BV334" s="25"/>
    </row>
    <row r="335" spans="1:95" s="16" customFormat="1" ht="12.75" customHeight="1" x14ac:dyDescent="0.2">
      <c r="A335" s="208" t="s">
        <v>383</v>
      </c>
      <c r="B335" s="208"/>
      <c r="C335" s="208"/>
      <c r="D335" s="208"/>
      <c r="E335" s="208"/>
      <c r="F335" s="208"/>
      <c r="G335" s="208"/>
      <c r="H335" s="208"/>
      <c r="I335" s="208"/>
      <c r="J335" s="208"/>
      <c r="K335" s="208"/>
      <c r="L335" s="208"/>
      <c r="M335" s="208"/>
      <c r="N335" s="208"/>
      <c r="O335" s="208"/>
      <c r="P335" s="59"/>
      <c r="Q335" s="59"/>
      <c r="R335" s="59"/>
      <c r="S335" s="25"/>
      <c r="T335" s="25"/>
      <c r="U335" s="25"/>
      <c r="V335" s="25"/>
      <c r="W335" s="25"/>
      <c r="X335" s="25"/>
      <c r="Y335" s="25"/>
      <c r="Z335" s="25"/>
      <c r="AA335" s="25"/>
      <c r="AB335" s="25"/>
      <c r="AC335" s="25"/>
      <c r="AD335" s="25"/>
      <c r="AE335" s="25"/>
      <c r="AF335" s="25"/>
      <c r="AG335" s="25"/>
      <c r="AH335" s="25"/>
      <c r="AI335" s="25"/>
      <c r="AJ335" s="25"/>
      <c r="AK335" s="25"/>
      <c r="AL335" s="25"/>
      <c r="AM335" s="25"/>
      <c r="AN335" s="25"/>
      <c r="AO335" s="25"/>
      <c r="AP335" s="25"/>
      <c r="AQ335" s="25"/>
      <c r="AR335" s="25"/>
      <c r="AS335" s="25"/>
      <c r="AT335" s="25"/>
      <c r="AU335" s="25"/>
      <c r="AV335" s="25"/>
      <c r="AW335" s="25"/>
      <c r="AX335" s="25"/>
      <c r="AY335" s="25"/>
      <c r="AZ335" s="25"/>
      <c r="BA335" s="25"/>
      <c r="BB335" s="25"/>
      <c r="BC335" s="25"/>
      <c r="BD335" s="25"/>
      <c r="BE335" s="25"/>
      <c r="BF335" s="25"/>
      <c r="BG335" s="25"/>
      <c r="BH335" s="25"/>
      <c r="BI335" s="25"/>
      <c r="BJ335" s="25"/>
      <c r="BK335" s="25"/>
      <c r="BL335" s="25"/>
      <c r="BM335" s="25"/>
      <c r="BN335" s="25"/>
      <c r="BO335" s="25"/>
      <c r="BP335" s="25"/>
      <c r="BQ335" s="25"/>
      <c r="BR335" s="25"/>
      <c r="BS335" s="25"/>
      <c r="BT335" s="25"/>
      <c r="BU335" s="25"/>
      <c r="BV335" s="25"/>
    </row>
    <row r="336" spans="1:95" s="16" customFormat="1" ht="13.5" customHeight="1" x14ac:dyDescent="0.25">
      <c r="A336" s="14"/>
      <c r="B336" s="14"/>
      <c r="C336" s="14"/>
      <c r="D336" s="14"/>
      <c r="E336" s="14"/>
      <c r="F336" s="14"/>
      <c r="G336" s="14"/>
      <c r="H336" s="60"/>
      <c r="I336" s="10"/>
      <c r="J336" s="10"/>
      <c r="K336" s="10"/>
      <c r="L336" s="10"/>
      <c r="M336" s="14"/>
      <c r="N336" s="14"/>
      <c r="O336" s="14"/>
      <c r="P336" s="3"/>
      <c r="Q336" s="3"/>
      <c r="R336" s="3"/>
      <c r="S336" s="25"/>
      <c r="T336" s="25"/>
      <c r="U336" s="25"/>
      <c r="V336" s="25"/>
      <c r="W336" s="25"/>
      <c r="X336" s="25"/>
      <c r="Y336" s="25"/>
      <c r="Z336" s="25"/>
      <c r="AA336" s="25"/>
      <c r="AB336" s="25"/>
      <c r="AC336" s="25"/>
      <c r="AD336" s="25"/>
      <c r="AE336" s="25"/>
      <c r="AF336" s="25"/>
      <c r="AG336" s="25"/>
      <c r="AH336" s="25"/>
      <c r="AI336" s="25"/>
      <c r="AJ336" s="25"/>
      <c r="AK336" s="25"/>
      <c r="AL336" s="25"/>
      <c r="AM336" s="25"/>
      <c r="AN336" s="25"/>
      <c r="AO336" s="25"/>
      <c r="AP336" s="25"/>
      <c r="AQ336" s="25"/>
      <c r="AR336" s="25"/>
      <c r="AS336" s="25"/>
      <c r="AT336" s="25"/>
      <c r="AU336" s="25"/>
      <c r="AV336" s="25"/>
      <c r="AW336" s="25"/>
      <c r="AX336" s="25"/>
      <c r="AY336" s="25"/>
      <c r="AZ336" s="25"/>
      <c r="BA336" s="25"/>
      <c r="BB336" s="25"/>
      <c r="BC336" s="25"/>
      <c r="BD336" s="25"/>
      <c r="BE336" s="25"/>
      <c r="BF336" s="25"/>
      <c r="BG336" s="25"/>
      <c r="BH336" s="25"/>
      <c r="BI336" s="25"/>
      <c r="BJ336" s="25"/>
      <c r="BK336" s="25"/>
      <c r="BL336" s="25"/>
      <c r="BM336" s="25"/>
      <c r="BN336" s="25"/>
      <c r="BO336" s="25"/>
      <c r="BP336" s="25"/>
      <c r="BQ336" s="25"/>
      <c r="BR336" s="25"/>
      <c r="BS336" s="25"/>
      <c r="BT336" s="25"/>
      <c r="BU336" s="25"/>
      <c r="BV336" s="25"/>
    </row>
    <row r="337" spans="1:74" s="16" customFormat="1" ht="12.75" customHeight="1" x14ac:dyDescent="0.2">
      <c r="A337" s="207" t="s">
        <v>384</v>
      </c>
      <c r="B337" s="207"/>
      <c r="C337" s="207"/>
      <c r="D337" s="207"/>
      <c r="E337" s="207"/>
      <c r="F337" s="207"/>
      <c r="G337" s="207"/>
      <c r="H337" s="207"/>
      <c r="I337" s="207"/>
      <c r="J337" s="207"/>
      <c r="K337" s="207"/>
      <c r="L337" s="207"/>
      <c r="M337" s="207"/>
      <c r="N337" s="207"/>
      <c r="O337" s="207"/>
      <c r="P337" s="58"/>
      <c r="Q337" s="58"/>
      <c r="R337" s="58"/>
      <c r="S337" s="25"/>
      <c r="T337" s="25"/>
      <c r="U337" s="25"/>
      <c r="V337" s="25"/>
      <c r="W337" s="25"/>
      <c r="X337" s="25"/>
      <c r="Y337" s="25"/>
      <c r="Z337" s="25"/>
      <c r="AA337" s="25"/>
      <c r="AB337" s="25"/>
      <c r="AC337" s="25"/>
      <c r="AD337" s="25"/>
      <c r="AE337" s="25"/>
      <c r="AF337" s="25"/>
      <c r="AG337" s="25"/>
      <c r="AH337" s="25"/>
      <c r="AI337" s="25"/>
      <c r="AJ337" s="25"/>
      <c r="AK337" s="25"/>
      <c r="AL337" s="25"/>
      <c r="AM337" s="25"/>
      <c r="AN337" s="25"/>
      <c r="AO337" s="25"/>
      <c r="AP337" s="25"/>
      <c r="AQ337" s="25"/>
      <c r="AR337" s="25"/>
      <c r="AS337" s="25"/>
      <c r="AT337" s="25"/>
      <c r="AU337" s="25"/>
      <c r="AV337" s="25"/>
      <c r="AW337" s="25"/>
      <c r="AX337" s="25"/>
      <c r="AY337" s="25"/>
      <c r="AZ337" s="25"/>
      <c r="BA337" s="25"/>
      <c r="BB337" s="25"/>
      <c r="BC337" s="25"/>
      <c r="BD337" s="25"/>
      <c r="BE337" s="25"/>
      <c r="BF337" s="25"/>
      <c r="BG337" s="25"/>
      <c r="BH337" s="25"/>
      <c r="BI337" s="25"/>
      <c r="BJ337" s="25"/>
      <c r="BK337" s="25"/>
      <c r="BL337" s="25"/>
      <c r="BM337" s="25"/>
      <c r="BN337" s="25"/>
      <c r="BO337" s="25"/>
      <c r="BP337" s="25"/>
      <c r="BQ337" s="25"/>
      <c r="BR337" s="25"/>
      <c r="BS337" s="25"/>
      <c r="BT337" s="25"/>
      <c r="BU337" s="25"/>
      <c r="BV337" s="25"/>
    </row>
    <row r="338" spans="1:74" s="16" customFormat="1" ht="12.75" customHeight="1" x14ac:dyDescent="0.2">
      <c r="A338" s="208" t="s">
        <v>383</v>
      </c>
      <c r="B338" s="208"/>
      <c r="C338" s="208"/>
      <c r="D338" s="208"/>
      <c r="E338" s="208"/>
      <c r="F338" s="208"/>
      <c r="G338" s="208"/>
      <c r="H338" s="208"/>
      <c r="I338" s="208"/>
      <c r="J338" s="208"/>
      <c r="K338" s="208"/>
      <c r="L338" s="208"/>
      <c r="M338" s="208"/>
      <c r="N338" s="208"/>
      <c r="O338" s="208"/>
      <c r="P338" s="59"/>
      <c r="Q338" s="59"/>
      <c r="R338" s="59"/>
      <c r="S338" s="25"/>
      <c r="T338" s="25"/>
      <c r="U338" s="25"/>
      <c r="V338" s="25"/>
      <c r="W338" s="25"/>
      <c r="X338" s="25"/>
      <c r="Y338" s="25"/>
      <c r="Z338" s="25"/>
      <c r="AA338" s="25"/>
      <c r="AB338" s="25"/>
      <c r="AC338" s="25"/>
      <c r="AD338" s="25"/>
      <c r="AE338" s="25"/>
      <c r="AF338" s="25"/>
      <c r="AG338" s="25"/>
      <c r="AH338" s="25"/>
      <c r="AI338" s="25"/>
      <c r="AJ338" s="25"/>
      <c r="AK338" s="25"/>
      <c r="AL338" s="25"/>
      <c r="AM338" s="25"/>
      <c r="AN338" s="25"/>
      <c r="AO338" s="25"/>
      <c r="AP338" s="25"/>
      <c r="AQ338" s="25"/>
      <c r="AR338" s="25"/>
      <c r="AS338" s="25"/>
      <c r="AT338" s="25"/>
      <c r="AU338" s="25"/>
      <c r="AV338" s="25"/>
      <c r="AW338" s="25"/>
      <c r="AX338" s="25"/>
      <c r="AY338" s="25"/>
      <c r="AZ338" s="25"/>
      <c r="BA338" s="25"/>
      <c r="BB338" s="25"/>
      <c r="BC338" s="25"/>
      <c r="BD338" s="25"/>
      <c r="BE338" s="25"/>
      <c r="BF338" s="25"/>
      <c r="BG338" s="25"/>
      <c r="BH338" s="25"/>
      <c r="BI338" s="25"/>
      <c r="BJ338" s="25"/>
      <c r="BK338" s="25"/>
      <c r="BL338" s="25"/>
      <c r="BM338" s="25"/>
      <c r="BN338" s="25"/>
      <c r="BO338" s="25"/>
      <c r="BP338" s="25"/>
      <c r="BQ338" s="25"/>
      <c r="BR338" s="25"/>
      <c r="BS338" s="25"/>
      <c r="BT338" s="25"/>
      <c r="BU338" s="25"/>
      <c r="BV338" s="25"/>
    </row>
    <row r="339" spans="1:74" s="16" customFormat="1" ht="13.5" customHeight="1" x14ac:dyDescent="0.25">
      <c r="A339" s="14"/>
      <c r="B339" s="14"/>
      <c r="C339" s="14"/>
      <c r="D339" s="14"/>
      <c r="E339" s="14"/>
      <c r="F339" s="14"/>
      <c r="G339" s="14"/>
      <c r="H339" s="60"/>
      <c r="I339" s="10"/>
      <c r="J339" s="10"/>
      <c r="K339" s="10"/>
      <c r="L339" s="10"/>
      <c r="M339" s="14"/>
      <c r="N339" s="14"/>
      <c r="O339" s="14"/>
      <c r="P339" s="3"/>
      <c r="Q339" s="3"/>
      <c r="R339" s="3"/>
      <c r="S339" s="25"/>
      <c r="T339" s="25"/>
      <c r="U339" s="25"/>
      <c r="V339" s="25"/>
      <c r="W339" s="25"/>
      <c r="X339" s="25"/>
      <c r="Y339" s="25"/>
      <c r="Z339" s="25"/>
      <c r="AA339" s="25"/>
      <c r="AB339" s="25"/>
      <c r="AC339" s="25"/>
      <c r="AD339" s="25"/>
      <c r="AE339" s="25"/>
      <c r="AF339" s="25"/>
      <c r="AG339" s="25"/>
      <c r="AH339" s="25"/>
      <c r="AI339" s="25"/>
      <c r="AJ339" s="25"/>
      <c r="AK339" s="25"/>
      <c r="AL339" s="25"/>
      <c r="AM339" s="25"/>
      <c r="AN339" s="25"/>
      <c r="AO339" s="25"/>
      <c r="AP339" s="25"/>
      <c r="AQ339" s="25"/>
      <c r="AR339" s="25"/>
      <c r="AS339" s="25"/>
      <c r="AT339" s="25"/>
      <c r="AU339" s="25"/>
      <c r="AV339" s="25"/>
      <c r="AW339" s="25"/>
      <c r="AX339" s="25"/>
      <c r="AY339" s="25"/>
      <c r="AZ339" s="25"/>
      <c r="BA339" s="25"/>
      <c r="BB339" s="25"/>
      <c r="BC339" s="25"/>
      <c r="BD339" s="25"/>
      <c r="BE339" s="25"/>
      <c r="BF339" s="25"/>
      <c r="BG339" s="25"/>
      <c r="BH339" s="25"/>
      <c r="BI339" s="25"/>
      <c r="BJ339" s="25"/>
      <c r="BK339" s="25"/>
      <c r="BL339" s="25"/>
      <c r="BM339" s="25"/>
      <c r="BN339" s="25"/>
      <c r="BO339" s="25"/>
      <c r="BP339" s="25"/>
      <c r="BQ339" s="25"/>
      <c r="BR339" s="25"/>
      <c r="BS339" s="25"/>
      <c r="BT339" s="25"/>
      <c r="BU339" s="25"/>
      <c r="BV339" s="25"/>
    </row>
    <row r="340" spans="1:74" s="3" customFormat="1" ht="15" x14ac:dyDescent="0.25">
      <c r="A340" s="4"/>
      <c r="B340" s="4"/>
      <c r="C340" s="4"/>
      <c r="D340" s="4"/>
      <c r="E340" s="4"/>
      <c r="F340" s="4"/>
      <c r="G340" s="4"/>
      <c r="H340" s="14"/>
      <c r="I340" s="61"/>
      <c r="J340" s="61"/>
      <c r="K340" s="61"/>
      <c r="L340" s="61"/>
      <c r="M340" s="4"/>
      <c r="N340" s="4"/>
      <c r="O340" s="4"/>
    </row>
  </sheetData>
  <mergeCells count="275">
    <mergeCell ref="A334:O334"/>
    <mergeCell ref="A335:O335"/>
    <mergeCell ref="A337:O337"/>
    <mergeCell ref="A338:O338"/>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5:E55"/>
    <mergeCell ref="C56:E56"/>
    <mergeCell ref="C57:E57"/>
    <mergeCell ref="C58:E58"/>
    <mergeCell ref="C59:E59"/>
    <mergeCell ref="C70:E70"/>
    <mergeCell ref="C71:E71"/>
    <mergeCell ref="C72:E72"/>
    <mergeCell ref="C73:E73"/>
    <mergeCell ref="C74:E74"/>
    <mergeCell ref="C65:E65"/>
    <mergeCell ref="C66:E66"/>
    <mergeCell ref="C67:E67"/>
    <mergeCell ref="C68:E68"/>
    <mergeCell ref="C69:E69"/>
    <mergeCell ref="C84:E84"/>
    <mergeCell ref="C85:E85"/>
    <mergeCell ref="C86:E86"/>
    <mergeCell ref="C87:E87"/>
    <mergeCell ref="C88:E88"/>
    <mergeCell ref="C75:E75"/>
    <mergeCell ref="C76:E76"/>
    <mergeCell ref="C81:E81"/>
    <mergeCell ref="C82:E82"/>
    <mergeCell ref="C83:E83"/>
    <mergeCell ref="C94:E94"/>
    <mergeCell ref="C95:E95"/>
    <mergeCell ref="C96:E96"/>
    <mergeCell ref="C97:E97"/>
    <mergeCell ref="C98:E98"/>
    <mergeCell ref="C89:E89"/>
    <mergeCell ref="C90:E90"/>
    <mergeCell ref="C91:E91"/>
    <mergeCell ref="C92:E92"/>
    <mergeCell ref="C93:E93"/>
    <mergeCell ref="C104:E104"/>
    <mergeCell ref="C105:E105"/>
    <mergeCell ref="C106:E106"/>
    <mergeCell ref="A107:O107"/>
    <mergeCell ref="C108:E108"/>
    <mergeCell ref="C99:E99"/>
    <mergeCell ref="C100:E100"/>
    <mergeCell ref="C101:E101"/>
    <mergeCell ref="C102:E102"/>
    <mergeCell ref="C103:E103"/>
    <mergeCell ref="C114:E114"/>
    <mergeCell ref="C115:E115"/>
    <mergeCell ref="C116:E116"/>
    <mergeCell ref="C117:E117"/>
    <mergeCell ref="C118:E118"/>
    <mergeCell ref="C109:E109"/>
    <mergeCell ref="C110:E110"/>
    <mergeCell ref="C111:E111"/>
    <mergeCell ref="C112:E112"/>
    <mergeCell ref="C113:E113"/>
    <mergeCell ref="C124:E124"/>
    <mergeCell ref="C125:E125"/>
    <mergeCell ref="C126:E126"/>
    <mergeCell ref="C127:E127"/>
    <mergeCell ref="A128:O128"/>
    <mergeCell ref="C119:E119"/>
    <mergeCell ref="C120:E120"/>
    <mergeCell ref="C121:E121"/>
    <mergeCell ref="C122:E122"/>
    <mergeCell ref="C123:E123"/>
    <mergeCell ref="C142:E142"/>
    <mergeCell ref="C143:E143"/>
    <mergeCell ref="C144:E144"/>
    <mergeCell ref="C146:E146"/>
    <mergeCell ref="A147:O147"/>
    <mergeCell ref="C129:E129"/>
    <mergeCell ref="C134:E134"/>
    <mergeCell ref="C135:E135"/>
    <mergeCell ref="C136:E136"/>
    <mergeCell ref="C137:E137"/>
    <mergeCell ref="C161:E161"/>
    <mergeCell ref="C162:E162"/>
    <mergeCell ref="C163:E163"/>
    <mergeCell ref="C164:E164"/>
    <mergeCell ref="C166:E166"/>
    <mergeCell ref="C148:E148"/>
    <mergeCell ref="C153:E153"/>
    <mergeCell ref="C154:E154"/>
    <mergeCell ref="A155:O155"/>
    <mergeCell ref="C156:E156"/>
    <mergeCell ref="C177:E177"/>
    <mergeCell ref="C178:E178"/>
    <mergeCell ref="C179:E179"/>
    <mergeCell ref="A180:O180"/>
    <mergeCell ref="C181:E181"/>
    <mergeCell ref="C168:E168"/>
    <mergeCell ref="C169:E169"/>
    <mergeCell ref="C170:E170"/>
    <mergeCell ref="A171:O171"/>
    <mergeCell ref="C172:E172"/>
    <mergeCell ref="C190:E190"/>
    <mergeCell ref="A191:O191"/>
    <mergeCell ref="C192:E192"/>
    <mergeCell ref="C197:E197"/>
    <mergeCell ref="C198:E198"/>
    <mergeCell ref="C185:E185"/>
    <mergeCell ref="C186:E186"/>
    <mergeCell ref="C187:E187"/>
    <mergeCell ref="C188:E188"/>
    <mergeCell ref="C189:E189"/>
    <mergeCell ref="C208:E208"/>
    <mergeCell ref="C209:E209"/>
    <mergeCell ref="C210:E210"/>
    <mergeCell ref="C211:E211"/>
    <mergeCell ref="C212:E212"/>
    <mergeCell ref="A199:O199"/>
    <mergeCell ref="C200:E200"/>
    <mergeCell ref="C205:E205"/>
    <mergeCell ref="C206:E206"/>
    <mergeCell ref="C207:E207"/>
    <mergeCell ref="C222:E222"/>
    <mergeCell ref="C223:E223"/>
    <mergeCell ref="C224:E224"/>
    <mergeCell ref="C225:E225"/>
    <mergeCell ref="C226:E226"/>
    <mergeCell ref="C213:E213"/>
    <mergeCell ref="C214:E214"/>
    <mergeCell ref="C215:E215"/>
    <mergeCell ref="C216:E216"/>
    <mergeCell ref="C221:E221"/>
    <mergeCell ref="C236:E236"/>
    <mergeCell ref="C237:E237"/>
    <mergeCell ref="C238:E238"/>
    <mergeCell ref="C239:E239"/>
    <mergeCell ref="C240:E240"/>
    <mergeCell ref="C227:E227"/>
    <mergeCell ref="C228:E228"/>
    <mergeCell ref="C233:E233"/>
    <mergeCell ref="C234:E234"/>
    <mergeCell ref="C235:E235"/>
    <mergeCell ref="A246:O246"/>
    <mergeCell ref="C247:E247"/>
    <mergeCell ref="C248:E248"/>
    <mergeCell ref="C249:E249"/>
    <mergeCell ref="C250:E250"/>
    <mergeCell ref="C241:E241"/>
    <mergeCell ref="C242:E242"/>
    <mergeCell ref="C243:E243"/>
    <mergeCell ref="C244:E244"/>
    <mergeCell ref="C245:E245"/>
    <mergeCell ref="C256:E256"/>
    <mergeCell ref="C257:E257"/>
    <mergeCell ref="C258:E258"/>
    <mergeCell ref="C259:E259"/>
    <mergeCell ref="C260:E260"/>
    <mergeCell ref="C251:E251"/>
    <mergeCell ref="C252:E252"/>
    <mergeCell ref="C253:E253"/>
    <mergeCell ref="C254:E254"/>
    <mergeCell ref="C255:E255"/>
    <mergeCell ref="C270:E270"/>
    <mergeCell ref="C271:E271"/>
    <mergeCell ref="A272:O272"/>
    <mergeCell ref="C273:E273"/>
    <mergeCell ref="C278:E278"/>
    <mergeCell ref="C261:E261"/>
    <mergeCell ref="C262:E262"/>
    <mergeCell ref="A263:O263"/>
    <mergeCell ref="C264:E264"/>
    <mergeCell ref="C269:E269"/>
    <mergeCell ref="A284:K284"/>
    <mergeCell ref="A285:K285"/>
    <mergeCell ref="A286:K286"/>
    <mergeCell ref="A287:K287"/>
    <mergeCell ref="A288:K288"/>
    <mergeCell ref="C279:E279"/>
    <mergeCell ref="A280:K280"/>
    <mergeCell ref="A281:K281"/>
    <mergeCell ref="A282:K282"/>
    <mergeCell ref="A283:K283"/>
    <mergeCell ref="A294:K294"/>
    <mergeCell ref="A295:K295"/>
    <mergeCell ref="A296:K296"/>
    <mergeCell ref="A297:K297"/>
    <mergeCell ref="A298:K298"/>
    <mergeCell ref="A289:K289"/>
    <mergeCell ref="A290:K290"/>
    <mergeCell ref="A291:K291"/>
    <mergeCell ref="A292:K292"/>
    <mergeCell ref="A293:K293"/>
    <mergeCell ref="A304:K304"/>
    <mergeCell ref="A305:K305"/>
    <mergeCell ref="A306:K306"/>
    <mergeCell ref="A307:K307"/>
    <mergeCell ref="A308:K308"/>
    <mergeCell ref="A299:K299"/>
    <mergeCell ref="A300:K300"/>
    <mergeCell ref="A301:K301"/>
    <mergeCell ref="A302:K302"/>
    <mergeCell ref="A303:K303"/>
    <mergeCell ref="A314:K314"/>
    <mergeCell ref="A315:K315"/>
    <mergeCell ref="A316:K316"/>
    <mergeCell ref="A317:K317"/>
    <mergeCell ref="A318:K318"/>
    <mergeCell ref="A309:K309"/>
    <mergeCell ref="A310:K310"/>
    <mergeCell ref="A311:K311"/>
    <mergeCell ref="A312:K312"/>
    <mergeCell ref="A313:K313"/>
    <mergeCell ref="A331:O331"/>
    <mergeCell ref="A332:O332"/>
    <mergeCell ref="A324:K324"/>
    <mergeCell ref="A325:K325"/>
    <mergeCell ref="A326:K326"/>
    <mergeCell ref="A319:K319"/>
    <mergeCell ref="A320:K320"/>
    <mergeCell ref="A321:K321"/>
    <mergeCell ref="A322:K322"/>
    <mergeCell ref="A323:K323"/>
    <mergeCell ref="A327:K327"/>
    <mergeCell ref="A328:K328"/>
    <mergeCell ref="A329:K329"/>
    <mergeCell ref="A330:K330"/>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Q212"/>
  <sheetViews>
    <sheetView topLeftCell="A175" workbookViewId="0">
      <selection activeCell="L199" sqref="L19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8" width="172.5703125" style="2" hidden="1" customWidth="1"/>
    <col min="69" max="69" width="34.140625" style="2" hidden="1" customWidth="1"/>
    <col min="70" max="70" width="172.57031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385</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386</v>
      </c>
      <c r="B13" s="171"/>
      <c r="C13" s="171"/>
      <c r="D13" s="171"/>
      <c r="E13" s="171"/>
      <c r="F13" s="171"/>
      <c r="G13" s="171"/>
      <c r="H13" s="171"/>
      <c r="I13" s="171"/>
      <c r="J13" s="171"/>
      <c r="K13" s="171"/>
      <c r="L13" s="171"/>
      <c r="M13" s="171"/>
      <c r="N13" s="171"/>
      <c r="O13" s="171"/>
      <c r="AQ13" s="12" t="s">
        <v>386</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387</v>
      </c>
      <c r="D15" s="178"/>
      <c r="E15" s="178"/>
      <c r="F15" s="178"/>
      <c r="G15" s="178"/>
      <c r="H15" s="15"/>
      <c r="I15" s="15"/>
      <c r="J15" s="15"/>
      <c r="K15" s="15"/>
      <c r="L15" s="15"/>
      <c r="M15" s="15"/>
      <c r="N15" s="15"/>
      <c r="O15" s="15"/>
    </row>
    <row r="16" spans="1:57" s="3" customFormat="1" ht="12.75" customHeight="1" x14ac:dyDescent="0.25">
      <c r="B16" s="16" t="s">
        <v>12</v>
      </c>
      <c r="C16" s="16"/>
      <c r="D16" s="17"/>
      <c r="E16" s="18">
        <v>711.27800000000002</v>
      </c>
      <c r="F16" s="19" t="s">
        <v>13</v>
      </c>
      <c r="H16" s="16"/>
      <c r="I16" s="16"/>
      <c r="J16" s="16"/>
      <c r="K16" s="16"/>
      <c r="L16" s="16"/>
      <c r="M16" s="20"/>
      <c r="N16" s="20"/>
      <c r="O16" s="16"/>
    </row>
    <row r="17" spans="1:69" s="3" customFormat="1" ht="12.75" customHeight="1" x14ac:dyDescent="0.25">
      <c r="B17" s="16" t="s">
        <v>388</v>
      </c>
      <c r="D17" s="17"/>
      <c r="E17" s="18">
        <v>0.13700000000000001</v>
      </c>
      <c r="F17" s="19" t="s">
        <v>13</v>
      </c>
      <c r="H17" s="16"/>
      <c r="I17" s="16"/>
      <c r="J17" s="16"/>
      <c r="K17" s="16"/>
      <c r="L17" s="16"/>
      <c r="M17" s="20"/>
      <c r="N17" s="20"/>
      <c r="O17" s="16"/>
    </row>
    <row r="18" spans="1:69" s="3" customFormat="1" ht="12.75" customHeight="1" x14ac:dyDescent="0.25">
      <c r="B18" s="16" t="s">
        <v>14</v>
      </c>
      <c r="D18" s="17"/>
      <c r="E18" s="18">
        <v>496.70499999999998</v>
      </c>
      <c r="F18" s="19" t="s">
        <v>13</v>
      </c>
      <c r="H18" s="16"/>
      <c r="I18" s="16"/>
      <c r="J18" s="16"/>
      <c r="K18" s="16"/>
      <c r="L18" s="16"/>
      <c r="M18" s="20"/>
      <c r="N18" s="20"/>
      <c r="O18" s="16"/>
    </row>
    <row r="19" spans="1:69" s="3" customFormat="1" ht="12.75" customHeight="1" x14ac:dyDescent="0.25">
      <c r="B19" s="16" t="s">
        <v>15</v>
      </c>
      <c r="C19" s="16"/>
      <c r="D19" s="17"/>
      <c r="E19" s="18">
        <v>180.87700000000001</v>
      </c>
      <c r="F19" s="19" t="s">
        <v>13</v>
      </c>
      <c r="H19" s="16"/>
      <c r="J19" s="16"/>
      <c r="K19" s="16"/>
      <c r="L19" s="16"/>
      <c r="M19" s="21"/>
      <c r="N19" s="5"/>
      <c r="O19" s="22"/>
    </row>
    <row r="20" spans="1:69" s="3" customFormat="1" ht="12.75" customHeight="1" x14ac:dyDescent="0.25">
      <c r="B20" s="16" t="s">
        <v>16</v>
      </c>
      <c r="C20" s="16"/>
      <c r="D20" s="23"/>
      <c r="E20" s="18">
        <v>435.02</v>
      </c>
      <c r="F20" s="19" t="s">
        <v>17</v>
      </c>
      <c r="H20" s="16"/>
      <c r="J20" s="16"/>
      <c r="K20" s="16"/>
      <c r="L20" s="16"/>
      <c r="M20" s="24"/>
      <c r="N20" s="24"/>
      <c r="O20" s="19"/>
    </row>
    <row r="21" spans="1:69" s="3" customFormat="1" ht="15" x14ac:dyDescent="0.25">
      <c r="B21" s="16" t="s">
        <v>18</v>
      </c>
      <c r="C21" s="16"/>
      <c r="E21" s="21"/>
      <c r="F21" s="179"/>
      <c r="G21" s="179"/>
      <c r="H21" s="179"/>
      <c r="I21" s="179"/>
      <c r="J21" s="179"/>
      <c r="K21" s="179"/>
      <c r="L21" s="179"/>
      <c r="M21" s="179"/>
      <c r="N21" s="179"/>
      <c r="O21" s="179"/>
      <c r="BF21" s="25" t="s">
        <v>2</v>
      </c>
      <c r="BG21" s="25" t="s">
        <v>2</v>
      </c>
      <c r="BH21" s="25" t="s">
        <v>2</v>
      </c>
      <c r="BI21" s="25" t="s">
        <v>2</v>
      </c>
      <c r="BJ21" s="25" t="s">
        <v>2</v>
      </c>
      <c r="BK21" s="25" t="s">
        <v>2</v>
      </c>
      <c r="BL21" s="25" t="s">
        <v>2</v>
      </c>
      <c r="BM21" s="25" t="s">
        <v>2</v>
      </c>
      <c r="BN21" s="25" t="s">
        <v>2</v>
      </c>
      <c r="BO21" s="25" t="s">
        <v>2</v>
      </c>
    </row>
    <row r="22" spans="1:69" s="3" customFormat="1" ht="12.75" customHeight="1" x14ac:dyDescent="0.25">
      <c r="A22" s="16"/>
      <c r="B22" s="16"/>
      <c r="D22" s="21"/>
      <c r="E22" s="22"/>
      <c r="F22" s="26"/>
      <c r="G22" s="27"/>
      <c r="H22" s="16"/>
      <c r="I22" s="16"/>
      <c r="J22" s="16"/>
      <c r="K22" s="16"/>
      <c r="L22" s="180"/>
      <c r="M22" s="180"/>
      <c r="N22" s="16"/>
    </row>
    <row r="23" spans="1:69" s="3" customFormat="1" ht="15" x14ac:dyDescent="0.25">
      <c r="A23" s="28"/>
    </row>
    <row r="24" spans="1:69" s="3" customFormat="1" ht="36" customHeight="1" x14ac:dyDescent="0.25">
      <c r="A24" s="181" t="s">
        <v>19</v>
      </c>
      <c r="B24" s="181" t="s">
        <v>20</v>
      </c>
      <c r="C24" s="181" t="s">
        <v>21</v>
      </c>
      <c r="D24" s="181"/>
      <c r="E24" s="181"/>
      <c r="F24" s="182" t="s">
        <v>22</v>
      </c>
      <c r="G24" s="181" t="s">
        <v>23</v>
      </c>
      <c r="H24" s="185" t="s">
        <v>24</v>
      </c>
      <c r="I24" s="186"/>
      <c r="J24" s="187"/>
      <c r="K24" s="182" t="s">
        <v>25</v>
      </c>
      <c r="L24" s="185" t="s">
        <v>26</v>
      </c>
      <c r="M24" s="186"/>
      <c r="N24" s="186"/>
      <c r="O24" s="187"/>
    </row>
    <row r="25" spans="1:69" s="3" customFormat="1" ht="36.75" customHeight="1" x14ac:dyDescent="0.25">
      <c r="A25" s="181"/>
      <c r="B25" s="181"/>
      <c r="C25" s="181"/>
      <c r="D25" s="181"/>
      <c r="E25" s="181"/>
      <c r="F25" s="183"/>
      <c r="G25" s="181"/>
      <c r="H25" s="29" t="s">
        <v>27</v>
      </c>
      <c r="I25" s="29" t="s">
        <v>28</v>
      </c>
      <c r="J25" s="182" t="s">
        <v>29</v>
      </c>
      <c r="K25" s="188"/>
      <c r="L25" s="193" t="s">
        <v>27</v>
      </c>
      <c r="M25" s="193" t="s">
        <v>30</v>
      </c>
      <c r="N25" s="29" t="s">
        <v>28</v>
      </c>
      <c r="O25" s="182" t="s">
        <v>29</v>
      </c>
    </row>
    <row r="26" spans="1:69" s="3" customFormat="1" ht="36" x14ac:dyDescent="0.25">
      <c r="A26" s="181"/>
      <c r="B26" s="181"/>
      <c r="C26" s="181"/>
      <c r="D26" s="181"/>
      <c r="E26" s="181"/>
      <c r="F26" s="184"/>
      <c r="G26" s="181"/>
      <c r="H26" s="29" t="s">
        <v>31</v>
      </c>
      <c r="I26" s="30" t="s">
        <v>32</v>
      </c>
      <c r="J26" s="189"/>
      <c r="K26" s="189"/>
      <c r="L26" s="194"/>
      <c r="M26" s="194"/>
      <c r="N26" s="30" t="s">
        <v>32</v>
      </c>
      <c r="O26" s="189"/>
    </row>
    <row r="27" spans="1:69" s="3" customFormat="1" ht="15" x14ac:dyDescent="0.25">
      <c r="A27" s="31">
        <v>1</v>
      </c>
      <c r="B27" s="31">
        <v>2</v>
      </c>
      <c r="C27" s="195">
        <v>3</v>
      </c>
      <c r="D27" s="195"/>
      <c r="E27" s="195"/>
      <c r="F27" s="32">
        <v>4</v>
      </c>
      <c r="G27" s="31">
        <v>5</v>
      </c>
      <c r="H27" s="32">
        <v>6</v>
      </c>
      <c r="I27" s="31">
        <v>7</v>
      </c>
      <c r="J27" s="32">
        <v>8</v>
      </c>
      <c r="K27" s="31">
        <v>9</v>
      </c>
      <c r="L27" s="32">
        <v>10</v>
      </c>
      <c r="M27" s="31">
        <v>11</v>
      </c>
      <c r="N27" s="32">
        <v>12</v>
      </c>
      <c r="O27" s="31">
        <v>13</v>
      </c>
    </row>
    <row r="28" spans="1:69" s="3" customFormat="1" ht="15" x14ac:dyDescent="0.25">
      <c r="A28" s="190" t="s">
        <v>389</v>
      </c>
      <c r="B28" s="191"/>
      <c r="C28" s="191"/>
      <c r="D28" s="191"/>
      <c r="E28" s="191"/>
      <c r="F28" s="191"/>
      <c r="G28" s="191"/>
      <c r="H28" s="191"/>
      <c r="I28" s="191"/>
      <c r="J28" s="191"/>
      <c r="K28" s="191"/>
      <c r="L28" s="191"/>
      <c r="M28" s="191"/>
      <c r="N28" s="191"/>
      <c r="O28" s="192"/>
      <c r="BP28" s="33" t="s">
        <v>389</v>
      </c>
    </row>
    <row r="29" spans="1:69" s="3" customFormat="1" ht="67.5" x14ac:dyDescent="0.25">
      <c r="A29" s="34" t="s">
        <v>34</v>
      </c>
      <c r="B29" s="35" t="s">
        <v>390</v>
      </c>
      <c r="C29" s="196" t="s">
        <v>391</v>
      </c>
      <c r="D29" s="196"/>
      <c r="E29" s="196"/>
      <c r="F29" s="34" t="s">
        <v>392</v>
      </c>
      <c r="G29" s="62">
        <v>0.97767999999999999</v>
      </c>
      <c r="H29" s="38" t="s">
        <v>393</v>
      </c>
      <c r="I29" s="38" t="s">
        <v>394</v>
      </c>
      <c r="J29" s="38">
        <v>637.72</v>
      </c>
      <c r="K29" s="36" t="s">
        <v>40</v>
      </c>
      <c r="L29" s="38">
        <v>26828.04</v>
      </c>
      <c r="M29" s="38">
        <v>20992.98</v>
      </c>
      <c r="N29" s="39" t="s">
        <v>395</v>
      </c>
      <c r="O29" s="38">
        <v>623.49</v>
      </c>
      <c r="BP29" s="33"/>
      <c r="BQ29" s="40" t="s">
        <v>391</v>
      </c>
    </row>
    <row r="30" spans="1:69" s="3" customFormat="1" ht="15" x14ac:dyDescent="0.25">
      <c r="A30" s="41"/>
      <c r="B30" s="42"/>
      <c r="C30" s="43" t="s">
        <v>396</v>
      </c>
      <c r="D30" s="44"/>
      <c r="E30" s="44"/>
      <c r="F30" s="44"/>
      <c r="G30" s="44"/>
      <c r="H30" s="44"/>
      <c r="I30" s="44"/>
      <c r="J30" s="44"/>
      <c r="K30" s="44"/>
      <c r="L30" s="44"/>
      <c r="M30" s="44"/>
      <c r="N30" s="44"/>
      <c r="O30" s="45"/>
      <c r="BP30" s="33"/>
      <c r="BQ30" s="40"/>
    </row>
    <row r="31" spans="1:69" s="3" customFormat="1" ht="15" x14ac:dyDescent="0.25">
      <c r="A31" s="46"/>
      <c r="B31" s="47"/>
      <c r="C31" s="47"/>
      <c r="D31" s="47"/>
      <c r="E31" s="48" t="s">
        <v>397</v>
      </c>
      <c r="F31" s="48"/>
      <c r="G31" s="49"/>
      <c r="H31" s="50"/>
      <c r="I31" s="17"/>
      <c r="J31" s="17"/>
      <c r="K31" s="17"/>
      <c r="L31" s="51">
        <v>21116.55</v>
      </c>
      <c r="M31" s="52"/>
      <c r="N31" s="52"/>
      <c r="O31" s="53"/>
      <c r="BP31" s="33"/>
      <c r="BQ31" s="40"/>
    </row>
    <row r="32" spans="1:69" s="3" customFormat="1" ht="15" x14ac:dyDescent="0.25">
      <c r="A32" s="46"/>
      <c r="B32" s="47"/>
      <c r="C32" s="47"/>
      <c r="D32" s="47"/>
      <c r="E32" s="48" t="s">
        <v>398</v>
      </c>
      <c r="F32" s="48"/>
      <c r="G32" s="49"/>
      <c r="H32" s="50"/>
      <c r="I32" s="17"/>
      <c r="J32" s="17"/>
      <c r="K32" s="17"/>
      <c r="L32" s="51">
        <v>11102.52</v>
      </c>
      <c r="M32" s="52"/>
      <c r="N32" s="52"/>
      <c r="O32" s="53"/>
      <c r="BP32" s="33"/>
      <c r="BQ32" s="40"/>
    </row>
    <row r="33" spans="1:69" s="3" customFormat="1" ht="15" x14ac:dyDescent="0.25">
      <c r="A33" s="46"/>
      <c r="B33" s="47"/>
      <c r="C33" s="47"/>
      <c r="D33" s="47"/>
      <c r="E33" s="48" t="s">
        <v>45</v>
      </c>
      <c r="F33" s="48"/>
      <c r="G33" s="49"/>
      <c r="H33" s="50"/>
      <c r="I33" s="17"/>
      <c r="J33" s="17"/>
      <c r="K33" s="17"/>
      <c r="L33" s="51">
        <v>59047.11</v>
      </c>
      <c r="M33" s="52"/>
      <c r="N33" s="52"/>
      <c r="O33" s="53"/>
      <c r="BP33" s="33"/>
      <c r="BQ33" s="40"/>
    </row>
    <row r="34" spans="1:69" s="3" customFormat="1" ht="67.5" x14ac:dyDescent="0.25">
      <c r="A34" s="34" t="s">
        <v>46</v>
      </c>
      <c r="B34" s="35" t="s">
        <v>399</v>
      </c>
      <c r="C34" s="196" t="s">
        <v>400</v>
      </c>
      <c r="D34" s="196"/>
      <c r="E34" s="196"/>
      <c r="F34" s="34" t="s">
        <v>401</v>
      </c>
      <c r="G34" s="63">
        <v>-1.7402704</v>
      </c>
      <c r="H34" s="38">
        <v>133.79</v>
      </c>
      <c r="I34" s="38"/>
      <c r="J34" s="38">
        <v>133.79</v>
      </c>
      <c r="K34" s="36" t="s">
        <v>40</v>
      </c>
      <c r="L34" s="38">
        <v>-232.83</v>
      </c>
      <c r="M34" s="38"/>
      <c r="N34" s="39"/>
      <c r="O34" s="38">
        <v>-232.83</v>
      </c>
      <c r="BP34" s="33"/>
      <c r="BQ34" s="40" t="s">
        <v>400</v>
      </c>
    </row>
    <row r="35" spans="1:69" s="3" customFormat="1" ht="67.5" x14ac:dyDescent="0.25">
      <c r="A35" s="34" t="s">
        <v>402</v>
      </c>
      <c r="B35" s="35"/>
      <c r="C35" s="196" t="s">
        <v>403</v>
      </c>
      <c r="D35" s="196"/>
      <c r="E35" s="196"/>
      <c r="F35" s="34" t="s">
        <v>404</v>
      </c>
      <c r="G35" s="55">
        <v>22</v>
      </c>
      <c r="H35" s="38"/>
      <c r="I35" s="38"/>
      <c r="J35" s="38"/>
      <c r="K35" s="36" t="s">
        <v>40</v>
      </c>
      <c r="L35" s="38"/>
      <c r="M35" s="38"/>
      <c r="N35" s="39"/>
      <c r="O35" s="38"/>
      <c r="BP35" s="33"/>
      <c r="BQ35" s="40" t="s">
        <v>403</v>
      </c>
    </row>
    <row r="36" spans="1:69" s="3" customFormat="1" ht="67.5" x14ac:dyDescent="0.25">
      <c r="A36" s="34" t="s">
        <v>405</v>
      </c>
      <c r="B36" s="35"/>
      <c r="C36" s="196" t="s">
        <v>406</v>
      </c>
      <c r="D36" s="196"/>
      <c r="E36" s="196"/>
      <c r="F36" s="34" t="s">
        <v>404</v>
      </c>
      <c r="G36" s="55">
        <v>12</v>
      </c>
      <c r="H36" s="38"/>
      <c r="I36" s="38"/>
      <c r="J36" s="38"/>
      <c r="K36" s="36" t="s">
        <v>40</v>
      </c>
      <c r="L36" s="38"/>
      <c r="M36" s="38"/>
      <c r="N36" s="39"/>
      <c r="O36" s="38"/>
      <c r="BP36" s="33"/>
      <c r="BQ36" s="40" t="s">
        <v>406</v>
      </c>
    </row>
    <row r="37" spans="1:69" s="3" customFormat="1" ht="67.5" x14ac:dyDescent="0.25">
      <c r="A37" s="34" t="s">
        <v>407</v>
      </c>
      <c r="B37" s="35"/>
      <c r="C37" s="196" t="s">
        <v>408</v>
      </c>
      <c r="D37" s="196"/>
      <c r="E37" s="196"/>
      <c r="F37" s="34" t="s">
        <v>404</v>
      </c>
      <c r="G37" s="55">
        <v>11</v>
      </c>
      <c r="H37" s="38"/>
      <c r="I37" s="38"/>
      <c r="J37" s="38"/>
      <c r="K37" s="36" t="s">
        <v>40</v>
      </c>
      <c r="L37" s="38"/>
      <c r="M37" s="38"/>
      <c r="N37" s="39"/>
      <c r="O37" s="38"/>
      <c r="BP37" s="33"/>
      <c r="BQ37" s="40" t="s">
        <v>408</v>
      </c>
    </row>
    <row r="38" spans="1:69" s="3" customFormat="1" ht="67.5" x14ac:dyDescent="0.25">
      <c r="A38" s="34" t="s">
        <v>409</v>
      </c>
      <c r="B38" s="35"/>
      <c r="C38" s="196" t="s">
        <v>410</v>
      </c>
      <c r="D38" s="196"/>
      <c r="E38" s="196"/>
      <c r="F38" s="34" t="s">
        <v>404</v>
      </c>
      <c r="G38" s="55">
        <v>3</v>
      </c>
      <c r="H38" s="38"/>
      <c r="I38" s="38"/>
      <c r="J38" s="38"/>
      <c r="K38" s="36" t="s">
        <v>40</v>
      </c>
      <c r="L38" s="38"/>
      <c r="M38" s="38"/>
      <c r="N38" s="39"/>
      <c r="O38" s="38"/>
      <c r="BP38" s="33"/>
      <c r="BQ38" s="40" t="s">
        <v>410</v>
      </c>
    </row>
    <row r="39" spans="1:69" s="3" customFormat="1" ht="67.5" x14ac:dyDescent="0.25">
      <c r="A39" s="34" t="s">
        <v>411</v>
      </c>
      <c r="B39" s="35"/>
      <c r="C39" s="196" t="s">
        <v>412</v>
      </c>
      <c r="D39" s="196"/>
      <c r="E39" s="196"/>
      <c r="F39" s="34" t="s">
        <v>404</v>
      </c>
      <c r="G39" s="55">
        <v>3</v>
      </c>
      <c r="H39" s="38"/>
      <c r="I39" s="38"/>
      <c r="J39" s="38"/>
      <c r="K39" s="36" t="s">
        <v>40</v>
      </c>
      <c r="L39" s="38"/>
      <c r="M39" s="38"/>
      <c r="N39" s="39"/>
      <c r="O39" s="38"/>
      <c r="BP39" s="33"/>
      <c r="BQ39" s="40" t="s">
        <v>412</v>
      </c>
    </row>
    <row r="40" spans="1:69" s="3" customFormat="1" ht="67.5" x14ac:dyDescent="0.25">
      <c r="A40" s="34" t="s">
        <v>413</v>
      </c>
      <c r="B40" s="35"/>
      <c r="C40" s="196" t="s">
        <v>414</v>
      </c>
      <c r="D40" s="196"/>
      <c r="E40" s="196"/>
      <c r="F40" s="34" t="s">
        <v>404</v>
      </c>
      <c r="G40" s="55">
        <v>11</v>
      </c>
      <c r="H40" s="38"/>
      <c r="I40" s="38"/>
      <c r="J40" s="38"/>
      <c r="K40" s="36" t="s">
        <v>40</v>
      </c>
      <c r="L40" s="38"/>
      <c r="M40" s="38"/>
      <c r="N40" s="39"/>
      <c r="O40" s="38"/>
      <c r="BP40" s="33"/>
      <c r="BQ40" s="40" t="s">
        <v>414</v>
      </c>
    </row>
    <row r="41" spans="1:69" s="3" customFormat="1" ht="67.5" x14ac:dyDescent="0.25">
      <c r="A41" s="34" t="s">
        <v>415</v>
      </c>
      <c r="B41" s="35"/>
      <c r="C41" s="196" t="s">
        <v>416</v>
      </c>
      <c r="D41" s="196"/>
      <c r="E41" s="196"/>
      <c r="F41" s="34" t="s">
        <v>404</v>
      </c>
      <c r="G41" s="55">
        <v>5</v>
      </c>
      <c r="H41" s="38"/>
      <c r="I41" s="38"/>
      <c r="J41" s="38"/>
      <c r="K41" s="36" t="s">
        <v>40</v>
      </c>
      <c r="L41" s="38"/>
      <c r="M41" s="38"/>
      <c r="N41" s="39"/>
      <c r="O41" s="38"/>
      <c r="BP41" s="33"/>
      <c r="BQ41" s="40" t="s">
        <v>416</v>
      </c>
    </row>
    <row r="42" spans="1:69" s="3" customFormat="1" ht="67.5" x14ac:dyDescent="0.25">
      <c r="A42" s="34" t="s">
        <v>417</v>
      </c>
      <c r="B42" s="35"/>
      <c r="C42" s="196" t="s">
        <v>418</v>
      </c>
      <c r="D42" s="196"/>
      <c r="E42" s="196"/>
      <c r="F42" s="34" t="s">
        <v>404</v>
      </c>
      <c r="G42" s="55">
        <v>7</v>
      </c>
      <c r="H42" s="38"/>
      <c r="I42" s="38"/>
      <c r="J42" s="38"/>
      <c r="K42" s="36" t="s">
        <v>40</v>
      </c>
      <c r="L42" s="38"/>
      <c r="M42" s="38"/>
      <c r="N42" s="39"/>
      <c r="O42" s="38"/>
      <c r="BP42" s="33"/>
      <c r="BQ42" s="40" t="s">
        <v>418</v>
      </c>
    </row>
    <row r="43" spans="1:69" s="3" customFormat="1" ht="67.5" x14ac:dyDescent="0.25">
      <c r="A43" s="34" t="s">
        <v>419</v>
      </c>
      <c r="B43" s="35"/>
      <c r="C43" s="196" t="s">
        <v>420</v>
      </c>
      <c r="D43" s="196"/>
      <c r="E43" s="196"/>
      <c r="F43" s="34" t="s">
        <v>404</v>
      </c>
      <c r="G43" s="55">
        <v>10</v>
      </c>
      <c r="H43" s="38"/>
      <c r="I43" s="38"/>
      <c r="J43" s="38"/>
      <c r="K43" s="36" t="s">
        <v>40</v>
      </c>
      <c r="L43" s="38"/>
      <c r="M43" s="38"/>
      <c r="N43" s="39"/>
      <c r="O43" s="38"/>
      <c r="BP43" s="33"/>
      <c r="BQ43" s="40" t="s">
        <v>420</v>
      </c>
    </row>
    <row r="44" spans="1:69" s="3" customFormat="1" ht="67.5" x14ac:dyDescent="0.25">
      <c r="A44" s="34" t="s">
        <v>421</v>
      </c>
      <c r="B44" s="35"/>
      <c r="C44" s="196" t="s">
        <v>422</v>
      </c>
      <c r="D44" s="196"/>
      <c r="E44" s="196"/>
      <c r="F44" s="34" t="s">
        <v>404</v>
      </c>
      <c r="G44" s="55">
        <v>18</v>
      </c>
      <c r="H44" s="38"/>
      <c r="I44" s="38"/>
      <c r="J44" s="38"/>
      <c r="K44" s="36" t="s">
        <v>40</v>
      </c>
      <c r="L44" s="38"/>
      <c r="M44" s="38"/>
      <c r="N44" s="39"/>
      <c r="O44" s="38"/>
      <c r="BP44" s="33"/>
      <c r="BQ44" s="40" t="s">
        <v>422</v>
      </c>
    </row>
    <row r="45" spans="1:69" s="3" customFormat="1" ht="67.5" x14ac:dyDescent="0.25">
      <c r="A45" s="34" t="s">
        <v>143</v>
      </c>
      <c r="B45" s="35"/>
      <c r="C45" s="196" t="s">
        <v>423</v>
      </c>
      <c r="D45" s="196"/>
      <c r="E45" s="196"/>
      <c r="F45" s="34" t="s">
        <v>145</v>
      </c>
      <c r="G45" s="55">
        <v>10</v>
      </c>
      <c r="H45" s="38"/>
      <c r="I45" s="38"/>
      <c r="J45" s="38"/>
      <c r="K45" s="36" t="s">
        <v>40</v>
      </c>
      <c r="L45" s="38"/>
      <c r="M45" s="38"/>
      <c r="N45" s="39"/>
      <c r="O45" s="38"/>
      <c r="BP45" s="33"/>
      <c r="BQ45" s="40" t="s">
        <v>423</v>
      </c>
    </row>
    <row r="46" spans="1:69" s="3" customFormat="1" ht="67.5" x14ac:dyDescent="0.25">
      <c r="A46" s="34" t="s">
        <v>147</v>
      </c>
      <c r="B46" s="35"/>
      <c r="C46" s="196" t="s">
        <v>424</v>
      </c>
      <c r="D46" s="196"/>
      <c r="E46" s="196"/>
      <c r="F46" s="34" t="s">
        <v>404</v>
      </c>
      <c r="G46" s="55">
        <v>60</v>
      </c>
      <c r="H46" s="38"/>
      <c r="I46" s="38"/>
      <c r="J46" s="38"/>
      <c r="K46" s="36" t="s">
        <v>40</v>
      </c>
      <c r="L46" s="38"/>
      <c r="M46" s="38"/>
      <c r="N46" s="39"/>
      <c r="O46" s="38"/>
      <c r="BP46" s="33"/>
      <c r="BQ46" s="40" t="s">
        <v>424</v>
      </c>
    </row>
    <row r="47" spans="1:69" s="3" customFormat="1" ht="67.5" x14ac:dyDescent="0.25">
      <c r="A47" s="34" t="s">
        <v>150</v>
      </c>
      <c r="B47" s="35"/>
      <c r="C47" s="196" t="s">
        <v>425</v>
      </c>
      <c r="D47" s="196"/>
      <c r="E47" s="196"/>
      <c r="F47" s="34" t="s">
        <v>404</v>
      </c>
      <c r="G47" s="55">
        <v>12</v>
      </c>
      <c r="H47" s="38"/>
      <c r="I47" s="38"/>
      <c r="J47" s="38"/>
      <c r="K47" s="36" t="s">
        <v>40</v>
      </c>
      <c r="L47" s="38"/>
      <c r="M47" s="38"/>
      <c r="N47" s="39"/>
      <c r="O47" s="38"/>
      <c r="BP47" s="33"/>
      <c r="BQ47" s="40" t="s">
        <v>425</v>
      </c>
    </row>
    <row r="48" spans="1:69" s="3" customFormat="1" ht="67.5" x14ac:dyDescent="0.25">
      <c r="A48" s="34" t="s">
        <v>153</v>
      </c>
      <c r="B48" s="35"/>
      <c r="C48" s="196" t="s">
        <v>426</v>
      </c>
      <c r="D48" s="196"/>
      <c r="E48" s="196"/>
      <c r="F48" s="34" t="s">
        <v>404</v>
      </c>
      <c r="G48" s="55">
        <v>165</v>
      </c>
      <c r="H48" s="38"/>
      <c r="I48" s="38"/>
      <c r="J48" s="38"/>
      <c r="K48" s="36" t="s">
        <v>40</v>
      </c>
      <c r="L48" s="38"/>
      <c r="M48" s="38"/>
      <c r="N48" s="39"/>
      <c r="O48" s="38"/>
      <c r="BP48" s="33"/>
      <c r="BQ48" s="40" t="s">
        <v>426</v>
      </c>
    </row>
    <row r="49" spans="1:69" s="3" customFormat="1" ht="67.5" x14ac:dyDescent="0.25">
      <c r="A49" s="34" t="s">
        <v>156</v>
      </c>
      <c r="B49" s="35"/>
      <c r="C49" s="196" t="s">
        <v>427</v>
      </c>
      <c r="D49" s="196"/>
      <c r="E49" s="196"/>
      <c r="F49" s="34" t="s">
        <v>404</v>
      </c>
      <c r="G49" s="55">
        <v>27</v>
      </c>
      <c r="H49" s="38"/>
      <c r="I49" s="38"/>
      <c r="J49" s="38"/>
      <c r="K49" s="36" t="s">
        <v>40</v>
      </c>
      <c r="L49" s="38"/>
      <c r="M49" s="38"/>
      <c r="N49" s="39"/>
      <c r="O49" s="38"/>
      <c r="BP49" s="33"/>
      <c r="BQ49" s="40" t="s">
        <v>427</v>
      </c>
    </row>
    <row r="50" spans="1:69" s="3" customFormat="1" ht="67.5" x14ac:dyDescent="0.25">
      <c r="A50" s="34" t="s">
        <v>159</v>
      </c>
      <c r="B50" s="35"/>
      <c r="C50" s="196" t="s">
        <v>428</v>
      </c>
      <c r="D50" s="196"/>
      <c r="E50" s="196"/>
      <c r="F50" s="34" t="s">
        <v>404</v>
      </c>
      <c r="G50" s="55">
        <v>20</v>
      </c>
      <c r="H50" s="38"/>
      <c r="I50" s="38"/>
      <c r="J50" s="38"/>
      <c r="K50" s="36" t="s">
        <v>40</v>
      </c>
      <c r="L50" s="38"/>
      <c r="M50" s="38"/>
      <c r="N50" s="39"/>
      <c r="O50" s="38"/>
      <c r="BP50" s="33"/>
      <c r="BQ50" s="40" t="s">
        <v>428</v>
      </c>
    </row>
    <row r="51" spans="1:69" s="3" customFormat="1" ht="67.5" x14ac:dyDescent="0.25">
      <c r="A51" s="34" t="s">
        <v>429</v>
      </c>
      <c r="B51" s="35" t="s">
        <v>430</v>
      </c>
      <c r="C51" s="196" t="s">
        <v>431</v>
      </c>
      <c r="D51" s="196"/>
      <c r="E51" s="196"/>
      <c r="F51" s="34" t="s">
        <v>37</v>
      </c>
      <c r="G51" s="64">
        <v>1.1494</v>
      </c>
      <c r="H51" s="38" t="s">
        <v>432</v>
      </c>
      <c r="I51" s="38" t="s">
        <v>433</v>
      </c>
      <c r="J51" s="38">
        <v>3210.17</v>
      </c>
      <c r="K51" s="36" t="s">
        <v>40</v>
      </c>
      <c r="L51" s="38">
        <v>10249.89</v>
      </c>
      <c r="M51" s="38">
        <v>4545.08</v>
      </c>
      <c r="N51" s="39" t="s">
        <v>434</v>
      </c>
      <c r="O51" s="38">
        <v>3689.77</v>
      </c>
      <c r="BP51" s="33"/>
      <c r="BQ51" s="40" t="s">
        <v>431</v>
      </c>
    </row>
    <row r="52" spans="1:69" s="3" customFormat="1" ht="15" x14ac:dyDescent="0.25">
      <c r="A52" s="41"/>
      <c r="B52" s="42"/>
      <c r="C52" s="43" t="s">
        <v>435</v>
      </c>
      <c r="D52" s="44"/>
      <c r="E52" s="44"/>
      <c r="F52" s="44"/>
      <c r="G52" s="44"/>
      <c r="H52" s="44"/>
      <c r="I52" s="44"/>
      <c r="J52" s="44"/>
      <c r="K52" s="44"/>
      <c r="L52" s="44"/>
      <c r="M52" s="44"/>
      <c r="N52" s="44"/>
      <c r="O52" s="45"/>
      <c r="BP52" s="33"/>
      <c r="BQ52" s="40"/>
    </row>
    <row r="53" spans="1:69" s="3" customFormat="1" ht="15" x14ac:dyDescent="0.25">
      <c r="A53" s="46"/>
      <c r="B53" s="47"/>
      <c r="C53" s="47"/>
      <c r="D53" s="47"/>
      <c r="E53" s="48" t="s">
        <v>436</v>
      </c>
      <c r="F53" s="48"/>
      <c r="G53" s="49"/>
      <c r="H53" s="50"/>
      <c r="I53" s="17"/>
      <c r="J53" s="17"/>
      <c r="K53" s="17"/>
      <c r="L53" s="51">
        <v>5571.43</v>
      </c>
      <c r="M53" s="52"/>
      <c r="N53" s="52"/>
      <c r="O53" s="53"/>
      <c r="BP53" s="33"/>
      <c r="BQ53" s="40"/>
    </row>
    <row r="54" spans="1:69" s="3" customFormat="1" ht="15" x14ac:dyDescent="0.25">
      <c r="A54" s="46"/>
      <c r="B54" s="47"/>
      <c r="C54" s="47"/>
      <c r="D54" s="47"/>
      <c r="E54" s="48" t="s">
        <v>437</v>
      </c>
      <c r="F54" s="48"/>
      <c r="G54" s="49"/>
      <c r="H54" s="50"/>
      <c r="I54" s="17"/>
      <c r="J54" s="17"/>
      <c r="K54" s="17"/>
      <c r="L54" s="51">
        <v>2929.31</v>
      </c>
      <c r="M54" s="52"/>
      <c r="N54" s="52"/>
      <c r="O54" s="53"/>
      <c r="BP54" s="33"/>
      <c r="BQ54" s="40"/>
    </row>
    <row r="55" spans="1:69" s="3" customFormat="1" ht="15" x14ac:dyDescent="0.25">
      <c r="A55" s="46"/>
      <c r="B55" s="47"/>
      <c r="C55" s="47"/>
      <c r="D55" s="47"/>
      <c r="E55" s="48" t="s">
        <v>45</v>
      </c>
      <c r="F55" s="48"/>
      <c r="G55" s="49"/>
      <c r="H55" s="50"/>
      <c r="I55" s="17"/>
      <c r="J55" s="17"/>
      <c r="K55" s="17"/>
      <c r="L55" s="51">
        <v>18750.63</v>
      </c>
      <c r="M55" s="52"/>
      <c r="N55" s="52"/>
      <c r="O55" s="53"/>
      <c r="BP55" s="33"/>
      <c r="BQ55" s="40"/>
    </row>
    <row r="56" spans="1:69" s="3" customFormat="1" ht="67.5" x14ac:dyDescent="0.25">
      <c r="A56" s="34" t="s">
        <v>438</v>
      </c>
      <c r="B56" s="35" t="s">
        <v>399</v>
      </c>
      <c r="C56" s="196" t="s">
        <v>400</v>
      </c>
      <c r="D56" s="196"/>
      <c r="E56" s="196"/>
      <c r="F56" s="34" t="s">
        <v>401</v>
      </c>
      <c r="G56" s="62">
        <v>-1.43675</v>
      </c>
      <c r="H56" s="38">
        <v>133.79</v>
      </c>
      <c r="I56" s="38"/>
      <c r="J56" s="38">
        <v>133.79</v>
      </c>
      <c r="K56" s="36" t="s">
        <v>40</v>
      </c>
      <c r="L56" s="38">
        <v>-192.22</v>
      </c>
      <c r="M56" s="38"/>
      <c r="N56" s="39"/>
      <c r="O56" s="38">
        <v>-192.22</v>
      </c>
      <c r="BP56" s="33"/>
      <c r="BQ56" s="40" t="s">
        <v>400</v>
      </c>
    </row>
    <row r="57" spans="1:69" s="3" customFormat="1" ht="67.5" x14ac:dyDescent="0.25">
      <c r="A57" s="34" t="s">
        <v>168</v>
      </c>
      <c r="B57" s="35"/>
      <c r="C57" s="196" t="s">
        <v>439</v>
      </c>
      <c r="D57" s="196"/>
      <c r="E57" s="196"/>
      <c r="F57" s="34" t="s">
        <v>404</v>
      </c>
      <c r="G57" s="55">
        <v>11</v>
      </c>
      <c r="H57" s="38"/>
      <c r="I57" s="38"/>
      <c r="J57" s="38"/>
      <c r="K57" s="36" t="s">
        <v>40</v>
      </c>
      <c r="L57" s="38"/>
      <c r="M57" s="38"/>
      <c r="N57" s="39"/>
      <c r="O57" s="38"/>
      <c r="BP57" s="33"/>
      <c r="BQ57" s="40" t="s">
        <v>439</v>
      </c>
    </row>
    <row r="58" spans="1:69" s="3" customFormat="1" ht="67.5" x14ac:dyDescent="0.25">
      <c r="A58" s="34" t="s">
        <v>171</v>
      </c>
      <c r="B58" s="35"/>
      <c r="C58" s="196" t="s">
        <v>440</v>
      </c>
      <c r="D58" s="196"/>
      <c r="E58" s="196"/>
      <c r="F58" s="34" t="s">
        <v>404</v>
      </c>
      <c r="G58" s="55">
        <v>7</v>
      </c>
      <c r="H58" s="38"/>
      <c r="I58" s="38"/>
      <c r="J58" s="38"/>
      <c r="K58" s="36" t="s">
        <v>40</v>
      </c>
      <c r="L58" s="38"/>
      <c r="M58" s="38"/>
      <c r="N58" s="39"/>
      <c r="O58" s="38"/>
      <c r="BP58" s="33"/>
      <c r="BQ58" s="40" t="s">
        <v>440</v>
      </c>
    </row>
    <row r="59" spans="1:69" s="3" customFormat="1" ht="67.5" x14ac:dyDescent="0.25">
      <c r="A59" s="34" t="s">
        <v>174</v>
      </c>
      <c r="B59" s="35"/>
      <c r="C59" s="196" t="s">
        <v>441</v>
      </c>
      <c r="D59" s="196"/>
      <c r="E59" s="196"/>
      <c r="F59" s="34" t="s">
        <v>404</v>
      </c>
      <c r="G59" s="55">
        <v>11</v>
      </c>
      <c r="H59" s="38"/>
      <c r="I59" s="38"/>
      <c r="J59" s="38"/>
      <c r="K59" s="36" t="s">
        <v>40</v>
      </c>
      <c r="L59" s="38"/>
      <c r="M59" s="38"/>
      <c r="N59" s="39"/>
      <c r="O59" s="38"/>
      <c r="BP59" s="33"/>
      <c r="BQ59" s="40" t="s">
        <v>441</v>
      </c>
    </row>
    <row r="60" spans="1:69" s="3" customFormat="1" ht="67.5" x14ac:dyDescent="0.25">
      <c r="A60" s="34" t="s">
        <v>177</v>
      </c>
      <c r="B60" s="35"/>
      <c r="C60" s="196" t="s">
        <v>442</v>
      </c>
      <c r="D60" s="196"/>
      <c r="E60" s="196"/>
      <c r="F60" s="34" t="s">
        <v>404</v>
      </c>
      <c r="G60" s="55">
        <v>4</v>
      </c>
      <c r="H60" s="38"/>
      <c r="I60" s="38"/>
      <c r="J60" s="38"/>
      <c r="K60" s="36" t="s">
        <v>40</v>
      </c>
      <c r="L60" s="38"/>
      <c r="M60" s="38"/>
      <c r="N60" s="39"/>
      <c r="O60" s="38"/>
      <c r="BP60" s="33"/>
      <c r="BQ60" s="40" t="s">
        <v>442</v>
      </c>
    </row>
    <row r="61" spans="1:69" s="3" customFormat="1" ht="67.5" x14ac:dyDescent="0.25">
      <c r="A61" s="34" t="s">
        <v>180</v>
      </c>
      <c r="B61" s="35"/>
      <c r="C61" s="196" t="s">
        <v>443</v>
      </c>
      <c r="D61" s="196"/>
      <c r="E61" s="196"/>
      <c r="F61" s="34" t="s">
        <v>404</v>
      </c>
      <c r="G61" s="55">
        <v>6</v>
      </c>
      <c r="H61" s="38"/>
      <c r="I61" s="38"/>
      <c r="J61" s="38"/>
      <c r="K61" s="36" t="s">
        <v>40</v>
      </c>
      <c r="L61" s="38"/>
      <c r="M61" s="38"/>
      <c r="N61" s="39"/>
      <c r="O61" s="38"/>
      <c r="BP61" s="33"/>
      <c r="BQ61" s="40" t="s">
        <v>443</v>
      </c>
    </row>
    <row r="62" spans="1:69" s="3" customFormat="1" ht="67.5" x14ac:dyDescent="0.25">
      <c r="A62" s="34" t="s">
        <v>183</v>
      </c>
      <c r="B62" s="35"/>
      <c r="C62" s="196" t="s">
        <v>444</v>
      </c>
      <c r="D62" s="196"/>
      <c r="E62" s="196"/>
      <c r="F62" s="34" t="s">
        <v>404</v>
      </c>
      <c r="G62" s="55">
        <v>5</v>
      </c>
      <c r="H62" s="38"/>
      <c r="I62" s="38"/>
      <c r="J62" s="38"/>
      <c r="K62" s="36" t="s">
        <v>40</v>
      </c>
      <c r="L62" s="38"/>
      <c r="M62" s="38"/>
      <c r="N62" s="39"/>
      <c r="O62" s="38"/>
      <c r="BP62" s="33"/>
      <c r="BQ62" s="40" t="s">
        <v>444</v>
      </c>
    </row>
    <row r="63" spans="1:69" s="3" customFormat="1" ht="67.5" x14ac:dyDescent="0.25">
      <c r="A63" s="34" t="s">
        <v>186</v>
      </c>
      <c r="B63" s="35"/>
      <c r="C63" s="196" t="s">
        <v>445</v>
      </c>
      <c r="D63" s="196"/>
      <c r="E63" s="196"/>
      <c r="F63" s="34" t="s">
        <v>404</v>
      </c>
      <c r="G63" s="55">
        <v>3</v>
      </c>
      <c r="H63" s="38"/>
      <c r="I63" s="38"/>
      <c r="J63" s="38"/>
      <c r="K63" s="36" t="s">
        <v>40</v>
      </c>
      <c r="L63" s="38"/>
      <c r="M63" s="38"/>
      <c r="N63" s="39"/>
      <c r="O63" s="38"/>
      <c r="BP63" s="33"/>
      <c r="BQ63" s="40" t="s">
        <v>445</v>
      </c>
    </row>
    <row r="64" spans="1:69" s="3" customFormat="1" ht="67.5" x14ac:dyDescent="0.25">
      <c r="A64" s="34" t="s">
        <v>189</v>
      </c>
      <c r="B64" s="35"/>
      <c r="C64" s="196" t="s">
        <v>446</v>
      </c>
      <c r="D64" s="196"/>
      <c r="E64" s="196"/>
      <c r="F64" s="34" t="s">
        <v>404</v>
      </c>
      <c r="G64" s="55">
        <v>5</v>
      </c>
      <c r="H64" s="38"/>
      <c r="I64" s="38"/>
      <c r="J64" s="38"/>
      <c r="K64" s="36" t="s">
        <v>40</v>
      </c>
      <c r="L64" s="38"/>
      <c r="M64" s="38"/>
      <c r="N64" s="39"/>
      <c r="O64" s="38"/>
      <c r="BP64" s="33"/>
      <c r="BQ64" s="40" t="s">
        <v>446</v>
      </c>
    </row>
    <row r="65" spans="1:70" s="3" customFormat="1" ht="67.5" x14ac:dyDescent="0.25">
      <c r="A65" s="34" t="s">
        <v>192</v>
      </c>
      <c r="B65" s="35"/>
      <c r="C65" s="196" t="s">
        <v>447</v>
      </c>
      <c r="D65" s="196"/>
      <c r="E65" s="196"/>
      <c r="F65" s="34" t="s">
        <v>404</v>
      </c>
      <c r="G65" s="55">
        <v>22</v>
      </c>
      <c r="H65" s="38"/>
      <c r="I65" s="38"/>
      <c r="J65" s="38"/>
      <c r="K65" s="36" t="s">
        <v>40</v>
      </c>
      <c r="L65" s="38"/>
      <c r="M65" s="38"/>
      <c r="N65" s="39"/>
      <c r="O65" s="38"/>
      <c r="BP65" s="33"/>
      <c r="BQ65" s="40" t="s">
        <v>447</v>
      </c>
    </row>
    <row r="66" spans="1:70" s="3" customFormat="1" ht="67.5" x14ac:dyDescent="0.25">
      <c r="A66" s="34" t="s">
        <v>195</v>
      </c>
      <c r="B66" s="35"/>
      <c r="C66" s="196" t="s">
        <v>448</v>
      </c>
      <c r="D66" s="196"/>
      <c r="E66" s="196"/>
      <c r="F66" s="34" t="s">
        <v>404</v>
      </c>
      <c r="G66" s="55">
        <v>11</v>
      </c>
      <c r="H66" s="38"/>
      <c r="I66" s="38"/>
      <c r="J66" s="38"/>
      <c r="K66" s="36" t="s">
        <v>40</v>
      </c>
      <c r="L66" s="38"/>
      <c r="M66" s="38"/>
      <c r="N66" s="39"/>
      <c r="O66" s="38"/>
      <c r="BP66" s="33"/>
      <c r="BQ66" s="40" t="s">
        <v>448</v>
      </c>
    </row>
    <row r="67" spans="1:70" s="3" customFormat="1" ht="67.5" x14ac:dyDescent="0.25">
      <c r="A67" s="34" t="s">
        <v>198</v>
      </c>
      <c r="B67" s="35"/>
      <c r="C67" s="196" t="s">
        <v>445</v>
      </c>
      <c r="D67" s="196"/>
      <c r="E67" s="196"/>
      <c r="F67" s="34" t="s">
        <v>404</v>
      </c>
      <c r="G67" s="55">
        <v>12</v>
      </c>
      <c r="H67" s="38"/>
      <c r="I67" s="38"/>
      <c r="J67" s="38"/>
      <c r="K67" s="36" t="s">
        <v>40</v>
      </c>
      <c r="L67" s="38"/>
      <c r="M67" s="38"/>
      <c r="N67" s="39"/>
      <c r="O67" s="38"/>
      <c r="BP67" s="33"/>
      <c r="BQ67" s="40" t="s">
        <v>445</v>
      </c>
    </row>
    <row r="68" spans="1:70" s="3" customFormat="1" ht="67.5" x14ac:dyDescent="0.25">
      <c r="A68" s="34" t="s">
        <v>201</v>
      </c>
      <c r="B68" s="35"/>
      <c r="C68" s="196" t="s">
        <v>449</v>
      </c>
      <c r="D68" s="196"/>
      <c r="E68" s="196"/>
      <c r="F68" s="34" t="s">
        <v>404</v>
      </c>
      <c r="G68" s="55">
        <v>16</v>
      </c>
      <c r="H68" s="38"/>
      <c r="I68" s="38"/>
      <c r="J68" s="38"/>
      <c r="K68" s="36" t="s">
        <v>40</v>
      </c>
      <c r="L68" s="38"/>
      <c r="M68" s="38"/>
      <c r="N68" s="39"/>
      <c r="O68" s="38"/>
      <c r="BP68" s="33"/>
      <c r="BQ68" s="40" t="s">
        <v>449</v>
      </c>
    </row>
    <row r="69" spans="1:70" s="3" customFormat="1" ht="67.5" x14ac:dyDescent="0.25">
      <c r="A69" s="34" t="s">
        <v>204</v>
      </c>
      <c r="B69" s="35"/>
      <c r="C69" s="196" t="s">
        <v>450</v>
      </c>
      <c r="D69" s="196"/>
      <c r="E69" s="196"/>
      <c r="F69" s="34" t="s">
        <v>404</v>
      </c>
      <c r="G69" s="55">
        <v>7</v>
      </c>
      <c r="H69" s="38"/>
      <c r="I69" s="38"/>
      <c r="J69" s="38"/>
      <c r="K69" s="36" t="s">
        <v>40</v>
      </c>
      <c r="L69" s="38"/>
      <c r="M69" s="38"/>
      <c r="N69" s="39"/>
      <c r="O69" s="38"/>
      <c r="BP69" s="33"/>
      <c r="BQ69" s="40" t="s">
        <v>450</v>
      </c>
    </row>
    <row r="70" spans="1:70" s="3" customFormat="1" ht="67.5" x14ac:dyDescent="0.25">
      <c r="A70" s="34" t="s">
        <v>207</v>
      </c>
      <c r="B70" s="35"/>
      <c r="C70" s="196" t="s">
        <v>451</v>
      </c>
      <c r="D70" s="196"/>
      <c r="E70" s="196"/>
      <c r="F70" s="34" t="s">
        <v>404</v>
      </c>
      <c r="G70" s="55">
        <v>60</v>
      </c>
      <c r="H70" s="38"/>
      <c r="I70" s="38"/>
      <c r="J70" s="38"/>
      <c r="K70" s="36" t="s">
        <v>40</v>
      </c>
      <c r="L70" s="38"/>
      <c r="M70" s="38"/>
      <c r="N70" s="39"/>
      <c r="O70" s="38"/>
      <c r="BP70" s="33"/>
      <c r="BQ70" s="40" t="s">
        <v>451</v>
      </c>
    </row>
    <row r="71" spans="1:70" s="3" customFormat="1" ht="67.5" x14ac:dyDescent="0.25">
      <c r="A71" s="34" t="s">
        <v>210</v>
      </c>
      <c r="B71" s="35"/>
      <c r="C71" s="196" t="s">
        <v>452</v>
      </c>
      <c r="D71" s="196"/>
      <c r="E71" s="196"/>
      <c r="F71" s="34" t="s">
        <v>404</v>
      </c>
      <c r="G71" s="55">
        <v>10</v>
      </c>
      <c r="H71" s="38"/>
      <c r="I71" s="38"/>
      <c r="J71" s="38"/>
      <c r="K71" s="36" t="s">
        <v>40</v>
      </c>
      <c r="L71" s="38"/>
      <c r="M71" s="38"/>
      <c r="N71" s="39"/>
      <c r="O71" s="38"/>
      <c r="BP71" s="33"/>
      <c r="BQ71" s="40" t="s">
        <v>452</v>
      </c>
    </row>
    <row r="72" spans="1:70" s="3" customFormat="1" ht="67.5" x14ac:dyDescent="0.25">
      <c r="A72" s="34" t="s">
        <v>213</v>
      </c>
      <c r="B72" s="35"/>
      <c r="C72" s="196" t="s">
        <v>453</v>
      </c>
      <c r="D72" s="196"/>
      <c r="E72" s="196"/>
      <c r="F72" s="34" t="s">
        <v>404</v>
      </c>
      <c r="G72" s="55">
        <v>36</v>
      </c>
      <c r="H72" s="38"/>
      <c r="I72" s="38"/>
      <c r="J72" s="38"/>
      <c r="K72" s="36" t="s">
        <v>40</v>
      </c>
      <c r="L72" s="38"/>
      <c r="M72" s="38"/>
      <c r="N72" s="39"/>
      <c r="O72" s="38"/>
      <c r="BP72" s="33"/>
      <c r="BQ72" s="40" t="s">
        <v>453</v>
      </c>
    </row>
    <row r="73" spans="1:70" s="3" customFormat="1" ht="67.5" x14ac:dyDescent="0.25">
      <c r="A73" s="34" t="s">
        <v>216</v>
      </c>
      <c r="B73" s="35"/>
      <c r="C73" s="196" t="s">
        <v>454</v>
      </c>
      <c r="D73" s="196"/>
      <c r="E73" s="196"/>
      <c r="F73" s="34" t="s">
        <v>404</v>
      </c>
      <c r="G73" s="55">
        <v>15</v>
      </c>
      <c r="H73" s="38"/>
      <c r="I73" s="38"/>
      <c r="J73" s="38"/>
      <c r="K73" s="36" t="s">
        <v>40</v>
      </c>
      <c r="L73" s="38"/>
      <c r="M73" s="38"/>
      <c r="N73" s="39"/>
      <c r="O73" s="38"/>
      <c r="BP73" s="33"/>
      <c r="BQ73" s="40" t="s">
        <v>454</v>
      </c>
    </row>
    <row r="74" spans="1:70" s="3" customFormat="1" ht="67.5" x14ac:dyDescent="0.25">
      <c r="A74" s="34" t="s">
        <v>219</v>
      </c>
      <c r="B74" s="35"/>
      <c r="C74" s="196" t="s">
        <v>455</v>
      </c>
      <c r="D74" s="196"/>
      <c r="E74" s="196"/>
      <c r="F74" s="34" t="s">
        <v>404</v>
      </c>
      <c r="G74" s="55">
        <v>7</v>
      </c>
      <c r="H74" s="38"/>
      <c r="I74" s="38"/>
      <c r="J74" s="38"/>
      <c r="K74" s="36" t="s">
        <v>40</v>
      </c>
      <c r="L74" s="38"/>
      <c r="M74" s="38"/>
      <c r="N74" s="39"/>
      <c r="O74" s="38"/>
      <c r="BP74" s="33"/>
      <c r="BQ74" s="40" t="s">
        <v>455</v>
      </c>
    </row>
    <row r="75" spans="1:70" s="3" customFormat="1" ht="67.5" x14ac:dyDescent="0.25">
      <c r="A75" s="34" t="s">
        <v>222</v>
      </c>
      <c r="B75" s="35"/>
      <c r="C75" s="196" t="s">
        <v>456</v>
      </c>
      <c r="D75" s="196"/>
      <c r="E75" s="196"/>
      <c r="F75" s="34" t="s">
        <v>404</v>
      </c>
      <c r="G75" s="55">
        <v>40</v>
      </c>
      <c r="H75" s="38"/>
      <c r="I75" s="38"/>
      <c r="J75" s="38"/>
      <c r="K75" s="36" t="s">
        <v>40</v>
      </c>
      <c r="L75" s="38"/>
      <c r="M75" s="38"/>
      <c r="N75" s="39"/>
      <c r="O75" s="38"/>
      <c r="BP75" s="33"/>
      <c r="BQ75" s="40" t="s">
        <v>456</v>
      </c>
    </row>
    <row r="76" spans="1:70" s="3" customFormat="1" ht="15" x14ac:dyDescent="0.25">
      <c r="A76" s="197" t="s">
        <v>457</v>
      </c>
      <c r="B76" s="198"/>
      <c r="C76" s="198"/>
      <c r="D76" s="198"/>
      <c r="E76" s="198"/>
      <c r="F76" s="198"/>
      <c r="G76" s="198"/>
      <c r="H76" s="198"/>
      <c r="I76" s="198"/>
      <c r="J76" s="198"/>
      <c r="K76" s="198"/>
      <c r="L76" s="198"/>
      <c r="M76" s="198"/>
      <c r="N76" s="198"/>
      <c r="O76" s="199"/>
      <c r="BP76" s="33"/>
      <c r="BQ76" s="40"/>
      <c r="BR76" s="56" t="s">
        <v>457</v>
      </c>
    </row>
    <row r="77" spans="1:70" s="3" customFormat="1" ht="67.5" x14ac:dyDescent="0.25">
      <c r="A77" s="34" t="s">
        <v>225</v>
      </c>
      <c r="B77" s="35"/>
      <c r="C77" s="196" t="s">
        <v>458</v>
      </c>
      <c r="D77" s="196"/>
      <c r="E77" s="196"/>
      <c r="F77" s="34" t="s">
        <v>404</v>
      </c>
      <c r="G77" s="55">
        <v>77</v>
      </c>
      <c r="H77" s="38"/>
      <c r="I77" s="38"/>
      <c r="J77" s="38"/>
      <c r="K77" s="36" t="s">
        <v>40</v>
      </c>
      <c r="L77" s="38"/>
      <c r="M77" s="38"/>
      <c r="N77" s="39"/>
      <c r="O77" s="38"/>
      <c r="BP77" s="33"/>
      <c r="BQ77" s="40" t="s">
        <v>458</v>
      </c>
      <c r="BR77" s="56"/>
    </row>
    <row r="78" spans="1:70" s="3" customFormat="1" ht="67.5" x14ac:dyDescent="0.25">
      <c r="A78" s="34" t="s">
        <v>228</v>
      </c>
      <c r="B78" s="35"/>
      <c r="C78" s="196" t="s">
        <v>459</v>
      </c>
      <c r="D78" s="196"/>
      <c r="E78" s="196"/>
      <c r="F78" s="34" t="s">
        <v>404</v>
      </c>
      <c r="G78" s="55">
        <v>18</v>
      </c>
      <c r="H78" s="38"/>
      <c r="I78" s="38"/>
      <c r="J78" s="38"/>
      <c r="K78" s="36" t="s">
        <v>40</v>
      </c>
      <c r="L78" s="38"/>
      <c r="M78" s="38"/>
      <c r="N78" s="39"/>
      <c r="O78" s="38"/>
      <c r="BP78" s="33"/>
      <c r="BQ78" s="40" t="s">
        <v>459</v>
      </c>
      <c r="BR78" s="56"/>
    </row>
    <row r="79" spans="1:70" s="3" customFormat="1" ht="67.5" x14ac:dyDescent="0.25">
      <c r="A79" s="34" t="s">
        <v>231</v>
      </c>
      <c r="B79" s="35"/>
      <c r="C79" s="196" t="s">
        <v>460</v>
      </c>
      <c r="D79" s="196"/>
      <c r="E79" s="196"/>
      <c r="F79" s="34" t="s">
        <v>404</v>
      </c>
      <c r="G79" s="55">
        <v>70</v>
      </c>
      <c r="H79" s="38"/>
      <c r="I79" s="38"/>
      <c r="J79" s="38"/>
      <c r="K79" s="36" t="s">
        <v>40</v>
      </c>
      <c r="L79" s="38"/>
      <c r="M79" s="38"/>
      <c r="N79" s="39"/>
      <c r="O79" s="38"/>
      <c r="BP79" s="33"/>
      <c r="BQ79" s="40" t="s">
        <v>460</v>
      </c>
      <c r="BR79" s="56"/>
    </row>
    <row r="80" spans="1:70" s="3" customFormat="1" ht="67.5" x14ac:dyDescent="0.25">
      <c r="A80" s="34" t="s">
        <v>234</v>
      </c>
      <c r="B80" s="35"/>
      <c r="C80" s="196" t="s">
        <v>461</v>
      </c>
      <c r="D80" s="196"/>
      <c r="E80" s="196"/>
      <c r="F80" s="34" t="s">
        <v>404</v>
      </c>
      <c r="G80" s="55">
        <v>26</v>
      </c>
      <c r="H80" s="38"/>
      <c r="I80" s="38"/>
      <c r="J80" s="38"/>
      <c r="K80" s="36" t="s">
        <v>40</v>
      </c>
      <c r="L80" s="38"/>
      <c r="M80" s="38"/>
      <c r="N80" s="39"/>
      <c r="O80" s="38"/>
      <c r="BP80" s="33"/>
      <c r="BQ80" s="40" t="s">
        <v>461</v>
      </c>
      <c r="BR80" s="56"/>
    </row>
    <row r="81" spans="1:70" s="3" customFormat="1" ht="67.5" x14ac:dyDescent="0.25">
      <c r="A81" s="34" t="s">
        <v>237</v>
      </c>
      <c r="B81" s="35"/>
      <c r="C81" s="196" t="s">
        <v>462</v>
      </c>
      <c r="D81" s="196"/>
      <c r="E81" s="196"/>
      <c r="F81" s="34" t="s">
        <v>463</v>
      </c>
      <c r="G81" s="55">
        <v>10</v>
      </c>
      <c r="H81" s="38"/>
      <c r="I81" s="38"/>
      <c r="J81" s="38"/>
      <c r="K81" s="36" t="s">
        <v>40</v>
      </c>
      <c r="L81" s="38"/>
      <c r="M81" s="38"/>
      <c r="N81" s="39"/>
      <c r="O81" s="38"/>
      <c r="BP81" s="33"/>
      <c r="BQ81" s="40" t="s">
        <v>462</v>
      </c>
      <c r="BR81" s="56"/>
    </row>
    <row r="82" spans="1:70" s="3" customFormat="1" ht="67.5" x14ac:dyDescent="0.25">
      <c r="A82" s="34" t="s">
        <v>240</v>
      </c>
      <c r="B82" s="35"/>
      <c r="C82" s="196" t="s">
        <v>464</v>
      </c>
      <c r="D82" s="196"/>
      <c r="E82" s="196"/>
      <c r="F82" s="34" t="s">
        <v>404</v>
      </c>
      <c r="G82" s="55">
        <v>66</v>
      </c>
      <c r="H82" s="38"/>
      <c r="I82" s="38"/>
      <c r="J82" s="38"/>
      <c r="K82" s="36" t="s">
        <v>40</v>
      </c>
      <c r="L82" s="38"/>
      <c r="M82" s="38"/>
      <c r="N82" s="39"/>
      <c r="O82" s="38"/>
      <c r="BP82" s="33"/>
      <c r="BQ82" s="40" t="s">
        <v>464</v>
      </c>
      <c r="BR82" s="56"/>
    </row>
    <row r="83" spans="1:70" s="3" customFormat="1" ht="67.5" x14ac:dyDescent="0.25">
      <c r="A83" s="34" t="s">
        <v>243</v>
      </c>
      <c r="B83" s="35"/>
      <c r="C83" s="196" t="s">
        <v>465</v>
      </c>
      <c r="D83" s="196"/>
      <c r="E83" s="196"/>
      <c r="F83" s="34" t="s">
        <v>404</v>
      </c>
      <c r="G83" s="55">
        <v>542</v>
      </c>
      <c r="H83" s="38"/>
      <c r="I83" s="38"/>
      <c r="J83" s="38"/>
      <c r="K83" s="36" t="s">
        <v>40</v>
      </c>
      <c r="L83" s="38"/>
      <c r="M83" s="38"/>
      <c r="N83" s="39"/>
      <c r="O83" s="38"/>
      <c r="BP83" s="33"/>
      <c r="BQ83" s="40" t="s">
        <v>465</v>
      </c>
      <c r="BR83" s="56"/>
    </row>
    <row r="84" spans="1:70" s="3" customFormat="1" ht="67.5" x14ac:dyDescent="0.25">
      <c r="A84" s="34" t="s">
        <v>246</v>
      </c>
      <c r="B84" s="35"/>
      <c r="C84" s="196" t="s">
        <v>466</v>
      </c>
      <c r="D84" s="196"/>
      <c r="E84" s="196"/>
      <c r="F84" s="34" t="s">
        <v>404</v>
      </c>
      <c r="G84" s="55">
        <v>201</v>
      </c>
      <c r="H84" s="38"/>
      <c r="I84" s="38"/>
      <c r="J84" s="38"/>
      <c r="K84" s="36" t="s">
        <v>40</v>
      </c>
      <c r="L84" s="38"/>
      <c r="M84" s="38"/>
      <c r="N84" s="39"/>
      <c r="O84" s="38"/>
      <c r="BP84" s="33"/>
      <c r="BQ84" s="40" t="s">
        <v>466</v>
      </c>
      <c r="BR84" s="56"/>
    </row>
    <row r="85" spans="1:70" s="3" customFormat="1" ht="67.5" x14ac:dyDescent="0.25">
      <c r="A85" s="34" t="s">
        <v>249</v>
      </c>
      <c r="B85" s="35"/>
      <c r="C85" s="196" t="s">
        <v>467</v>
      </c>
      <c r="D85" s="196"/>
      <c r="E85" s="196"/>
      <c r="F85" s="34" t="s">
        <v>404</v>
      </c>
      <c r="G85" s="55">
        <v>236</v>
      </c>
      <c r="H85" s="38"/>
      <c r="I85" s="38"/>
      <c r="J85" s="38"/>
      <c r="K85" s="36" t="s">
        <v>40</v>
      </c>
      <c r="L85" s="38"/>
      <c r="M85" s="38"/>
      <c r="N85" s="39"/>
      <c r="O85" s="38"/>
      <c r="BP85" s="33"/>
      <c r="BQ85" s="40" t="s">
        <v>467</v>
      </c>
      <c r="BR85" s="56"/>
    </row>
    <row r="86" spans="1:70" s="3" customFormat="1" ht="67.5" x14ac:dyDescent="0.25">
      <c r="A86" s="34" t="s">
        <v>252</v>
      </c>
      <c r="B86" s="35"/>
      <c r="C86" s="196" t="s">
        <v>468</v>
      </c>
      <c r="D86" s="196"/>
      <c r="E86" s="196"/>
      <c r="F86" s="34" t="s">
        <v>404</v>
      </c>
      <c r="G86" s="55">
        <v>93</v>
      </c>
      <c r="H86" s="38"/>
      <c r="I86" s="38"/>
      <c r="J86" s="38"/>
      <c r="K86" s="36" t="s">
        <v>40</v>
      </c>
      <c r="L86" s="38"/>
      <c r="M86" s="38"/>
      <c r="N86" s="39"/>
      <c r="O86" s="38"/>
      <c r="BP86" s="33"/>
      <c r="BQ86" s="40" t="s">
        <v>468</v>
      </c>
      <c r="BR86" s="56"/>
    </row>
    <row r="87" spans="1:70" s="3" customFormat="1" ht="67.5" x14ac:dyDescent="0.25">
      <c r="A87" s="34" t="s">
        <v>255</v>
      </c>
      <c r="B87" s="35"/>
      <c r="C87" s="196" t="s">
        <v>469</v>
      </c>
      <c r="D87" s="196"/>
      <c r="E87" s="196"/>
      <c r="F87" s="34" t="s">
        <v>470</v>
      </c>
      <c r="G87" s="55">
        <v>2</v>
      </c>
      <c r="H87" s="38"/>
      <c r="I87" s="38"/>
      <c r="J87" s="38"/>
      <c r="K87" s="36" t="s">
        <v>40</v>
      </c>
      <c r="L87" s="38"/>
      <c r="M87" s="38"/>
      <c r="N87" s="39"/>
      <c r="O87" s="38"/>
      <c r="BP87" s="33"/>
      <c r="BQ87" s="40" t="s">
        <v>469</v>
      </c>
      <c r="BR87" s="56"/>
    </row>
    <row r="88" spans="1:70" s="3" customFormat="1" ht="67.5" x14ac:dyDescent="0.25">
      <c r="A88" s="34" t="s">
        <v>258</v>
      </c>
      <c r="B88" s="35"/>
      <c r="C88" s="196" t="s">
        <v>471</v>
      </c>
      <c r="D88" s="196"/>
      <c r="E88" s="196"/>
      <c r="F88" s="34" t="s">
        <v>470</v>
      </c>
      <c r="G88" s="55">
        <v>1</v>
      </c>
      <c r="H88" s="38"/>
      <c r="I88" s="38"/>
      <c r="J88" s="38"/>
      <c r="K88" s="36" t="s">
        <v>40</v>
      </c>
      <c r="L88" s="38"/>
      <c r="M88" s="38"/>
      <c r="N88" s="39"/>
      <c r="O88" s="38"/>
      <c r="BP88" s="33"/>
      <c r="BQ88" s="40" t="s">
        <v>471</v>
      </c>
      <c r="BR88" s="56"/>
    </row>
    <row r="89" spans="1:70" s="3" customFormat="1" ht="67.5" x14ac:dyDescent="0.25">
      <c r="A89" s="34" t="s">
        <v>260</v>
      </c>
      <c r="B89" s="35"/>
      <c r="C89" s="196" t="s">
        <v>472</v>
      </c>
      <c r="D89" s="196"/>
      <c r="E89" s="196"/>
      <c r="F89" s="34" t="s">
        <v>470</v>
      </c>
      <c r="G89" s="55">
        <v>2</v>
      </c>
      <c r="H89" s="38"/>
      <c r="I89" s="38"/>
      <c r="J89" s="38"/>
      <c r="K89" s="36" t="s">
        <v>40</v>
      </c>
      <c r="L89" s="38"/>
      <c r="M89" s="38"/>
      <c r="N89" s="39"/>
      <c r="O89" s="38"/>
      <c r="BP89" s="33"/>
      <c r="BQ89" s="40" t="s">
        <v>472</v>
      </c>
      <c r="BR89" s="56"/>
    </row>
    <row r="90" spans="1:70" s="3" customFormat="1" ht="15" x14ac:dyDescent="0.25">
      <c r="A90" s="197" t="s">
        <v>473</v>
      </c>
      <c r="B90" s="198"/>
      <c r="C90" s="198"/>
      <c r="D90" s="198"/>
      <c r="E90" s="198"/>
      <c r="F90" s="198"/>
      <c r="G90" s="198"/>
      <c r="H90" s="198"/>
      <c r="I90" s="198"/>
      <c r="J90" s="198"/>
      <c r="K90" s="198"/>
      <c r="L90" s="198"/>
      <c r="M90" s="198"/>
      <c r="N90" s="198"/>
      <c r="O90" s="199"/>
      <c r="BP90" s="33"/>
      <c r="BQ90" s="40"/>
      <c r="BR90" s="56" t="s">
        <v>473</v>
      </c>
    </row>
    <row r="91" spans="1:70" s="3" customFormat="1" ht="67.5" x14ac:dyDescent="0.25">
      <c r="A91" s="34" t="s">
        <v>474</v>
      </c>
      <c r="B91" s="35" t="s">
        <v>475</v>
      </c>
      <c r="C91" s="196" t="s">
        <v>476</v>
      </c>
      <c r="D91" s="196"/>
      <c r="E91" s="196"/>
      <c r="F91" s="34" t="s">
        <v>477</v>
      </c>
      <c r="G91" s="55">
        <v>2</v>
      </c>
      <c r="H91" s="38" t="s">
        <v>478</v>
      </c>
      <c r="I91" s="38" t="s">
        <v>479</v>
      </c>
      <c r="J91" s="38">
        <v>58.12</v>
      </c>
      <c r="K91" s="36" t="s">
        <v>40</v>
      </c>
      <c r="L91" s="38">
        <v>3625.98</v>
      </c>
      <c r="M91" s="38">
        <v>3316.94</v>
      </c>
      <c r="N91" s="39" t="s">
        <v>480</v>
      </c>
      <c r="O91" s="38">
        <v>116.24</v>
      </c>
      <c r="BP91" s="33"/>
      <c r="BQ91" s="40" t="s">
        <v>476</v>
      </c>
      <c r="BR91" s="56"/>
    </row>
    <row r="92" spans="1:70" s="3" customFormat="1" ht="15" x14ac:dyDescent="0.25">
      <c r="A92" s="41"/>
      <c r="B92" s="42"/>
      <c r="C92" s="43" t="s">
        <v>481</v>
      </c>
      <c r="D92" s="44"/>
      <c r="E92" s="44"/>
      <c r="F92" s="44"/>
      <c r="G92" s="44"/>
      <c r="H92" s="44"/>
      <c r="I92" s="44"/>
      <c r="J92" s="44"/>
      <c r="K92" s="44"/>
      <c r="L92" s="44"/>
      <c r="M92" s="44"/>
      <c r="N92" s="44"/>
      <c r="O92" s="45"/>
      <c r="BP92" s="33"/>
      <c r="BQ92" s="40"/>
      <c r="BR92" s="56"/>
    </row>
    <row r="93" spans="1:70" s="3" customFormat="1" ht="15" x14ac:dyDescent="0.25">
      <c r="A93" s="46"/>
      <c r="B93" s="47"/>
      <c r="C93" s="47"/>
      <c r="D93" s="47"/>
      <c r="E93" s="48" t="s">
        <v>482</v>
      </c>
      <c r="F93" s="48"/>
      <c r="G93" s="49"/>
      <c r="H93" s="50"/>
      <c r="I93" s="17"/>
      <c r="J93" s="17"/>
      <c r="K93" s="17"/>
      <c r="L93" s="51">
        <v>3230</v>
      </c>
      <c r="M93" s="52"/>
      <c r="N93" s="52"/>
      <c r="O93" s="53"/>
      <c r="BP93" s="33"/>
      <c r="BQ93" s="40"/>
      <c r="BR93" s="56"/>
    </row>
    <row r="94" spans="1:70" s="3" customFormat="1" ht="15" x14ac:dyDescent="0.25">
      <c r="A94" s="46"/>
      <c r="B94" s="47"/>
      <c r="C94" s="47"/>
      <c r="D94" s="47"/>
      <c r="E94" s="48" t="s">
        <v>483</v>
      </c>
      <c r="F94" s="48"/>
      <c r="G94" s="49"/>
      <c r="H94" s="50"/>
      <c r="I94" s="17"/>
      <c r="J94" s="17"/>
      <c r="K94" s="17"/>
      <c r="L94" s="51">
        <v>1698.25</v>
      </c>
      <c r="M94" s="52"/>
      <c r="N94" s="52"/>
      <c r="O94" s="53"/>
      <c r="BP94" s="33"/>
      <c r="BQ94" s="40"/>
      <c r="BR94" s="56"/>
    </row>
    <row r="95" spans="1:70" s="3" customFormat="1" ht="15" x14ac:dyDescent="0.25">
      <c r="A95" s="46"/>
      <c r="B95" s="47"/>
      <c r="C95" s="47"/>
      <c r="D95" s="47"/>
      <c r="E95" s="48" t="s">
        <v>45</v>
      </c>
      <c r="F95" s="48"/>
      <c r="G95" s="49"/>
      <c r="H95" s="50"/>
      <c r="I95" s="17"/>
      <c r="J95" s="17"/>
      <c r="K95" s="17"/>
      <c r="L95" s="51">
        <v>8554.23</v>
      </c>
      <c r="M95" s="52"/>
      <c r="N95" s="52"/>
      <c r="O95" s="53"/>
      <c r="BP95" s="33"/>
      <c r="BQ95" s="40"/>
      <c r="BR95" s="56"/>
    </row>
    <row r="96" spans="1:70" s="3" customFormat="1" ht="67.5" x14ac:dyDescent="0.25">
      <c r="A96" s="34" t="s">
        <v>484</v>
      </c>
      <c r="B96" s="35" t="s">
        <v>485</v>
      </c>
      <c r="C96" s="196" t="s">
        <v>486</v>
      </c>
      <c r="D96" s="196"/>
      <c r="E96" s="196"/>
      <c r="F96" s="34" t="s">
        <v>487</v>
      </c>
      <c r="G96" s="65">
        <v>-2E-3</v>
      </c>
      <c r="H96" s="38">
        <v>47206.35</v>
      </c>
      <c r="I96" s="38"/>
      <c r="J96" s="38">
        <v>47206.35</v>
      </c>
      <c r="K96" s="36" t="s">
        <v>40</v>
      </c>
      <c r="L96" s="38">
        <v>-94.41</v>
      </c>
      <c r="M96" s="38"/>
      <c r="N96" s="39"/>
      <c r="O96" s="38">
        <v>-94.41</v>
      </c>
      <c r="BP96" s="33"/>
      <c r="BQ96" s="40" t="s">
        <v>486</v>
      </c>
      <c r="BR96" s="56"/>
    </row>
    <row r="97" spans="1:70" s="3" customFormat="1" ht="67.5" x14ac:dyDescent="0.25">
      <c r="A97" s="34" t="s">
        <v>268</v>
      </c>
      <c r="B97" s="35"/>
      <c r="C97" s="196" t="s">
        <v>488</v>
      </c>
      <c r="D97" s="196"/>
      <c r="E97" s="196"/>
      <c r="F97" s="34" t="s">
        <v>404</v>
      </c>
      <c r="G97" s="55">
        <v>20</v>
      </c>
      <c r="H97" s="38"/>
      <c r="I97" s="38"/>
      <c r="J97" s="38"/>
      <c r="K97" s="36" t="s">
        <v>40</v>
      </c>
      <c r="L97" s="38"/>
      <c r="M97" s="38"/>
      <c r="N97" s="39"/>
      <c r="O97" s="38"/>
      <c r="BP97" s="33"/>
      <c r="BQ97" s="40" t="s">
        <v>488</v>
      </c>
      <c r="BR97" s="56"/>
    </row>
    <row r="98" spans="1:70" s="3" customFormat="1" ht="67.5" x14ac:dyDescent="0.25">
      <c r="A98" s="34" t="s">
        <v>489</v>
      </c>
      <c r="B98" s="35" t="s">
        <v>301</v>
      </c>
      <c r="C98" s="196" t="s">
        <v>302</v>
      </c>
      <c r="D98" s="196"/>
      <c r="E98" s="196"/>
      <c r="F98" s="34" t="s">
        <v>37</v>
      </c>
      <c r="G98" s="54">
        <v>0.3</v>
      </c>
      <c r="H98" s="38" t="s">
        <v>303</v>
      </c>
      <c r="I98" s="38" t="s">
        <v>304</v>
      </c>
      <c r="J98" s="38">
        <v>1471.29</v>
      </c>
      <c r="K98" s="36" t="s">
        <v>40</v>
      </c>
      <c r="L98" s="38">
        <v>5029.5</v>
      </c>
      <c r="M98" s="38">
        <v>4457.03</v>
      </c>
      <c r="N98" s="39" t="s">
        <v>490</v>
      </c>
      <c r="O98" s="38">
        <v>441.39</v>
      </c>
      <c r="BP98" s="33"/>
      <c r="BQ98" s="40" t="s">
        <v>302</v>
      </c>
      <c r="BR98" s="56"/>
    </row>
    <row r="99" spans="1:70" s="3" customFormat="1" ht="15" x14ac:dyDescent="0.25">
      <c r="A99" s="41"/>
      <c r="B99" s="42"/>
      <c r="C99" s="43" t="s">
        <v>491</v>
      </c>
      <c r="D99" s="44"/>
      <c r="E99" s="44"/>
      <c r="F99" s="44"/>
      <c r="G99" s="44"/>
      <c r="H99" s="44"/>
      <c r="I99" s="44"/>
      <c r="J99" s="44"/>
      <c r="K99" s="44"/>
      <c r="L99" s="44"/>
      <c r="M99" s="44"/>
      <c r="N99" s="44"/>
      <c r="O99" s="45"/>
      <c r="BP99" s="33"/>
      <c r="BQ99" s="40"/>
      <c r="BR99" s="56"/>
    </row>
    <row r="100" spans="1:70" s="3" customFormat="1" ht="15" x14ac:dyDescent="0.25">
      <c r="A100" s="46"/>
      <c r="B100" s="47"/>
      <c r="C100" s="47"/>
      <c r="D100" s="47"/>
      <c r="E100" s="48" t="s">
        <v>492</v>
      </c>
      <c r="F100" s="48"/>
      <c r="G100" s="49"/>
      <c r="H100" s="50"/>
      <c r="I100" s="17"/>
      <c r="J100" s="17"/>
      <c r="K100" s="17"/>
      <c r="L100" s="51">
        <v>4328.8999999999996</v>
      </c>
      <c r="M100" s="52"/>
      <c r="N100" s="52"/>
      <c r="O100" s="53"/>
      <c r="BP100" s="33"/>
      <c r="BQ100" s="40"/>
      <c r="BR100" s="56"/>
    </row>
    <row r="101" spans="1:70" s="3" customFormat="1" ht="15" x14ac:dyDescent="0.25">
      <c r="A101" s="46"/>
      <c r="B101" s="47"/>
      <c r="C101" s="47"/>
      <c r="D101" s="47"/>
      <c r="E101" s="48" t="s">
        <v>493</v>
      </c>
      <c r="F101" s="48"/>
      <c r="G101" s="49"/>
      <c r="H101" s="50"/>
      <c r="I101" s="17"/>
      <c r="J101" s="17"/>
      <c r="K101" s="17"/>
      <c r="L101" s="51">
        <v>2276.02</v>
      </c>
      <c r="M101" s="52"/>
      <c r="N101" s="52"/>
      <c r="O101" s="53"/>
      <c r="BP101" s="33"/>
      <c r="BQ101" s="40"/>
      <c r="BR101" s="56"/>
    </row>
    <row r="102" spans="1:70" s="3" customFormat="1" ht="15" x14ac:dyDescent="0.25">
      <c r="A102" s="46"/>
      <c r="B102" s="47"/>
      <c r="C102" s="47"/>
      <c r="D102" s="47"/>
      <c r="E102" s="48" t="s">
        <v>45</v>
      </c>
      <c r="F102" s="48"/>
      <c r="G102" s="49"/>
      <c r="H102" s="50"/>
      <c r="I102" s="17"/>
      <c r="J102" s="17"/>
      <c r="K102" s="17"/>
      <c r="L102" s="51">
        <v>11634.42</v>
      </c>
      <c r="M102" s="52"/>
      <c r="N102" s="52"/>
      <c r="O102" s="53"/>
      <c r="BP102" s="33"/>
      <c r="BQ102" s="40"/>
      <c r="BR102" s="56"/>
    </row>
    <row r="103" spans="1:70" s="3" customFormat="1" ht="67.5" x14ac:dyDescent="0.25">
      <c r="A103" s="34" t="s">
        <v>494</v>
      </c>
      <c r="B103" s="35" t="s">
        <v>495</v>
      </c>
      <c r="C103" s="196" t="s">
        <v>496</v>
      </c>
      <c r="D103" s="196"/>
      <c r="E103" s="196"/>
      <c r="F103" s="34" t="s">
        <v>497</v>
      </c>
      <c r="G103" s="65">
        <v>-0.61199999999999999</v>
      </c>
      <c r="H103" s="38">
        <v>655.95</v>
      </c>
      <c r="I103" s="38"/>
      <c r="J103" s="38">
        <v>655.95</v>
      </c>
      <c r="K103" s="36" t="s">
        <v>40</v>
      </c>
      <c r="L103" s="38">
        <v>-401.44</v>
      </c>
      <c r="M103" s="38"/>
      <c r="N103" s="39"/>
      <c r="O103" s="38">
        <v>-401.44</v>
      </c>
      <c r="BP103" s="33"/>
      <c r="BQ103" s="40" t="s">
        <v>496</v>
      </c>
      <c r="BR103" s="56"/>
    </row>
    <row r="104" spans="1:70" s="3" customFormat="1" ht="67.5" x14ac:dyDescent="0.25">
      <c r="A104" s="34" t="s">
        <v>498</v>
      </c>
      <c r="B104" s="35" t="s">
        <v>499</v>
      </c>
      <c r="C104" s="196" t="s">
        <v>500</v>
      </c>
      <c r="D104" s="196"/>
      <c r="E104" s="196"/>
      <c r="F104" s="34" t="s">
        <v>497</v>
      </c>
      <c r="G104" s="65">
        <v>-0.61199999999999999</v>
      </c>
      <c r="H104" s="38">
        <v>17.12</v>
      </c>
      <c r="I104" s="38"/>
      <c r="J104" s="38">
        <v>17.12</v>
      </c>
      <c r="K104" s="36" t="s">
        <v>40</v>
      </c>
      <c r="L104" s="38">
        <v>-10.48</v>
      </c>
      <c r="M104" s="38"/>
      <c r="N104" s="39"/>
      <c r="O104" s="38">
        <v>-10.48</v>
      </c>
      <c r="BP104" s="33"/>
      <c r="BQ104" s="40" t="s">
        <v>500</v>
      </c>
      <c r="BR104" s="56"/>
    </row>
    <row r="105" spans="1:70" s="3" customFormat="1" ht="67.5" x14ac:dyDescent="0.25">
      <c r="A105" s="34" t="s">
        <v>280</v>
      </c>
      <c r="B105" s="35"/>
      <c r="C105" s="196" t="s">
        <v>501</v>
      </c>
      <c r="D105" s="196"/>
      <c r="E105" s="196"/>
      <c r="F105" s="34" t="s">
        <v>145</v>
      </c>
      <c r="G105" s="54">
        <v>30.6</v>
      </c>
      <c r="H105" s="38"/>
      <c r="I105" s="38"/>
      <c r="J105" s="38"/>
      <c r="K105" s="36" t="s">
        <v>40</v>
      </c>
      <c r="L105" s="38"/>
      <c r="M105" s="38"/>
      <c r="N105" s="39"/>
      <c r="O105" s="38"/>
      <c r="BP105" s="33"/>
      <c r="BQ105" s="40" t="s">
        <v>501</v>
      </c>
      <c r="BR105" s="56"/>
    </row>
    <row r="106" spans="1:70" s="3" customFormat="1" ht="15" x14ac:dyDescent="0.25">
      <c r="A106" s="41"/>
      <c r="B106" s="42"/>
      <c r="C106" s="43" t="s">
        <v>502</v>
      </c>
      <c r="D106" s="44"/>
      <c r="E106" s="44"/>
      <c r="F106" s="44"/>
      <c r="G106" s="44"/>
      <c r="H106" s="44"/>
      <c r="I106" s="44"/>
      <c r="J106" s="44"/>
      <c r="K106" s="44"/>
      <c r="L106" s="44"/>
      <c r="M106" s="44"/>
      <c r="N106" s="44"/>
      <c r="O106" s="45"/>
      <c r="BP106" s="33"/>
      <c r="BQ106" s="40"/>
      <c r="BR106" s="56"/>
    </row>
    <row r="107" spans="1:70" s="3" customFormat="1" ht="67.5" x14ac:dyDescent="0.25">
      <c r="A107" s="34" t="s">
        <v>283</v>
      </c>
      <c r="B107" s="35"/>
      <c r="C107" s="196" t="s">
        <v>503</v>
      </c>
      <c r="D107" s="196"/>
      <c r="E107" s="196"/>
      <c r="F107" s="34" t="s">
        <v>504</v>
      </c>
      <c r="G107" s="55">
        <v>1</v>
      </c>
      <c r="H107" s="38"/>
      <c r="I107" s="38"/>
      <c r="J107" s="38"/>
      <c r="K107" s="36" t="s">
        <v>40</v>
      </c>
      <c r="L107" s="38"/>
      <c r="M107" s="38"/>
      <c r="N107" s="39"/>
      <c r="O107" s="38"/>
      <c r="BP107" s="33"/>
      <c r="BQ107" s="40" t="s">
        <v>503</v>
      </c>
      <c r="BR107" s="56"/>
    </row>
    <row r="108" spans="1:70" s="3" customFormat="1" ht="15" x14ac:dyDescent="0.25">
      <c r="A108" s="197" t="s">
        <v>505</v>
      </c>
      <c r="B108" s="198"/>
      <c r="C108" s="198"/>
      <c r="D108" s="198"/>
      <c r="E108" s="198"/>
      <c r="F108" s="198"/>
      <c r="G108" s="198"/>
      <c r="H108" s="198"/>
      <c r="I108" s="198"/>
      <c r="J108" s="198"/>
      <c r="K108" s="198"/>
      <c r="L108" s="198"/>
      <c r="M108" s="198"/>
      <c r="N108" s="198"/>
      <c r="O108" s="199"/>
      <c r="BP108" s="33"/>
      <c r="BQ108" s="40"/>
      <c r="BR108" s="56" t="s">
        <v>505</v>
      </c>
    </row>
    <row r="109" spans="1:70" s="3" customFormat="1" ht="67.5" x14ac:dyDescent="0.25">
      <c r="A109" s="34" t="s">
        <v>506</v>
      </c>
      <c r="B109" s="35" t="s">
        <v>507</v>
      </c>
      <c r="C109" s="196" t="s">
        <v>508</v>
      </c>
      <c r="D109" s="196"/>
      <c r="E109" s="196"/>
      <c r="F109" s="34" t="s">
        <v>509</v>
      </c>
      <c r="G109" s="66">
        <v>2.6667E-2</v>
      </c>
      <c r="H109" s="38" t="s">
        <v>510</v>
      </c>
      <c r="I109" s="38" t="s">
        <v>511</v>
      </c>
      <c r="J109" s="38">
        <v>10834.99</v>
      </c>
      <c r="K109" s="36" t="s">
        <v>40</v>
      </c>
      <c r="L109" s="38">
        <v>347.19</v>
      </c>
      <c r="M109" s="38">
        <v>52.43</v>
      </c>
      <c r="N109" s="39" t="s">
        <v>512</v>
      </c>
      <c r="O109" s="38">
        <v>288.94</v>
      </c>
      <c r="BP109" s="33"/>
      <c r="BQ109" s="40" t="s">
        <v>508</v>
      </c>
      <c r="BR109" s="56"/>
    </row>
    <row r="110" spans="1:70" s="3" customFormat="1" ht="15" x14ac:dyDescent="0.25">
      <c r="A110" s="41"/>
      <c r="B110" s="42"/>
      <c r="C110" s="43" t="s">
        <v>513</v>
      </c>
      <c r="D110" s="44"/>
      <c r="E110" s="44"/>
      <c r="F110" s="44"/>
      <c r="G110" s="44"/>
      <c r="H110" s="44"/>
      <c r="I110" s="44"/>
      <c r="J110" s="44"/>
      <c r="K110" s="44"/>
      <c r="L110" s="44"/>
      <c r="M110" s="44"/>
      <c r="N110" s="44"/>
      <c r="O110" s="45"/>
      <c r="BP110" s="33"/>
      <c r="BQ110" s="40"/>
      <c r="BR110" s="56"/>
    </row>
    <row r="111" spans="1:70" s="3" customFormat="1" ht="15" x14ac:dyDescent="0.25">
      <c r="A111" s="46"/>
      <c r="B111" s="47"/>
      <c r="C111" s="47"/>
      <c r="D111" s="47"/>
      <c r="E111" s="48" t="s">
        <v>514</v>
      </c>
      <c r="F111" s="48"/>
      <c r="G111" s="49"/>
      <c r="H111" s="50"/>
      <c r="I111" s="17"/>
      <c r="J111" s="17"/>
      <c r="K111" s="17"/>
      <c r="L111" s="51">
        <v>49.4</v>
      </c>
      <c r="M111" s="52"/>
      <c r="N111" s="52"/>
      <c r="O111" s="53"/>
      <c r="BP111" s="33"/>
      <c r="BQ111" s="40"/>
      <c r="BR111" s="56"/>
    </row>
    <row r="112" spans="1:70" s="3" customFormat="1" ht="15" x14ac:dyDescent="0.25">
      <c r="A112" s="46"/>
      <c r="B112" s="47"/>
      <c r="C112" s="47"/>
      <c r="D112" s="47"/>
      <c r="E112" s="48" t="s">
        <v>515</v>
      </c>
      <c r="F112" s="48"/>
      <c r="G112" s="49"/>
      <c r="H112" s="50"/>
      <c r="I112" s="17"/>
      <c r="J112" s="17"/>
      <c r="K112" s="17"/>
      <c r="L112" s="51">
        <v>26.8</v>
      </c>
      <c r="M112" s="52"/>
      <c r="N112" s="52"/>
      <c r="O112" s="53"/>
      <c r="BP112" s="33"/>
      <c r="BQ112" s="40"/>
      <c r="BR112" s="56"/>
    </row>
    <row r="113" spans="1:70" s="3" customFormat="1" ht="15" x14ac:dyDescent="0.25">
      <c r="A113" s="46"/>
      <c r="B113" s="47"/>
      <c r="C113" s="47"/>
      <c r="D113" s="47"/>
      <c r="E113" s="48" t="s">
        <v>45</v>
      </c>
      <c r="F113" s="48"/>
      <c r="G113" s="49"/>
      <c r="H113" s="50"/>
      <c r="I113" s="17"/>
      <c r="J113" s="17"/>
      <c r="K113" s="17"/>
      <c r="L113" s="51">
        <v>423.39</v>
      </c>
      <c r="M113" s="52"/>
      <c r="N113" s="52"/>
      <c r="O113" s="53"/>
      <c r="BP113" s="33"/>
      <c r="BQ113" s="40"/>
      <c r="BR113" s="56"/>
    </row>
    <row r="114" spans="1:70" s="3" customFormat="1" ht="67.5" x14ac:dyDescent="0.25">
      <c r="A114" s="34" t="s">
        <v>290</v>
      </c>
      <c r="B114" s="35" t="s">
        <v>516</v>
      </c>
      <c r="C114" s="196" t="s">
        <v>517</v>
      </c>
      <c r="D114" s="196"/>
      <c r="E114" s="196"/>
      <c r="F114" s="34" t="s">
        <v>487</v>
      </c>
      <c r="G114" s="64">
        <v>-4.0000000000000002E-4</v>
      </c>
      <c r="H114" s="38">
        <v>715695.09</v>
      </c>
      <c r="I114" s="38"/>
      <c r="J114" s="38">
        <v>715695.09</v>
      </c>
      <c r="K114" s="36" t="s">
        <v>40</v>
      </c>
      <c r="L114" s="38">
        <v>-286.27999999999997</v>
      </c>
      <c r="M114" s="38"/>
      <c r="N114" s="39"/>
      <c r="O114" s="38">
        <v>-286.27999999999997</v>
      </c>
      <c r="BP114" s="33"/>
      <c r="BQ114" s="40" t="s">
        <v>517</v>
      </c>
      <c r="BR114" s="56"/>
    </row>
    <row r="115" spans="1:70" s="3" customFormat="1" ht="67.5" x14ac:dyDescent="0.25">
      <c r="A115" s="34" t="s">
        <v>297</v>
      </c>
      <c r="B115" s="35" t="s">
        <v>518</v>
      </c>
      <c r="C115" s="196" t="s">
        <v>519</v>
      </c>
      <c r="D115" s="196"/>
      <c r="E115" s="196"/>
      <c r="F115" s="34" t="s">
        <v>404</v>
      </c>
      <c r="G115" s="55">
        <v>1</v>
      </c>
      <c r="H115" s="38"/>
      <c r="I115" s="38"/>
      <c r="J115" s="38"/>
      <c r="K115" s="36" t="s">
        <v>40</v>
      </c>
      <c r="L115" s="38"/>
      <c r="M115" s="38"/>
      <c r="N115" s="39"/>
      <c r="O115" s="38"/>
      <c r="BP115" s="33"/>
      <c r="BQ115" s="40" t="s">
        <v>519</v>
      </c>
      <c r="BR115" s="56"/>
    </row>
    <row r="116" spans="1:70" s="3" customFormat="1" ht="15" x14ac:dyDescent="0.25">
      <c r="A116" s="197" t="s">
        <v>520</v>
      </c>
      <c r="B116" s="198"/>
      <c r="C116" s="198"/>
      <c r="D116" s="198"/>
      <c r="E116" s="198"/>
      <c r="F116" s="198"/>
      <c r="G116" s="198"/>
      <c r="H116" s="198"/>
      <c r="I116" s="198"/>
      <c r="J116" s="198"/>
      <c r="K116" s="198"/>
      <c r="L116" s="198"/>
      <c r="M116" s="198"/>
      <c r="N116" s="198"/>
      <c r="O116" s="199"/>
      <c r="BP116" s="33"/>
      <c r="BQ116" s="40"/>
      <c r="BR116" s="56" t="s">
        <v>520</v>
      </c>
    </row>
    <row r="117" spans="1:70" s="3" customFormat="1" ht="67.5" x14ac:dyDescent="0.25">
      <c r="A117" s="34" t="s">
        <v>521</v>
      </c>
      <c r="B117" s="35" t="s">
        <v>522</v>
      </c>
      <c r="C117" s="196" t="s">
        <v>523</v>
      </c>
      <c r="D117" s="196"/>
      <c r="E117" s="196"/>
      <c r="F117" s="34" t="s">
        <v>37</v>
      </c>
      <c r="G117" s="54">
        <v>3.3</v>
      </c>
      <c r="H117" s="38" t="s">
        <v>524</v>
      </c>
      <c r="I117" s="38" t="s">
        <v>525</v>
      </c>
      <c r="J117" s="38">
        <v>5162.1000000000004</v>
      </c>
      <c r="K117" s="36" t="s">
        <v>40</v>
      </c>
      <c r="L117" s="38">
        <v>66926.87</v>
      </c>
      <c r="M117" s="38">
        <v>42319.76</v>
      </c>
      <c r="N117" s="39" t="s">
        <v>526</v>
      </c>
      <c r="O117" s="38">
        <v>17034.93</v>
      </c>
      <c r="BP117" s="33"/>
      <c r="BQ117" s="40" t="s">
        <v>523</v>
      </c>
      <c r="BR117" s="56"/>
    </row>
    <row r="118" spans="1:70" s="3" customFormat="1" ht="15" x14ac:dyDescent="0.25">
      <c r="A118" s="41"/>
      <c r="B118" s="42"/>
      <c r="C118" s="43" t="s">
        <v>527</v>
      </c>
      <c r="D118" s="44"/>
      <c r="E118" s="44"/>
      <c r="F118" s="44"/>
      <c r="G118" s="44"/>
      <c r="H118" s="44"/>
      <c r="I118" s="44"/>
      <c r="J118" s="44"/>
      <c r="K118" s="44"/>
      <c r="L118" s="44"/>
      <c r="M118" s="44"/>
      <c r="N118" s="44"/>
      <c r="O118" s="45"/>
      <c r="BP118" s="33"/>
      <c r="BQ118" s="40"/>
      <c r="BR118" s="56"/>
    </row>
    <row r="119" spans="1:70" s="3" customFormat="1" ht="15" x14ac:dyDescent="0.25">
      <c r="A119" s="46"/>
      <c r="B119" s="47"/>
      <c r="C119" s="47"/>
      <c r="D119" s="47"/>
      <c r="E119" s="48" t="s">
        <v>528</v>
      </c>
      <c r="F119" s="48"/>
      <c r="G119" s="49"/>
      <c r="H119" s="50"/>
      <c r="I119" s="17"/>
      <c r="J119" s="17"/>
      <c r="K119" s="17"/>
      <c r="L119" s="51">
        <v>41416.75</v>
      </c>
      <c r="M119" s="52"/>
      <c r="N119" s="52"/>
      <c r="O119" s="53"/>
      <c r="BP119" s="33"/>
      <c r="BQ119" s="40"/>
      <c r="BR119" s="56"/>
    </row>
    <row r="120" spans="1:70" s="3" customFormat="1" ht="15" x14ac:dyDescent="0.25">
      <c r="A120" s="46"/>
      <c r="B120" s="47"/>
      <c r="C120" s="47"/>
      <c r="D120" s="47"/>
      <c r="E120" s="48" t="s">
        <v>529</v>
      </c>
      <c r="F120" s="48"/>
      <c r="G120" s="49"/>
      <c r="H120" s="50"/>
      <c r="I120" s="17"/>
      <c r="J120" s="17"/>
      <c r="K120" s="17"/>
      <c r="L120" s="51">
        <v>21775.82</v>
      </c>
      <c r="M120" s="52"/>
      <c r="N120" s="52"/>
      <c r="O120" s="53"/>
      <c r="BP120" s="33"/>
      <c r="BQ120" s="40"/>
      <c r="BR120" s="56"/>
    </row>
    <row r="121" spans="1:70" s="3" customFormat="1" ht="15" x14ac:dyDescent="0.25">
      <c r="A121" s="46"/>
      <c r="B121" s="47"/>
      <c r="C121" s="47"/>
      <c r="D121" s="47"/>
      <c r="E121" s="48" t="s">
        <v>45</v>
      </c>
      <c r="F121" s="48"/>
      <c r="G121" s="49"/>
      <c r="H121" s="50"/>
      <c r="I121" s="17"/>
      <c r="J121" s="17"/>
      <c r="K121" s="17"/>
      <c r="L121" s="51">
        <v>130119.44</v>
      </c>
      <c r="M121" s="52"/>
      <c r="N121" s="52"/>
      <c r="O121" s="53"/>
      <c r="BP121" s="33"/>
      <c r="BQ121" s="40"/>
      <c r="BR121" s="56"/>
    </row>
    <row r="122" spans="1:70" s="3" customFormat="1" ht="67.5" x14ac:dyDescent="0.25">
      <c r="A122" s="34" t="s">
        <v>530</v>
      </c>
      <c r="B122" s="35" t="s">
        <v>531</v>
      </c>
      <c r="C122" s="196" t="s">
        <v>532</v>
      </c>
      <c r="D122" s="196"/>
      <c r="E122" s="196"/>
      <c r="F122" s="34" t="s">
        <v>487</v>
      </c>
      <c r="G122" s="66">
        <v>-7.1939999999999999E-3</v>
      </c>
      <c r="H122" s="38">
        <v>154011.51999999999</v>
      </c>
      <c r="I122" s="38"/>
      <c r="J122" s="38">
        <v>154011.51999999999</v>
      </c>
      <c r="K122" s="36" t="s">
        <v>40</v>
      </c>
      <c r="L122" s="38">
        <v>-1107.96</v>
      </c>
      <c r="M122" s="38"/>
      <c r="N122" s="39"/>
      <c r="O122" s="38">
        <v>-1107.96</v>
      </c>
      <c r="BP122" s="33"/>
      <c r="BQ122" s="40" t="s">
        <v>532</v>
      </c>
      <c r="BR122" s="56"/>
    </row>
    <row r="123" spans="1:70" s="3" customFormat="1" ht="67.5" x14ac:dyDescent="0.25">
      <c r="A123" s="34" t="s">
        <v>300</v>
      </c>
      <c r="B123" s="35" t="s">
        <v>533</v>
      </c>
      <c r="C123" s="196" t="s">
        <v>534</v>
      </c>
      <c r="D123" s="196"/>
      <c r="E123" s="196"/>
      <c r="F123" s="34" t="s">
        <v>477</v>
      </c>
      <c r="G123" s="37">
        <v>-1.65</v>
      </c>
      <c r="H123" s="38">
        <v>297.02999999999997</v>
      </c>
      <c r="I123" s="38"/>
      <c r="J123" s="38">
        <v>297.02999999999997</v>
      </c>
      <c r="K123" s="36" t="s">
        <v>40</v>
      </c>
      <c r="L123" s="38">
        <v>-490.1</v>
      </c>
      <c r="M123" s="38"/>
      <c r="N123" s="39"/>
      <c r="O123" s="38">
        <v>-490.1</v>
      </c>
      <c r="BP123" s="33"/>
      <c r="BQ123" s="40" t="s">
        <v>534</v>
      </c>
      <c r="BR123" s="56"/>
    </row>
    <row r="124" spans="1:70" s="3" customFormat="1" ht="67.5" x14ac:dyDescent="0.25">
      <c r="A124" s="34" t="s">
        <v>535</v>
      </c>
      <c r="B124" s="35" t="s">
        <v>536</v>
      </c>
      <c r="C124" s="196" t="s">
        <v>537</v>
      </c>
      <c r="D124" s="196"/>
      <c r="E124" s="196"/>
      <c r="F124" s="34" t="s">
        <v>538</v>
      </c>
      <c r="G124" s="55">
        <v>-33</v>
      </c>
      <c r="H124" s="38">
        <v>5.39</v>
      </c>
      <c r="I124" s="38"/>
      <c r="J124" s="38">
        <v>5.39</v>
      </c>
      <c r="K124" s="36" t="s">
        <v>40</v>
      </c>
      <c r="L124" s="38">
        <v>-177.87</v>
      </c>
      <c r="M124" s="38"/>
      <c r="N124" s="39"/>
      <c r="O124" s="38">
        <v>-177.87</v>
      </c>
      <c r="BP124" s="33"/>
      <c r="BQ124" s="40" t="s">
        <v>537</v>
      </c>
      <c r="BR124" s="56"/>
    </row>
    <row r="125" spans="1:70" s="3" customFormat="1" ht="67.5" x14ac:dyDescent="0.25">
      <c r="A125" s="34" t="s">
        <v>539</v>
      </c>
      <c r="B125" s="35"/>
      <c r="C125" s="196" t="s">
        <v>540</v>
      </c>
      <c r="D125" s="196"/>
      <c r="E125" s="196"/>
      <c r="F125" s="34" t="s">
        <v>145</v>
      </c>
      <c r="G125" s="37">
        <v>283.25</v>
      </c>
      <c r="H125" s="38"/>
      <c r="I125" s="38"/>
      <c r="J125" s="38"/>
      <c r="K125" s="36" t="s">
        <v>40</v>
      </c>
      <c r="L125" s="38"/>
      <c r="M125" s="38"/>
      <c r="N125" s="39"/>
      <c r="O125" s="38"/>
      <c r="BP125" s="33"/>
      <c r="BQ125" s="40" t="s">
        <v>540</v>
      </c>
      <c r="BR125" s="56"/>
    </row>
    <row r="126" spans="1:70" s="3" customFormat="1" ht="15" x14ac:dyDescent="0.25">
      <c r="A126" s="41"/>
      <c r="B126" s="42"/>
      <c r="C126" s="43" t="s">
        <v>541</v>
      </c>
      <c r="D126" s="44"/>
      <c r="E126" s="44"/>
      <c r="F126" s="44"/>
      <c r="G126" s="44"/>
      <c r="H126" s="44"/>
      <c r="I126" s="44"/>
      <c r="J126" s="44"/>
      <c r="K126" s="44"/>
      <c r="L126" s="44"/>
      <c r="M126" s="44"/>
      <c r="N126" s="44"/>
      <c r="O126" s="45"/>
      <c r="BP126" s="33"/>
      <c r="BQ126" s="40"/>
      <c r="BR126" s="56"/>
    </row>
    <row r="127" spans="1:70" s="3" customFormat="1" ht="67.5" x14ac:dyDescent="0.25">
      <c r="A127" s="34" t="s">
        <v>542</v>
      </c>
      <c r="B127" s="35"/>
      <c r="C127" s="196" t="s">
        <v>543</v>
      </c>
      <c r="D127" s="196"/>
      <c r="E127" s="196"/>
      <c r="F127" s="34" t="s">
        <v>145</v>
      </c>
      <c r="G127" s="37">
        <v>56.65</v>
      </c>
      <c r="H127" s="38"/>
      <c r="I127" s="38"/>
      <c r="J127" s="38"/>
      <c r="K127" s="36" t="s">
        <v>40</v>
      </c>
      <c r="L127" s="38"/>
      <c r="M127" s="38"/>
      <c r="N127" s="39"/>
      <c r="O127" s="38"/>
      <c r="BP127" s="33"/>
      <c r="BQ127" s="40" t="s">
        <v>543</v>
      </c>
      <c r="BR127" s="56"/>
    </row>
    <row r="128" spans="1:70" s="3" customFormat="1" ht="15" x14ac:dyDescent="0.25">
      <c r="A128" s="41"/>
      <c r="B128" s="42"/>
      <c r="C128" s="43" t="s">
        <v>544</v>
      </c>
      <c r="D128" s="44"/>
      <c r="E128" s="44"/>
      <c r="F128" s="44"/>
      <c r="G128" s="44"/>
      <c r="H128" s="44"/>
      <c r="I128" s="44"/>
      <c r="J128" s="44"/>
      <c r="K128" s="44"/>
      <c r="L128" s="44"/>
      <c r="M128" s="44"/>
      <c r="N128" s="44"/>
      <c r="O128" s="45"/>
      <c r="BP128" s="33"/>
      <c r="BQ128" s="40"/>
      <c r="BR128" s="56"/>
    </row>
    <row r="129" spans="1:70" s="3" customFormat="1" ht="67.5" x14ac:dyDescent="0.25">
      <c r="A129" s="34" t="s">
        <v>545</v>
      </c>
      <c r="B129" s="35"/>
      <c r="C129" s="196" t="s">
        <v>546</v>
      </c>
      <c r="D129" s="196"/>
      <c r="E129" s="196"/>
      <c r="F129" s="34" t="s">
        <v>404</v>
      </c>
      <c r="G129" s="55">
        <v>550</v>
      </c>
      <c r="H129" s="38"/>
      <c r="I129" s="38"/>
      <c r="J129" s="38"/>
      <c r="K129" s="36" t="s">
        <v>40</v>
      </c>
      <c r="L129" s="38"/>
      <c r="M129" s="38"/>
      <c r="N129" s="39"/>
      <c r="O129" s="38"/>
      <c r="BP129" s="33"/>
      <c r="BQ129" s="40" t="s">
        <v>546</v>
      </c>
      <c r="BR129" s="56"/>
    </row>
    <row r="130" spans="1:70" s="3" customFormat="1" ht="67.5" x14ac:dyDescent="0.25">
      <c r="A130" s="34" t="s">
        <v>315</v>
      </c>
      <c r="B130" s="35"/>
      <c r="C130" s="196" t="s">
        <v>547</v>
      </c>
      <c r="D130" s="196"/>
      <c r="E130" s="196"/>
      <c r="F130" s="34" t="s">
        <v>404</v>
      </c>
      <c r="G130" s="55">
        <v>110</v>
      </c>
      <c r="H130" s="38"/>
      <c r="I130" s="38"/>
      <c r="J130" s="38"/>
      <c r="K130" s="36" t="s">
        <v>40</v>
      </c>
      <c r="L130" s="38"/>
      <c r="M130" s="38"/>
      <c r="N130" s="39"/>
      <c r="O130" s="38"/>
      <c r="BP130" s="33"/>
      <c r="BQ130" s="40" t="s">
        <v>547</v>
      </c>
      <c r="BR130" s="56"/>
    </row>
    <row r="131" spans="1:70" s="3" customFormat="1" ht="67.5" x14ac:dyDescent="0.25">
      <c r="A131" s="34" t="s">
        <v>548</v>
      </c>
      <c r="B131" s="35"/>
      <c r="C131" s="196" t="s">
        <v>549</v>
      </c>
      <c r="D131" s="196"/>
      <c r="E131" s="196"/>
      <c r="F131" s="34" t="s">
        <v>404</v>
      </c>
      <c r="G131" s="55">
        <v>660</v>
      </c>
      <c r="H131" s="38"/>
      <c r="I131" s="38"/>
      <c r="J131" s="38"/>
      <c r="K131" s="36" t="s">
        <v>40</v>
      </c>
      <c r="L131" s="38"/>
      <c r="M131" s="38"/>
      <c r="N131" s="39"/>
      <c r="O131" s="38"/>
      <c r="BP131" s="33"/>
      <c r="BQ131" s="40" t="s">
        <v>549</v>
      </c>
      <c r="BR131" s="56"/>
    </row>
    <row r="132" spans="1:70" s="3" customFormat="1" ht="15" x14ac:dyDescent="0.25">
      <c r="A132" s="197" t="s">
        <v>550</v>
      </c>
      <c r="B132" s="198"/>
      <c r="C132" s="198"/>
      <c r="D132" s="198"/>
      <c r="E132" s="198"/>
      <c r="F132" s="198"/>
      <c r="G132" s="198"/>
      <c r="H132" s="198"/>
      <c r="I132" s="198"/>
      <c r="J132" s="198"/>
      <c r="K132" s="198"/>
      <c r="L132" s="198"/>
      <c r="M132" s="198"/>
      <c r="N132" s="198"/>
      <c r="O132" s="199"/>
      <c r="BP132" s="33"/>
      <c r="BQ132" s="40"/>
      <c r="BR132" s="56" t="s">
        <v>550</v>
      </c>
    </row>
    <row r="133" spans="1:70" s="3" customFormat="1" ht="67.5" x14ac:dyDescent="0.25">
      <c r="A133" s="34" t="s">
        <v>318</v>
      </c>
      <c r="B133" s="35" t="s">
        <v>551</v>
      </c>
      <c r="C133" s="196" t="s">
        <v>552</v>
      </c>
      <c r="D133" s="196"/>
      <c r="E133" s="196"/>
      <c r="F133" s="34" t="s">
        <v>553</v>
      </c>
      <c r="G133" s="55">
        <v>225</v>
      </c>
      <c r="H133" s="38" t="s">
        <v>554</v>
      </c>
      <c r="I133" s="38" t="s">
        <v>39</v>
      </c>
      <c r="J133" s="38">
        <v>42.46</v>
      </c>
      <c r="K133" s="36" t="s">
        <v>40</v>
      </c>
      <c r="L133" s="38">
        <v>115294.5</v>
      </c>
      <c r="M133" s="38">
        <v>97821</v>
      </c>
      <c r="N133" s="39" t="s">
        <v>555</v>
      </c>
      <c r="O133" s="38">
        <v>9553.5</v>
      </c>
      <c r="BP133" s="33"/>
      <c r="BQ133" s="40" t="s">
        <v>552</v>
      </c>
      <c r="BR133" s="56"/>
    </row>
    <row r="134" spans="1:70" s="3" customFormat="1" ht="15" x14ac:dyDescent="0.25">
      <c r="A134" s="41"/>
      <c r="B134" s="42"/>
      <c r="C134" s="43" t="s">
        <v>556</v>
      </c>
      <c r="D134" s="44"/>
      <c r="E134" s="44"/>
      <c r="F134" s="44"/>
      <c r="G134" s="44"/>
      <c r="H134" s="44"/>
      <c r="I134" s="44"/>
      <c r="J134" s="44"/>
      <c r="K134" s="44"/>
      <c r="L134" s="44"/>
      <c r="M134" s="44"/>
      <c r="N134" s="44"/>
      <c r="O134" s="45"/>
      <c r="BP134" s="33"/>
      <c r="BQ134" s="40"/>
      <c r="BR134" s="56"/>
    </row>
    <row r="135" spans="1:70" s="3" customFormat="1" ht="15" x14ac:dyDescent="0.25">
      <c r="A135" s="46"/>
      <c r="B135" s="47"/>
      <c r="C135" s="47"/>
      <c r="D135" s="47"/>
      <c r="E135" s="48" t="s">
        <v>557</v>
      </c>
      <c r="F135" s="48"/>
      <c r="G135" s="49"/>
      <c r="H135" s="50"/>
      <c r="I135" s="17"/>
      <c r="J135" s="17"/>
      <c r="K135" s="17"/>
      <c r="L135" s="51">
        <v>96300.63</v>
      </c>
      <c r="M135" s="52"/>
      <c r="N135" s="52"/>
      <c r="O135" s="53"/>
      <c r="BP135" s="33"/>
      <c r="BQ135" s="40"/>
      <c r="BR135" s="56"/>
    </row>
    <row r="136" spans="1:70" s="3" customFormat="1" ht="15" x14ac:dyDescent="0.25">
      <c r="A136" s="46"/>
      <c r="B136" s="47"/>
      <c r="C136" s="47"/>
      <c r="D136" s="47"/>
      <c r="E136" s="48" t="s">
        <v>558</v>
      </c>
      <c r="F136" s="48"/>
      <c r="G136" s="49"/>
      <c r="H136" s="50"/>
      <c r="I136" s="17"/>
      <c r="J136" s="17"/>
      <c r="K136" s="17"/>
      <c r="L136" s="51">
        <v>50632.29</v>
      </c>
      <c r="M136" s="52"/>
      <c r="N136" s="52"/>
      <c r="O136" s="53"/>
      <c r="BP136" s="33"/>
      <c r="BQ136" s="40"/>
      <c r="BR136" s="56"/>
    </row>
    <row r="137" spans="1:70" s="3" customFormat="1" ht="15" x14ac:dyDescent="0.25">
      <c r="A137" s="46"/>
      <c r="B137" s="47"/>
      <c r="C137" s="47"/>
      <c r="D137" s="47"/>
      <c r="E137" s="48" t="s">
        <v>45</v>
      </c>
      <c r="F137" s="48"/>
      <c r="G137" s="49"/>
      <c r="H137" s="50"/>
      <c r="I137" s="17"/>
      <c r="J137" s="17"/>
      <c r="K137" s="17"/>
      <c r="L137" s="51">
        <v>262227.42</v>
      </c>
      <c r="M137" s="52"/>
      <c r="N137" s="52"/>
      <c r="O137" s="53"/>
      <c r="BP137" s="33"/>
      <c r="BQ137" s="40"/>
      <c r="BR137" s="56"/>
    </row>
    <row r="138" spans="1:70" s="3" customFormat="1" ht="67.5" x14ac:dyDescent="0.25">
      <c r="A138" s="34" t="s">
        <v>322</v>
      </c>
      <c r="B138" s="35"/>
      <c r="C138" s="196" t="s">
        <v>559</v>
      </c>
      <c r="D138" s="196"/>
      <c r="E138" s="196"/>
      <c r="F138" s="34" t="s">
        <v>560</v>
      </c>
      <c r="G138" s="55">
        <v>1</v>
      </c>
      <c r="H138" s="38"/>
      <c r="I138" s="38"/>
      <c r="J138" s="38"/>
      <c r="K138" s="36" t="s">
        <v>40</v>
      </c>
      <c r="L138" s="38"/>
      <c r="M138" s="38"/>
      <c r="N138" s="39"/>
      <c r="O138" s="38"/>
      <c r="BP138" s="33"/>
      <c r="BQ138" s="40" t="s">
        <v>559</v>
      </c>
      <c r="BR138" s="56"/>
    </row>
    <row r="139" spans="1:70" s="3" customFormat="1" ht="67.5" x14ac:dyDescent="0.25">
      <c r="A139" s="34" t="s">
        <v>561</v>
      </c>
      <c r="B139" s="35"/>
      <c r="C139" s="196" t="s">
        <v>562</v>
      </c>
      <c r="D139" s="196"/>
      <c r="E139" s="196"/>
      <c r="F139" s="34" t="s">
        <v>560</v>
      </c>
      <c r="G139" s="55">
        <v>3</v>
      </c>
      <c r="H139" s="38"/>
      <c r="I139" s="38"/>
      <c r="J139" s="38"/>
      <c r="K139" s="36" t="s">
        <v>40</v>
      </c>
      <c r="L139" s="38"/>
      <c r="M139" s="38"/>
      <c r="N139" s="39"/>
      <c r="O139" s="38"/>
      <c r="BP139" s="33"/>
      <c r="BQ139" s="40" t="s">
        <v>562</v>
      </c>
      <c r="BR139" s="56"/>
    </row>
    <row r="140" spans="1:70" s="3" customFormat="1" ht="67.5" x14ac:dyDescent="0.25">
      <c r="A140" s="34" t="s">
        <v>329</v>
      </c>
      <c r="B140" s="35"/>
      <c r="C140" s="196" t="s">
        <v>563</v>
      </c>
      <c r="D140" s="196"/>
      <c r="E140" s="196"/>
      <c r="F140" s="34" t="s">
        <v>560</v>
      </c>
      <c r="G140" s="55">
        <v>1</v>
      </c>
      <c r="H140" s="38"/>
      <c r="I140" s="38"/>
      <c r="J140" s="38"/>
      <c r="K140" s="36" t="s">
        <v>40</v>
      </c>
      <c r="L140" s="38"/>
      <c r="M140" s="38"/>
      <c r="N140" s="39"/>
      <c r="O140" s="38"/>
      <c r="BP140" s="33"/>
      <c r="BQ140" s="40" t="s">
        <v>563</v>
      </c>
      <c r="BR140" s="56"/>
    </row>
    <row r="141" spans="1:70" s="3" customFormat="1" ht="67.5" x14ac:dyDescent="0.25">
      <c r="A141" s="34" t="s">
        <v>564</v>
      </c>
      <c r="B141" s="35" t="s">
        <v>565</v>
      </c>
      <c r="C141" s="196" t="s">
        <v>566</v>
      </c>
      <c r="D141" s="196"/>
      <c r="E141" s="196"/>
      <c r="F141" s="34" t="s">
        <v>553</v>
      </c>
      <c r="G141" s="55">
        <v>4</v>
      </c>
      <c r="H141" s="38" t="s">
        <v>567</v>
      </c>
      <c r="I141" s="38" t="s">
        <v>39</v>
      </c>
      <c r="J141" s="38">
        <v>42.97</v>
      </c>
      <c r="K141" s="36" t="s">
        <v>40</v>
      </c>
      <c r="L141" s="38">
        <v>2391.64</v>
      </c>
      <c r="M141" s="38">
        <v>2078.96</v>
      </c>
      <c r="N141" s="39" t="s">
        <v>568</v>
      </c>
      <c r="O141" s="38">
        <v>171.88</v>
      </c>
      <c r="BP141" s="33"/>
      <c r="BQ141" s="40" t="s">
        <v>566</v>
      </c>
      <c r="BR141" s="56"/>
    </row>
    <row r="142" spans="1:70" s="3" customFormat="1" ht="15" x14ac:dyDescent="0.25">
      <c r="A142" s="46"/>
      <c r="B142" s="47"/>
      <c r="C142" s="47"/>
      <c r="D142" s="47"/>
      <c r="E142" s="48" t="s">
        <v>569</v>
      </c>
      <c r="F142" s="48"/>
      <c r="G142" s="49"/>
      <c r="H142" s="50"/>
      <c r="I142" s="17"/>
      <c r="J142" s="17"/>
      <c r="K142" s="17"/>
      <c r="L142" s="51">
        <v>2041.73</v>
      </c>
      <c r="M142" s="52"/>
      <c r="N142" s="52"/>
      <c r="O142" s="53"/>
      <c r="BP142" s="33"/>
      <c r="BQ142" s="40"/>
      <c r="BR142" s="56"/>
    </row>
    <row r="143" spans="1:70" s="3" customFormat="1" ht="15" x14ac:dyDescent="0.25">
      <c r="A143" s="46"/>
      <c r="B143" s="47"/>
      <c r="C143" s="47"/>
      <c r="D143" s="47"/>
      <c r="E143" s="48" t="s">
        <v>570</v>
      </c>
      <c r="F143" s="48"/>
      <c r="G143" s="49"/>
      <c r="H143" s="50"/>
      <c r="I143" s="17"/>
      <c r="J143" s="17"/>
      <c r="K143" s="17"/>
      <c r="L143" s="51">
        <v>1073.49</v>
      </c>
      <c r="M143" s="52"/>
      <c r="N143" s="52"/>
      <c r="O143" s="53"/>
      <c r="BP143" s="33"/>
      <c r="BQ143" s="40"/>
      <c r="BR143" s="56"/>
    </row>
    <row r="144" spans="1:70" s="3" customFormat="1" ht="15" x14ac:dyDescent="0.25">
      <c r="A144" s="46"/>
      <c r="B144" s="47"/>
      <c r="C144" s="47"/>
      <c r="D144" s="47"/>
      <c r="E144" s="48" t="s">
        <v>45</v>
      </c>
      <c r="F144" s="48"/>
      <c r="G144" s="49"/>
      <c r="H144" s="50"/>
      <c r="I144" s="17"/>
      <c r="J144" s="17"/>
      <c r="K144" s="17"/>
      <c r="L144" s="51">
        <v>5506.86</v>
      </c>
      <c r="M144" s="52"/>
      <c r="N144" s="52"/>
      <c r="O144" s="53"/>
      <c r="BP144" s="33"/>
      <c r="BQ144" s="40"/>
      <c r="BR144" s="56"/>
    </row>
    <row r="145" spans="1:72" s="3" customFormat="1" ht="67.5" x14ac:dyDescent="0.25">
      <c r="A145" s="34" t="s">
        <v>571</v>
      </c>
      <c r="B145" s="35"/>
      <c r="C145" s="196" t="s">
        <v>572</v>
      </c>
      <c r="D145" s="196"/>
      <c r="E145" s="196"/>
      <c r="F145" s="34" t="s">
        <v>573</v>
      </c>
      <c r="G145" s="55">
        <v>4</v>
      </c>
      <c r="H145" s="38"/>
      <c r="I145" s="38"/>
      <c r="J145" s="38"/>
      <c r="K145" s="36" t="s">
        <v>40</v>
      </c>
      <c r="L145" s="38"/>
      <c r="M145" s="38"/>
      <c r="N145" s="39"/>
      <c r="O145" s="38"/>
      <c r="BP145" s="33"/>
      <c r="BQ145" s="40" t="s">
        <v>572</v>
      </c>
      <c r="BR145" s="56"/>
    </row>
    <row r="146" spans="1:72" s="3" customFormat="1" ht="15" x14ac:dyDescent="0.25">
      <c r="A146" s="197" t="s">
        <v>574</v>
      </c>
      <c r="B146" s="198"/>
      <c r="C146" s="198"/>
      <c r="D146" s="198"/>
      <c r="E146" s="198"/>
      <c r="F146" s="198"/>
      <c r="G146" s="198"/>
      <c r="H146" s="198"/>
      <c r="I146" s="198"/>
      <c r="J146" s="198"/>
      <c r="K146" s="198"/>
      <c r="L146" s="198"/>
      <c r="M146" s="198"/>
      <c r="N146" s="198"/>
      <c r="O146" s="199"/>
      <c r="BP146" s="33"/>
      <c r="BQ146" s="40"/>
      <c r="BR146" s="56" t="s">
        <v>574</v>
      </c>
    </row>
    <row r="147" spans="1:72" s="3" customFormat="1" ht="67.5" x14ac:dyDescent="0.25">
      <c r="A147" s="34" t="s">
        <v>575</v>
      </c>
      <c r="B147" s="35" t="s">
        <v>576</v>
      </c>
      <c r="C147" s="196" t="s">
        <v>577</v>
      </c>
      <c r="D147" s="196"/>
      <c r="E147" s="196"/>
      <c r="F147" s="34" t="s">
        <v>578</v>
      </c>
      <c r="G147" s="55">
        <v>8</v>
      </c>
      <c r="H147" s="38" t="s">
        <v>579</v>
      </c>
      <c r="I147" s="38"/>
      <c r="J147" s="38">
        <v>116.59</v>
      </c>
      <c r="K147" s="36" t="s">
        <v>40</v>
      </c>
      <c r="L147" s="38">
        <v>2369.12</v>
      </c>
      <c r="M147" s="38">
        <v>1436.4</v>
      </c>
      <c r="N147" s="39"/>
      <c r="O147" s="38">
        <v>932.72</v>
      </c>
      <c r="BP147" s="33"/>
      <c r="BQ147" s="40" t="s">
        <v>577</v>
      </c>
      <c r="BR147" s="56"/>
    </row>
    <row r="148" spans="1:72" s="3" customFormat="1" ht="15" x14ac:dyDescent="0.25">
      <c r="A148" s="46"/>
      <c r="B148" s="47"/>
      <c r="C148" s="47"/>
      <c r="D148" s="47"/>
      <c r="E148" s="48" t="s">
        <v>580</v>
      </c>
      <c r="F148" s="48"/>
      <c r="G148" s="49"/>
      <c r="H148" s="50"/>
      <c r="I148" s="17"/>
      <c r="J148" s="17"/>
      <c r="K148" s="17"/>
      <c r="L148" s="51">
        <v>1393.31</v>
      </c>
      <c r="M148" s="52"/>
      <c r="N148" s="52"/>
      <c r="O148" s="53"/>
      <c r="BP148" s="33"/>
      <c r="BQ148" s="40"/>
      <c r="BR148" s="56"/>
    </row>
    <row r="149" spans="1:72" s="3" customFormat="1" ht="15" x14ac:dyDescent="0.25">
      <c r="A149" s="46"/>
      <c r="B149" s="47"/>
      <c r="C149" s="47"/>
      <c r="D149" s="47"/>
      <c r="E149" s="48" t="s">
        <v>581</v>
      </c>
      <c r="F149" s="48"/>
      <c r="G149" s="49"/>
      <c r="H149" s="50"/>
      <c r="I149" s="17"/>
      <c r="J149" s="17"/>
      <c r="K149" s="17"/>
      <c r="L149" s="51">
        <v>732.56</v>
      </c>
      <c r="M149" s="52"/>
      <c r="N149" s="52"/>
      <c r="O149" s="53"/>
      <c r="BP149" s="33"/>
      <c r="BQ149" s="40"/>
      <c r="BR149" s="56"/>
    </row>
    <row r="150" spans="1:72" s="3" customFormat="1" ht="15" x14ac:dyDescent="0.25">
      <c r="A150" s="46"/>
      <c r="B150" s="47"/>
      <c r="C150" s="47"/>
      <c r="D150" s="47"/>
      <c r="E150" s="48" t="s">
        <v>45</v>
      </c>
      <c r="F150" s="48"/>
      <c r="G150" s="49"/>
      <c r="H150" s="50"/>
      <c r="I150" s="17"/>
      <c r="J150" s="17"/>
      <c r="K150" s="17"/>
      <c r="L150" s="51">
        <v>4494.99</v>
      </c>
      <c r="M150" s="52"/>
      <c r="N150" s="52"/>
      <c r="O150" s="53"/>
      <c r="BP150" s="33"/>
      <c r="BQ150" s="40"/>
      <c r="BR150" s="56"/>
    </row>
    <row r="151" spans="1:72" s="3" customFormat="1" ht="67.5" x14ac:dyDescent="0.25">
      <c r="A151" s="34" t="s">
        <v>582</v>
      </c>
      <c r="B151" s="35" t="s">
        <v>583</v>
      </c>
      <c r="C151" s="196" t="s">
        <v>584</v>
      </c>
      <c r="D151" s="196"/>
      <c r="E151" s="196"/>
      <c r="F151" s="34" t="s">
        <v>401</v>
      </c>
      <c r="G151" s="54">
        <v>-1.2</v>
      </c>
      <c r="H151" s="38">
        <v>80.81</v>
      </c>
      <c r="I151" s="38"/>
      <c r="J151" s="38">
        <v>80.81</v>
      </c>
      <c r="K151" s="36" t="s">
        <v>40</v>
      </c>
      <c r="L151" s="38">
        <v>-96.97</v>
      </c>
      <c r="M151" s="38"/>
      <c r="N151" s="39"/>
      <c r="O151" s="38">
        <v>-96.97</v>
      </c>
      <c r="BP151" s="33"/>
      <c r="BQ151" s="40" t="s">
        <v>584</v>
      </c>
      <c r="BR151" s="56"/>
    </row>
    <row r="152" spans="1:72" s="3" customFormat="1" ht="67.5" x14ac:dyDescent="0.25">
      <c r="A152" s="34" t="s">
        <v>585</v>
      </c>
      <c r="B152" s="35" t="s">
        <v>586</v>
      </c>
      <c r="C152" s="196" t="s">
        <v>587</v>
      </c>
      <c r="D152" s="196"/>
      <c r="E152" s="196"/>
      <c r="F152" s="34" t="s">
        <v>401</v>
      </c>
      <c r="G152" s="37">
        <v>-5.76</v>
      </c>
      <c r="H152" s="38">
        <v>127.29</v>
      </c>
      <c r="I152" s="38"/>
      <c r="J152" s="38">
        <v>127.29</v>
      </c>
      <c r="K152" s="36" t="s">
        <v>40</v>
      </c>
      <c r="L152" s="38">
        <v>-733.19</v>
      </c>
      <c r="M152" s="38"/>
      <c r="N152" s="39"/>
      <c r="O152" s="38">
        <v>-733.19</v>
      </c>
      <c r="BP152" s="33"/>
      <c r="BQ152" s="40" t="s">
        <v>587</v>
      </c>
      <c r="BR152" s="56"/>
    </row>
    <row r="153" spans="1:72" s="3" customFormat="1" ht="67.5" x14ac:dyDescent="0.25">
      <c r="A153" s="34" t="s">
        <v>588</v>
      </c>
      <c r="B153" s="35" t="s">
        <v>589</v>
      </c>
      <c r="C153" s="196" t="s">
        <v>590</v>
      </c>
      <c r="D153" s="196"/>
      <c r="E153" s="196"/>
      <c r="F153" s="34" t="s">
        <v>487</v>
      </c>
      <c r="G153" s="62">
        <v>-4.8000000000000001E-4</v>
      </c>
      <c r="H153" s="38">
        <v>193833.84</v>
      </c>
      <c r="I153" s="38"/>
      <c r="J153" s="38">
        <v>193833.84</v>
      </c>
      <c r="K153" s="36" t="s">
        <v>40</v>
      </c>
      <c r="L153" s="38">
        <v>-93.04</v>
      </c>
      <c r="M153" s="38"/>
      <c r="N153" s="39"/>
      <c r="O153" s="38">
        <v>-93.04</v>
      </c>
      <c r="BP153" s="33"/>
      <c r="BQ153" s="40" t="s">
        <v>590</v>
      </c>
      <c r="BR153" s="56"/>
    </row>
    <row r="154" spans="1:72" s="3" customFormat="1" ht="67.5" x14ac:dyDescent="0.25">
      <c r="A154" s="34" t="s">
        <v>591</v>
      </c>
      <c r="B154" s="35"/>
      <c r="C154" s="196" t="s">
        <v>592</v>
      </c>
      <c r="D154" s="196"/>
      <c r="E154" s="196"/>
      <c r="F154" s="34" t="s">
        <v>404</v>
      </c>
      <c r="G154" s="55">
        <v>10</v>
      </c>
      <c r="H154" s="38"/>
      <c r="I154" s="38"/>
      <c r="J154" s="38"/>
      <c r="K154" s="36" t="s">
        <v>40</v>
      </c>
      <c r="L154" s="38"/>
      <c r="M154" s="38"/>
      <c r="N154" s="39"/>
      <c r="O154" s="38"/>
      <c r="BP154" s="33"/>
      <c r="BQ154" s="40" t="s">
        <v>592</v>
      </c>
      <c r="BR154" s="56"/>
    </row>
    <row r="155" spans="1:72" s="3" customFormat="1" ht="67.5" x14ac:dyDescent="0.25">
      <c r="A155" s="34" t="s">
        <v>593</v>
      </c>
      <c r="B155" s="35"/>
      <c r="C155" s="196" t="s">
        <v>594</v>
      </c>
      <c r="D155" s="196"/>
      <c r="E155" s="196"/>
      <c r="F155" s="34" t="s">
        <v>404</v>
      </c>
      <c r="G155" s="55">
        <v>1</v>
      </c>
      <c r="H155" s="38"/>
      <c r="I155" s="38"/>
      <c r="J155" s="38"/>
      <c r="K155" s="36" t="s">
        <v>40</v>
      </c>
      <c r="L155" s="38"/>
      <c r="M155" s="38"/>
      <c r="N155" s="39"/>
      <c r="O155" s="38"/>
      <c r="BP155" s="33"/>
      <c r="BQ155" s="40" t="s">
        <v>594</v>
      </c>
      <c r="BR155" s="56"/>
    </row>
    <row r="156" spans="1:72" s="3" customFormat="1" ht="67.5" x14ac:dyDescent="0.25">
      <c r="A156" s="34" t="s">
        <v>595</v>
      </c>
      <c r="B156" s="35"/>
      <c r="C156" s="196" t="s">
        <v>596</v>
      </c>
      <c r="D156" s="196"/>
      <c r="E156" s="196"/>
      <c r="F156" s="34" t="s">
        <v>404</v>
      </c>
      <c r="G156" s="55">
        <v>10</v>
      </c>
      <c r="H156" s="38"/>
      <c r="I156" s="38"/>
      <c r="J156" s="38"/>
      <c r="K156" s="36" t="s">
        <v>40</v>
      </c>
      <c r="L156" s="38"/>
      <c r="M156" s="38"/>
      <c r="N156" s="39"/>
      <c r="O156" s="38"/>
      <c r="BP156" s="33"/>
      <c r="BQ156" s="40" t="s">
        <v>596</v>
      </c>
      <c r="BR156" s="56"/>
    </row>
    <row r="157" spans="1:72" s="3" customFormat="1" ht="67.5" x14ac:dyDescent="0.25">
      <c r="A157" s="34" t="s">
        <v>597</v>
      </c>
      <c r="B157" s="35"/>
      <c r="C157" s="196" t="s">
        <v>598</v>
      </c>
      <c r="D157" s="196"/>
      <c r="E157" s="196"/>
      <c r="F157" s="34" t="s">
        <v>404</v>
      </c>
      <c r="G157" s="55">
        <v>10</v>
      </c>
      <c r="H157" s="38"/>
      <c r="I157" s="38"/>
      <c r="J157" s="38"/>
      <c r="K157" s="36" t="s">
        <v>40</v>
      </c>
      <c r="L157" s="38"/>
      <c r="M157" s="38"/>
      <c r="N157" s="39"/>
      <c r="O157" s="38"/>
      <c r="BP157" s="33"/>
      <c r="BQ157" s="40" t="s">
        <v>598</v>
      </c>
      <c r="BR157" s="56"/>
    </row>
    <row r="158" spans="1:72" s="3" customFormat="1" ht="22.5" x14ac:dyDescent="0.25">
      <c r="A158" s="204" t="s">
        <v>348</v>
      </c>
      <c r="B158" s="205"/>
      <c r="C158" s="205"/>
      <c r="D158" s="205"/>
      <c r="E158" s="205"/>
      <c r="F158" s="205"/>
      <c r="G158" s="205"/>
      <c r="H158" s="205"/>
      <c r="I158" s="205"/>
      <c r="J158" s="205"/>
      <c r="K158" s="206"/>
      <c r="L158" s="38">
        <v>229145.94</v>
      </c>
      <c r="M158" s="38">
        <v>177020.58</v>
      </c>
      <c r="N158" s="38" t="s">
        <v>599</v>
      </c>
      <c r="O158" s="38">
        <v>28936.07</v>
      </c>
      <c r="BS158" s="40" t="s">
        <v>348</v>
      </c>
    </row>
    <row r="159" spans="1:72" s="3" customFormat="1" ht="15" x14ac:dyDescent="0.25">
      <c r="A159" s="204" t="s">
        <v>350</v>
      </c>
      <c r="B159" s="205"/>
      <c r="C159" s="205"/>
      <c r="D159" s="205"/>
      <c r="E159" s="205"/>
      <c r="F159" s="205"/>
      <c r="G159" s="205"/>
      <c r="H159" s="205"/>
      <c r="I159" s="205"/>
      <c r="J159" s="205"/>
      <c r="K159" s="206"/>
      <c r="L159" s="38">
        <v>175448.7</v>
      </c>
      <c r="M159" s="38"/>
      <c r="N159" s="38"/>
      <c r="O159" s="38"/>
      <c r="BS159" s="40" t="s">
        <v>350</v>
      </c>
    </row>
    <row r="160" spans="1:72" s="3" customFormat="1" ht="15" x14ac:dyDescent="0.25">
      <c r="A160" s="201" t="s">
        <v>351</v>
      </c>
      <c r="B160" s="202"/>
      <c r="C160" s="202"/>
      <c r="D160" s="202"/>
      <c r="E160" s="202"/>
      <c r="F160" s="202"/>
      <c r="G160" s="202"/>
      <c r="H160" s="202"/>
      <c r="I160" s="202"/>
      <c r="J160" s="202"/>
      <c r="K160" s="203"/>
      <c r="L160" s="57"/>
      <c r="M160" s="57"/>
      <c r="N160" s="57"/>
      <c r="O160" s="57"/>
      <c r="BS160" s="40"/>
      <c r="BT160" s="2" t="s">
        <v>351</v>
      </c>
    </row>
    <row r="161" spans="1:72" s="3" customFormat="1" ht="15" x14ac:dyDescent="0.25">
      <c r="A161" s="201" t="s">
        <v>600</v>
      </c>
      <c r="B161" s="202"/>
      <c r="C161" s="202"/>
      <c r="D161" s="202"/>
      <c r="E161" s="202"/>
      <c r="F161" s="202"/>
      <c r="G161" s="202"/>
      <c r="H161" s="202"/>
      <c r="I161" s="202"/>
      <c r="J161" s="202"/>
      <c r="K161" s="203"/>
      <c r="L161" s="57">
        <v>49.4</v>
      </c>
      <c r="M161" s="57"/>
      <c r="N161" s="57"/>
      <c r="O161" s="57"/>
      <c r="BS161" s="40"/>
      <c r="BT161" s="2" t="s">
        <v>600</v>
      </c>
    </row>
    <row r="162" spans="1:72" s="3" customFormat="1" ht="15" x14ac:dyDescent="0.25">
      <c r="A162" s="201" t="s">
        <v>601</v>
      </c>
      <c r="B162" s="202"/>
      <c r="C162" s="202"/>
      <c r="D162" s="202"/>
      <c r="E162" s="202"/>
      <c r="F162" s="202"/>
      <c r="G162" s="202"/>
      <c r="H162" s="202"/>
      <c r="I162" s="202"/>
      <c r="J162" s="202"/>
      <c r="K162" s="203"/>
      <c r="L162" s="57">
        <v>175399.3</v>
      </c>
      <c r="M162" s="57"/>
      <c r="N162" s="57"/>
      <c r="O162" s="57"/>
      <c r="BS162" s="40"/>
      <c r="BT162" s="2" t="s">
        <v>601</v>
      </c>
    </row>
    <row r="163" spans="1:72" s="3" customFormat="1" ht="15" x14ac:dyDescent="0.25">
      <c r="A163" s="204" t="s">
        <v>354</v>
      </c>
      <c r="B163" s="205"/>
      <c r="C163" s="205"/>
      <c r="D163" s="205"/>
      <c r="E163" s="205"/>
      <c r="F163" s="205"/>
      <c r="G163" s="205"/>
      <c r="H163" s="205"/>
      <c r="I163" s="205"/>
      <c r="J163" s="205"/>
      <c r="K163" s="206"/>
      <c r="L163" s="38">
        <v>92247.05</v>
      </c>
      <c r="M163" s="38"/>
      <c r="N163" s="38"/>
      <c r="O163" s="38"/>
      <c r="BS163" s="40" t="s">
        <v>354</v>
      </c>
    </row>
    <row r="164" spans="1:72" s="3" customFormat="1" ht="15" x14ac:dyDescent="0.25">
      <c r="A164" s="201" t="s">
        <v>351</v>
      </c>
      <c r="B164" s="202"/>
      <c r="C164" s="202"/>
      <c r="D164" s="202"/>
      <c r="E164" s="202"/>
      <c r="F164" s="202"/>
      <c r="G164" s="202"/>
      <c r="H164" s="202"/>
      <c r="I164" s="202"/>
      <c r="J164" s="202"/>
      <c r="K164" s="203"/>
      <c r="L164" s="57"/>
      <c r="M164" s="57"/>
      <c r="N164" s="57"/>
      <c r="O164" s="57"/>
      <c r="BS164" s="40"/>
      <c r="BT164" s="2" t="s">
        <v>351</v>
      </c>
    </row>
    <row r="165" spans="1:72" s="3" customFormat="1" ht="15" x14ac:dyDescent="0.25">
      <c r="A165" s="201" t="s">
        <v>602</v>
      </c>
      <c r="B165" s="202"/>
      <c r="C165" s="202"/>
      <c r="D165" s="202"/>
      <c r="E165" s="202"/>
      <c r="F165" s="202"/>
      <c r="G165" s="202"/>
      <c r="H165" s="202"/>
      <c r="I165" s="202"/>
      <c r="J165" s="202"/>
      <c r="K165" s="203"/>
      <c r="L165" s="57">
        <v>92247.05</v>
      </c>
      <c r="M165" s="57"/>
      <c r="N165" s="57"/>
      <c r="O165" s="57"/>
      <c r="BS165" s="40"/>
      <c r="BT165" s="2" t="s">
        <v>602</v>
      </c>
    </row>
    <row r="166" spans="1:72" s="3" customFormat="1" ht="15" x14ac:dyDescent="0.25">
      <c r="A166" s="204" t="s">
        <v>357</v>
      </c>
      <c r="B166" s="205"/>
      <c r="C166" s="205"/>
      <c r="D166" s="205"/>
      <c r="E166" s="205"/>
      <c r="F166" s="205"/>
      <c r="G166" s="205"/>
      <c r="H166" s="205"/>
      <c r="I166" s="205"/>
      <c r="J166" s="205"/>
      <c r="K166" s="206"/>
      <c r="L166" s="38"/>
      <c r="M166" s="38"/>
      <c r="N166" s="38"/>
      <c r="O166" s="38"/>
      <c r="BS166" s="40" t="s">
        <v>357</v>
      </c>
    </row>
    <row r="167" spans="1:72" s="3" customFormat="1" ht="15" x14ac:dyDescent="0.25">
      <c r="A167" s="201" t="s">
        <v>603</v>
      </c>
      <c r="B167" s="202"/>
      <c r="C167" s="202"/>
      <c r="D167" s="202"/>
      <c r="E167" s="202"/>
      <c r="F167" s="202"/>
      <c r="G167" s="202"/>
      <c r="H167" s="202"/>
      <c r="I167" s="202"/>
      <c r="J167" s="202"/>
      <c r="K167" s="203"/>
      <c r="L167" s="57"/>
      <c r="M167" s="57"/>
      <c r="N167" s="57"/>
      <c r="O167" s="57"/>
      <c r="BS167" s="40"/>
      <c r="BT167" s="2" t="s">
        <v>603</v>
      </c>
    </row>
    <row r="168" spans="1:72" s="3" customFormat="1" ht="15" x14ac:dyDescent="0.25">
      <c r="A168" s="201" t="s">
        <v>604</v>
      </c>
      <c r="B168" s="202"/>
      <c r="C168" s="202"/>
      <c r="D168" s="202"/>
      <c r="E168" s="202"/>
      <c r="F168" s="202"/>
      <c r="G168" s="202"/>
      <c r="H168" s="202"/>
      <c r="I168" s="202"/>
      <c r="J168" s="202"/>
      <c r="K168" s="203"/>
      <c r="L168" s="57"/>
      <c r="M168" s="57"/>
      <c r="N168" s="57"/>
      <c r="O168" s="57"/>
      <c r="BS168" s="40"/>
      <c r="BT168" s="2" t="s">
        <v>604</v>
      </c>
    </row>
    <row r="169" spans="1:72" s="3" customFormat="1" ht="22.5" x14ac:dyDescent="0.25">
      <c r="A169" s="201" t="s">
        <v>605</v>
      </c>
      <c r="B169" s="202"/>
      <c r="C169" s="202"/>
      <c r="D169" s="202"/>
      <c r="E169" s="202"/>
      <c r="F169" s="202"/>
      <c r="G169" s="202"/>
      <c r="H169" s="202"/>
      <c r="I169" s="202"/>
      <c r="J169" s="202"/>
      <c r="K169" s="203"/>
      <c r="L169" s="57">
        <v>60.91</v>
      </c>
      <c r="M169" s="57">
        <v>52.43</v>
      </c>
      <c r="N169" s="57" t="s">
        <v>512</v>
      </c>
      <c r="O169" s="57">
        <v>2.66</v>
      </c>
      <c r="BS169" s="40"/>
      <c r="BT169" s="2" t="s">
        <v>605</v>
      </c>
    </row>
    <row r="170" spans="1:72" s="3" customFormat="1" ht="15" x14ac:dyDescent="0.25">
      <c r="A170" s="201" t="s">
        <v>606</v>
      </c>
      <c r="B170" s="202"/>
      <c r="C170" s="202"/>
      <c r="D170" s="202"/>
      <c r="E170" s="202"/>
      <c r="F170" s="202"/>
      <c r="G170" s="202"/>
      <c r="H170" s="202"/>
      <c r="I170" s="202"/>
      <c r="J170" s="202"/>
      <c r="K170" s="203"/>
      <c r="L170" s="57">
        <v>49.4</v>
      </c>
      <c r="M170" s="57"/>
      <c r="N170" s="57"/>
      <c r="O170" s="57"/>
      <c r="BS170" s="40"/>
      <c r="BT170" s="2" t="s">
        <v>606</v>
      </c>
    </row>
    <row r="171" spans="1:72" s="3" customFormat="1" ht="15" x14ac:dyDescent="0.25">
      <c r="A171" s="201" t="s">
        <v>607</v>
      </c>
      <c r="B171" s="202"/>
      <c r="C171" s="202"/>
      <c r="D171" s="202"/>
      <c r="E171" s="202"/>
      <c r="F171" s="202"/>
      <c r="G171" s="202"/>
      <c r="H171" s="202"/>
      <c r="I171" s="202"/>
      <c r="J171" s="202"/>
      <c r="K171" s="203"/>
      <c r="L171" s="57">
        <v>26.8</v>
      </c>
      <c r="M171" s="57"/>
      <c r="N171" s="57"/>
      <c r="O171" s="57"/>
      <c r="BS171" s="40"/>
      <c r="BT171" s="2" t="s">
        <v>607</v>
      </c>
    </row>
    <row r="172" spans="1:72" s="3" customFormat="1" ht="15" x14ac:dyDescent="0.25">
      <c r="A172" s="201" t="s">
        <v>608</v>
      </c>
      <c r="B172" s="202"/>
      <c r="C172" s="202"/>
      <c r="D172" s="202"/>
      <c r="E172" s="202"/>
      <c r="F172" s="202"/>
      <c r="G172" s="202"/>
      <c r="H172" s="202"/>
      <c r="I172" s="202"/>
      <c r="J172" s="202"/>
      <c r="K172" s="203"/>
      <c r="L172" s="57">
        <v>137.11000000000001</v>
      </c>
      <c r="M172" s="57"/>
      <c r="N172" s="57"/>
      <c r="O172" s="57"/>
      <c r="BS172" s="40"/>
      <c r="BT172" s="2" t="s">
        <v>608</v>
      </c>
    </row>
    <row r="173" spans="1:72" s="3" customFormat="1" ht="15" x14ac:dyDescent="0.25">
      <c r="A173" s="201" t="s">
        <v>609</v>
      </c>
      <c r="B173" s="202"/>
      <c r="C173" s="202"/>
      <c r="D173" s="202"/>
      <c r="E173" s="202"/>
      <c r="F173" s="202"/>
      <c r="G173" s="202"/>
      <c r="H173" s="202"/>
      <c r="I173" s="202"/>
      <c r="J173" s="202"/>
      <c r="K173" s="203"/>
      <c r="L173" s="57">
        <v>137.11000000000001</v>
      </c>
      <c r="M173" s="57"/>
      <c r="N173" s="57"/>
      <c r="O173" s="57"/>
      <c r="BS173" s="40"/>
      <c r="BT173" s="2" t="s">
        <v>609</v>
      </c>
    </row>
    <row r="174" spans="1:72" s="3" customFormat="1" ht="15" x14ac:dyDescent="0.25">
      <c r="A174" s="201" t="s">
        <v>610</v>
      </c>
      <c r="B174" s="202"/>
      <c r="C174" s="202"/>
      <c r="D174" s="202"/>
      <c r="E174" s="202"/>
      <c r="F174" s="202"/>
      <c r="G174" s="202"/>
      <c r="H174" s="202"/>
      <c r="I174" s="202"/>
      <c r="J174" s="202"/>
      <c r="K174" s="203"/>
      <c r="L174" s="57"/>
      <c r="M174" s="57"/>
      <c r="N174" s="57"/>
      <c r="O174" s="57"/>
      <c r="BS174" s="40"/>
      <c r="BT174" s="2" t="s">
        <v>610</v>
      </c>
    </row>
    <row r="175" spans="1:72" s="3" customFormat="1" ht="15" x14ac:dyDescent="0.25">
      <c r="A175" s="201" t="s">
        <v>611</v>
      </c>
      <c r="B175" s="202"/>
      <c r="C175" s="202"/>
      <c r="D175" s="202"/>
      <c r="E175" s="202"/>
      <c r="F175" s="202"/>
      <c r="G175" s="202"/>
      <c r="H175" s="202"/>
      <c r="I175" s="202"/>
      <c r="J175" s="202"/>
      <c r="K175" s="203"/>
      <c r="L175" s="57"/>
      <c r="M175" s="57"/>
      <c r="N175" s="57"/>
      <c r="O175" s="57"/>
      <c r="BS175" s="40"/>
      <c r="BT175" s="2" t="s">
        <v>611</v>
      </c>
    </row>
    <row r="176" spans="1:72" s="3" customFormat="1" ht="22.5" x14ac:dyDescent="0.25">
      <c r="A176" s="201" t="s">
        <v>612</v>
      </c>
      <c r="B176" s="202"/>
      <c r="C176" s="202"/>
      <c r="D176" s="202"/>
      <c r="E176" s="202"/>
      <c r="F176" s="202"/>
      <c r="G176" s="202"/>
      <c r="H176" s="202"/>
      <c r="I176" s="202"/>
      <c r="J176" s="202"/>
      <c r="K176" s="203"/>
      <c r="L176" s="57">
        <v>229085.03</v>
      </c>
      <c r="M176" s="57">
        <v>176968.15</v>
      </c>
      <c r="N176" s="57" t="s">
        <v>613</v>
      </c>
      <c r="O176" s="57">
        <v>28933.41</v>
      </c>
      <c r="BS176" s="40"/>
      <c r="BT176" s="2" t="s">
        <v>612</v>
      </c>
    </row>
    <row r="177" spans="1:73" s="3" customFormat="1" ht="15" x14ac:dyDescent="0.25">
      <c r="A177" s="201" t="s">
        <v>614</v>
      </c>
      <c r="B177" s="202"/>
      <c r="C177" s="202"/>
      <c r="D177" s="202"/>
      <c r="E177" s="202"/>
      <c r="F177" s="202"/>
      <c r="G177" s="202"/>
      <c r="H177" s="202"/>
      <c r="I177" s="202"/>
      <c r="J177" s="202"/>
      <c r="K177" s="203"/>
      <c r="L177" s="57">
        <v>175399.3</v>
      </c>
      <c r="M177" s="57"/>
      <c r="N177" s="57"/>
      <c r="O177" s="57"/>
      <c r="BS177" s="40"/>
      <c r="BT177" s="2" t="s">
        <v>614</v>
      </c>
    </row>
    <row r="178" spans="1:73" s="3" customFormat="1" ht="15" x14ac:dyDescent="0.25">
      <c r="A178" s="201" t="s">
        <v>615</v>
      </c>
      <c r="B178" s="202"/>
      <c r="C178" s="202"/>
      <c r="D178" s="202"/>
      <c r="E178" s="202"/>
      <c r="F178" s="202"/>
      <c r="G178" s="202"/>
      <c r="H178" s="202"/>
      <c r="I178" s="202"/>
      <c r="J178" s="202"/>
      <c r="K178" s="203"/>
      <c r="L178" s="57">
        <v>92220.25</v>
      </c>
      <c r="M178" s="57"/>
      <c r="N178" s="57"/>
      <c r="O178" s="57"/>
      <c r="BS178" s="40"/>
      <c r="BT178" s="2" t="s">
        <v>615</v>
      </c>
    </row>
    <row r="179" spans="1:73" s="3" customFormat="1" ht="15" x14ac:dyDescent="0.25">
      <c r="A179" s="201" t="s">
        <v>608</v>
      </c>
      <c r="B179" s="202"/>
      <c r="C179" s="202"/>
      <c r="D179" s="202"/>
      <c r="E179" s="202"/>
      <c r="F179" s="202"/>
      <c r="G179" s="202"/>
      <c r="H179" s="202"/>
      <c r="I179" s="202"/>
      <c r="J179" s="202"/>
      <c r="K179" s="203"/>
      <c r="L179" s="57">
        <v>496704.58</v>
      </c>
      <c r="M179" s="57"/>
      <c r="N179" s="57"/>
      <c r="O179" s="57"/>
      <c r="BS179" s="40"/>
      <c r="BT179" s="2" t="s">
        <v>608</v>
      </c>
    </row>
    <row r="180" spans="1:73" s="3" customFormat="1" ht="15" x14ac:dyDescent="0.25">
      <c r="A180" s="201" t="s">
        <v>609</v>
      </c>
      <c r="B180" s="202"/>
      <c r="C180" s="202"/>
      <c r="D180" s="202"/>
      <c r="E180" s="202"/>
      <c r="F180" s="202"/>
      <c r="G180" s="202"/>
      <c r="H180" s="202"/>
      <c r="I180" s="202"/>
      <c r="J180" s="202"/>
      <c r="K180" s="203"/>
      <c r="L180" s="57">
        <v>496704.58</v>
      </c>
      <c r="M180" s="57"/>
      <c r="N180" s="57"/>
      <c r="O180" s="57"/>
      <c r="BS180" s="40"/>
      <c r="BT180" s="2" t="s">
        <v>609</v>
      </c>
    </row>
    <row r="181" spans="1:73" s="3" customFormat="1" ht="15" x14ac:dyDescent="0.25">
      <c r="A181" s="201" t="s">
        <v>367</v>
      </c>
      <c r="B181" s="202"/>
      <c r="C181" s="202"/>
      <c r="D181" s="202"/>
      <c r="E181" s="202"/>
      <c r="F181" s="202"/>
      <c r="G181" s="202"/>
      <c r="H181" s="202"/>
      <c r="I181" s="202"/>
      <c r="J181" s="202"/>
      <c r="K181" s="203"/>
      <c r="L181" s="57">
        <v>496841.69</v>
      </c>
      <c r="M181" s="57"/>
      <c r="N181" s="57"/>
      <c r="O181" s="57"/>
      <c r="BS181" s="40"/>
      <c r="BT181" s="2" t="s">
        <v>367</v>
      </c>
    </row>
    <row r="182" spans="1:73" s="3" customFormat="1" ht="15" x14ac:dyDescent="0.25">
      <c r="A182" s="201" t="s">
        <v>368</v>
      </c>
      <c r="B182" s="202"/>
      <c r="C182" s="202"/>
      <c r="D182" s="202"/>
      <c r="E182" s="202"/>
      <c r="F182" s="202"/>
      <c r="G182" s="202"/>
      <c r="H182" s="202"/>
      <c r="I182" s="202"/>
      <c r="J182" s="202"/>
      <c r="K182" s="203"/>
      <c r="L182" s="57"/>
      <c r="M182" s="57"/>
      <c r="N182" s="57"/>
      <c r="O182" s="57"/>
      <c r="BS182" s="40"/>
      <c r="BT182" s="2" t="s">
        <v>368</v>
      </c>
    </row>
    <row r="183" spans="1:73" s="3" customFormat="1" ht="15" x14ac:dyDescent="0.25">
      <c r="A183" s="201" t="s">
        <v>369</v>
      </c>
      <c r="B183" s="202"/>
      <c r="C183" s="202"/>
      <c r="D183" s="202"/>
      <c r="E183" s="202"/>
      <c r="F183" s="202"/>
      <c r="G183" s="202"/>
      <c r="H183" s="202"/>
      <c r="I183" s="202"/>
      <c r="J183" s="202"/>
      <c r="K183" s="203"/>
      <c r="L183" s="57">
        <v>28936.07</v>
      </c>
      <c r="M183" s="57"/>
      <c r="N183" s="57"/>
      <c r="O183" s="57"/>
      <c r="BS183" s="40"/>
      <c r="BT183" s="2" t="s">
        <v>369</v>
      </c>
    </row>
    <row r="184" spans="1:73" s="3" customFormat="1" ht="15" x14ac:dyDescent="0.25">
      <c r="A184" s="201" t="s">
        <v>370</v>
      </c>
      <c r="B184" s="202"/>
      <c r="C184" s="202"/>
      <c r="D184" s="202"/>
      <c r="E184" s="202"/>
      <c r="F184" s="202"/>
      <c r="G184" s="202"/>
      <c r="H184" s="202"/>
      <c r="I184" s="202"/>
      <c r="J184" s="202"/>
      <c r="K184" s="203"/>
      <c r="L184" s="57">
        <v>23189.29</v>
      </c>
      <c r="M184" s="57"/>
      <c r="N184" s="57"/>
      <c r="O184" s="57"/>
      <c r="BS184" s="40"/>
      <c r="BT184" s="2" t="s">
        <v>370</v>
      </c>
    </row>
    <row r="185" spans="1:73" s="3" customFormat="1" ht="15" x14ac:dyDescent="0.25">
      <c r="A185" s="201" t="s">
        <v>371</v>
      </c>
      <c r="B185" s="202"/>
      <c r="C185" s="202"/>
      <c r="D185" s="202"/>
      <c r="E185" s="202"/>
      <c r="F185" s="202"/>
      <c r="G185" s="202"/>
      <c r="H185" s="202"/>
      <c r="I185" s="202"/>
      <c r="J185" s="202"/>
      <c r="K185" s="203"/>
      <c r="L185" s="57">
        <v>180876.57</v>
      </c>
      <c r="M185" s="57"/>
      <c r="N185" s="57"/>
      <c r="O185" s="57"/>
      <c r="BS185" s="40"/>
      <c r="BT185" s="2" t="s">
        <v>371</v>
      </c>
    </row>
    <row r="186" spans="1:73" s="3" customFormat="1" ht="15" x14ac:dyDescent="0.25">
      <c r="A186" s="201" t="s">
        <v>372</v>
      </c>
      <c r="B186" s="202"/>
      <c r="C186" s="202"/>
      <c r="D186" s="202"/>
      <c r="E186" s="202"/>
      <c r="F186" s="202"/>
      <c r="G186" s="202"/>
      <c r="H186" s="202"/>
      <c r="I186" s="202"/>
      <c r="J186" s="202"/>
      <c r="K186" s="203"/>
      <c r="L186" s="57">
        <v>175448.7</v>
      </c>
      <c r="M186" s="57"/>
      <c r="N186" s="57"/>
      <c r="O186" s="57"/>
      <c r="BS186" s="40"/>
      <c r="BT186" s="2" t="s">
        <v>372</v>
      </c>
    </row>
    <row r="187" spans="1:73" s="3" customFormat="1" ht="15" x14ac:dyDescent="0.25">
      <c r="A187" s="201" t="s">
        <v>373</v>
      </c>
      <c r="B187" s="202"/>
      <c r="C187" s="202"/>
      <c r="D187" s="202"/>
      <c r="E187" s="202"/>
      <c r="F187" s="202"/>
      <c r="G187" s="202"/>
      <c r="H187" s="202"/>
      <c r="I187" s="202"/>
      <c r="J187" s="202"/>
      <c r="K187" s="203"/>
      <c r="L187" s="57">
        <v>92247.05</v>
      </c>
      <c r="M187" s="57"/>
      <c r="N187" s="57"/>
      <c r="O187" s="57"/>
      <c r="BS187" s="40"/>
      <c r="BT187" s="2" t="s">
        <v>373</v>
      </c>
    </row>
    <row r="188" spans="1:73" s="3" customFormat="1" ht="15" x14ac:dyDescent="0.25">
      <c r="A188" s="201" t="s">
        <v>374</v>
      </c>
      <c r="B188" s="202"/>
      <c r="C188" s="202"/>
      <c r="D188" s="202"/>
      <c r="E188" s="202"/>
      <c r="F188" s="202"/>
      <c r="G188" s="202"/>
      <c r="H188" s="202"/>
      <c r="I188" s="202"/>
      <c r="J188" s="202"/>
      <c r="K188" s="203"/>
      <c r="L188" s="57">
        <f>L181*0.052</f>
        <v>25835.767879999999</v>
      </c>
      <c r="M188" s="57"/>
      <c r="N188" s="57"/>
      <c r="O188" s="57"/>
      <c r="BS188" s="40"/>
      <c r="BT188" s="2" t="s">
        <v>374</v>
      </c>
    </row>
    <row r="189" spans="1:73" s="3" customFormat="1" ht="15" x14ac:dyDescent="0.25">
      <c r="A189" s="204" t="s">
        <v>367</v>
      </c>
      <c r="B189" s="205"/>
      <c r="C189" s="205"/>
      <c r="D189" s="205"/>
      <c r="E189" s="205"/>
      <c r="F189" s="205"/>
      <c r="G189" s="205"/>
      <c r="H189" s="205"/>
      <c r="I189" s="205"/>
      <c r="J189" s="205"/>
      <c r="K189" s="206"/>
      <c r="L189" s="38">
        <f>L181+L188</f>
        <v>522677.45788</v>
      </c>
      <c r="M189" s="38"/>
      <c r="N189" s="38"/>
      <c r="O189" s="38"/>
      <c r="BS189" s="40"/>
      <c r="BU189" s="40" t="s">
        <v>367</v>
      </c>
    </row>
    <row r="190" spans="1:73" s="3" customFormat="1" ht="15" x14ac:dyDescent="0.25">
      <c r="A190" s="201" t="s">
        <v>375</v>
      </c>
      <c r="B190" s="202"/>
      <c r="C190" s="202"/>
      <c r="D190" s="202"/>
      <c r="E190" s="202"/>
      <c r="F190" s="202"/>
      <c r="G190" s="202"/>
      <c r="H190" s="202"/>
      <c r="I190" s="202"/>
      <c r="J190" s="202"/>
      <c r="K190" s="203"/>
      <c r="L190" s="57">
        <f>L189*0.021</f>
        <v>10976.22661548</v>
      </c>
      <c r="M190" s="57"/>
      <c r="N190" s="57"/>
      <c r="O190" s="57"/>
      <c r="BS190" s="40"/>
      <c r="BT190" s="2" t="s">
        <v>375</v>
      </c>
      <c r="BU190" s="40"/>
    </row>
    <row r="191" spans="1:73" s="3" customFormat="1" ht="15" x14ac:dyDescent="0.25">
      <c r="A191" s="201" t="s">
        <v>376</v>
      </c>
      <c r="B191" s="202"/>
      <c r="C191" s="202"/>
      <c r="D191" s="202"/>
      <c r="E191" s="202"/>
      <c r="F191" s="202"/>
      <c r="G191" s="202"/>
      <c r="H191" s="202"/>
      <c r="I191" s="202"/>
      <c r="J191" s="202"/>
      <c r="K191" s="203"/>
      <c r="L191" s="57">
        <f>L189*0.035</f>
        <v>18293.711025800003</v>
      </c>
      <c r="M191" s="57"/>
      <c r="N191" s="57"/>
      <c r="O191" s="57"/>
      <c r="BS191" s="40"/>
      <c r="BT191" s="2" t="s">
        <v>376</v>
      </c>
      <c r="BU191" s="40"/>
    </row>
    <row r="192" spans="1:73" s="3" customFormat="1" ht="15" x14ac:dyDescent="0.25">
      <c r="A192" s="201" t="s">
        <v>377</v>
      </c>
      <c r="B192" s="202"/>
      <c r="C192" s="202"/>
      <c r="D192" s="202"/>
      <c r="E192" s="202"/>
      <c r="F192" s="202"/>
      <c r="G192" s="202"/>
      <c r="H192" s="202"/>
      <c r="I192" s="202"/>
      <c r="J192" s="202"/>
      <c r="K192" s="203"/>
      <c r="L192" s="57">
        <f>L189*0.025</f>
        <v>13066.936447</v>
      </c>
      <c r="M192" s="57"/>
      <c r="N192" s="57"/>
      <c r="O192" s="57"/>
      <c r="BS192" s="40"/>
      <c r="BT192" s="2" t="s">
        <v>377</v>
      </c>
      <c r="BU192" s="40"/>
    </row>
    <row r="193" spans="1:95" s="3" customFormat="1" ht="15" x14ac:dyDescent="0.25">
      <c r="A193" s="201" t="s">
        <v>378</v>
      </c>
      <c r="B193" s="202"/>
      <c r="C193" s="202"/>
      <c r="D193" s="202"/>
      <c r="E193" s="202"/>
      <c r="F193" s="202"/>
      <c r="G193" s="202"/>
      <c r="H193" s="202"/>
      <c r="I193" s="202"/>
      <c r="J193" s="202"/>
      <c r="K193" s="203"/>
      <c r="L193" s="57">
        <f>L189*0.02</f>
        <v>10453.5491576</v>
      </c>
      <c r="M193" s="57"/>
      <c r="N193" s="57"/>
      <c r="O193" s="57"/>
      <c r="BS193" s="40"/>
      <c r="BT193" s="2" t="s">
        <v>378</v>
      </c>
      <c r="BU193" s="40"/>
    </row>
    <row r="194" spans="1:95" s="3" customFormat="1" ht="15" x14ac:dyDescent="0.25">
      <c r="A194" s="204" t="s">
        <v>367</v>
      </c>
      <c r="B194" s="205"/>
      <c r="C194" s="205"/>
      <c r="D194" s="205"/>
      <c r="E194" s="205"/>
      <c r="F194" s="205"/>
      <c r="G194" s="205"/>
      <c r="H194" s="205"/>
      <c r="I194" s="205"/>
      <c r="J194" s="205"/>
      <c r="K194" s="206"/>
      <c r="L194" s="38">
        <f>L189+L190+L191+L192+L193</f>
        <v>575467.88112588006</v>
      </c>
      <c r="M194" s="38"/>
      <c r="N194" s="38"/>
      <c r="O194" s="38"/>
      <c r="BS194" s="40"/>
      <c r="BU194" s="40" t="s">
        <v>367</v>
      </c>
    </row>
    <row r="195" spans="1:95" s="3" customFormat="1" ht="15" customHeight="1" x14ac:dyDescent="0.25">
      <c r="A195" s="201" t="s">
        <v>379</v>
      </c>
      <c r="B195" s="202"/>
      <c r="C195" s="202"/>
      <c r="D195" s="202"/>
      <c r="E195" s="202"/>
      <c r="F195" s="202"/>
      <c r="G195" s="202"/>
      <c r="H195" s="202"/>
      <c r="I195" s="202"/>
      <c r="J195" s="202"/>
      <c r="K195" s="203"/>
      <c r="L195" s="57">
        <f>L194*0.03</f>
        <v>17264.0364337764</v>
      </c>
      <c r="M195" s="57"/>
      <c r="N195" s="57"/>
      <c r="O195" s="57"/>
      <c r="BS195" s="40"/>
      <c r="BT195" s="2" t="s">
        <v>379</v>
      </c>
      <c r="BU195" s="40"/>
    </row>
    <row r="196" spans="1:95" s="3" customFormat="1" ht="15" x14ac:dyDescent="0.25">
      <c r="A196" s="204" t="s">
        <v>2240</v>
      </c>
      <c r="B196" s="205"/>
      <c r="C196" s="205"/>
      <c r="D196" s="205"/>
      <c r="E196" s="205"/>
      <c r="F196" s="205"/>
      <c r="G196" s="205"/>
      <c r="H196" s="205"/>
      <c r="I196" s="205"/>
      <c r="J196" s="205"/>
      <c r="K196" s="206"/>
      <c r="L196" s="38">
        <f>L194+L195</f>
        <v>592731.91755965643</v>
      </c>
      <c r="M196" s="38"/>
      <c r="N196" s="38"/>
      <c r="O196" s="38"/>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c r="AP196" s="67"/>
      <c r="AQ196" s="67"/>
      <c r="AR196" s="67"/>
      <c r="AS196" s="67"/>
      <c r="AT196" s="67"/>
      <c r="AU196" s="67"/>
      <c r="AV196" s="67"/>
      <c r="AW196" s="67"/>
      <c r="AX196" s="67"/>
      <c r="AY196" s="67"/>
      <c r="AZ196" s="67"/>
      <c r="BA196" s="67"/>
      <c r="BB196" s="67"/>
      <c r="BC196" s="67"/>
      <c r="BD196" s="67"/>
      <c r="BE196" s="67"/>
      <c r="BF196" s="67"/>
      <c r="BG196" s="67"/>
      <c r="BH196" s="67"/>
      <c r="BI196" s="67"/>
      <c r="BJ196" s="67"/>
      <c r="BK196" s="67"/>
      <c r="BL196" s="67"/>
      <c r="BM196" s="67"/>
      <c r="BN196" s="67"/>
      <c r="BO196" s="67"/>
      <c r="BP196" s="67"/>
      <c r="BQ196" s="67"/>
      <c r="BR196" s="67"/>
      <c r="BS196" s="67"/>
      <c r="BT196" s="67"/>
      <c r="BU196" s="67" t="s">
        <v>380</v>
      </c>
      <c r="BV196" s="67"/>
      <c r="BW196" s="67"/>
    </row>
    <row r="197" spans="1:95" s="115" customFormat="1" ht="15" customHeight="1" x14ac:dyDescent="0.25">
      <c r="A197" s="209" t="s">
        <v>945</v>
      </c>
      <c r="B197" s="209"/>
      <c r="C197" s="209"/>
      <c r="D197" s="209"/>
      <c r="E197" s="209"/>
      <c r="F197" s="209"/>
      <c r="G197" s="209"/>
      <c r="H197" s="209"/>
      <c r="I197" s="209"/>
      <c r="J197" s="209"/>
      <c r="K197" s="209"/>
      <c r="L197" s="112">
        <f>L183*1.052*1.021*1.035*1.025*1.02*1.03</f>
        <v>34640.379394183154</v>
      </c>
      <c r="M197" s="113"/>
      <c r="N197" s="114"/>
      <c r="O197" s="114"/>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c r="AP197" s="67"/>
      <c r="AQ197" s="67"/>
      <c r="AR197" s="67"/>
      <c r="AS197" s="67"/>
      <c r="AT197" s="67"/>
      <c r="AU197" s="67"/>
      <c r="AV197" s="67"/>
      <c r="AW197" s="67"/>
      <c r="AX197" s="67"/>
      <c r="AY197" s="67"/>
      <c r="AZ197" s="67"/>
      <c r="BA197" s="67"/>
      <c r="BB197" s="67"/>
      <c r="BC197" s="67"/>
      <c r="BD197" s="67"/>
      <c r="BE197" s="67"/>
      <c r="BF197" s="67"/>
      <c r="BG197" s="67"/>
      <c r="BH197" s="67"/>
      <c r="BI197" s="67"/>
      <c r="BJ197" s="67"/>
      <c r="BK197" s="67"/>
      <c r="BL197" s="67"/>
      <c r="BM197" s="67"/>
      <c r="BN197" s="67"/>
      <c r="BO197" s="67"/>
      <c r="BP197" s="67"/>
      <c r="BQ197" s="67"/>
      <c r="BR197" s="67"/>
      <c r="BS197" s="67"/>
      <c r="BT197" s="67"/>
      <c r="BU197" s="67"/>
      <c r="BV197" s="67"/>
      <c r="BW197" s="67"/>
      <c r="CG197" s="116"/>
      <c r="CI197" s="116" t="s">
        <v>380</v>
      </c>
      <c r="CK197" s="117"/>
      <c r="CL197" s="118"/>
      <c r="CM197" s="118"/>
      <c r="CN197" s="118"/>
      <c r="CO197" s="118"/>
      <c r="CP197" s="118"/>
      <c r="CQ197" s="118"/>
    </row>
    <row r="198" spans="1:95" s="115" customFormat="1" ht="15" customHeight="1" x14ac:dyDescent="0.25">
      <c r="A198" s="209" t="s">
        <v>2237</v>
      </c>
      <c r="B198" s="209"/>
      <c r="C198" s="209"/>
      <c r="D198" s="209"/>
      <c r="E198" s="209"/>
      <c r="F198" s="209"/>
      <c r="G198" s="209"/>
      <c r="H198" s="209"/>
      <c r="I198" s="209"/>
      <c r="J198" s="209"/>
      <c r="K198" s="209"/>
      <c r="L198" s="112">
        <f>L196-L197</f>
        <v>558091.53816547326</v>
      </c>
      <c r="M198" s="113"/>
      <c r="N198" s="114"/>
      <c r="O198" s="114"/>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c r="AP198" s="67"/>
      <c r="AQ198" s="67"/>
      <c r="AR198" s="67"/>
      <c r="AS198" s="67"/>
      <c r="AT198" s="67"/>
      <c r="AU198" s="67"/>
      <c r="AV198" s="67"/>
      <c r="AW198" s="67"/>
      <c r="AX198" s="67"/>
      <c r="AY198" s="67"/>
      <c r="AZ198" s="67"/>
      <c r="BA198" s="67"/>
      <c r="BB198" s="67"/>
      <c r="BC198" s="67"/>
      <c r="BD198" s="67"/>
      <c r="BE198" s="67"/>
      <c r="BF198" s="67"/>
      <c r="BG198" s="67"/>
      <c r="BH198" s="67"/>
      <c r="BI198" s="67"/>
      <c r="BJ198" s="67"/>
      <c r="BK198" s="67"/>
      <c r="BL198" s="67"/>
      <c r="BM198" s="67"/>
      <c r="BN198" s="67"/>
      <c r="BO198" s="67"/>
      <c r="BP198" s="67"/>
      <c r="BQ198" s="67"/>
      <c r="BR198" s="67"/>
      <c r="BS198" s="67"/>
      <c r="BT198" s="67"/>
      <c r="BU198" s="67"/>
      <c r="BV198" s="67"/>
      <c r="BW198" s="67"/>
      <c r="CG198" s="116"/>
      <c r="CI198" s="116" t="s">
        <v>380</v>
      </c>
      <c r="CK198" s="117"/>
      <c r="CL198" s="118"/>
      <c r="CM198" s="118"/>
      <c r="CN198" s="118"/>
      <c r="CO198" s="118"/>
      <c r="CP198" s="118"/>
      <c r="CQ198" s="118"/>
    </row>
    <row r="199" spans="1:95" s="67" customFormat="1" ht="15" customHeight="1" x14ac:dyDescent="0.25">
      <c r="A199" s="210" t="s">
        <v>2238</v>
      </c>
      <c r="B199" s="211"/>
      <c r="C199" s="211"/>
      <c r="D199" s="211"/>
      <c r="E199" s="211"/>
      <c r="F199" s="211"/>
      <c r="G199" s="211"/>
      <c r="H199" s="211"/>
      <c r="I199" s="211"/>
      <c r="J199" s="211"/>
      <c r="K199" s="212"/>
      <c r="L199" s="119">
        <f>'02-03-01_СМР_Каб.жур'!L272</f>
        <v>1</v>
      </c>
      <c r="M199" s="88"/>
      <c r="N199" s="120"/>
      <c r="O199" s="88"/>
      <c r="CG199" s="98"/>
      <c r="CH199" s="105" t="s">
        <v>379</v>
      </c>
      <c r="CI199" s="98"/>
      <c r="CK199" s="121"/>
    </row>
    <row r="200" spans="1:95" s="67" customFormat="1" ht="28.5" customHeight="1" x14ac:dyDescent="0.25">
      <c r="A200" s="213" t="s">
        <v>2239</v>
      </c>
      <c r="B200" s="213"/>
      <c r="C200" s="213"/>
      <c r="D200" s="213"/>
      <c r="E200" s="213"/>
      <c r="F200" s="213"/>
      <c r="G200" s="213"/>
      <c r="H200" s="213"/>
      <c r="I200" s="213"/>
      <c r="J200" s="213"/>
      <c r="K200" s="213"/>
      <c r="L200" s="122">
        <f>L197+L198*L199</f>
        <v>592731.91755965643</v>
      </c>
      <c r="M200" s="123"/>
      <c r="N200" s="102"/>
      <c r="O200" s="102"/>
      <c r="CG200" s="98"/>
      <c r="CI200" s="98" t="s">
        <v>380</v>
      </c>
      <c r="CK200" s="124"/>
    </row>
    <row r="201" spans="1:95" s="67" customFormat="1" ht="15" customHeight="1" x14ac:dyDescent="0.25">
      <c r="A201" s="214" t="s">
        <v>381</v>
      </c>
      <c r="B201" s="214"/>
      <c r="C201" s="214"/>
      <c r="D201" s="214"/>
      <c r="E201" s="214"/>
      <c r="F201" s="214"/>
      <c r="G201" s="214"/>
      <c r="H201" s="214"/>
      <c r="I201" s="214"/>
      <c r="J201" s="214"/>
      <c r="K201" s="214"/>
      <c r="L201" s="125">
        <f>L200*0.2</f>
        <v>118546.38351193129</v>
      </c>
      <c r="M201" s="88"/>
      <c r="N201" s="88"/>
      <c r="O201" s="88"/>
      <c r="CG201" s="98"/>
      <c r="CH201" s="105" t="s">
        <v>381</v>
      </c>
      <c r="CI201" s="98"/>
    </row>
    <row r="202" spans="1:95" s="67" customFormat="1" ht="15" customHeight="1" x14ac:dyDescent="0.25">
      <c r="A202" s="213" t="s">
        <v>382</v>
      </c>
      <c r="B202" s="213"/>
      <c r="C202" s="213"/>
      <c r="D202" s="213"/>
      <c r="E202" s="213"/>
      <c r="F202" s="213"/>
      <c r="G202" s="213"/>
      <c r="H202" s="213"/>
      <c r="I202" s="213"/>
      <c r="J202" s="213"/>
      <c r="K202" s="213"/>
      <c r="L202" s="126">
        <f>L200+L201</f>
        <v>711278.30107158772</v>
      </c>
      <c r="M202" s="102"/>
      <c r="N202" s="102"/>
      <c r="O202" s="102"/>
      <c r="S202" s="67">
        <v>117</v>
      </c>
      <c r="CG202" s="98"/>
      <c r="CI202" s="98"/>
      <c r="CJ202" s="98" t="s">
        <v>382</v>
      </c>
      <c r="CM202" s="121"/>
    </row>
    <row r="203" spans="1:95" s="16" customFormat="1" ht="12.75" customHeight="1" x14ac:dyDescent="0.2">
      <c r="A203" s="207"/>
      <c r="B203" s="207"/>
      <c r="C203" s="207"/>
      <c r="D203" s="207"/>
      <c r="E203" s="207"/>
      <c r="F203" s="207"/>
      <c r="G203" s="207"/>
      <c r="H203" s="207"/>
      <c r="I203" s="207"/>
      <c r="J203" s="207"/>
      <c r="K203" s="207"/>
      <c r="L203" s="207"/>
      <c r="M203" s="207"/>
      <c r="N203" s="207"/>
      <c r="O203" s="207"/>
      <c r="P203" s="58"/>
      <c r="Q203" s="58"/>
      <c r="R203" s="58"/>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row>
    <row r="204" spans="1:95" s="16" customFormat="1" ht="12.75" customHeight="1" x14ac:dyDescent="0.2">
      <c r="A204" s="208"/>
      <c r="B204" s="208"/>
      <c r="C204" s="208"/>
      <c r="D204" s="208"/>
      <c r="E204" s="208"/>
      <c r="F204" s="208"/>
      <c r="G204" s="208"/>
      <c r="H204" s="208"/>
      <c r="I204" s="208"/>
      <c r="J204" s="208"/>
      <c r="K204" s="208"/>
      <c r="L204" s="208"/>
      <c r="M204" s="208"/>
      <c r="N204" s="208"/>
      <c r="O204" s="208"/>
      <c r="P204" s="59"/>
      <c r="Q204" s="59"/>
      <c r="R204" s="59"/>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row>
    <row r="205" spans="1:95" s="16" customFormat="1" ht="13.5" customHeight="1" x14ac:dyDescent="0.25">
      <c r="A205" s="14"/>
      <c r="B205" s="14"/>
      <c r="C205" s="14"/>
      <c r="D205" s="14"/>
      <c r="E205" s="14"/>
      <c r="F205" s="14"/>
      <c r="G205" s="14"/>
      <c r="H205" s="60"/>
      <c r="I205" s="10"/>
      <c r="J205" s="10"/>
      <c r="K205" s="10"/>
      <c r="L205" s="10"/>
      <c r="M205" s="14"/>
      <c r="N205" s="14"/>
      <c r="O205" s="14"/>
      <c r="P205" s="3"/>
      <c r="Q205" s="3"/>
      <c r="R205" s="3"/>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row>
    <row r="206" spans="1:95" s="16" customFormat="1" ht="12.75" customHeight="1" x14ac:dyDescent="0.2">
      <c r="A206" s="207" t="s">
        <v>2241</v>
      </c>
      <c r="B206" s="207"/>
      <c r="C206" s="207"/>
      <c r="D206" s="207"/>
      <c r="E206" s="207"/>
      <c r="F206" s="207"/>
      <c r="G206" s="207"/>
      <c r="H206" s="207"/>
      <c r="I206" s="207"/>
      <c r="J206" s="207"/>
      <c r="K206" s="207"/>
      <c r="L206" s="207"/>
      <c r="M206" s="207"/>
      <c r="N206" s="207"/>
      <c r="O206" s="207"/>
      <c r="P206" s="58"/>
      <c r="Q206" s="58"/>
      <c r="R206" s="58"/>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row>
    <row r="207" spans="1:95" s="16" customFormat="1" ht="12.75" customHeight="1" x14ac:dyDescent="0.2">
      <c r="A207" s="208" t="s">
        <v>383</v>
      </c>
      <c r="B207" s="208"/>
      <c r="C207" s="208"/>
      <c r="D207" s="208"/>
      <c r="E207" s="208"/>
      <c r="F207" s="208"/>
      <c r="G207" s="208"/>
      <c r="H207" s="208"/>
      <c r="I207" s="208"/>
      <c r="J207" s="208"/>
      <c r="K207" s="208"/>
      <c r="L207" s="208"/>
      <c r="M207" s="208"/>
      <c r="N207" s="208"/>
      <c r="O207" s="208"/>
      <c r="P207" s="59"/>
      <c r="Q207" s="59"/>
      <c r="R207" s="59"/>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row>
    <row r="208" spans="1:95" s="16" customFormat="1" ht="13.5" customHeight="1" x14ac:dyDescent="0.25">
      <c r="A208" s="14"/>
      <c r="B208" s="14"/>
      <c r="C208" s="14"/>
      <c r="D208" s="14"/>
      <c r="E208" s="14"/>
      <c r="F208" s="14"/>
      <c r="G208" s="14"/>
      <c r="H208" s="60"/>
      <c r="I208" s="10"/>
      <c r="J208" s="10"/>
      <c r="K208" s="10"/>
      <c r="L208" s="10"/>
      <c r="M208" s="14"/>
      <c r="N208" s="14"/>
      <c r="O208" s="14"/>
      <c r="P208" s="3"/>
      <c r="Q208" s="3"/>
      <c r="R208" s="3"/>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row>
    <row r="209" spans="1:74" s="16" customFormat="1" ht="12.75" customHeight="1" x14ac:dyDescent="0.2">
      <c r="A209" s="207" t="s">
        <v>384</v>
      </c>
      <c r="B209" s="207"/>
      <c r="C209" s="207"/>
      <c r="D209" s="207"/>
      <c r="E209" s="207"/>
      <c r="F209" s="207"/>
      <c r="G209" s="207"/>
      <c r="H209" s="207"/>
      <c r="I209" s="207"/>
      <c r="J209" s="207"/>
      <c r="K209" s="207"/>
      <c r="L209" s="207"/>
      <c r="M209" s="207"/>
      <c r="N209" s="207"/>
      <c r="O209" s="207"/>
      <c r="P209" s="58"/>
      <c r="Q209" s="58"/>
      <c r="R209" s="58"/>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row>
    <row r="210" spans="1:74" s="16" customFormat="1" ht="12.75" customHeight="1" x14ac:dyDescent="0.2">
      <c r="A210" s="208" t="s">
        <v>383</v>
      </c>
      <c r="B210" s="208"/>
      <c r="C210" s="208"/>
      <c r="D210" s="208"/>
      <c r="E210" s="208"/>
      <c r="F210" s="208"/>
      <c r="G210" s="208"/>
      <c r="H210" s="208"/>
      <c r="I210" s="208"/>
      <c r="J210" s="208"/>
      <c r="K210" s="208"/>
      <c r="L210" s="208"/>
      <c r="M210" s="208"/>
      <c r="N210" s="208"/>
      <c r="O210" s="208"/>
      <c r="P210" s="59"/>
      <c r="Q210" s="59"/>
      <c r="R210" s="59"/>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row>
    <row r="211" spans="1:74" s="16" customFormat="1" ht="13.5" customHeight="1" x14ac:dyDescent="0.25">
      <c r="A211" s="14"/>
      <c r="B211" s="14"/>
      <c r="C211" s="14"/>
      <c r="D211" s="14"/>
      <c r="E211" s="14"/>
      <c r="F211" s="14"/>
      <c r="G211" s="14"/>
      <c r="H211" s="60"/>
      <c r="I211" s="10"/>
      <c r="J211" s="10"/>
      <c r="K211" s="10"/>
      <c r="L211" s="10"/>
      <c r="M211" s="14"/>
      <c r="N211" s="14"/>
      <c r="O211" s="14"/>
      <c r="P211" s="3"/>
      <c r="Q211" s="3"/>
      <c r="R211" s="3"/>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row>
    <row r="212" spans="1:74" s="3" customFormat="1" ht="15" x14ac:dyDescent="0.25">
      <c r="A212" s="4"/>
      <c r="B212" s="4"/>
      <c r="C212" s="4"/>
      <c r="D212" s="4"/>
      <c r="E212" s="4"/>
      <c r="F212" s="4"/>
      <c r="G212" s="4"/>
      <c r="H212" s="14"/>
      <c r="I212" s="61"/>
      <c r="J212" s="61"/>
      <c r="K212" s="61"/>
      <c r="L212" s="61"/>
      <c r="M212" s="4"/>
      <c r="N212" s="4"/>
      <c r="O212" s="4"/>
    </row>
  </sheetData>
  <mergeCells count="172">
    <mergeCell ref="A206:O206"/>
    <mergeCell ref="A207:O207"/>
    <mergeCell ref="A209:O209"/>
    <mergeCell ref="A210:O210"/>
    <mergeCell ref="A8:O8"/>
    <mergeCell ref="A9:O9"/>
    <mergeCell ref="A11:O11"/>
    <mergeCell ref="A12:O12"/>
    <mergeCell ref="A13:O13"/>
    <mergeCell ref="L22:M22"/>
    <mergeCell ref="A24:A26"/>
    <mergeCell ref="B24:B26"/>
    <mergeCell ref="C24:E26"/>
    <mergeCell ref="F24:F26"/>
    <mergeCell ref="G24:G26"/>
    <mergeCell ref="H24:J24"/>
    <mergeCell ref="K24:K26"/>
    <mergeCell ref="L24:O24"/>
    <mergeCell ref="J25:J26"/>
    <mergeCell ref="L25:L26"/>
    <mergeCell ref="M25:M26"/>
    <mergeCell ref="O25:O26"/>
    <mergeCell ref="C36:E36"/>
    <mergeCell ref="C37:E37"/>
    <mergeCell ref="A2:C2"/>
    <mergeCell ref="L2:O2"/>
    <mergeCell ref="A3:D3"/>
    <mergeCell ref="K3:O3"/>
    <mergeCell ref="A4:D4"/>
    <mergeCell ref="K4:O4"/>
    <mergeCell ref="A14:O14"/>
    <mergeCell ref="C15:G15"/>
    <mergeCell ref="F21:O21"/>
    <mergeCell ref="C38:E38"/>
    <mergeCell ref="C39:E39"/>
    <mergeCell ref="C40:E40"/>
    <mergeCell ref="C27:E27"/>
    <mergeCell ref="A28:O28"/>
    <mergeCell ref="C29:E29"/>
    <mergeCell ref="C34:E34"/>
    <mergeCell ref="C35:E35"/>
    <mergeCell ref="C46:E46"/>
    <mergeCell ref="C47:E47"/>
    <mergeCell ref="C48:E48"/>
    <mergeCell ref="C49:E49"/>
    <mergeCell ref="C50:E50"/>
    <mergeCell ref="C41:E41"/>
    <mergeCell ref="C42:E42"/>
    <mergeCell ref="C43:E43"/>
    <mergeCell ref="C44:E44"/>
    <mergeCell ref="C45:E45"/>
    <mergeCell ref="C60:E60"/>
    <mergeCell ref="C61:E61"/>
    <mergeCell ref="C62:E62"/>
    <mergeCell ref="C63:E63"/>
    <mergeCell ref="C64:E64"/>
    <mergeCell ref="C51:E51"/>
    <mergeCell ref="C56:E56"/>
    <mergeCell ref="C57:E57"/>
    <mergeCell ref="C58:E58"/>
    <mergeCell ref="C59:E59"/>
    <mergeCell ref="C70:E70"/>
    <mergeCell ref="C71:E71"/>
    <mergeCell ref="C72:E72"/>
    <mergeCell ref="C73:E73"/>
    <mergeCell ref="C74:E74"/>
    <mergeCell ref="C65:E65"/>
    <mergeCell ref="C66:E66"/>
    <mergeCell ref="C67:E67"/>
    <mergeCell ref="C68:E68"/>
    <mergeCell ref="C69:E69"/>
    <mergeCell ref="C80:E80"/>
    <mergeCell ref="C81:E81"/>
    <mergeCell ref="C82:E82"/>
    <mergeCell ref="C83:E83"/>
    <mergeCell ref="C84:E84"/>
    <mergeCell ref="C75:E75"/>
    <mergeCell ref="A76:O76"/>
    <mergeCell ref="C77:E77"/>
    <mergeCell ref="C78:E78"/>
    <mergeCell ref="C79:E79"/>
    <mergeCell ref="A90:O90"/>
    <mergeCell ref="C91:E91"/>
    <mergeCell ref="C96:E96"/>
    <mergeCell ref="C97:E97"/>
    <mergeCell ref="C98:E98"/>
    <mergeCell ref="C85:E85"/>
    <mergeCell ref="C86:E86"/>
    <mergeCell ref="C87:E87"/>
    <mergeCell ref="C88:E88"/>
    <mergeCell ref="C89:E89"/>
    <mergeCell ref="C109:E109"/>
    <mergeCell ref="C114:E114"/>
    <mergeCell ref="C115:E115"/>
    <mergeCell ref="A116:O116"/>
    <mergeCell ref="C117:E117"/>
    <mergeCell ref="C103:E103"/>
    <mergeCell ref="C104:E104"/>
    <mergeCell ref="C105:E105"/>
    <mergeCell ref="C107:E107"/>
    <mergeCell ref="A108:O108"/>
    <mergeCell ref="C129:E129"/>
    <mergeCell ref="C130:E130"/>
    <mergeCell ref="C131:E131"/>
    <mergeCell ref="A132:O132"/>
    <mergeCell ref="C133:E133"/>
    <mergeCell ref="C122:E122"/>
    <mergeCell ref="C123:E123"/>
    <mergeCell ref="C124:E124"/>
    <mergeCell ref="C125:E125"/>
    <mergeCell ref="C127:E127"/>
    <mergeCell ref="A146:O146"/>
    <mergeCell ref="C147:E147"/>
    <mergeCell ref="C151:E151"/>
    <mergeCell ref="C152:E152"/>
    <mergeCell ref="C153:E153"/>
    <mergeCell ref="C138:E138"/>
    <mergeCell ref="C139:E139"/>
    <mergeCell ref="C140:E140"/>
    <mergeCell ref="C141:E141"/>
    <mergeCell ref="C145:E145"/>
    <mergeCell ref="A159:K159"/>
    <mergeCell ref="A160:K160"/>
    <mergeCell ref="A161:K161"/>
    <mergeCell ref="A162:K162"/>
    <mergeCell ref="A163:K163"/>
    <mergeCell ref="C154:E154"/>
    <mergeCell ref="C155:E155"/>
    <mergeCell ref="C156:E156"/>
    <mergeCell ref="C157:E157"/>
    <mergeCell ref="A158:K158"/>
    <mergeCell ref="A169:K169"/>
    <mergeCell ref="A170:K170"/>
    <mergeCell ref="A171:K171"/>
    <mergeCell ref="A172:K172"/>
    <mergeCell ref="A173:K173"/>
    <mergeCell ref="A164:K164"/>
    <mergeCell ref="A165:K165"/>
    <mergeCell ref="A166:K166"/>
    <mergeCell ref="A167:K167"/>
    <mergeCell ref="A168:K168"/>
    <mergeCell ref="A179:K179"/>
    <mergeCell ref="A180:K180"/>
    <mergeCell ref="A181:K181"/>
    <mergeCell ref="A182:K182"/>
    <mergeCell ref="A183:K183"/>
    <mergeCell ref="A174:K174"/>
    <mergeCell ref="A175:K175"/>
    <mergeCell ref="A176:K176"/>
    <mergeCell ref="A177:K177"/>
    <mergeCell ref="A178:K178"/>
    <mergeCell ref="A189:K189"/>
    <mergeCell ref="A190:K190"/>
    <mergeCell ref="A191:K191"/>
    <mergeCell ref="A192:K192"/>
    <mergeCell ref="A193:K193"/>
    <mergeCell ref="A184:K184"/>
    <mergeCell ref="A185:K185"/>
    <mergeCell ref="A186:K186"/>
    <mergeCell ref="A187:K187"/>
    <mergeCell ref="A188:K188"/>
    <mergeCell ref="A203:O203"/>
    <mergeCell ref="A204:O204"/>
    <mergeCell ref="A194:K194"/>
    <mergeCell ref="A195:K195"/>
    <mergeCell ref="A196:K196"/>
    <mergeCell ref="A197:K197"/>
    <mergeCell ref="A198:K198"/>
    <mergeCell ref="A199:K199"/>
    <mergeCell ref="A200:K200"/>
    <mergeCell ref="A201:K201"/>
    <mergeCell ref="A202:K202"/>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Q95"/>
  <sheetViews>
    <sheetView topLeftCell="A63" workbookViewId="0">
      <selection activeCell="L83" sqref="L83"/>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2120</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2121</v>
      </c>
      <c r="B13" s="171"/>
      <c r="C13" s="171"/>
      <c r="D13" s="171"/>
      <c r="E13" s="171"/>
      <c r="F13" s="171"/>
      <c r="G13" s="171"/>
      <c r="H13" s="171"/>
      <c r="I13" s="171"/>
      <c r="J13" s="171"/>
      <c r="K13" s="171"/>
      <c r="L13" s="171"/>
      <c r="M13" s="171"/>
      <c r="N13" s="171"/>
      <c r="O13" s="171"/>
      <c r="AQ13" s="12" t="s">
        <v>2121</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2122</v>
      </c>
      <c r="D15" s="178"/>
      <c r="E15" s="178"/>
      <c r="F15" s="178"/>
      <c r="G15" s="178"/>
      <c r="H15" s="15"/>
      <c r="I15" s="15"/>
      <c r="J15" s="15"/>
      <c r="K15" s="15"/>
      <c r="L15" s="15"/>
      <c r="M15" s="15"/>
      <c r="N15" s="15"/>
      <c r="O15" s="15"/>
    </row>
    <row r="16" spans="1:57" s="3" customFormat="1" ht="12.75" customHeight="1" x14ac:dyDescent="0.25">
      <c r="B16" s="16" t="s">
        <v>12</v>
      </c>
      <c r="C16" s="16"/>
      <c r="D16" s="17"/>
      <c r="E16" s="18">
        <v>122.017</v>
      </c>
      <c r="F16" s="19" t="s">
        <v>13</v>
      </c>
      <c r="H16" s="16"/>
      <c r="I16" s="16"/>
      <c r="J16" s="16"/>
      <c r="K16" s="16"/>
      <c r="L16" s="16"/>
      <c r="M16" s="20"/>
      <c r="N16" s="20"/>
      <c r="O16" s="16"/>
    </row>
    <row r="17" spans="1:70" s="3" customFormat="1" ht="12.75" customHeight="1" x14ac:dyDescent="0.25">
      <c r="B17" s="16" t="s">
        <v>14</v>
      </c>
      <c r="D17" s="17"/>
      <c r="E17" s="18">
        <v>85.230999999999995</v>
      </c>
      <c r="F17" s="19" t="s">
        <v>13</v>
      </c>
      <c r="H17" s="16"/>
      <c r="I17" s="16"/>
      <c r="J17" s="16"/>
      <c r="K17" s="16"/>
      <c r="L17" s="16"/>
      <c r="M17" s="20"/>
      <c r="N17" s="20"/>
      <c r="O17" s="16"/>
    </row>
    <row r="18" spans="1:70" s="3" customFormat="1" ht="12.75" customHeight="1" x14ac:dyDescent="0.25">
      <c r="B18" s="16" t="s">
        <v>15</v>
      </c>
      <c r="C18" s="16"/>
      <c r="D18" s="17"/>
      <c r="E18" s="18">
        <v>23.42</v>
      </c>
      <c r="F18" s="19" t="s">
        <v>13</v>
      </c>
      <c r="H18" s="16"/>
      <c r="J18" s="16"/>
      <c r="K18" s="16"/>
      <c r="L18" s="16"/>
      <c r="M18" s="21"/>
      <c r="N18" s="5"/>
      <c r="O18" s="22"/>
    </row>
    <row r="19" spans="1:70" s="3" customFormat="1" ht="12.75" customHeight="1" x14ac:dyDescent="0.25">
      <c r="B19" s="16" t="s">
        <v>16</v>
      </c>
      <c r="C19" s="16"/>
      <c r="D19" s="23"/>
      <c r="E19" s="18">
        <v>47.91</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2123</v>
      </c>
      <c r="B28" s="198"/>
      <c r="C28" s="198"/>
      <c r="D28" s="198"/>
      <c r="E28" s="198"/>
      <c r="F28" s="198"/>
      <c r="G28" s="198"/>
      <c r="H28" s="198"/>
      <c r="I28" s="198"/>
      <c r="J28" s="198"/>
      <c r="K28" s="198"/>
      <c r="L28" s="198"/>
      <c r="M28" s="198"/>
      <c r="N28" s="198"/>
      <c r="O28" s="199"/>
      <c r="BP28" s="33"/>
      <c r="BQ28" s="56" t="s">
        <v>2123</v>
      </c>
    </row>
    <row r="29" spans="1:70" s="3" customFormat="1" ht="67.5" x14ac:dyDescent="0.25">
      <c r="A29" s="34" t="s">
        <v>34</v>
      </c>
      <c r="B29" s="35" t="s">
        <v>2046</v>
      </c>
      <c r="C29" s="196" t="s">
        <v>2047</v>
      </c>
      <c r="D29" s="196"/>
      <c r="E29" s="196"/>
      <c r="F29" s="34" t="s">
        <v>553</v>
      </c>
      <c r="G29" s="55">
        <v>4</v>
      </c>
      <c r="H29" s="38" t="s">
        <v>2048</v>
      </c>
      <c r="I29" s="38" t="s">
        <v>2049</v>
      </c>
      <c r="J29" s="38">
        <v>2716.09</v>
      </c>
      <c r="K29" s="36" t="s">
        <v>40</v>
      </c>
      <c r="L29" s="38">
        <v>26177.52</v>
      </c>
      <c r="M29" s="38">
        <v>9079.7199999999993</v>
      </c>
      <c r="N29" s="39" t="s">
        <v>2050</v>
      </c>
      <c r="O29" s="38">
        <v>10864.36</v>
      </c>
      <c r="BP29" s="33"/>
      <c r="BQ29" s="56"/>
      <c r="BR29" s="40" t="s">
        <v>2047</v>
      </c>
    </row>
    <row r="30" spans="1:70" s="3" customFormat="1" ht="15" x14ac:dyDescent="0.25">
      <c r="A30" s="41"/>
      <c r="B30" s="42"/>
      <c r="C30" s="43" t="s">
        <v>2051</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2052</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2053</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1662</v>
      </c>
      <c r="B34" s="35"/>
      <c r="C34" s="196" t="s">
        <v>2124</v>
      </c>
      <c r="D34" s="196"/>
      <c r="E34" s="196"/>
      <c r="F34" s="34" t="s">
        <v>404</v>
      </c>
      <c r="G34" s="55">
        <v>1</v>
      </c>
      <c r="H34" s="38"/>
      <c r="I34" s="38"/>
      <c r="J34" s="38"/>
      <c r="K34" s="36" t="s">
        <v>1664</v>
      </c>
      <c r="L34" s="38"/>
      <c r="M34" s="38"/>
      <c r="N34" s="39"/>
      <c r="O34" s="38"/>
      <c r="BP34" s="33"/>
      <c r="BQ34" s="56"/>
      <c r="BR34" s="40" t="s">
        <v>2124</v>
      </c>
    </row>
    <row r="35" spans="1:70" s="3" customFormat="1" ht="45" x14ac:dyDescent="0.25">
      <c r="A35" s="34" t="s">
        <v>1665</v>
      </c>
      <c r="B35" s="35"/>
      <c r="C35" s="196" t="s">
        <v>2125</v>
      </c>
      <c r="D35" s="196"/>
      <c r="E35" s="196"/>
      <c r="F35" s="34" t="s">
        <v>404</v>
      </c>
      <c r="G35" s="55">
        <v>1</v>
      </c>
      <c r="H35" s="38"/>
      <c r="I35" s="38"/>
      <c r="J35" s="38"/>
      <c r="K35" s="36" t="s">
        <v>1664</v>
      </c>
      <c r="L35" s="38"/>
      <c r="M35" s="38"/>
      <c r="N35" s="39"/>
      <c r="O35" s="38"/>
      <c r="BP35" s="33"/>
      <c r="BQ35" s="56"/>
      <c r="BR35" s="40" t="s">
        <v>2125</v>
      </c>
    </row>
    <row r="36" spans="1:70" s="3" customFormat="1" ht="45" x14ac:dyDescent="0.25">
      <c r="A36" s="34" t="s">
        <v>1667</v>
      </c>
      <c r="B36" s="35"/>
      <c r="C36" s="196" t="s">
        <v>2126</v>
      </c>
      <c r="D36" s="196"/>
      <c r="E36" s="196"/>
      <c r="F36" s="34" t="s">
        <v>404</v>
      </c>
      <c r="G36" s="55">
        <v>1</v>
      </c>
      <c r="H36" s="38"/>
      <c r="I36" s="38"/>
      <c r="J36" s="38"/>
      <c r="K36" s="36" t="s">
        <v>1664</v>
      </c>
      <c r="L36" s="38"/>
      <c r="M36" s="38"/>
      <c r="N36" s="39"/>
      <c r="O36" s="38"/>
      <c r="BP36" s="33"/>
      <c r="BQ36" s="56"/>
      <c r="BR36" s="40" t="s">
        <v>2126</v>
      </c>
    </row>
    <row r="37" spans="1:70" s="3" customFormat="1" ht="45" x14ac:dyDescent="0.25">
      <c r="A37" s="34" t="s">
        <v>1669</v>
      </c>
      <c r="B37" s="35"/>
      <c r="C37" s="196" t="s">
        <v>2127</v>
      </c>
      <c r="D37" s="196"/>
      <c r="E37" s="196"/>
      <c r="F37" s="34" t="s">
        <v>404</v>
      </c>
      <c r="G37" s="55">
        <v>1</v>
      </c>
      <c r="H37" s="38"/>
      <c r="I37" s="38"/>
      <c r="J37" s="38"/>
      <c r="K37" s="36" t="s">
        <v>1664</v>
      </c>
      <c r="L37" s="38"/>
      <c r="M37" s="38"/>
      <c r="N37" s="39"/>
      <c r="O37" s="38"/>
      <c r="BP37" s="33"/>
      <c r="BQ37" s="56"/>
      <c r="BR37" s="40" t="s">
        <v>2127</v>
      </c>
    </row>
    <row r="38" spans="1:70" s="3" customFormat="1" ht="67.5" x14ac:dyDescent="0.25">
      <c r="A38" s="34" t="s">
        <v>82</v>
      </c>
      <c r="B38" s="35" t="s">
        <v>1709</v>
      </c>
      <c r="C38" s="196" t="s">
        <v>1710</v>
      </c>
      <c r="D38" s="196"/>
      <c r="E38" s="196"/>
      <c r="F38" s="34" t="s">
        <v>1711</v>
      </c>
      <c r="G38" s="55">
        <v>2</v>
      </c>
      <c r="H38" s="38" t="s">
        <v>1712</v>
      </c>
      <c r="I38" s="38" t="s">
        <v>1713</v>
      </c>
      <c r="J38" s="38">
        <v>181.99</v>
      </c>
      <c r="K38" s="36" t="s">
        <v>40</v>
      </c>
      <c r="L38" s="38">
        <v>12483.48</v>
      </c>
      <c r="M38" s="38">
        <v>5718.74</v>
      </c>
      <c r="N38" s="39" t="s">
        <v>2128</v>
      </c>
      <c r="O38" s="38">
        <v>363.98</v>
      </c>
      <c r="BP38" s="33"/>
      <c r="BQ38" s="56"/>
      <c r="BR38" s="40" t="s">
        <v>1710</v>
      </c>
    </row>
    <row r="39" spans="1:70" s="3" customFormat="1" ht="15" x14ac:dyDescent="0.25">
      <c r="A39" s="41"/>
      <c r="B39" s="42"/>
      <c r="C39" s="43" t="s">
        <v>2129</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2130</v>
      </c>
      <c r="F40" s="48"/>
      <c r="G40" s="49"/>
      <c r="H40" s="50"/>
      <c r="I40" s="17"/>
      <c r="J40" s="17"/>
      <c r="K40" s="17"/>
      <c r="L40" s="51">
        <v>6583.12</v>
      </c>
      <c r="M40" s="52"/>
      <c r="N40" s="52"/>
      <c r="O40" s="53"/>
      <c r="BP40" s="33"/>
      <c r="BQ40" s="56"/>
      <c r="BR40" s="40"/>
    </row>
    <row r="41" spans="1:70" s="3" customFormat="1" ht="15" x14ac:dyDescent="0.25">
      <c r="A41" s="46"/>
      <c r="B41" s="47"/>
      <c r="C41" s="47"/>
      <c r="D41" s="47"/>
      <c r="E41" s="48" t="s">
        <v>2131</v>
      </c>
      <c r="F41" s="48"/>
      <c r="G41" s="49"/>
      <c r="H41" s="50"/>
      <c r="I41" s="17"/>
      <c r="J41" s="17"/>
      <c r="K41" s="17"/>
      <c r="L41" s="51">
        <v>3461.23</v>
      </c>
      <c r="M41" s="52"/>
      <c r="N41" s="52"/>
      <c r="O41" s="53"/>
      <c r="BP41" s="33"/>
      <c r="BQ41" s="56"/>
      <c r="BR41" s="40"/>
    </row>
    <row r="42" spans="1:70" s="3" customFormat="1" ht="15" x14ac:dyDescent="0.25">
      <c r="A42" s="46"/>
      <c r="B42" s="47"/>
      <c r="C42" s="47"/>
      <c r="D42" s="47"/>
      <c r="E42" s="48" t="s">
        <v>45</v>
      </c>
      <c r="F42" s="48"/>
      <c r="G42" s="49"/>
      <c r="H42" s="50"/>
      <c r="I42" s="17"/>
      <c r="J42" s="17"/>
      <c r="K42" s="17"/>
      <c r="L42" s="51">
        <v>22527.83</v>
      </c>
      <c r="M42" s="52"/>
      <c r="N42" s="52"/>
      <c r="O42" s="53"/>
      <c r="BP42" s="33"/>
      <c r="BQ42" s="56"/>
      <c r="BR42" s="40"/>
    </row>
    <row r="43" spans="1:70" s="3" customFormat="1" ht="45" x14ac:dyDescent="0.25">
      <c r="A43" s="34" t="s">
        <v>1673</v>
      </c>
      <c r="B43" s="35"/>
      <c r="C43" s="196" t="s">
        <v>2132</v>
      </c>
      <c r="D43" s="196"/>
      <c r="E43" s="196"/>
      <c r="F43" s="34" t="s">
        <v>404</v>
      </c>
      <c r="G43" s="55">
        <v>1</v>
      </c>
      <c r="H43" s="38"/>
      <c r="I43" s="38"/>
      <c r="J43" s="38"/>
      <c r="K43" s="36" t="s">
        <v>1664</v>
      </c>
      <c r="L43" s="38"/>
      <c r="M43" s="38"/>
      <c r="N43" s="39"/>
      <c r="O43" s="38"/>
      <c r="BP43" s="33"/>
      <c r="BQ43" s="56"/>
      <c r="BR43" s="40" t="s">
        <v>2132</v>
      </c>
    </row>
    <row r="44" spans="1:70" s="3" customFormat="1" ht="45" x14ac:dyDescent="0.25">
      <c r="A44" s="34" t="s">
        <v>1675</v>
      </c>
      <c r="B44" s="35"/>
      <c r="C44" s="196" t="s">
        <v>2133</v>
      </c>
      <c r="D44" s="196"/>
      <c r="E44" s="196"/>
      <c r="F44" s="34" t="s">
        <v>404</v>
      </c>
      <c r="G44" s="55">
        <v>1</v>
      </c>
      <c r="H44" s="38"/>
      <c r="I44" s="38"/>
      <c r="J44" s="38"/>
      <c r="K44" s="36" t="s">
        <v>1664</v>
      </c>
      <c r="L44" s="38"/>
      <c r="M44" s="38"/>
      <c r="N44" s="39"/>
      <c r="O44" s="38"/>
      <c r="BP44" s="33"/>
      <c r="BQ44" s="56"/>
      <c r="BR44" s="40" t="s">
        <v>2133</v>
      </c>
    </row>
    <row r="45" spans="1:70" s="3" customFormat="1" ht="67.5" x14ac:dyDescent="0.25">
      <c r="A45" s="34" t="s">
        <v>108</v>
      </c>
      <c r="B45" s="35" t="s">
        <v>1843</v>
      </c>
      <c r="C45" s="196" t="s">
        <v>1844</v>
      </c>
      <c r="D45" s="196"/>
      <c r="E45" s="196"/>
      <c r="F45" s="34" t="s">
        <v>1711</v>
      </c>
      <c r="G45" s="54">
        <v>1.6</v>
      </c>
      <c r="H45" s="38" t="s">
        <v>1845</v>
      </c>
      <c r="I45" s="38" t="s">
        <v>1846</v>
      </c>
      <c r="J45" s="38">
        <v>190.63</v>
      </c>
      <c r="K45" s="36" t="s">
        <v>40</v>
      </c>
      <c r="L45" s="38">
        <v>11907.7</v>
      </c>
      <c r="M45" s="38">
        <v>5494.48</v>
      </c>
      <c r="N45" s="39" t="s">
        <v>2134</v>
      </c>
      <c r="O45" s="38">
        <v>305.01</v>
      </c>
      <c r="BP45" s="33"/>
      <c r="BQ45" s="56"/>
      <c r="BR45" s="40" t="s">
        <v>1844</v>
      </c>
    </row>
    <row r="46" spans="1:70" s="3" customFormat="1" ht="15" x14ac:dyDescent="0.25">
      <c r="A46" s="41"/>
      <c r="B46" s="42"/>
      <c r="C46" s="43" t="s">
        <v>2135</v>
      </c>
      <c r="D46" s="44"/>
      <c r="E46" s="44"/>
      <c r="F46" s="44"/>
      <c r="G46" s="44"/>
      <c r="H46" s="44"/>
      <c r="I46" s="44"/>
      <c r="J46" s="44"/>
      <c r="K46" s="44"/>
      <c r="L46" s="44"/>
      <c r="M46" s="44"/>
      <c r="N46" s="44"/>
      <c r="O46" s="45"/>
      <c r="BP46" s="33"/>
      <c r="BQ46" s="56"/>
      <c r="BR46" s="40"/>
    </row>
    <row r="47" spans="1:70" s="3" customFormat="1" ht="15" x14ac:dyDescent="0.25">
      <c r="A47" s="46"/>
      <c r="B47" s="47"/>
      <c r="C47" s="47"/>
      <c r="D47" s="47"/>
      <c r="E47" s="48" t="s">
        <v>2136</v>
      </c>
      <c r="F47" s="48"/>
      <c r="G47" s="49"/>
      <c r="H47" s="50"/>
      <c r="I47" s="17"/>
      <c r="J47" s="17"/>
      <c r="K47" s="17"/>
      <c r="L47" s="51">
        <v>6316.04</v>
      </c>
      <c r="M47" s="52"/>
      <c r="N47" s="52"/>
      <c r="O47" s="53"/>
      <c r="BP47" s="33"/>
      <c r="BQ47" s="56"/>
      <c r="BR47" s="40"/>
    </row>
    <row r="48" spans="1:70" s="3" customFormat="1" ht="15" x14ac:dyDescent="0.25">
      <c r="A48" s="46"/>
      <c r="B48" s="47"/>
      <c r="C48" s="47"/>
      <c r="D48" s="47"/>
      <c r="E48" s="48" t="s">
        <v>2137</v>
      </c>
      <c r="F48" s="48"/>
      <c r="G48" s="49"/>
      <c r="H48" s="50"/>
      <c r="I48" s="17"/>
      <c r="J48" s="17"/>
      <c r="K48" s="17"/>
      <c r="L48" s="51">
        <v>3320.8</v>
      </c>
      <c r="M48" s="52"/>
      <c r="N48" s="52"/>
      <c r="O48" s="53"/>
      <c r="BP48" s="33"/>
      <c r="BQ48" s="56"/>
      <c r="BR48" s="40"/>
    </row>
    <row r="49" spans="1:72" s="3" customFormat="1" ht="15" x14ac:dyDescent="0.25">
      <c r="A49" s="46"/>
      <c r="B49" s="47"/>
      <c r="C49" s="47"/>
      <c r="D49" s="47"/>
      <c r="E49" s="48" t="s">
        <v>45</v>
      </c>
      <c r="F49" s="48"/>
      <c r="G49" s="49"/>
      <c r="H49" s="50"/>
      <c r="I49" s="17"/>
      <c r="J49" s="17"/>
      <c r="K49" s="17"/>
      <c r="L49" s="51">
        <v>21544.54</v>
      </c>
      <c r="M49" s="52"/>
      <c r="N49" s="52"/>
      <c r="O49" s="53"/>
      <c r="BP49" s="33"/>
      <c r="BQ49" s="56"/>
      <c r="BR49" s="40"/>
    </row>
    <row r="50" spans="1:72" s="3" customFormat="1" ht="45" x14ac:dyDescent="0.25">
      <c r="A50" s="34" t="s">
        <v>1679</v>
      </c>
      <c r="B50" s="35"/>
      <c r="C50" s="196" t="s">
        <v>2138</v>
      </c>
      <c r="D50" s="196"/>
      <c r="E50" s="196"/>
      <c r="F50" s="34" t="s">
        <v>404</v>
      </c>
      <c r="G50" s="55">
        <v>1</v>
      </c>
      <c r="H50" s="38"/>
      <c r="I50" s="38"/>
      <c r="J50" s="38"/>
      <c r="K50" s="36" t="s">
        <v>1664</v>
      </c>
      <c r="L50" s="38"/>
      <c r="M50" s="38"/>
      <c r="N50" s="39"/>
      <c r="O50" s="38"/>
      <c r="BP50" s="33"/>
      <c r="BQ50" s="56"/>
      <c r="BR50" s="40" t="s">
        <v>2138</v>
      </c>
    </row>
    <row r="51" spans="1:72" s="3" customFormat="1" ht="45" x14ac:dyDescent="0.25">
      <c r="A51" s="34" t="s">
        <v>1681</v>
      </c>
      <c r="B51" s="35"/>
      <c r="C51" s="196" t="s">
        <v>2139</v>
      </c>
      <c r="D51" s="196"/>
      <c r="E51" s="196"/>
      <c r="F51" s="34" t="s">
        <v>404</v>
      </c>
      <c r="G51" s="55">
        <v>1</v>
      </c>
      <c r="H51" s="38"/>
      <c r="I51" s="38"/>
      <c r="J51" s="38"/>
      <c r="K51" s="36" t="s">
        <v>1664</v>
      </c>
      <c r="L51" s="38"/>
      <c r="M51" s="38"/>
      <c r="N51" s="39"/>
      <c r="O51" s="38"/>
      <c r="BP51" s="33"/>
      <c r="BQ51" s="56"/>
      <c r="BR51" s="40" t="s">
        <v>2139</v>
      </c>
    </row>
    <row r="52" spans="1:72" s="3" customFormat="1" ht="22.5" x14ac:dyDescent="0.25">
      <c r="A52" s="204" t="s">
        <v>348</v>
      </c>
      <c r="B52" s="205"/>
      <c r="C52" s="205"/>
      <c r="D52" s="205"/>
      <c r="E52" s="205"/>
      <c r="F52" s="205"/>
      <c r="G52" s="205"/>
      <c r="H52" s="205"/>
      <c r="I52" s="205"/>
      <c r="J52" s="205"/>
      <c r="K52" s="206"/>
      <c r="L52" s="38">
        <v>50568.7</v>
      </c>
      <c r="M52" s="38">
        <v>20292.939999999999</v>
      </c>
      <c r="N52" s="38" t="s">
        <v>2140</v>
      </c>
      <c r="O52" s="38">
        <v>11533.35</v>
      </c>
      <c r="BS52" s="40" t="s">
        <v>348</v>
      </c>
    </row>
    <row r="53" spans="1:72" s="3" customFormat="1" ht="15" x14ac:dyDescent="0.25">
      <c r="A53" s="204" t="s">
        <v>350</v>
      </c>
      <c r="B53" s="205"/>
      <c r="C53" s="205"/>
      <c r="D53" s="205"/>
      <c r="E53" s="205"/>
      <c r="F53" s="205"/>
      <c r="G53" s="205"/>
      <c r="H53" s="205"/>
      <c r="I53" s="205"/>
      <c r="J53" s="205"/>
      <c r="K53" s="206"/>
      <c r="L53" s="38">
        <v>22717.81</v>
      </c>
      <c r="M53" s="38"/>
      <c r="N53" s="38"/>
      <c r="O53" s="38"/>
      <c r="BS53" s="40" t="s">
        <v>350</v>
      </c>
    </row>
    <row r="54" spans="1:72" s="3" customFormat="1" ht="15" x14ac:dyDescent="0.25">
      <c r="A54" s="201" t="s">
        <v>351</v>
      </c>
      <c r="B54" s="202"/>
      <c r="C54" s="202"/>
      <c r="D54" s="202"/>
      <c r="E54" s="202"/>
      <c r="F54" s="202"/>
      <c r="G54" s="202"/>
      <c r="H54" s="202"/>
      <c r="I54" s="202"/>
      <c r="J54" s="202"/>
      <c r="K54" s="203"/>
      <c r="L54" s="57"/>
      <c r="M54" s="57"/>
      <c r="N54" s="57"/>
      <c r="O54" s="57"/>
      <c r="BS54" s="40"/>
      <c r="BT54" s="2" t="s">
        <v>351</v>
      </c>
    </row>
    <row r="55" spans="1:72" s="3" customFormat="1" ht="15" x14ac:dyDescent="0.25">
      <c r="A55" s="201" t="s">
        <v>2141</v>
      </c>
      <c r="B55" s="202"/>
      <c r="C55" s="202"/>
      <c r="D55" s="202"/>
      <c r="E55" s="202"/>
      <c r="F55" s="202"/>
      <c r="G55" s="202"/>
      <c r="H55" s="202"/>
      <c r="I55" s="202"/>
      <c r="J55" s="202"/>
      <c r="K55" s="203"/>
      <c r="L55" s="57">
        <v>22717.81</v>
      </c>
      <c r="M55" s="57"/>
      <c r="N55" s="57"/>
      <c r="O55" s="57"/>
      <c r="BS55" s="40"/>
      <c r="BT55" s="2" t="s">
        <v>2141</v>
      </c>
    </row>
    <row r="56" spans="1:72" s="3" customFormat="1" ht="15" x14ac:dyDescent="0.25">
      <c r="A56" s="204" t="s">
        <v>354</v>
      </c>
      <c r="B56" s="205"/>
      <c r="C56" s="205"/>
      <c r="D56" s="205"/>
      <c r="E56" s="205"/>
      <c r="F56" s="205"/>
      <c r="G56" s="205"/>
      <c r="H56" s="205"/>
      <c r="I56" s="205"/>
      <c r="J56" s="205"/>
      <c r="K56" s="206"/>
      <c r="L56" s="38">
        <v>11944.41</v>
      </c>
      <c r="M56" s="38"/>
      <c r="N56" s="38"/>
      <c r="O56" s="38"/>
      <c r="BS56" s="40" t="s">
        <v>354</v>
      </c>
    </row>
    <row r="57" spans="1:72" s="3" customFormat="1" ht="15" x14ac:dyDescent="0.25">
      <c r="A57" s="201" t="s">
        <v>351</v>
      </c>
      <c r="B57" s="202"/>
      <c r="C57" s="202"/>
      <c r="D57" s="202"/>
      <c r="E57" s="202"/>
      <c r="F57" s="202"/>
      <c r="G57" s="202"/>
      <c r="H57" s="202"/>
      <c r="I57" s="202"/>
      <c r="J57" s="202"/>
      <c r="K57" s="203"/>
      <c r="L57" s="57"/>
      <c r="M57" s="57"/>
      <c r="N57" s="57"/>
      <c r="O57" s="57"/>
      <c r="BS57" s="40"/>
      <c r="BT57" s="2" t="s">
        <v>351</v>
      </c>
    </row>
    <row r="58" spans="1:72" s="3" customFormat="1" ht="15" x14ac:dyDescent="0.25">
      <c r="A58" s="201" t="s">
        <v>2142</v>
      </c>
      <c r="B58" s="202"/>
      <c r="C58" s="202"/>
      <c r="D58" s="202"/>
      <c r="E58" s="202"/>
      <c r="F58" s="202"/>
      <c r="G58" s="202"/>
      <c r="H58" s="202"/>
      <c r="I58" s="202"/>
      <c r="J58" s="202"/>
      <c r="K58" s="203"/>
      <c r="L58" s="57">
        <v>11944.41</v>
      </c>
      <c r="M58" s="57"/>
      <c r="N58" s="57"/>
      <c r="O58" s="57"/>
      <c r="BS58" s="40"/>
      <c r="BT58" s="2" t="s">
        <v>2142</v>
      </c>
    </row>
    <row r="59" spans="1:72" s="3" customFormat="1" ht="15" x14ac:dyDescent="0.25">
      <c r="A59" s="204" t="s">
        <v>357</v>
      </c>
      <c r="B59" s="205"/>
      <c r="C59" s="205"/>
      <c r="D59" s="205"/>
      <c r="E59" s="205"/>
      <c r="F59" s="205"/>
      <c r="G59" s="205"/>
      <c r="H59" s="205"/>
      <c r="I59" s="205"/>
      <c r="J59" s="205"/>
      <c r="K59" s="206"/>
      <c r="L59" s="38"/>
      <c r="M59" s="38"/>
      <c r="N59" s="38"/>
      <c r="O59" s="38"/>
      <c r="BS59" s="40" t="s">
        <v>357</v>
      </c>
    </row>
    <row r="60" spans="1:72" s="3" customFormat="1" ht="15" x14ac:dyDescent="0.25">
      <c r="A60" s="201" t="s">
        <v>358</v>
      </c>
      <c r="B60" s="202"/>
      <c r="C60" s="202"/>
      <c r="D60" s="202"/>
      <c r="E60" s="202"/>
      <c r="F60" s="202"/>
      <c r="G60" s="202"/>
      <c r="H60" s="202"/>
      <c r="I60" s="202"/>
      <c r="J60" s="202"/>
      <c r="K60" s="203"/>
      <c r="L60" s="57"/>
      <c r="M60" s="57"/>
      <c r="N60" s="57"/>
      <c r="O60" s="57"/>
      <c r="BS60" s="40"/>
      <c r="BT60" s="2" t="s">
        <v>358</v>
      </c>
    </row>
    <row r="61" spans="1:72" s="3" customFormat="1" ht="22.5" x14ac:dyDescent="0.25">
      <c r="A61" s="201" t="s">
        <v>2143</v>
      </c>
      <c r="B61" s="202"/>
      <c r="C61" s="202"/>
      <c r="D61" s="202"/>
      <c r="E61" s="202"/>
      <c r="F61" s="202"/>
      <c r="G61" s="202"/>
      <c r="H61" s="202"/>
      <c r="I61" s="202"/>
      <c r="J61" s="202"/>
      <c r="K61" s="203"/>
      <c r="L61" s="57">
        <v>50568.7</v>
      </c>
      <c r="M61" s="57">
        <v>20292.939999999999</v>
      </c>
      <c r="N61" s="57" t="s">
        <v>2140</v>
      </c>
      <c r="O61" s="57">
        <v>11533.35</v>
      </c>
      <c r="BS61" s="40"/>
      <c r="BT61" s="2" t="s">
        <v>2143</v>
      </c>
    </row>
    <row r="62" spans="1:72" s="3" customFormat="1" ht="15" x14ac:dyDescent="0.25">
      <c r="A62" s="201" t="s">
        <v>2144</v>
      </c>
      <c r="B62" s="202"/>
      <c r="C62" s="202"/>
      <c r="D62" s="202"/>
      <c r="E62" s="202"/>
      <c r="F62" s="202"/>
      <c r="G62" s="202"/>
      <c r="H62" s="202"/>
      <c r="I62" s="202"/>
      <c r="J62" s="202"/>
      <c r="K62" s="203"/>
      <c r="L62" s="57">
        <v>22717.81</v>
      </c>
      <c r="M62" s="57"/>
      <c r="N62" s="57"/>
      <c r="O62" s="57"/>
      <c r="BS62" s="40"/>
      <c r="BT62" s="2" t="s">
        <v>2144</v>
      </c>
    </row>
    <row r="63" spans="1:72" s="3" customFormat="1" ht="15" x14ac:dyDescent="0.25">
      <c r="A63" s="201" t="s">
        <v>2145</v>
      </c>
      <c r="B63" s="202"/>
      <c r="C63" s="202"/>
      <c r="D63" s="202"/>
      <c r="E63" s="202"/>
      <c r="F63" s="202"/>
      <c r="G63" s="202"/>
      <c r="H63" s="202"/>
      <c r="I63" s="202"/>
      <c r="J63" s="202"/>
      <c r="K63" s="203"/>
      <c r="L63" s="57">
        <v>11944.41</v>
      </c>
      <c r="M63" s="57"/>
      <c r="N63" s="57"/>
      <c r="O63" s="57"/>
      <c r="BS63" s="40"/>
      <c r="BT63" s="2" t="s">
        <v>2145</v>
      </c>
    </row>
    <row r="64" spans="1:72" s="3" customFormat="1" ht="15" x14ac:dyDescent="0.25">
      <c r="A64" s="201" t="s">
        <v>362</v>
      </c>
      <c r="B64" s="202"/>
      <c r="C64" s="202"/>
      <c r="D64" s="202"/>
      <c r="E64" s="202"/>
      <c r="F64" s="202"/>
      <c r="G64" s="202"/>
      <c r="H64" s="202"/>
      <c r="I64" s="202"/>
      <c r="J64" s="202"/>
      <c r="K64" s="203"/>
      <c r="L64" s="57">
        <v>85230.92</v>
      </c>
      <c r="M64" s="57"/>
      <c r="N64" s="57"/>
      <c r="O64" s="57"/>
      <c r="BS64" s="40"/>
      <c r="BT64" s="2" t="s">
        <v>362</v>
      </c>
    </row>
    <row r="65" spans="1:75" s="3" customFormat="1" ht="15" x14ac:dyDescent="0.25">
      <c r="A65" s="201" t="s">
        <v>367</v>
      </c>
      <c r="B65" s="202"/>
      <c r="C65" s="202"/>
      <c r="D65" s="202"/>
      <c r="E65" s="202"/>
      <c r="F65" s="202"/>
      <c r="G65" s="202"/>
      <c r="H65" s="202"/>
      <c r="I65" s="202"/>
      <c r="J65" s="202"/>
      <c r="K65" s="203"/>
      <c r="L65" s="57">
        <v>85230.92</v>
      </c>
      <c r="M65" s="57"/>
      <c r="N65" s="57"/>
      <c r="O65" s="57"/>
      <c r="BS65" s="40"/>
      <c r="BT65" s="2" t="s">
        <v>367</v>
      </c>
    </row>
    <row r="66" spans="1:75" s="3" customFormat="1" ht="15" x14ac:dyDescent="0.25">
      <c r="A66" s="201" t="s">
        <v>368</v>
      </c>
      <c r="B66" s="202"/>
      <c r="C66" s="202"/>
      <c r="D66" s="202"/>
      <c r="E66" s="202"/>
      <c r="F66" s="202"/>
      <c r="G66" s="202"/>
      <c r="H66" s="202"/>
      <c r="I66" s="202"/>
      <c r="J66" s="202"/>
      <c r="K66" s="203"/>
      <c r="L66" s="57"/>
      <c r="M66" s="57"/>
      <c r="N66" s="57"/>
      <c r="O66" s="57"/>
      <c r="BS66" s="40"/>
      <c r="BT66" s="2" t="s">
        <v>368</v>
      </c>
    </row>
    <row r="67" spans="1:75" s="3" customFormat="1" ht="15" x14ac:dyDescent="0.25">
      <c r="A67" s="201" t="s">
        <v>369</v>
      </c>
      <c r="B67" s="202"/>
      <c r="C67" s="202"/>
      <c r="D67" s="202"/>
      <c r="E67" s="202"/>
      <c r="F67" s="202"/>
      <c r="G67" s="202"/>
      <c r="H67" s="202"/>
      <c r="I67" s="202"/>
      <c r="J67" s="202"/>
      <c r="K67" s="203"/>
      <c r="L67" s="57">
        <v>11533.35</v>
      </c>
      <c r="M67" s="57"/>
      <c r="N67" s="57"/>
      <c r="O67" s="57"/>
      <c r="BS67" s="40"/>
      <c r="BT67" s="2" t="s">
        <v>369</v>
      </c>
    </row>
    <row r="68" spans="1:75" s="3" customFormat="1" ht="15" x14ac:dyDescent="0.25">
      <c r="A68" s="201" t="s">
        <v>370</v>
      </c>
      <c r="B68" s="202"/>
      <c r="C68" s="202"/>
      <c r="D68" s="202"/>
      <c r="E68" s="202"/>
      <c r="F68" s="202"/>
      <c r="G68" s="202"/>
      <c r="H68" s="202"/>
      <c r="I68" s="202"/>
      <c r="J68" s="202"/>
      <c r="K68" s="203"/>
      <c r="L68" s="57">
        <v>18742.41</v>
      </c>
      <c r="M68" s="57"/>
      <c r="N68" s="57"/>
      <c r="O68" s="57"/>
      <c r="BS68" s="40"/>
      <c r="BT68" s="2" t="s">
        <v>370</v>
      </c>
    </row>
    <row r="69" spans="1:75" s="3" customFormat="1" ht="15" x14ac:dyDescent="0.25">
      <c r="A69" s="201" t="s">
        <v>371</v>
      </c>
      <c r="B69" s="202"/>
      <c r="C69" s="202"/>
      <c r="D69" s="202"/>
      <c r="E69" s="202"/>
      <c r="F69" s="202"/>
      <c r="G69" s="202"/>
      <c r="H69" s="202"/>
      <c r="I69" s="202"/>
      <c r="J69" s="202"/>
      <c r="K69" s="203"/>
      <c r="L69" s="57">
        <v>23420.42</v>
      </c>
      <c r="M69" s="57"/>
      <c r="N69" s="57"/>
      <c r="O69" s="57"/>
      <c r="BS69" s="40"/>
      <c r="BT69" s="2" t="s">
        <v>371</v>
      </c>
    </row>
    <row r="70" spans="1:75" s="3" customFormat="1" ht="15" x14ac:dyDescent="0.25">
      <c r="A70" s="201" t="s">
        <v>372</v>
      </c>
      <c r="B70" s="202"/>
      <c r="C70" s="202"/>
      <c r="D70" s="202"/>
      <c r="E70" s="202"/>
      <c r="F70" s="202"/>
      <c r="G70" s="202"/>
      <c r="H70" s="202"/>
      <c r="I70" s="202"/>
      <c r="J70" s="202"/>
      <c r="K70" s="203"/>
      <c r="L70" s="57">
        <v>22717.81</v>
      </c>
      <c r="M70" s="57"/>
      <c r="N70" s="57"/>
      <c r="O70" s="57"/>
      <c r="BS70" s="40"/>
      <c r="BT70" s="2" t="s">
        <v>372</v>
      </c>
    </row>
    <row r="71" spans="1:75" s="3" customFormat="1" ht="15" x14ac:dyDescent="0.25">
      <c r="A71" s="201" t="s">
        <v>373</v>
      </c>
      <c r="B71" s="202"/>
      <c r="C71" s="202"/>
      <c r="D71" s="202"/>
      <c r="E71" s="202"/>
      <c r="F71" s="202"/>
      <c r="G71" s="202"/>
      <c r="H71" s="202"/>
      <c r="I71" s="202"/>
      <c r="J71" s="202"/>
      <c r="K71" s="203"/>
      <c r="L71" s="57">
        <v>11944.41</v>
      </c>
      <c r="M71" s="57"/>
      <c r="N71" s="57"/>
      <c r="O71" s="57"/>
      <c r="BS71" s="40"/>
      <c r="BT71" s="2" t="s">
        <v>373</v>
      </c>
    </row>
    <row r="72" spans="1:75" s="3" customFormat="1" ht="15" x14ac:dyDescent="0.25">
      <c r="A72" s="201" t="s">
        <v>374</v>
      </c>
      <c r="B72" s="202"/>
      <c r="C72" s="202"/>
      <c r="D72" s="202"/>
      <c r="E72" s="202"/>
      <c r="F72" s="202"/>
      <c r="G72" s="202"/>
      <c r="H72" s="202"/>
      <c r="I72" s="202"/>
      <c r="J72" s="202"/>
      <c r="K72" s="203"/>
      <c r="L72" s="57">
        <f>L65*0.052</f>
        <v>4432.0078399999993</v>
      </c>
      <c r="M72" s="57"/>
      <c r="N72" s="57"/>
      <c r="O72" s="57"/>
      <c r="BS72" s="40"/>
      <c r="BT72" s="2" t="s">
        <v>374</v>
      </c>
    </row>
    <row r="73" spans="1:75" s="3" customFormat="1" ht="15" x14ac:dyDescent="0.25">
      <c r="A73" s="204" t="s">
        <v>367</v>
      </c>
      <c r="B73" s="205"/>
      <c r="C73" s="205"/>
      <c r="D73" s="205"/>
      <c r="E73" s="205"/>
      <c r="F73" s="205"/>
      <c r="G73" s="205"/>
      <c r="H73" s="205"/>
      <c r="I73" s="205"/>
      <c r="J73" s="205"/>
      <c r="K73" s="206"/>
      <c r="L73" s="38">
        <f>L65+L72</f>
        <v>89662.927840000004</v>
      </c>
      <c r="M73" s="38"/>
      <c r="N73" s="38"/>
      <c r="O73" s="38"/>
      <c r="BS73" s="40"/>
      <c r="BU73" s="40" t="s">
        <v>367</v>
      </c>
    </row>
    <row r="74" spans="1:75" s="3" customFormat="1" ht="15" x14ac:dyDescent="0.25">
      <c r="A74" s="201" t="s">
        <v>375</v>
      </c>
      <c r="B74" s="202"/>
      <c r="C74" s="202"/>
      <c r="D74" s="202"/>
      <c r="E74" s="202"/>
      <c r="F74" s="202"/>
      <c r="G74" s="202"/>
      <c r="H74" s="202"/>
      <c r="I74" s="202"/>
      <c r="J74" s="202"/>
      <c r="K74" s="203"/>
      <c r="L74" s="57">
        <f>L73*0.021</f>
        <v>1882.9214846400002</v>
      </c>
      <c r="M74" s="57"/>
      <c r="N74" s="57"/>
      <c r="O74" s="57"/>
      <c r="BS74" s="40"/>
      <c r="BT74" s="2" t="s">
        <v>375</v>
      </c>
      <c r="BU74" s="40"/>
    </row>
    <row r="75" spans="1:75" s="3" customFormat="1" ht="15" x14ac:dyDescent="0.25">
      <c r="A75" s="201" t="s">
        <v>376</v>
      </c>
      <c r="B75" s="202"/>
      <c r="C75" s="202"/>
      <c r="D75" s="202"/>
      <c r="E75" s="202"/>
      <c r="F75" s="202"/>
      <c r="G75" s="202"/>
      <c r="H75" s="202"/>
      <c r="I75" s="202"/>
      <c r="J75" s="202"/>
      <c r="K75" s="203"/>
      <c r="L75" s="57">
        <f>L73*0.035</f>
        <v>3138.2024744000005</v>
      </c>
      <c r="M75" s="57"/>
      <c r="N75" s="57"/>
      <c r="O75" s="57"/>
      <c r="BS75" s="40"/>
      <c r="BT75" s="2" t="s">
        <v>376</v>
      </c>
      <c r="BU75" s="40"/>
    </row>
    <row r="76" spans="1:75" s="3" customFormat="1" ht="15" x14ac:dyDescent="0.25">
      <c r="A76" s="201" t="s">
        <v>377</v>
      </c>
      <c r="B76" s="202"/>
      <c r="C76" s="202"/>
      <c r="D76" s="202"/>
      <c r="E76" s="202"/>
      <c r="F76" s="202"/>
      <c r="G76" s="202"/>
      <c r="H76" s="202"/>
      <c r="I76" s="202"/>
      <c r="J76" s="202"/>
      <c r="K76" s="203"/>
      <c r="L76" s="57">
        <f>L73*0.025</f>
        <v>2241.5731960000003</v>
      </c>
      <c r="M76" s="57"/>
      <c r="N76" s="57"/>
      <c r="O76" s="57"/>
      <c r="BS76" s="40"/>
      <c r="BT76" s="2" t="s">
        <v>377</v>
      </c>
      <c r="BU76" s="40"/>
    </row>
    <row r="77" spans="1:75" s="3" customFormat="1" ht="15" x14ac:dyDescent="0.25">
      <c r="A77" s="201" t="s">
        <v>378</v>
      </c>
      <c r="B77" s="202"/>
      <c r="C77" s="202"/>
      <c r="D77" s="202"/>
      <c r="E77" s="202"/>
      <c r="F77" s="202"/>
      <c r="G77" s="202"/>
      <c r="H77" s="202"/>
      <c r="I77" s="202"/>
      <c r="J77" s="202"/>
      <c r="K77" s="203"/>
      <c r="L77" s="57">
        <f>L73*0.02</f>
        <v>1793.2585568000002</v>
      </c>
      <c r="M77" s="57"/>
      <c r="N77" s="57"/>
      <c r="O77" s="57"/>
      <c r="BS77" s="40"/>
      <c r="BT77" s="2" t="s">
        <v>378</v>
      </c>
      <c r="BU77" s="40"/>
    </row>
    <row r="78" spans="1:75" s="3" customFormat="1" ht="15" x14ac:dyDescent="0.25">
      <c r="A78" s="204" t="s">
        <v>367</v>
      </c>
      <c r="B78" s="205"/>
      <c r="C78" s="205"/>
      <c r="D78" s="205"/>
      <c r="E78" s="205"/>
      <c r="F78" s="205"/>
      <c r="G78" s="205"/>
      <c r="H78" s="205"/>
      <c r="I78" s="205"/>
      <c r="J78" s="205"/>
      <c r="K78" s="206"/>
      <c r="L78" s="38">
        <f>L73+L74+L75+L76+L77</f>
        <v>98718.883551840001</v>
      </c>
      <c r="M78" s="38"/>
      <c r="N78" s="38"/>
      <c r="O78" s="38"/>
      <c r="BS78" s="40"/>
      <c r="BU78" s="40" t="s">
        <v>367</v>
      </c>
    </row>
    <row r="79" spans="1:75" s="3" customFormat="1" ht="15" x14ac:dyDescent="0.25">
      <c r="A79" s="201" t="s">
        <v>379</v>
      </c>
      <c r="B79" s="202"/>
      <c r="C79" s="202"/>
      <c r="D79" s="202"/>
      <c r="E79" s="202"/>
      <c r="F79" s="202"/>
      <c r="G79" s="202"/>
      <c r="H79" s="202"/>
      <c r="I79" s="202"/>
      <c r="J79" s="202"/>
      <c r="K79" s="203"/>
      <c r="L79" s="57">
        <f>L78*0.03</f>
        <v>2961.5665065551998</v>
      </c>
      <c r="M79" s="57"/>
      <c r="N79" s="57"/>
      <c r="O79" s="57"/>
      <c r="BS79" s="40"/>
      <c r="BT79" s="2" t="s">
        <v>379</v>
      </c>
      <c r="BU79" s="40"/>
    </row>
    <row r="80" spans="1:75" s="3" customFormat="1" ht="15" x14ac:dyDescent="0.25">
      <c r="A80" s="204" t="s">
        <v>2240</v>
      </c>
      <c r="B80" s="205"/>
      <c r="C80" s="205"/>
      <c r="D80" s="205"/>
      <c r="E80" s="205"/>
      <c r="F80" s="205"/>
      <c r="G80" s="205"/>
      <c r="H80" s="205"/>
      <c r="I80" s="205"/>
      <c r="J80" s="205"/>
      <c r="K80" s="206"/>
      <c r="L80" s="38">
        <f>L78+L79</f>
        <v>101680.4500583952</v>
      </c>
      <c r="M80" s="38"/>
      <c r="N80" s="38"/>
      <c r="O80" s="38"/>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t="s">
        <v>380</v>
      </c>
      <c r="BV80" s="67"/>
      <c r="BW80" s="67"/>
    </row>
    <row r="81" spans="1:95" s="115" customFormat="1" ht="15" customHeight="1" x14ac:dyDescent="0.25">
      <c r="A81" s="209" t="s">
        <v>945</v>
      </c>
      <c r="B81" s="209"/>
      <c r="C81" s="209"/>
      <c r="D81" s="209"/>
      <c r="E81" s="209"/>
      <c r="F81" s="209"/>
      <c r="G81" s="209"/>
      <c r="H81" s="209"/>
      <c r="I81" s="209"/>
      <c r="J81" s="209"/>
      <c r="K81" s="209"/>
      <c r="L81" s="112">
        <f>L67*1.052*1.021*1.035*1.025*1.02*1.03</f>
        <v>13806.975850068864</v>
      </c>
      <c r="M81" s="113"/>
      <c r="N81" s="114"/>
      <c r="O81" s="114"/>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CG81" s="116"/>
      <c r="CI81" s="116" t="s">
        <v>380</v>
      </c>
      <c r="CK81" s="117"/>
      <c r="CL81" s="118"/>
      <c r="CM81" s="118"/>
      <c r="CN81" s="118"/>
      <c r="CO81" s="118"/>
      <c r="CP81" s="118"/>
      <c r="CQ81" s="118"/>
    </row>
    <row r="82" spans="1:95" s="115" customFormat="1" ht="15" customHeight="1" x14ac:dyDescent="0.25">
      <c r="A82" s="209" t="s">
        <v>2237</v>
      </c>
      <c r="B82" s="209"/>
      <c r="C82" s="209"/>
      <c r="D82" s="209"/>
      <c r="E82" s="209"/>
      <c r="F82" s="209"/>
      <c r="G82" s="209"/>
      <c r="H82" s="209"/>
      <c r="I82" s="209"/>
      <c r="J82" s="209"/>
      <c r="K82" s="209"/>
      <c r="L82" s="112">
        <f>L80-L81</f>
        <v>87873.474208326341</v>
      </c>
      <c r="M82" s="113"/>
      <c r="N82" s="114"/>
      <c r="O82" s="114"/>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CG82" s="116"/>
      <c r="CI82" s="116" t="s">
        <v>380</v>
      </c>
      <c r="CK82" s="117"/>
      <c r="CL82" s="118"/>
      <c r="CM82" s="118"/>
      <c r="CN82" s="118"/>
      <c r="CO82" s="118"/>
      <c r="CP82" s="118"/>
      <c r="CQ82" s="118"/>
    </row>
    <row r="83" spans="1:95" s="67" customFormat="1" ht="15" customHeight="1" x14ac:dyDescent="0.25">
      <c r="A83" s="210" t="s">
        <v>2238</v>
      </c>
      <c r="B83" s="211"/>
      <c r="C83" s="211"/>
      <c r="D83" s="211"/>
      <c r="E83" s="211"/>
      <c r="F83" s="211"/>
      <c r="G83" s="211"/>
      <c r="H83" s="211"/>
      <c r="I83" s="211"/>
      <c r="J83" s="211"/>
      <c r="K83" s="212"/>
      <c r="L83" s="119">
        <f>'02-03-01_СМР_Каб.жур'!L272</f>
        <v>1</v>
      </c>
      <c r="M83" s="88"/>
      <c r="N83" s="120"/>
      <c r="O83" s="88"/>
      <c r="CG83" s="98"/>
      <c r="CH83" s="105" t="s">
        <v>379</v>
      </c>
      <c r="CI83" s="98"/>
      <c r="CK83" s="121"/>
    </row>
    <row r="84" spans="1:95" s="67" customFormat="1" ht="28.5" customHeight="1" x14ac:dyDescent="0.25">
      <c r="A84" s="213" t="s">
        <v>2239</v>
      </c>
      <c r="B84" s="213"/>
      <c r="C84" s="213"/>
      <c r="D84" s="213"/>
      <c r="E84" s="213"/>
      <c r="F84" s="213"/>
      <c r="G84" s="213"/>
      <c r="H84" s="213"/>
      <c r="I84" s="213"/>
      <c r="J84" s="213"/>
      <c r="K84" s="213"/>
      <c r="L84" s="122">
        <f>L81+L82*L83</f>
        <v>101680.4500583952</v>
      </c>
      <c r="M84" s="123"/>
      <c r="N84" s="102"/>
      <c r="O84" s="102"/>
      <c r="CG84" s="98"/>
      <c r="CI84" s="98" t="s">
        <v>380</v>
      </c>
      <c r="CK84" s="124"/>
    </row>
    <row r="85" spans="1:95" s="67" customFormat="1" ht="15" customHeight="1" x14ac:dyDescent="0.25">
      <c r="A85" s="214" t="s">
        <v>381</v>
      </c>
      <c r="B85" s="214"/>
      <c r="C85" s="214"/>
      <c r="D85" s="214"/>
      <c r="E85" s="214"/>
      <c r="F85" s="214"/>
      <c r="G85" s="214"/>
      <c r="H85" s="214"/>
      <c r="I85" s="214"/>
      <c r="J85" s="214"/>
      <c r="K85" s="214"/>
      <c r="L85" s="125">
        <f>L84*0.2</f>
        <v>20336.090011679044</v>
      </c>
      <c r="M85" s="88"/>
      <c r="N85" s="88"/>
      <c r="O85" s="88"/>
      <c r="CG85" s="98"/>
      <c r="CH85" s="105" t="s">
        <v>381</v>
      </c>
      <c r="CI85" s="98"/>
    </row>
    <row r="86" spans="1:95" s="67" customFormat="1" ht="15" customHeight="1" x14ac:dyDescent="0.25">
      <c r="A86" s="213" t="s">
        <v>382</v>
      </c>
      <c r="B86" s="213"/>
      <c r="C86" s="213"/>
      <c r="D86" s="213"/>
      <c r="E86" s="213"/>
      <c r="F86" s="213"/>
      <c r="G86" s="213"/>
      <c r="H86" s="213"/>
      <c r="I86" s="213"/>
      <c r="J86" s="213"/>
      <c r="K86" s="213"/>
      <c r="L86" s="126">
        <f>L84+L85</f>
        <v>122016.54007007425</v>
      </c>
      <c r="M86" s="102"/>
      <c r="N86" s="102"/>
      <c r="O86" s="102"/>
      <c r="S86" s="67">
        <v>117</v>
      </c>
      <c r="CG86" s="98"/>
      <c r="CI86" s="98"/>
      <c r="CJ86" s="98" t="s">
        <v>382</v>
      </c>
      <c r="CM86" s="121"/>
    </row>
    <row r="87" spans="1:95" s="16" customFormat="1" ht="12.75" customHeight="1" x14ac:dyDescent="0.2">
      <c r="A87" s="207"/>
      <c r="B87" s="207"/>
      <c r="C87" s="207"/>
      <c r="D87" s="207"/>
      <c r="E87" s="207"/>
      <c r="F87" s="207"/>
      <c r="G87" s="207"/>
      <c r="H87" s="207"/>
      <c r="I87" s="207"/>
      <c r="J87" s="207"/>
      <c r="K87" s="207"/>
      <c r="L87" s="207"/>
      <c r="M87" s="207"/>
      <c r="N87" s="207"/>
      <c r="O87" s="207"/>
      <c r="P87" s="58"/>
      <c r="Q87" s="58"/>
      <c r="R87" s="58"/>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row>
    <row r="88" spans="1:95" s="16" customFormat="1" ht="12.75" customHeight="1" x14ac:dyDescent="0.2">
      <c r="A88" s="208"/>
      <c r="B88" s="208"/>
      <c r="C88" s="208"/>
      <c r="D88" s="208"/>
      <c r="E88" s="208"/>
      <c r="F88" s="208"/>
      <c r="G88" s="208"/>
      <c r="H88" s="208"/>
      <c r="I88" s="208"/>
      <c r="J88" s="208"/>
      <c r="K88" s="208"/>
      <c r="L88" s="208"/>
      <c r="M88" s="208"/>
      <c r="N88" s="208"/>
      <c r="O88" s="208"/>
      <c r="P88" s="59"/>
      <c r="Q88" s="59"/>
      <c r="R88" s="59"/>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row>
    <row r="89" spans="1:95" s="16" customFormat="1" ht="12.75" customHeight="1" x14ac:dyDescent="0.2">
      <c r="A89" s="207" t="s">
        <v>2241</v>
      </c>
      <c r="B89" s="207"/>
      <c r="C89" s="207"/>
      <c r="D89" s="207"/>
      <c r="E89" s="207"/>
      <c r="F89" s="207"/>
      <c r="G89" s="207"/>
      <c r="H89" s="207"/>
      <c r="I89" s="207"/>
      <c r="J89" s="207"/>
      <c r="K89" s="207"/>
      <c r="L89" s="207"/>
      <c r="M89" s="207"/>
      <c r="N89" s="207"/>
      <c r="O89" s="207"/>
      <c r="P89" s="58"/>
      <c r="Q89" s="58"/>
      <c r="R89" s="58"/>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row>
    <row r="90" spans="1:95" s="16" customFormat="1" ht="12.75" customHeight="1" x14ac:dyDescent="0.2">
      <c r="A90" s="208" t="s">
        <v>383</v>
      </c>
      <c r="B90" s="208"/>
      <c r="C90" s="208"/>
      <c r="D90" s="208"/>
      <c r="E90" s="208"/>
      <c r="F90" s="208"/>
      <c r="G90" s="208"/>
      <c r="H90" s="208"/>
      <c r="I90" s="208"/>
      <c r="J90" s="208"/>
      <c r="K90" s="208"/>
      <c r="L90" s="208"/>
      <c r="M90" s="208"/>
      <c r="N90" s="208"/>
      <c r="O90" s="208"/>
      <c r="P90" s="59"/>
      <c r="Q90" s="59"/>
      <c r="R90" s="59"/>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row>
    <row r="91" spans="1:95" s="16" customFormat="1" ht="13.5" customHeight="1" x14ac:dyDescent="0.25">
      <c r="A91" s="14"/>
      <c r="B91" s="14"/>
      <c r="C91" s="14"/>
      <c r="D91" s="14"/>
      <c r="E91" s="14"/>
      <c r="F91" s="14"/>
      <c r="G91" s="14"/>
      <c r="H91" s="60"/>
      <c r="I91" s="10"/>
      <c r="J91" s="10"/>
      <c r="K91" s="10"/>
      <c r="L91" s="10"/>
      <c r="M91" s="14"/>
      <c r="N91" s="14"/>
      <c r="O91" s="14"/>
      <c r="P91" s="3"/>
      <c r="Q91" s="3"/>
      <c r="R91" s="3"/>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row>
    <row r="92" spans="1:95" s="16" customFormat="1" ht="12.75" customHeight="1" x14ac:dyDescent="0.2">
      <c r="A92" s="207" t="s">
        <v>384</v>
      </c>
      <c r="B92" s="207"/>
      <c r="C92" s="207"/>
      <c r="D92" s="207"/>
      <c r="E92" s="207"/>
      <c r="F92" s="207"/>
      <c r="G92" s="207"/>
      <c r="H92" s="207"/>
      <c r="I92" s="207"/>
      <c r="J92" s="207"/>
      <c r="K92" s="207"/>
      <c r="L92" s="207"/>
      <c r="M92" s="207"/>
      <c r="N92" s="207"/>
      <c r="O92" s="207"/>
      <c r="P92" s="58"/>
      <c r="Q92" s="58"/>
      <c r="R92" s="58"/>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row>
    <row r="93" spans="1:95" s="16" customFormat="1" ht="12.75" customHeight="1" x14ac:dyDescent="0.2">
      <c r="A93" s="208" t="s">
        <v>383</v>
      </c>
      <c r="B93" s="208"/>
      <c r="C93" s="208"/>
      <c r="D93" s="208"/>
      <c r="E93" s="208"/>
      <c r="F93" s="208"/>
      <c r="G93" s="208"/>
      <c r="H93" s="208"/>
      <c r="I93" s="208"/>
      <c r="J93" s="208"/>
      <c r="K93" s="208"/>
      <c r="L93" s="208"/>
      <c r="M93" s="208"/>
      <c r="N93" s="208"/>
      <c r="O93" s="208"/>
      <c r="P93" s="59"/>
      <c r="Q93" s="59"/>
      <c r="R93" s="59"/>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row>
    <row r="94" spans="1:95" s="16" customFormat="1" ht="13.5" customHeight="1" x14ac:dyDescent="0.25">
      <c r="A94" s="14"/>
      <c r="B94" s="14"/>
      <c r="C94" s="14"/>
      <c r="D94" s="14"/>
      <c r="E94" s="14"/>
      <c r="F94" s="14"/>
      <c r="G94" s="14"/>
      <c r="H94" s="60"/>
      <c r="I94" s="10"/>
      <c r="J94" s="10"/>
      <c r="K94" s="10"/>
      <c r="L94" s="10"/>
      <c r="M94" s="14"/>
      <c r="N94" s="14"/>
      <c r="O94" s="14"/>
      <c r="P94" s="3"/>
      <c r="Q94" s="3"/>
      <c r="R94" s="3"/>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95" s="3" customFormat="1" ht="15" x14ac:dyDescent="0.25">
      <c r="A95" s="4"/>
      <c r="B95" s="4"/>
      <c r="C95" s="4"/>
      <c r="D95" s="4"/>
      <c r="E95" s="4"/>
      <c r="F95" s="4"/>
      <c r="G95" s="4"/>
      <c r="H95" s="14"/>
      <c r="I95" s="61"/>
      <c r="J95" s="61"/>
      <c r="K95" s="61"/>
      <c r="L95" s="61"/>
      <c r="M95" s="4"/>
      <c r="N95" s="4"/>
      <c r="O95" s="4"/>
    </row>
  </sheetData>
  <mergeCells count="82">
    <mergeCell ref="A89:O89"/>
    <mergeCell ref="A90:O90"/>
    <mergeCell ref="A92:O92"/>
    <mergeCell ref="A93:O93"/>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43:E43"/>
    <mergeCell ref="C44:E44"/>
    <mergeCell ref="C45:E45"/>
    <mergeCell ref="C50:E50"/>
    <mergeCell ref="C51:E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87:O87"/>
    <mergeCell ref="A88:O88"/>
    <mergeCell ref="A78:K78"/>
    <mergeCell ref="A79:K79"/>
    <mergeCell ref="A80:K80"/>
    <mergeCell ref="A81:K81"/>
    <mergeCell ref="A82:K82"/>
    <mergeCell ref="A83:K83"/>
    <mergeCell ref="A84:K84"/>
    <mergeCell ref="A85:K85"/>
    <mergeCell ref="A86:K86"/>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Q136"/>
  <sheetViews>
    <sheetView topLeftCell="A110" workbookViewId="0">
      <selection activeCell="L124" sqref="L12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2042</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2043</v>
      </c>
      <c r="B13" s="171"/>
      <c r="C13" s="171"/>
      <c r="D13" s="171"/>
      <c r="E13" s="171"/>
      <c r="F13" s="171"/>
      <c r="G13" s="171"/>
      <c r="H13" s="171"/>
      <c r="I13" s="171"/>
      <c r="J13" s="171"/>
      <c r="K13" s="171"/>
      <c r="L13" s="171"/>
      <c r="M13" s="171"/>
      <c r="N13" s="171"/>
      <c r="O13" s="171"/>
      <c r="AQ13" s="12" t="s">
        <v>2043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2044</v>
      </c>
      <c r="D15" s="178"/>
      <c r="E15" s="178"/>
      <c r="F15" s="178"/>
      <c r="G15" s="178"/>
      <c r="H15" s="15"/>
      <c r="I15" s="15"/>
      <c r="J15" s="15"/>
      <c r="K15" s="15"/>
      <c r="L15" s="15"/>
      <c r="M15" s="15"/>
      <c r="N15" s="15"/>
      <c r="O15" s="15"/>
    </row>
    <row r="16" spans="1:57" s="3" customFormat="1" ht="12.75" customHeight="1" x14ac:dyDescent="0.25">
      <c r="B16" s="16" t="s">
        <v>12</v>
      </c>
      <c r="C16" s="16"/>
      <c r="D16" s="17"/>
      <c r="E16" s="18">
        <v>1010.322</v>
      </c>
      <c r="F16" s="19" t="s">
        <v>13</v>
      </c>
      <c r="H16" s="16"/>
      <c r="I16" s="16"/>
      <c r="J16" s="16"/>
      <c r="K16" s="16"/>
      <c r="L16" s="16"/>
      <c r="M16" s="20"/>
      <c r="N16" s="20"/>
      <c r="O16" s="16"/>
    </row>
    <row r="17" spans="1:70" s="3" customFormat="1" ht="12.75" customHeight="1" x14ac:dyDescent="0.25">
      <c r="B17" s="16" t="s">
        <v>14</v>
      </c>
      <c r="D17" s="17"/>
      <c r="E17" s="18">
        <v>705.72900000000004</v>
      </c>
      <c r="F17" s="19" t="s">
        <v>13</v>
      </c>
      <c r="H17" s="16"/>
      <c r="I17" s="16"/>
      <c r="J17" s="16"/>
      <c r="K17" s="16"/>
      <c r="L17" s="16"/>
      <c r="M17" s="20"/>
      <c r="N17" s="20"/>
      <c r="O17" s="16"/>
    </row>
    <row r="18" spans="1:70" s="3" customFormat="1" ht="12.75" customHeight="1" x14ac:dyDescent="0.25">
      <c r="B18" s="16" t="s">
        <v>15</v>
      </c>
      <c r="C18" s="16"/>
      <c r="D18" s="17"/>
      <c r="E18" s="18">
        <v>210.33099999999999</v>
      </c>
      <c r="F18" s="19" t="s">
        <v>13</v>
      </c>
      <c r="H18" s="16"/>
      <c r="J18" s="16"/>
      <c r="K18" s="16"/>
      <c r="L18" s="16"/>
      <c r="M18" s="21"/>
      <c r="N18" s="5"/>
      <c r="O18" s="22"/>
    </row>
    <row r="19" spans="1:70" s="3" customFormat="1" ht="12.75" customHeight="1" x14ac:dyDescent="0.25">
      <c r="B19" s="16" t="s">
        <v>16</v>
      </c>
      <c r="C19" s="16"/>
      <c r="D19" s="23"/>
      <c r="E19" s="18">
        <v>419.72</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2045</v>
      </c>
      <c r="B28" s="198"/>
      <c r="C28" s="198"/>
      <c r="D28" s="198"/>
      <c r="E28" s="198"/>
      <c r="F28" s="198"/>
      <c r="G28" s="198"/>
      <c r="H28" s="198"/>
      <c r="I28" s="198"/>
      <c r="J28" s="198"/>
      <c r="K28" s="198"/>
      <c r="L28" s="198"/>
      <c r="M28" s="198"/>
      <c r="N28" s="198"/>
      <c r="O28" s="199"/>
      <c r="BP28" s="33"/>
      <c r="BQ28" s="56" t="s">
        <v>2045</v>
      </c>
    </row>
    <row r="29" spans="1:70" s="3" customFormat="1" ht="67.5" x14ac:dyDescent="0.25">
      <c r="A29" s="34" t="s">
        <v>34</v>
      </c>
      <c r="B29" s="35" t="s">
        <v>2046</v>
      </c>
      <c r="C29" s="196" t="s">
        <v>2047</v>
      </c>
      <c r="D29" s="196"/>
      <c r="E29" s="196"/>
      <c r="F29" s="34" t="s">
        <v>553</v>
      </c>
      <c r="G29" s="55">
        <v>4</v>
      </c>
      <c r="H29" s="38" t="s">
        <v>2048</v>
      </c>
      <c r="I29" s="38" t="s">
        <v>2049</v>
      </c>
      <c r="J29" s="38">
        <v>2716.09</v>
      </c>
      <c r="K29" s="36" t="s">
        <v>40</v>
      </c>
      <c r="L29" s="38">
        <v>26177.52</v>
      </c>
      <c r="M29" s="38">
        <v>9079.7199999999993</v>
      </c>
      <c r="N29" s="39" t="s">
        <v>2050</v>
      </c>
      <c r="O29" s="38">
        <v>10864.36</v>
      </c>
      <c r="BP29" s="33"/>
      <c r="BQ29" s="56"/>
      <c r="BR29" s="40" t="s">
        <v>2047</v>
      </c>
    </row>
    <row r="30" spans="1:70" s="3" customFormat="1" ht="15" x14ac:dyDescent="0.25">
      <c r="A30" s="41"/>
      <c r="B30" s="42"/>
      <c r="C30" s="43" t="s">
        <v>2051</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2052</v>
      </c>
      <c r="F31" s="48"/>
      <c r="G31" s="49"/>
      <c r="H31" s="50"/>
      <c r="I31" s="17"/>
      <c r="J31" s="17"/>
      <c r="K31" s="17"/>
      <c r="L31" s="51">
        <v>9818.65</v>
      </c>
      <c r="M31" s="52"/>
      <c r="N31" s="52"/>
      <c r="O31" s="53"/>
      <c r="BP31" s="33"/>
      <c r="BQ31" s="56"/>
      <c r="BR31" s="40"/>
    </row>
    <row r="32" spans="1:70" s="3" customFormat="1" ht="15" x14ac:dyDescent="0.25">
      <c r="A32" s="46"/>
      <c r="B32" s="47"/>
      <c r="C32" s="47"/>
      <c r="D32" s="47"/>
      <c r="E32" s="48" t="s">
        <v>2053</v>
      </c>
      <c r="F32" s="48"/>
      <c r="G32" s="49"/>
      <c r="H32" s="50"/>
      <c r="I32" s="17"/>
      <c r="J32" s="17"/>
      <c r="K32" s="17"/>
      <c r="L32" s="51">
        <v>5162.38</v>
      </c>
      <c r="M32" s="52"/>
      <c r="N32" s="52"/>
      <c r="O32" s="53"/>
      <c r="BP32" s="33"/>
      <c r="BQ32" s="56"/>
      <c r="BR32" s="40"/>
    </row>
    <row r="33" spans="1:70" s="3" customFormat="1" ht="15" x14ac:dyDescent="0.25">
      <c r="A33" s="46"/>
      <c r="B33" s="47"/>
      <c r="C33" s="47"/>
      <c r="D33" s="47"/>
      <c r="E33" s="48" t="s">
        <v>45</v>
      </c>
      <c r="F33" s="48"/>
      <c r="G33" s="49"/>
      <c r="H33" s="50"/>
      <c r="I33" s="17"/>
      <c r="J33" s="17"/>
      <c r="K33" s="17"/>
      <c r="L33" s="51">
        <v>41158.550000000003</v>
      </c>
      <c r="M33" s="52"/>
      <c r="N33" s="52"/>
      <c r="O33" s="53"/>
      <c r="BP33" s="33"/>
      <c r="BQ33" s="56"/>
      <c r="BR33" s="40"/>
    </row>
    <row r="34" spans="1:70" s="3" customFormat="1" ht="45" x14ac:dyDescent="0.25">
      <c r="A34" s="34" t="s">
        <v>1662</v>
      </c>
      <c r="B34" s="35"/>
      <c r="C34" s="196" t="s">
        <v>2054</v>
      </c>
      <c r="D34" s="196"/>
      <c r="E34" s="196"/>
      <c r="F34" s="34" t="s">
        <v>404</v>
      </c>
      <c r="G34" s="55">
        <v>1</v>
      </c>
      <c r="H34" s="38"/>
      <c r="I34" s="38"/>
      <c r="J34" s="38"/>
      <c r="K34" s="36" t="s">
        <v>1664</v>
      </c>
      <c r="L34" s="38"/>
      <c r="M34" s="38"/>
      <c r="N34" s="39"/>
      <c r="O34" s="38"/>
      <c r="BP34" s="33"/>
      <c r="BQ34" s="56"/>
      <c r="BR34" s="40" t="s">
        <v>2054</v>
      </c>
    </row>
    <row r="35" spans="1:70" s="3" customFormat="1" ht="45" x14ac:dyDescent="0.25">
      <c r="A35" s="34" t="s">
        <v>1665</v>
      </c>
      <c r="B35" s="35"/>
      <c r="C35" s="196" t="s">
        <v>2055</v>
      </c>
      <c r="D35" s="196"/>
      <c r="E35" s="196"/>
      <c r="F35" s="34" t="s">
        <v>404</v>
      </c>
      <c r="G35" s="55">
        <v>1</v>
      </c>
      <c r="H35" s="38"/>
      <c r="I35" s="38"/>
      <c r="J35" s="38"/>
      <c r="K35" s="36" t="s">
        <v>1664</v>
      </c>
      <c r="L35" s="38"/>
      <c r="M35" s="38"/>
      <c r="N35" s="39"/>
      <c r="O35" s="38"/>
      <c r="BP35" s="33"/>
      <c r="BQ35" s="56"/>
      <c r="BR35" s="40" t="s">
        <v>2055</v>
      </c>
    </row>
    <row r="36" spans="1:70" s="3" customFormat="1" ht="45" x14ac:dyDescent="0.25">
      <c r="A36" s="34" t="s">
        <v>1667</v>
      </c>
      <c r="B36" s="35"/>
      <c r="C36" s="196" t="s">
        <v>2056</v>
      </c>
      <c r="D36" s="196"/>
      <c r="E36" s="196"/>
      <c r="F36" s="34" t="s">
        <v>404</v>
      </c>
      <c r="G36" s="55">
        <v>1</v>
      </c>
      <c r="H36" s="38"/>
      <c r="I36" s="38"/>
      <c r="J36" s="38"/>
      <c r="K36" s="36" t="s">
        <v>1664</v>
      </c>
      <c r="L36" s="38"/>
      <c r="M36" s="38"/>
      <c r="N36" s="39"/>
      <c r="O36" s="38"/>
      <c r="BP36" s="33"/>
      <c r="BQ36" s="56"/>
      <c r="BR36" s="40" t="s">
        <v>2056</v>
      </c>
    </row>
    <row r="37" spans="1:70" s="3" customFormat="1" ht="45" x14ac:dyDescent="0.25">
      <c r="A37" s="34" t="s">
        <v>1669</v>
      </c>
      <c r="B37" s="35"/>
      <c r="C37" s="196" t="s">
        <v>2057</v>
      </c>
      <c r="D37" s="196"/>
      <c r="E37" s="196"/>
      <c r="F37" s="34" t="s">
        <v>404</v>
      </c>
      <c r="G37" s="55">
        <v>1</v>
      </c>
      <c r="H37" s="38"/>
      <c r="I37" s="38"/>
      <c r="J37" s="38"/>
      <c r="K37" s="36" t="s">
        <v>1664</v>
      </c>
      <c r="L37" s="38"/>
      <c r="M37" s="38"/>
      <c r="N37" s="39"/>
      <c r="O37" s="38"/>
      <c r="BP37" s="33"/>
      <c r="BQ37" s="56"/>
      <c r="BR37" s="40" t="s">
        <v>2057</v>
      </c>
    </row>
    <row r="38" spans="1:70" s="3" customFormat="1" ht="67.5" x14ac:dyDescent="0.25">
      <c r="A38" s="34" t="s">
        <v>82</v>
      </c>
      <c r="B38" s="35" t="s">
        <v>1709</v>
      </c>
      <c r="C38" s="196" t="s">
        <v>1710</v>
      </c>
      <c r="D38" s="196"/>
      <c r="E38" s="196"/>
      <c r="F38" s="34" t="s">
        <v>1711</v>
      </c>
      <c r="G38" s="55">
        <v>59</v>
      </c>
      <c r="H38" s="38" t="s">
        <v>1712</v>
      </c>
      <c r="I38" s="38" t="s">
        <v>1713</v>
      </c>
      <c r="J38" s="38">
        <v>181.99</v>
      </c>
      <c r="K38" s="36" t="s">
        <v>40</v>
      </c>
      <c r="L38" s="38">
        <v>368262.66</v>
      </c>
      <c r="M38" s="38">
        <v>168702.83</v>
      </c>
      <c r="N38" s="39" t="s">
        <v>2058</v>
      </c>
      <c r="O38" s="38">
        <v>10737.41</v>
      </c>
      <c r="BP38" s="33"/>
      <c r="BQ38" s="56"/>
      <c r="BR38" s="40" t="s">
        <v>1710</v>
      </c>
    </row>
    <row r="39" spans="1:70" s="3" customFormat="1" ht="15" x14ac:dyDescent="0.25">
      <c r="A39" s="41"/>
      <c r="B39" s="42"/>
      <c r="C39" s="43" t="s">
        <v>2059</v>
      </c>
      <c r="D39" s="44"/>
      <c r="E39" s="44"/>
      <c r="F39" s="44"/>
      <c r="G39" s="44"/>
      <c r="H39" s="44"/>
      <c r="I39" s="44"/>
      <c r="J39" s="44"/>
      <c r="K39" s="44"/>
      <c r="L39" s="44"/>
      <c r="M39" s="44"/>
      <c r="N39" s="44"/>
      <c r="O39" s="45"/>
      <c r="BP39" s="33"/>
      <c r="BQ39" s="56"/>
      <c r="BR39" s="40"/>
    </row>
    <row r="40" spans="1:70" s="3" customFormat="1" ht="15" x14ac:dyDescent="0.25">
      <c r="A40" s="46"/>
      <c r="B40" s="47"/>
      <c r="C40" s="47"/>
      <c r="D40" s="47"/>
      <c r="E40" s="48" t="s">
        <v>2060</v>
      </c>
      <c r="F40" s="48"/>
      <c r="G40" s="49"/>
      <c r="H40" s="50"/>
      <c r="I40" s="17"/>
      <c r="J40" s="17"/>
      <c r="K40" s="17"/>
      <c r="L40" s="51">
        <v>194201.99</v>
      </c>
      <c r="M40" s="52"/>
      <c r="N40" s="52"/>
      <c r="O40" s="53"/>
      <c r="BP40" s="33"/>
      <c r="BQ40" s="56"/>
      <c r="BR40" s="40"/>
    </row>
    <row r="41" spans="1:70" s="3" customFormat="1" ht="15" x14ac:dyDescent="0.25">
      <c r="A41" s="46"/>
      <c r="B41" s="47"/>
      <c r="C41" s="47"/>
      <c r="D41" s="47"/>
      <c r="E41" s="48" t="s">
        <v>2061</v>
      </c>
      <c r="F41" s="48"/>
      <c r="G41" s="49"/>
      <c r="H41" s="50"/>
      <c r="I41" s="17"/>
      <c r="J41" s="17"/>
      <c r="K41" s="17"/>
      <c r="L41" s="51">
        <v>102106.2</v>
      </c>
      <c r="M41" s="52"/>
      <c r="N41" s="52"/>
      <c r="O41" s="53"/>
      <c r="BP41" s="33"/>
      <c r="BQ41" s="56"/>
      <c r="BR41" s="40"/>
    </row>
    <row r="42" spans="1:70" s="3" customFormat="1" ht="15" x14ac:dyDescent="0.25">
      <c r="A42" s="46"/>
      <c r="B42" s="47"/>
      <c r="C42" s="47"/>
      <c r="D42" s="47"/>
      <c r="E42" s="48" t="s">
        <v>45</v>
      </c>
      <c r="F42" s="48"/>
      <c r="G42" s="49"/>
      <c r="H42" s="50"/>
      <c r="I42" s="17"/>
      <c r="J42" s="17"/>
      <c r="K42" s="17"/>
      <c r="L42" s="51">
        <v>664570.85</v>
      </c>
      <c r="M42" s="52"/>
      <c r="N42" s="52"/>
      <c r="O42" s="53"/>
      <c r="BP42" s="33"/>
      <c r="BQ42" s="56"/>
      <c r="BR42" s="40"/>
    </row>
    <row r="43" spans="1:70" s="3" customFormat="1" ht="45" x14ac:dyDescent="0.25">
      <c r="A43" s="34" t="s">
        <v>1673</v>
      </c>
      <c r="B43" s="35"/>
      <c r="C43" s="196" t="s">
        <v>2062</v>
      </c>
      <c r="D43" s="196"/>
      <c r="E43" s="196"/>
      <c r="F43" s="34" t="s">
        <v>404</v>
      </c>
      <c r="G43" s="55">
        <v>1</v>
      </c>
      <c r="H43" s="38"/>
      <c r="I43" s="38"/>
      <c r="J43" s="38"/>
      <c r="K43" s="36" t="s">
        <v>1664</v>
      </c>
      <c r="L43" s="38"/>
      <c r="M43" s="38"/>
      <c r="N43" s="39"/>
      <c r="O43" s="38"/>
      <c r="BP43" s="33"/>
      <c r="BQ43" s="56"/>
      <c r="BR43" s="40" t="s">
        <v>2062</v>
      </c>
    </row>
    <row r="44" spans="1:70" s="3" customFormat="1" ht="45" x14ac:dyDescent="0.25">
      <c r="A44" s="34" t="s">
        <v>1675</v>
      </c>
      <c r="B44" s="35"/>
      <c r="C44" s="196" t="s">
        <v>2063</v>
      </c>
      <c r="D44" s="196"/>
      <c r="E44" s="196"/>
      <c r="F44" s="34" t="s">
        <v>404</v>
      </c>
      <c r="G44" s="55">
        <v>1</v>
      </c>
      <c r="H44" s="38"/>
      <c r="I44" s="38"/>
      <c r="J44" s="38"/>
      <c r="K44" s="36" t="s">
        <v>1664</v>
      </c>
      <c r="L44" s="38"/>
      <c r="M44" s="38"/>
      <c r="N44" s="39"/>
      <c r="O44" s="38"/>
      <c r="BP44" s="33"/>
      <c r="BQ44" s="56"/>
      <c r="BR44" s="40" t="s">
        <v>2063</v>
      </c>
    </row>
    <row r="45" spans="1:70" s="3" customFormat="1" ht="45" x14ac:dyDescent="0.25">
      <c r="A45" s="34" t="s">
        <v>1677</v>
      </c>
      <c r="B45" s="35"/>
      <c r="C45" s="196" t="s">
        <v>2064</v>
      </c>
      <c r="D45" s="196"/>
      <c r="E45" s="196"/>
      <c r="F45" s="34" t="s">
        <v>404</v>
      </c>
      <c r="G45" s="55">
        <v>2</v>
      </c>
      <c r="H45" s="38"/>
      <c r="I45" s="38"/>
      <c r="J45" s="38"/>
      <c r="K45" s="36" t="s">
        <v>1664</v>
      </c>
      <c r="L45" s="38"/>
      <c r="M45" s="38"/>
      <c r="N45" s="39"/>
      <c r="O45" s="38"/>
      <c r="BP45" s="33"/>
      <c r="BQ45" s="56"/>
      <c r="BR45" s="40" t="s">
        <v>2064</v>
      </c>
    </row>
    <row r="46" spans="1:70" s="3" customFormat="1" ht="45" x14ac:dyDescent="0.25">
      <c r="A46" s="34" t="s">
        <v>1679</v>
      </c>
      <c r="B46" s="35"/>
      <c r="C46" s="196" t="s">
        <v>2065</v>
      </c>
      <c r="D46" s="196"/>
      <c r="E46" s="196"/>
      <c r="F46" s="34" t="s">
        <v>404</v>
      </c>
      <c r="G46" s="55">
        <v>1</v>
      </c>
      <c r="H46" s="38"/>
      <c r="I46" s="38"/>
      <c r="J46" s="38"/>
      <c r="K46" s="36" t="s">
        <v>1664</v>
      </c>
      <c r="L46" s="38"/>
      <c r="M46" s="38"/>
      <c r="N46" s="39"/>
      <c r="O46" s="38"/>
      <c r="BP46" s="33"/>
      <c r="BQ46" s="56"/>
      <c r="BR46" s="40" t="s">
        <v>2065</v>
      </c>
    </row>
    <row r="47" spans="1:70" s="3" customFormat="1" ht="45" x14ac:dyDescent="0.25">
      <c r="A47" s="34" t="s">
        <v>1681</v>
      </c>
      <c r="B47" s="35"/>
      <c r="C47" s="196" t="s">
        <v>2066</v>
      </c>
      <c r="D47" s="196"/>
      <c r="E47" s="196"/>
      <c r="F47" s="34" t="s">
        <v>404</v>
      </c>
      <c r="G47" s="55">
        <v>1</v>
      </c>
      <c r="H47" s="38"/>
      <c r="I47" s="38"/>
      <c r="J47" s="38"/>
      <c r="K47" s="36" t="s">
        <v>1664</v>
      </c>
      <c r="L47" s="38"/>
      <c r="M47" s="38"/>
      <c r="N47" s="39"/>
      <c r="O47" s="38"/>
      <c r="BP47" s="33"/>
      <c r="BQ47" s="56"/>
      <c r="BR47" s="40" t="s">
        <v>2066</v>
      </c>
    </row>
    <row r="48" spans="1:70" s="3" customFormat="1" ht="45" x14ac:dyDescent="0.25">
      <c r="A48" s="34" t="s">
        <v>1683</v>
      </c>
      <c r="B48" s="35"/>
      <c r="C48" s="196" t="s">
        <v>2067</v>
      </c>
      <c r="D48" s="196"/>
      <c r="E48" s="196"/>
      <c r="F48" s="34" t="s">
        <v>404</v>
      </c>
      <c r="G48" s="55">
        <v>2</v>
      </c>
      <c r="H48" s="38"/>
      <c r="I48" s="38"/>
      <c r="J48" s="38"/>
      <c r="K48" s="36" t="s">
        <v>1664</v>
      </c>
      <c r="L48" s="38"/>
      <c r="M48" s="38"/>
      <c r="N48" s="39"/>
      <c r="O48" s="38"/>
      <c r="BP48" s="33"/>
      <c r="BQ48" s="56"/>
      <c r="BR48" s="40" t="s">
        <v>2067</v>
      </c>
    </row>
    <row r="49" spans="1:70" s="3" customFormat="1" ht="45" x14ac:dyDescent="0.25">
      <c r="A49" s="34" t="s">
        <v>1685</v>
      </c>
      <c r="B49" s="35"/>
      <c r="C49" s="196" t="s">
        <v>2068</v>
      </c>
      <c r="D49" s="196"/>
      <c r="E49" s="196"/>
      <c r="F49" s="34" t="s">
        <v>404</v>
      </c>
      <c r="G49" s="55">
        <v>1</v>
      </c>
      <c r="H49" s="38"/>
      <c r="I49" s="38"/>
      <c r="J49" s="38"/>
      <c r="K49" s="36" t="s">
        <v>1664</v>
      </c>
      <c r="L49" s="38"/>
      <c r="M49" s="38"/>
      <c r="N49" s="39"/>
      <c r="O49" s="38"/>
      <c r="BP49" s="33"/>
      <c r="BQ49" s="56"/>
      <c r="BR49" s="40" t="s">
        <v>2068</v>
      </c>
    </row>
    <row r="50" spans="1:70" s="3" customFormat="1" ht="45" x14ac:dyDescent="0.25">
      <c r="A50" s="34" t="s">
        <v>1687</v>
      </c>
      <c r="B50" s="35"/>
      <c r="C50" s="196" t="s">
        <v>2069</v>
      </c>
      <c r="D50" s="196"/>
      <c r="E50" s="196"/>
      <c r="F50" s="34" t="s">
        <v>404</v>
      </c>
      <c r="G50" s="55">
        <v>1</v>
      </c>
      <c r="H50" s="38"/>
      <c r="I50" s="38"/>
      <c r="J50" s="38"/>
      <c r="K50" s="36" t="s">
        <v>1664</v>
      </c>
      <c r="L50" s="38"/>
      <c r="M50" s="38"/>
      <c r="N50" s="39"/>
      <c r="O50" s="38"/>
      <c r="BP50" s="33"/>
      <c r="BQ50" s="56"/>
      <c r="BR50" s="40" t="s">
        <v>2069</v>
      </c>
    </row>
    <row r="51" spans="1:70" s="3" customFormat="1" ht="45" x14ac:dyDescent="0.25">
      <c r="A51" s="34" t="s">
        <v>1689</v>
      </c>
      <c r="B51" s="35"/>
      <c r="C51" s="196" t="s">
        <v>2070</v>
      </c>
      <c r="D51" s="196"/>
      <c r="E51" s="196"/>
      <c r="F51" s="34" t="s">
        <v>404</v>
      </c>
      <c r="G51" s="55">
        <v>1</v>
      </c>
      <c r="H51" s="38"/>
      <c r="I51" s="38"/>
      <c r="J51" s="38"/>
      <c r="K51" s="36" t="s">
        <v>1664</v>
      </c>
      <c r="L51" s="38"/>
      <c r="M51" s="38"/>
      <c r="N51" s="39"/>
      <c r="O51" s="38"/>
      <c r="BP51" s="33"/>
      <c r="BQ51" s="56"/>
      <c r="BR51" s="40" t="s">
        <v>2070</v>
      </c>
    </row>
    <row r="52" spans="1:70" s="3" customFormat="1" ht="45" x14ac:dyDescent="0.25">
      <c r="A52" s="34" t="s">
        <v>1729</v>
      </c>
      <c r="B52" s="35"/>
      <c r="C52" s="196" t="s">
        <v>2071</v>
      </c>
      <c r="D52" s="196"/>
      <c r="E52" s="196"/>
      <c r="F52" s="34" t="s">
        <v>404</v>
      </c>
      <c r="G52" s="55">
        <v>1</v>
      </c>
      <c r="H52" s="38"/>
      <c r="I52" s="38"/>
      <c r="J52" s="38"/>
      <c r="K52" s="36" t="s">
        <v>1664</v>
      </c>
      <c r="L52" s="38"/>
      <c r="M52" s="38"/>
      <c r="N52" s="39"/>
      <c r="O52" s="38"/>
      <c r="BP52" s="33"/>
      <c r="BQ52" s="56"/>
      <c r="BR52" s="40" t="s">
        <v>2071</v>
      </c>
    </row>
    <row r="53" spans="1:70" s="3" customFormat="1" ht="45" x14ac:dyDescent="0.25">
      <c r="A53" s="34" t="s">
        <v>1731</v>
      </c>
      <c r="B53" s="35"/>
      <c r="C53" s="196" t="s">
        <v>2072</v>
      </c>
      <c r="D53" s="196"/>
      <c r="E53" s="196"/>
      <c r="F53" s="34" t="s">
        <v>404</v>
      </c>
      <c r="G53" s="55">
        <v>1</v>
      </c>
      <c r="H53" s="38"/>
      <c r="I53" s="38"/>
      <c r="J53" s="38"/>
      <c r="K53" s="36" t="s">
        <v>1664</v>
      </c>
      <c r="L53" s="38"/>
      <c r="M53" s="38"/>
      <c r="N53" s="39"/>
      <c r="O53" s="38"/>
      <c r="BP53" s="33"/>
      <c r="BQ53" s="56"/>
      <c r="BR53" s="40" t="s">
        <v>2072</v>
      </c>
    </row>
    <row r="54" spans="1:70" s="3" customFormat="1" ht="45" x14ac:dyDescent="0.25">
      <c r="A54" s="34" t="s">
        <v>1733</v>
      </c>
      <c r="B54" s="35"/>
      <c r="C54" s="196" t="s">
        <v>2073</v>
      </c>
      <c r="D54" s="196"/>
      <c r="E54" s="196"/>
      <c r="F54" s="34" t="s">
        <v>404</v>
      </c>
      <c r="G54" s="55">
        <v>1</v>
      </c>
      <c r="H54" s="38"/>
      <c r="I54" s="38"/>
      <c r="J54" s="38"/>
      <c r="K54" s="36" t="s">
        <v>1664</v>
      </c>
      <c r="L54" s="38"/>
      <c r="M54" s="38"/>
      <c r="N54" s="39"/>
      <c r="O54" s="38"/>
      <c r="BP54" s="33"/>
      <c r="BQ54" s="56"/>
      <c r="BR54" s="40" t="s">
        <v>2073</v>
      </c>
    </row>
    <row r="55" spans="1:70" s="3" customFormat="1" ht="45" x14ac:dyDescent="0.25">
      <c r="A55" s="34" t="s">
        <v>1735</v>
      </c>
      <c r="B55" s="35"/>
      <c r="C55" s="196" t="s">
        <v>2074</v>
      </c>
      <c r="D55" s="196"/>
      <c r="E55" s="196"/>
      <c r="F55" s="34" t="s">
        <v>404</v>
      </c>
      <c r="G55" s="55">
        <v>2</v>
      </c>
      <c r="H55" s="38"/>
      <c r="I55" s="38"/>
      <c r="J55" s="38"/>
      <c r="K55" s="36" t="s">
        <v>1664</v>
      </c>
      <c r="L55" s="38"/>
      <c r="M55" s="38"/>
      <c r="N55" s="39"/>
      <c r="O55" s="38"/>
      <c r="BP55" s="33"/>
      <c r="BQ55" s="56"/>
      <c r="BR55" s="40" t="s">
        <v>2074</v>
      </c>
    </row>
    <row r="56" spans="1:70" s="3" customFormat="1" ht="45" x14ac:dyDescent="0.25">
      <c r="A56" s="34" t="s">
        <v>1737</v>
      </c>
      <c r="B56" s="35"/>
      <c r="C56" s="196" t="s">
        <v>2075</v>
      </c>
      <c r="D56" s="196"/>
      <c r="E56" s="196"/>
      <c r="F56" s="34" t="s">
        <v>404</v>
      </c>
      <c r="G56" s="55">
        <v>1</v>
      </c>
      <c r="H56" s="38"/>
      <c r="I56" s="38"/>
      <c r="J56" s="38"/>
      <c r="K56" s="36" t="s">
        <v>1664</v>
      </c>
      <c r="L56" s="38"/>
      <c r="M56" s="38"/>
      <c r="N56" s="39"/>
      <c r="O56" s="38"/>
      <c r="BP56" s="33"/>
      <c r="BQ56" s="56"/>
      <c r="BR56" s="40" t="s">
        <v>2075</v>
      </c>
    </row>
    <row r="57" spans="1:70" s="3" customFormat="1" ht="45" x14ac:dyDescent="0.25">
      <c r="A57" s="34" t="s">
        <v>1739</v>
      </c>
      <c r="B57" s="35"/>
      <c r="C57" s="196" t="s">
        <v>2076</v>
      </c>
      <c r="D57" s="196"/>
      <c r="E57" s="196"/>
      <c r="F57" s="34" t="s">
        <v>404</v>
      </c>
      <c r="G57" s="55">
        <v>1</v>
      </c>
      <c r="H57" s="38"/>
      <c r="I57" s="38"/>
      <c r="J57" s="38"/>
      <c r="K57" s="36" t="s">
        <v>1664</v>
      </c>
      <c r="L57" s="38"/>
      <c r="M57" s="38"/>
      <c r="N57" s="39"/>
      <c r="O57" s="38"/>
      <c r="BP57" s="33"/>
      <c r="BQ57" s="56"/>
      <c r="BR57" s="40" t="s">
        <v>2076</v>
      </c>
    </row>
    <row r="58" spans="1:70" s="3" customFormat="1" ht="45" x14ac:dyDescent="0.25">
      <c r="A58" s="34" t="s">
        <v>1741</v>
      </c>
      <c r="B58" s="35"/>
      <c r="C58" s="196" t="s">
        <v>2077</v>
      </c>
      <c r="D58" s="196"/>
      <c r="E58" s="196"/>
      <c r="F58" s="34" t="s">
        <v>404</v>
      </c>
      <c r="G58" s="55">
        <v>1</v>
      </c>
      <c r="H58" s="38"/>
      <c r="I58" s="38"/>
      <c r="J58" s="38"/>
      <c r="K58" s="36" t="s">
        <v>1664</v>
      </c>
      <c r="L58" s="38"/>
      <c r="M58" s="38"/>
      <c r="N58" s="39"/>
      <c r="O58" s="38"/>
      <c r="BP58" s="33"/>
      <c r="BQ58" s="56"/>
      <c r="BR58" s="40" t="s">
        <v>2077</v>
      </c>
    </row>
    <row r="59" spans="1:70" s="3" customFormat="1" ht="45" x14ac:dyDescent="0.25">
      <c r="A59" s="34" t="s">
        <v>1743</v>
      </c>
      <c r="B59" s="35"/>
      <c r="C59" s="196" t="s">
        <v>2078</v>
      </c>
      <c r="D59" s="196"/>
      <c r="E59" s="196"/>
      <c r="F59" s="34" t="s">
        <v>404</v>
      </c>
      <c r="G59" s="55">
        <v>1</v>
      </c>
      <c r="H59" s="38"/>
      <c r="I59" s="38"/>
      <c r="J59" s="38"/>
      <c r="K59" s="36" t="s">
        <v>1664</v>
      </c>
      <c r="L59" s="38"/>
      <c r="M59" s="38"/>
      <c r="N59" s="39"/>
      <c r="O59" s="38"/>
      <c r="BP59" s="33"/>
      <c r="BQ59" s="56"/>
      <c r="BR59" s="40" t="s">
        <v>2078</v>
      </c>
    </row>
    <row r="60" spans="1:70" s="3" customFormat="1" ht="45" x14ac:dyDescent="0.25">
      <c r="A60" s="34" t="s">
        <v>1745</v>
      </c>
      <c r="B60" s="35"/>
      <c r="C60" s="196" t="s">
        <v>2079</v>
      </c>
      <c r="D60" s="196"/>
      <c r="E60" s="196"/>
      <c r="F60" s="34" t="s">
        <v>404</v>
      </c>
      <c r="G60" s="55">
        <v>1</v>
      </c>
      <c r="H60" s="38"/>
      <c r="I60" s="38"/>
      <c r="J60" s="38"/>
      <c r="K60" s="36" t="s">
        <v>1664</v>
      </c>
      <c r="L60" s="38"/>
      <c r="M60" s="38"/>
      <c r="N60" s="39"/>
      <c r="O60" s="38"/>
      <c r="BP60" s="33"/>
      <c r="BQ60" s="56"/>
      <c r="BR60" s="40" t="s">
        <v>2079</v>
      </c>
    </row>
    <row r="61" spans="1:70" s="3" customFormat="1" ht="45" x14ac:dyDescent="0.25">
      <c r="A61" s="34" t="s">
        <v>1747</v>
      </c>
      <c r="B61" s="35"/>
      <c r="C61" s="196" t="s">
        <v>2080</v>
      </c>
      <c r="D61" s="196"/>
      <c r="E61" s="196"/>
      <c r="F61" s="34" t="s">
        <v>404</v>
      </c>
      <c r="G61" s="55">
        <v>2</v>
      </c>
      <c r="H61" s="38"/>
      <c r="I61" s="38"/>
      <c r="J61" s="38"/>
      <c r="K61" s="36" t="s">
        <v>1664</v>
      </c>
      <c r="L61" s="38"/>
      <c r="M61" s="38"/>
      <c r="N61" s="39"/>
      <c r="O61" s="38"/>
      <c r="BP61" s="33"/>
      <c r="BQ61" s="56"/>
      <c r="BR61" s="40" t="s">
        <v>2080</v>
      </c>
    </row>
    <row r="62" spans="1:70" s="3" customFormat="1" ht="45" x14ac:dyDescent="0.25">
      <c r="A62" s="34" t="s">
        <v>1749</v>
      </c>
      <c r="B62" s="35"/>
      <c r="C62" s="196" t="s">
        <v>2081</v>
      </c>
      <c r="D62" s="196"/>
      <c r="E62" s="196"/>
      <c r="F62" s="34" t="s">
        <v>404</v>
      </c>
      <c r="G62" s="55">
        <v>1</v>
      </c>
      <c r="H62" s="38"/>
      <c r="I62" s="38"/>
      <c r="J62" s="38"/>
      <c r="K62" s="36" t="s">
        <v>1664</v>
      </c>
      <c r="L62" s="38"/>
      <c r="M62" s="38"/>
      <c r="N62" s="39"/>
      <c r="O62" s="38"/>
      <c r="BP62" s="33"/>
      <c r="BQ62" s="56"/>
      <c r="BR62" s="40" t="s">
        <v>2081</v>
      </c>
    </row>
    <row r="63" spans="1:70" s="3" customFormat="1" ht="45" x14ac:dyDescent="0.25">
      <c r="A63" s="34" t="s">
        <v>1751</v>
      </c>
      <c r="B63" s="35"/>
      <c r="C63" s="196" t="s">
        <v>2082</v>
      </c>
      <c r="D63" s="196"/>
      <c r="E63" s="196"/>
      <c r="F63" s="34" t="s">
        <v>404</v>
      </c>
      <c r="G63" s="55">
        <v>1</v>
      </c>
      <c r="H63" s="38"/>
      <c r="I63" s="38"/>
      <c r="J63" s="38"/>
      <c r="K63" s="36" t="s">
        <v>1664</v>
      </c>
      <c r="L63" s="38"/>
      <c r="M63" s="38"/>
      <c r="N63" s="39"/>
      <c r="O63" s="38"/>
      <c r="BP63" s="33"/>
      <c r="BQ63" s="56"/>
      <c r="BR63" s="40" t="s">
        <v>2082</v>
      </c>
    </row>
    <row r="64" spans="1:70" s="3" customFormat="1" ht="45" x14ac:dyDescent="0.25">
      <c r="A64" s="34" t="s">
        <v>1920</v>
      </c>
      <c r="B64" s="35"/>
      <c r="C64" s="196" t="s">
        <v>2083</v>
      </c>
      <c r="D64" s="196"/>
      <c r="E64" s="196"/>
      <c r="F64" s="34" t="s">
        <v>404</v>
      </c>
      <c r="G64" s="55">
        <v>1</v>
      </c>
      <c r="H64" s="38"/>
      <c r="I64" s="38"/>
      <c r="J64" s="38"/>
      <c r="K64" s="36" t="s">
        <v>1664</v>
      </c>
      <c r="L64" s="38"/>
      <c r="M64" s="38"/>
      <c r="N64" s="39"/>
      <c r="O64" s="38"/>
      <c r="BP64" s="33"/>
      <c r="BQ64" s="56"/>
      <c r="BR64" s="40" t="s">
        <v>2083</v>
      </c>
    </row>
    <row r="65" spans="1:70" s="3" customFormat="1" ht="45" x14ac:dyDescent="0.25">
      <c r="A65" s="34" t="s">
        <v>1761</v>
      </c>
      <c r="B65" s="35"/>
      <c r="C65" s="196" t="s">
        <v>2084</v>
      </c>
      <c r="D65" s="196"/>
      <c r="E65" s="196"/>
      <c r="F65" s="34" t="s">
        <v>404</v>
      </c>
      <c r="G65" s="55">
        <v>1</v>
      </c>
      <c r="H65" s="38"/>
      <c r="I65" s="38"/>
      <c r="J65" s="38"/>
      <c r="K65" s="36" t="s">
        <v>1664</v>
      </c>
      <c r="L65" s="38"/>
      <c r="M65" s="38"/>
      <c r="N65" s="39"/>
      <c r="O65" s="38"/>
      <c r="BP65" s="33"/>
      <c r="BQ65" s="56"/>
      <c r="BR65" s="40" t="s">
        <v>2084</v>
      </c>
    </row>
    <row r="66" spans="1:70" s="3" customFormat="1" ht="45" x14ac:dyDescent="0.25">
      <c r="A66" s="34" t="s">
        <v>1763</v>
      </c>
      <c r="B66" s="35"/>
      <c r="C66" s="196" t="s">
        <v>2085</v>
      </c>
      <c r="D66" s="196"/>
      <c r="E66" s="196"/>
      <c r="F66" s="34" t="s">
        <v>404</v>
      </c>
      <c r="G66" s="55">
        <v>1</v>
      </c>
      <c r="H66" s="38"/>
      <c r="I66" s="38"/>
      <c r="J66" s="38"/>
      <c r="K66" s="36" t="s">
        <v>1664</v>
      </c>
      <c r="L66" s="38"/>
      <c r="M66" s="38"/>
      <c r="N66" s="39"/>
      <c r="O66" s="38"/>
      <c r="BP66" s="33"/>
      <c r="BQ66" s="56"/>
      <c r="BR66" s="40" t="s">
        <v>2085</v>
      </c>
    </row>
    <row r="67" spans="1:70" s="3" customFormat="1" ht="45" x14ac:dyDescent="0.25">
      <c r="A67" s="34" t="s">
        <v>2086</v>
      </c>
      <c r="B67" s="35"/>
      <c r="C67" s="196" t="s">
        <v>2087</v>
      </c>
      <c r="D67" s="196"/>
      <c r="E67" s="196"/>
      <c r="F67" s="34" t="s">
        <v>404</v>
      </c>
      <c r="G67" s="55">
        <v>1</v>
      </c>
      <c r="H67" s="38"/>
      <c r="I67" s="38"/>
      <c r="J67" s="38"/>
      <c r="K67" s="36" t="s">
        <v>1664</v>
      </c>
      <c r="L67" s="38"/>
      <c r="M67" s="38"/>
      <c r="N67" s="39"/>
      <c r="O67" s="38"/>
      <c r="BP67" s="33"/>
      <c r="BQ67" s="56"/>
      <c r="BR67" s="40" t="s">
        <v>2087</v>
      </c>
    </row>
    <row r="68" spans="1:70" s="3" customFormat="1" ht="45" x14ac:dyDescent="0.25">
      <c r="A68" s="34" t="s">
        <v>1767</v>
      </c>
      <c r="B68" s="35"/>
      <c r="C68" s="196" t="s">
        <v>2088</v>
      </c>
      <c r="D68" s="196"/>
      <c r="E68" s="196"/>
      <c r="F68" s="34" t="s">
        <v>404</v>
      </c>
      <c r="G68" s="55">
        <v>2</v>
      </c>
      <c r="H68" s="38"/>
      <c r="I68" s="38"/>
      <c r="J68" s="38"/>
      <c r="K68" s="36" t="s">
        <v>1664</v>
      </c>
      <c r="L68" s="38"/>
      <c r="M68" s="38"/>
      <c r="N68" s="39"/>
      <c r="O68" s="38"/>
      <c r="BP68" s="33"/>
      <c r="BQ68" s="56"/>
      <c r="BR68" s="40" t="s">
        <v>2088</v>
      </c>
    </row>
    <row r="69" spans="1:70" s="3" customFormat="1" ht="45" x14ac:dyDescent="0.25">
      <c r="A69" s="34" t="s">
        <v>1769</v>
      </c>
      <c r="B69" s="35"/>
      <c r="C69" s="196" t="s">
        <v>2089</v>
      </c>
      <c r="D69" s="196"/>
      <c r="E69" s="196"/>
      <c r="F69" s="34" t="s">
        <v>404</v>
      </c>
      <c r="G69" s="55">
        <v>1</v>
      </c>
      <c r="H69" s="38"/>
      <c r="I69" s="38"/>
      <c r="J69" s="38"/>
      <c r="K69" s="36" t="s">
        <v>1664</v>
      </c>
      <c r="L69" s="38"/>
      <c r="M69" s="38"/>
      <c r="N69" s="39"/>
      <c r="O69" s="38"/>
      <c r="BP69" s="33"/>
      <c r="BQ69" s="56"/>
      <c r="BR69" s="40" t="s">
        <v>2089</v>
      </c>
    </row>
    <row r="70" spans="1:70" s="3" customFormat="1" ht="45" x14ac:dyDescent="0.25">
      <c r="A70" s="34" t="s">
        <v>2090</v>
      </c>
      <c r="B70" s="35"/>
      <c r="C70" s="196" t="s">
        <v>2091</v>
      </c>
      <c r="D70" s="196"/>
      <c r="E70" s="196"/>
      <c r="F70" s="34" t="s">
        <v>404</v>
      </c>
      <c r="G70" s="55">
        <v>1</v>
      </c>
      <c r="H70" s="38"/>
      <c r="I70" s="38"/>
      <c r="J70" s="38"/>
      <c r="K70" s="36" t="s">
        <v>1664</v>
      </c>
      <c r="L70" s="38"/>
      <c r="M70" s="38"/>
      <c r="N70" s="39"/>
      <c r="O70" s="38"/>
      <c r="BP70" s="33"/>
      <c r="BQ70" s="56"/>
      <c r="BR70" s="40" t="s">
        <v>2091</v>
      </c>
    </row>
    <row r="71" spans="1:70" s="3" customFormat="1" ht="45" x14ac:dyDescent="0.25">
      <c r="A71" s="34" t="s">
        <v>1771</v>
      </c>
      <c r="B71" s="35"/>
      <c r="C71" s="196" t="s">
        <v>2092</v>
      </c>
      <c r="D71" s="196"/>
      <c r="E71" s="196"/>
      <c r="F71" s="34" t="s">
        <v>404</v>
      </c>
      <c r="G71" s="55">
        <v>1</v>
      </c>
      <c r="H71" s="38"/>
      <c r="I71" s="38"/>
      <c r="J71" s="38"/>
      <c r="K71" s="36" t="s">
        <v>1664</v>
      </c>
      <c r="L71" s="38"/>
      <c r="M71" s="38"/>
      <c r="N71" s="39"/>
      <c r="O71" s="38"/>
      <c r="BP71" s="33"/>
      <c r="BQ71" s="56"/>
      <c r="BR71" s="40" t="s">
        <v>2092</v>
      </c>
    </row>
    <row r="72" spans="1:70" s="3" customFormat="1" ht="45" x14ac:dyDescent="0.25">
      <c r="A72" s="34" t="s">
        <v>1773</v>
      </c>
      <c r="B72" s="35"/>
      <c r="C72" s="196" t="s">
        <v>2093</v>
      </c>
      <c r="D72" s="196"/>
      <c r="E72" s="196"/>
      <c r="F72" s="34" t="s">
        <v>404</v>
      </c>
      <c r="G72" s="55">
        <v>1</v>
      </c>
      <c r="H72" s="38"/>
      <c r="I72" s="38"/>
      <c r="J72" s="38"/>
      <c r="K72" s="36" t="s">
        <v>1664</v>
      </c>
      <c r="L72" s="38"/>
      <c r="M72" s="38"/>
      <c r="N72" s="39"/>
      <c r="O72" s="38"/>
      <c r="BP72" s="33"/>
      <c r="BQ72" s="56"/>
      <c r="BR72" s="40" t="s">
        <v>2093</v>
      </c>
    </row>
    <row r="73" spans="1:70" s="3" customFormat="1" ht="45" x14ac:dyDescent="0.25">
      <c r="A73" s="34" t="s">
        <v>1775</v>
      </c>
      <c r="B73" s="35"/>
      <c r="C73" s="196" t="s">
        <v>2094</v>
      </c>
      <c r="D73" s="196"/>
      <c r="E73" s="196"/>
      <c r="F73" s="34" t="s">
        <v>404</v>
      </c>
      <c r="G73" s="55">
        <v>1</v>
      </c>
      <c r="H73" s="38"/>
      <c r="I73" s="38"/>
      <c r="J73" s="38"/>
      <c r="K73" s="36" t="s">
        <v>1664</v>
      </c>
      <c r="L73" s="38"/>
      <c r="M73" s="38"/>
      <c r="N73" s="39"/>
      <c r="O73" s="38"/>
      <c r="BP73" s="33"/>
      <c r="BQ73" s="56"/>
      <c r="BR73" s="40" t="s">
        <v>2094</v>
      </c>
    </row>
    <row r="74" spans="1:70" s="3" customFormat="1" ht="45" x14ac:dyDescent="0.25">
      <c r="A74" s="34" t="s">
        <v>1777</v>
      </c>
      <c r="B74" s="35"/>
      <c r="C74" s="196" t="s">
        <v>2095</v>
      </c>
      <c r="D74" s="196"/>
      <c r="E74" s="196"/>
      <c r="F74" s="34" t="s">
        <v>404</v>
      </c>
      <c r="G74" s="55">
        <v>2</v>
      </c>
      <c r="H74" s="38"/>
      <c r="I74" s="38"/>
      <c r="J74" s="38"/>
      <c r="K74" s="36" t="s">
        <v>1664</v>
      </c>
      <c r="L74" s="38"/>
      <c r="M74" s="38"/>
      <c r="N74" s="39"/>
      <c r="O74" s="38"/>
      <c r="BP74" s="33"/>
      <c r="BQ74" s="56"/>
      <c r="BR74" s="40" t="s">
        <v>2095</v>
      </c>
    </row>
    <row r="75" spans="1:70" s="3" customFormat="1" ht="45" x14ac:dyDescent="0.25">
      <c r="A75" s="34" t="s">
        <v>1779</v>
      </c>
      <c r="B75" s="35"/>
      <c r="C75" s="196" t="s">
        <v>2096</v>
      </c>
      <c r="D75" s="196"/>
      <c r="E75" s="196"/>
      <c r="F75" s="34" t="s">
        <v>404</v>
      </c>
      <c r="G75" s="55">
        <v>1</v>
      </c>
      <c r="H75" s="38"/>
      <c r="I75" s="38"/>
      <c r="J75" s="38"/>
      <c r="K75" s="36" t="s">
        <v>1664</v>
      </c>
      <c r="L75" s="38"/>
      <c r="M75" s="38"/>
      <c r="N75" s="39"/>
      <c r="O75" s="38"/>
      <c r="BP75" s="33"/>
      <c r="BQ75" s="56"/>
      <c r="BR75" s="40" t="s">
        <v>2096</v>
      </c>
    </row>
    <row r="76" spans="1:70" s="3" customFormat="1" ht="45" x14ac:dyDescent="0.25">
      <c r="A76" s="34" t="s">
        <v>1781</v>
      </c>
      <c r="B76" s="35"/>
      <c r="C76" s="196" t="s">
        <v>2097</v>
      </c>
      <c r="D76" s="196"/>
      <c r="E76" s="196"/>
      <c r="F76" s="34" t="s">
        <v>404</v>
      </c>
      <c r="G76" s="55">
        <v>1</v>
      </c>
      <c r="H76" s="38"/>
      <c r="I76" s="38"/>
      <c r="J76" s="38"/>
      <c r="K76" s="36" t="s">
        <v>1664</v>
      </c>
      <c r="L76" s="38"/>
      <c r="M76" s="38"/>
      <c r="N76" s="39"/>
      <c r="O76" s="38"/>
      <c r="BP76" s="33"/>
      <c r="BQ76" s="56"/>
      <c r="BR76" s="40" t="s">
        <v>2097</v>
      </c>
    </row>
    <row r="77" spans="1:70" s="3" customFormat="1" ht="45" x14ac:dyDescent="0.25">
      <c r="A77" s="34" t="s">
        <v>1783</v>
      </c>
      <c r="B77" s="35"/>
      <c r="C77" s="196" t="s">
        <v>2098</v>
      </c>
      <c r="D77" s="196"/>
      <c r="E77" s="196"/>
      <c r="F77" s="34" t="s">
        <v>404</v>
      </c>
      <c r="G77" s="55">
        <v>1</v>
      </c>
      <c r="H77" s="38"/>
      <c r="I77" s="38"/>
      <c r="J77" s="38"/>
      <c r="K77" s="36" t="s">
        <v>1664</v>
      </c>
      <c r="L77" s="38"/>
      <c r="M77" s="38"/>
      <c r="N77" s="39"/>
      <c r="O77" s="38"/>
      <c r="BP77" s="33"/>
      <c r="BQ77" s="56"/>
      <c r="BR77" s="40" t="s">
        <v>2098</v>
      </c>
    </row>
    <row r="78" spans="1:70" s="3" customFormat="1" ht="45" x14ac:dyDescent="0.25">
      <c r="A78" s="34" t="s">
        <v>1785</v>
      </c>
      <c r="B78" s="35"/>
      <c r="C78" s="196" t="s">
        <v>2099</v>
      </c>
      <c r="D78" s="196"/>
      <c r="E78" s="196"/>
      <c r="F78" s="34" t="s">
        <v>404</v>
      </c>
      <c r="G78" s="55">
        <v>1</v>
      </c>
      <c r="H78" s="38"/>
      <c r="I78" s="38"/>
      <c r="J78" s="38"/>
      <c r="K78" s="36" t="s">
        <v>1664</v>
      </c>
      <c r="L78" s="38"/>
      <c r="M78" s="38"/>
      <c r="N78" s="39"/>
      <c r="O78" s="38"/>
      <c r="BP78" s="33"/>
      <c r="BQ78" s="56"/>
      <c r="BR78" s="40" t="s">
        <v>2099</v>
      </c>
    </row>
    <row r="79" spans="1:70" s="3" customFormat="1" ht="45" x14ac:dyDescent="0.25">
      <c r="A79" s="34" t="s">
        <v>1787</v>
      </c>
      <c r="B79" s="35"/>
      <c r="C79" s="196" t="s">
        <v>2100</v>
      </c>
      <c r="D79" s="196"/>
      <c r="E79" s="196"/>
      <c r="F79" s="34" t="s">
        <v>404</v>
      </c>
      <c r="G79" s="55">
        <v>1</v>
      </c>
      <c r="H79" s="38"/>
      <c r="I79" s="38"/>
      <c r="J79" s="38"/>
      <c r="K79" s="36" t="s">
        <v>1664</v>
      </c>
      <c r="L79" s="38"/>
      <c r="M79" s="38"/>
      <c r="N79" s="39"/>
      <c r="O79" s="38"/>
      <c r="BP79" s="33"/>
      <c r="BQ79" s="56"/>
      <c r="BR79" s="40" t="s">
        <v>2100</v>
      </c>
    </row>
    <row r="80" spans="1:70" s="3" customFormat="1" ht="45" x14ac:dyDescent="0.25">
      <c r="A80" s="34" t="s">
        <v>1789</v>
      </c>
      <c r="B80" s="35"/>
      <c r="C80" s="196" t="s">
        <v>2101</v>
      </c>
      <c r="D80" s="196"/>
      <c r="E80" s="196"/>
      <c r="F80" s="34" t="s">
        <v>404</v>
      </c>
      <c r="G80" s="55">
        <v>1</v>
      </c>
      <c r="H80" s="38"/>
      <c r="I80" s="38"/>
      <c r="J80" s="38"/>
      <c r="K80" s="36" t="s">
        <v>1664</v>
      </c>
      <c r="L80" s="38"/>
      <c r="M80" s="38"/>
      <c r="N80" s="39"/>
      <c r="O80" s="38"/>
      <c r="BP80" s="33"/>
      <c r="BQ80" s="56"/>
      <c r="BR80" s="40" t="s">
        <v>2101</v>
      </c>
    </row>
    <row r="81" spans="1:72" s="3" customFormat="1" ht="45" x14ac:dyDescent="0.25">
      <c r="A81" s="34" t="s">
        <v>1791</v>
      </c>
      <c r="B81" s="35"/>
      <c r="C81" s="196" t="s">
        <v>2102</v>
      </c>
      <c r="D81" s="196"/>
      <c r="E81" s="196"/>
      <c r="F81" s="34" t="s">
        <v>404</v>
      </c>
      <c r="G81" s="55">
        <v>1</v>
      </c>
      <c r="H81" s="38"/>
      <c r="I81" s="38"/>
      <c r="J81" s="38"/>
      <c r="K81" s="36" t="s">
        <v>1664</v>
      </c>
      <c r="L81" s="38"/>
      <c r="M81" s="38"/>
      <c r="N81" s="39"/>
      <c r="O81" s="38"/>
      <c r="BP81" s="33"/>
      <c r="BQ81" s="56"/>
      <c r="BR81" s="40" t="s">
        <v>2102</v>
      </c>
    </row>
    <row r="82" spans="1:72" s="3" customFormat="1" ht="45" x14ac:dyDescent="0.25">
      <c r="A82" s="34" t="s">
        <v>1793</v>
      </c>
      <c r="B82" s="35"/>
      <c r="C82" s="196" t="s">
        <v>2103</v>
      </c>
      <c r="D82" s="196"/>
      <c r="E82" s="196"/>
      <c r="F82" s="34" t="s">
        <v>404</v>
      </c>
      <c r="G82" s="55">
        <v>1</v>
      </c>
      <c r="H82" s="38"/>
      <c r="I82" s="38"/>
      <c r="J82" s="38"/>
      <c r="K82" s="36" t="s">
        <v>1664</v>
      </c>
      <c r="L82" s="38"/>
      <c r="M82" s="38"/>
      <c r="N82" s="39"/>
      <c r="O82" s="38"/>
      <c r="BP82" s="33"/>
      <c r="BQ82" s="56"/>
      <c r="BR82" s="40" t="s">
        <v>2103</v>
      </c>
    </row>
    <row r="83" spans="1:72" s="3" customFormat="1" ht="45" x14ac:dyDescent="0.25">
      <c r="A83" s="34" t="s">
        <v>1795</v>
      </c>
      <c r="B83" s="35"/>
      <c r="C83" s="196" t="s">
        <v>2104</v>
      </c>
      <c r="D83" s="196"/>
      <c r="E83" s="196"/>
      <c r="F83" s="34" t="s">
        <v>404</v>
      </c>
      <c r="G83" s="55">
        <v>1</v>
      </c>
      <c r="H83" s="38"/>
      <c r="I83" s="38"/>
      <c r="J83" s="38"/>
      <c r="K83" s="36" t="s">
        <v>1664</v>
      </c>
      <c r="L83" s="38"/>
      <c r="M83" s="38"/>
      <c r="N83" s="39"/>
      <c r="O83" s="38"/>
      <c r="BP83" s="33"/>
      <c r="BQ83" s="56"/>
      <c r="BR83" s="40" t="s">
        <v>2104</v>
      </c>
    </row>
    <row r="84" spans="1:72" s="3" customFormat="1" ht="45" x14ac:dyDescent="0.25">
      <c r="A84" s="34" t="s">
        <v>1797</v>
      </c>
      <c r="B84" s="35"/>
      <c r="C84" s="196" t="s">
        <v>2105</v>
      </c>
      <c r="D84" s="196"/>
      <c r="E84" s="196"/>
      <c r="F84" s="34" t="s">
        <v>404</v>
      </c>
      <c r="G84" s="55">
        <v>1</v>
      </c>
      <c r="H84" s="38"/>
      <c r="I84" s="38"/>
      <c r="J84" s="38"/>
      <c r="K84" s="36" t="s">
        <v>1664</v>
      </c>
      <c r="L84" s="38"/>
      <c r="M84" s="38"/>
      <c r="N84" s="39"/>
      <c r="O84" s="38"/>
      <c r="BP84" s="33"/>
      <c r="BQ84" s="56"/>
      <c r="BR84" s="40" t="s">
        <v>2105</v>
      </c>
    </row>
    <row r="85" spans="1:72" s="3" customFormat="1" ht="45" x14ac:dyDescent="0.25">
      <c r="A85" s="34" t="s">
        <v>1799</v>
      </c>
      <c r="B85" s="35"/>
      <c r="C85" s="196" t="s">
        <v>2106</v>
      </c>
      <c r="D85" s="196"/>
      <c r="E85" s="196"/>
      <c r="F85" s="34" t="s">
        <v>404</v>
      </c>
      <c r="G85" s="55">
        <v>1</v>
      </c>
      <c r="H85" s="38"/>
      <c r="I85" s="38"/>
      <c r="J85" s="38"/>
      <c r="K85" s="36" t="s">
        <v>1664</v>
      </c>
      <c r="L85" s="38"/>
      <c r="M85" s="38"/>
      <c r="N85" s="39"/>
      <c r="O85" s="38"/>
      <c r="BP85" s="33"/>
      <c r="BQ85" s="56"/>
      <c r="BR85" s="40" t="s">
        <v>2106</v>
      </c>
    </row>
    <row r="86" spans="1:72" s="3" customFormat="1" ht="45" x14ac:dyDescent="0.25">
      <c r="A86" s="34" t="s">
        <v>1801</v>
      </c>
      <c r="B86" s="35"/>
      <c r="C86" s="196" t="s">
        <v>2107</v>
      </c>
      <c r="D86" s="196"/>
      <c r="E86" s="196"/>
      <c r="F86" s="34" t="s">
        <v>404</v>
      </c>
      <c r="G86" s="55">
        <v>1</v>
      </c>
      <c r="H86" s="38"/>
      <c r="I86" s="38"/>
      <c r="J86" s="38"/>
      <c r="K86" s="36" t="s">
        <v>1664</v>
      </c>
      <c r="L86" s="38"/>
      <c r="M86" s="38"/>
      <c r="N86" s="39"/>
      <c r="O86" s="38"/>
      <c r="BP86" s="33"/>
      <c r="BQ86" s="56"/>
      <c r="BR86" s="40" t="s">
        <v>2107</v>
      </c>
    </row>
    <row r="87" spans="1:72" s="3" customFormat="1" ht="45" x14ac:dyDescent="0.25">
      <c r="A87" s="34" t="s">
        <v>1803</v>
      </c>
      <c r="B87" s="35"/>
      <c r="C87" s="196" t="s">
        <v>2108</v>
      </c>
      <c r="D87" s="196"/>
      <c r="E87" s="196"/>
      <c r="F87" s="34" t="s">
        <v>404</v>
      </c>
      <c r="G87" s="55">
        <v>1</v>
      </c>
      <c r="H87" s="38"/>
      <c r="I87" s="38"/>
      <c r="J87" s="38"/>
      <c r="K87" s="36" t="s">
        <v>1664</v>
      </c>
      <c r="L87" s="38"/>
      <c r="M87" s="38"/>
      <c r="N87" s="39"/>
      <c r="O87" s="38"/>
      <c r="BP87" s="33"/>
      <c r="BQ87" s="56"/>
      <c r="BR87" s="40" t="s">
        <v>2108</v>
      </c>
    </row>
    <row r="88" spans="1:72" s="3" customFormat="1" ht="45" x14ac:dyDescent="0.25">
      <c r="A88" s="34" t="s">
        <v>1805</v>
      </c>
      <c r="B88" s="35"/>
      <c r="C88" s="196" t="s">
        <v>2109</v>
      </c>
      <c r="D88" s="196"/>
      <c r="E88" s="196"/>
      <c r="F88" s="34" t="s">
        <v>404</v>
      </c>
      <c r="G88" s="55">
        <v>1</v>
      </c>
      <c r="H88" s="38"/>
      <c r="I88" s="38"/>
      <c r="J88" s="38"/>
      <c r="K88" s="36" t="s">
        <v>1664</v>
      </c>
      <c r="L88" s="38"/>
      <c r="M88" s="38"/>
      <c r="N88" s="39"/>
      <c r="O88" s="38"/>
      <c r="BP88" s="33"/>
      <c r="BQ88" s="56"/>
      <c r="BR88" s="40" t="s">
        <v>2109</v>
      </c>
    </row>
    <row r="89" spans="1:72" s="3" customFormat="1" ht="45" x14ac:dyDescent="0.25">
      <c r="A89" s="34" t="s">
        <v>1807</v>
      </c>
      <c r="B89" s="35"/>
      <c r="C89" s="196" t="s">
        <v>2110</v>
      </c>
      <c r="D89" s="196"/>
      <c r="E89" s="196"/>
      <c r="F89" s="34" t="s">
        <v>404</v>
      </c>
      <c r="G89" s="55">
        <v>1</v>
      </c>
      <c r="H89" s="38"/>
      <c r="I89" s="38"/>
      <c r="J89" s="38"/>
      <c r="K89" s="36" t="s">
        <v>1664</v>
      </c>
      <c r="L89" s="38"/>
      <c r="M89" s="38"/>
      <c r="N89" s="39"/>
      <c r="O89" s="38"/>
      <c r="BP89" s="33"/>
      <c r="BQ89" s="56"/>
      <c r="BR89" s="40" t="s">
        <v>2110</v>
      </c>
    </row>
    <row r="90" spans="1:72" s="3" customFormat="1" ht="45" x14ac:dyDescent="0.25">
      <c r="A90" s="34" t="s">
        <v>1809</v>
      </c>
      <c r="B90" s="35"/>
      <c r="C90" s="196" t="s">
        <v>2111</v>
      </c>
      <c r="D90" s="196"/>
      <c r="E90" s="196"/>
      <c r="F90" s="34" t="s">
        <v>404</v>
      </c>
      <c r="G90" s="55">
        <v>1</v>
      </c>
      <c r="H90" s="38"/>
      <c r="I90" s="38"/>
      <c r="J90" s="38"/>
      <c r="K90" s="36" t="s">
        <v>1664</v>
      </c>
      <c r="L90" s="38"/>
      <c r="M90" s="38"/>
      <c r="N90" s="39"/>
      <c r="O90" s="38"/>
      <c r="BP90" s="33"/>
      <c r="BQ90" s="56"/>
      <c r="BR90" s="40" t="s">
        <v>2111</v>
      </c>
    </row>
    <row r="91" spans="1:72" s="3" customFormat="1" ht="45" x14ac:dyDescent="0.25">
      <c r="A91" s="34" t="s">
        <v>1811</v>
      </c>
      <c r="B91" s="35"/>
      <c r="C91" s="196" t="s">
        <v>2112</v>
      </c>
      <c r="D91" s="196"/>
      <c r="E91" s="196"/>
      <c r="F91" s="34" t="s">
        <v>404</v>
      </c>
      <c r="G91" s="55">
        <v>1</v>
      </c>
      <c r="H91" s="38"/>
      <c r="I91" s="38"/>
      <c r="J91" s="38"/>
      <c r="K91" s="36" t="s">
        <v>1664</v>
      </c>
      <c r="L91" s="38"/>
      <c r="M91" s="38"/>
      <c r="N91" s="39"/>
      <c r="O91" s="38"/>
      <c r="BP91" s="33"/>
      <c r="BQ91" s="56"/>
      <c r="BR91" s="40" t="s">
        <v>2112</v>
      </c>
    </row>
    <row r="92" spans="1:72" s="3" customFormat="1" ht="45" x14ac:dyDescent="0.25">
      <c r="A92" s="34" t="s">
        <v>1813</v>
      </c>
      <c r="B92" s="35"/>
      <c r="C92" s="196" t="s">
        <v>2113</v>
      </c>
      <c r="D92" s="196"/>
      <c r="E92" s="196"/>
      <c r="F92" s="34" t="s">
        <v>404</v>
      </c>
      <c r="G92" s="55">
        <v>1</v>
      </c>
      <c r="H92" s="38"/>
      <c r="I92" s="38"/>
      <c r="J92" s="38"/>
      <c r="K92" s="36" t="s">
        <v>1664</v>
      </c>
      <c r="L92" s="38"/>
      <c r="M92" s="38"/>
      <c r="N92" s="39"/>
      <c r="O92" s="38"/>
      <c r="BP92" s="33"/>
      <c r="BQ92" s="56"/>
      <c r="BR92" s="40" t="s">
        <v>2113</v>
      </c>
    </row>
    <row r="93" spans="1:72" s="3" customFormat="1" ht="22.5" x14ac:dyDescent="0.25">
      <c r="A93" s="204" t="s">
        <v>348</v>
      </c>
      <c r="B93" s="205"/>
      <c r="C93" s="205"/>
      <c r="D93" s="205"/>
      <c r="E93" s="205"/>
      <c r="F93" s="205"/>
      <c r="G93" s="205"/>
      <c r="H93" s="205"/>
      <c r="I93" s="205"/>
      <c r="J93" s="205"/>
      <c r="K93" s="206"/>
      <c r="L93" s="38">
        <v>394440.18</v>
      </c>
      <c r="M93" s="38">
        <v>177782.55</v>
      </c>
      <c r="N93" s="38" t="s">
        <v>2114</v>
      </c>
      <c r="O93" s="38">
        <v>21601.77</v>
      </c>
      <c r="BS93" s="40" t="s">
        <v>348</v>
      </c>
    </row>
    <row r="94" spans="1:72" s="3" customFormat="1" ht="15" x14ac:dyDescent="0.25">
      <c r="A94" s="204" t="s">
        <v>350</v>
      </c>
      <c r="B94" s="205"/>
      <c r="C94" s="205"/>
      <c r="D94" s="205"/>
      <c r="E94" s="205"/>
      <c r="F94" s="205"/>
      <c r="G94" s="205"/>
      <c r="H94" s="205"/>
      <c r="I94" s="205"/>
      <c r="J94" s="205"/>
      <c r="K94" s="206"/>
      <c r="L94" s="38">
        <v>204020.64</v>
      </c>
      <c r="M94" s="38"/>
      <c r="N94" s="38"/>
      <c r="O94" s="38"/>
      <c r="BS94" s="40" t="s">
        <v>350</v>
      </c>
    </row>
    <row r="95" spans="1:72" s="3" customFormat="1" ht="15" x14ac:dyDescent="0.25">
      <c r="A95" s="201" t="s">
        <v>351</v>
      </c>
      <c r="B95" s="202"/>
      <c r="C95" s="202"/>
      <c r="D95" s="202"/>
      <c r="E95" s="202"/>
      <c r="F95" s="202"/>
      <c r="G95" s="202"/>
      <c r="H95" s="202"/>
      <c r="I95" s="202"/>
      <c r="J95" s="202"/>
      <c r="K95" s="203"/>
      <c r="L95" s="57"/>
      <c r="M95" s="57"/>
      <c r="N95" s="57"/>
      <c r="O95" s="57"/>
      <c r="BS95" s="40"/>
      <c r="BT95" s="2" t="s">
        <v>351</v>
      </c>
    </row>
    <row r="96" spans="1:72" s="3" customFormat="1" ht="15" x14ac:dyDescent="0.25">
      <c r="A96" s="201" t="s">
        <v>2115</v>
      </c>
      <c r="B96" s="202"/>
      <c r="C96" s="202"/>
      <c r="D96" s="202"/>
      <c r="E96" s="202"/>
      <c r="F96" s="202"/>
      <c r="G96" s="202"/>
      <c r="H96" s="202"/>
      <c r="I96" s="202"/>
      <c r="J96" s="202"/>
      <c r="K96" s="203"/>
      <c r="L96" s="57">
        <v>204020.64</v>
      </c>
      <c r="M96" s="57"/>
      <c r="N96" s="57"/>
      <c r="O96" s="57"/>
      <c r="BS96" s="40"/>
      <c r="BT96" s="2" t="s">
        <v>2115</v>
      </c>
    </row>
    <row r="97" spans="1:72" s="3" customFormat="1" ht="15" x14ac:dyDescent="0.25">
      <c r="A97" s="204" t="s">
        <v>354</v>
      </c>
      <c r="B97" s="205"/>
      <c r="C97" s="205"/>
      <c r="D97" s="205"/>
      <c r="E97" s="205"/>
      <c r="F97" s="205"/>
      <c r="G97" s="205"/>
      <c r="H97" s="205"/>
      <c r="I97" s="205"/>
      <c r="J97" s="205"/>
      <c r="K97" s="206"/>
      <c r="L97" s="38">
        <v>107268.59</v>
      </c>
      <c r="M97" s="38"/>
      <c r="N97" s="38"/>
      <c r="O97" s="38"/>
      <c r="BS97" s="40" t="s">
        <v>354</v>
      </c>
    </row>
    <row r="98" spans="1:72" s="3" customFormat="1" ht="15" x14ac:dyDescent="0.25">
      <c r="A98" s="201" t="s">
        <v>351</v>
      </c>
      <c r="B98" s="202"/>
      <c r="C98" s="202"/>
      <c r="D98" s="202"/>
      <c r="E98" s="202"/>
      <c r="F98" s="202"/>
      <c r="G98" s="202"/>
      <c r="H98" s="202"/>
      <c r="I98" s="202"/>
      <c r="J98" s="202"/>
      <c r="K98" s="203"/>
      <c r="L98" s="57"/>
      <c r="M98" s="57"/>
      <c r="N98" s="57"/>
      <c r="O98" s="57"/>
      <c r="BS98" s="40"/>
      <c r="BT98" s="2" t="s">
        <v>351</v>
      </c>
    </row>
    <row r="99" spans="1:72" s="3" customFormat="1" ht="15" x14ac:dyDescent="0.25">
      <c r="A99" s="201" t="s">
        <v>2116</v>
      </c>
      <c r="B99" s="202"/>
      <c r="C99" s="202"/>
      <c r="D99" s="202"/>
      <c r="E99" s="202"/>
      <c r="F99" s="202"/>
      <c r="G99" s="202"/>
      <c r="H99" s="202"/>
      <c r="I99" s="202"/>
      <c r="J99" s="202"/>
      <c r="K99" s="203"/>
      <c r="L99" s="57">
        <v>107268.59</v>
      </c>
      <c r="M99" s="57"/>
      <c r="N99" s="57"/>
      <c r="O99" s="57"/>
      <c r="BS99" s="40"/>
      <c r="BT99" s="2" t="s">
        <v>2116</v>
      </c>
    </row>
    <row r="100" spans="1:72" s="3" customFormat="1" ht="15" x14ac:dyDescent="0.25">
      <c r="A100" s="204" t="s">
        <v>357</v>
      </c>
      <c r="B100" s="205"/>
      <c r="C100" s="205"/>
      <c r="D100" s="205"/>
      <c r="E100" s="205"/>
      <c r="F100" s="205"/>
      <c r="G100" s="205"/>
      <c r="H100" s="205"/>
      <c r="I100" s="205"/>
      <c r="J100" s="205"/>
      <c r="K100" s="206"/>
      <c r="L100" s="38"/>
      <c r="M100" s="38"/>
      <c r="N100" s="38"/>
      <c r="O100" s="38"/>
      <c r="BS100" s="40" t="s">
        <v>357</v>
      </c>
    </row>
    <row r="101" spans="1:72" s="3" customFormat="1" ht="15" x14ac:dyDescent="0.25">
      <c r="A101" s="201" t="s">
        <v>358</v>
      </c>
      <c r="B101" s="202"/>
      <c r="C101" s="202"/>
      <c r="D101" s="202"/>
      <c r="E101" s="202"/>
      <c r="F101" s="202"/>
      <c r="G101" s="202"/>
      <c r="H101" s="202"/>
      <c r="I101" s="202"/>
      <c r="J101" s="202"/>
      <c r="K101" s="203"/>
      <c r="L101" s="57"/>
      <c r="M101" s="57"/>
      <c r="N101" s="57"/>
      <c r="O101" s="57"/>
      <c r="BS101" s="40"/>
      <c r="BT101" s="2" t="s">
        <v>358</v>
      </c>
    </row>
    <row r="102" spans="1:72" s="3" customFormat="1" ht="22.5" x14ac:dyDescent="0.25">
      <c r="A102" s="201" t="s">
        <v>2117</v>
      </c>
      <c r="B102" s="202"/>
      <c r="C102" s="202"/>
      <c r="D102" s="202"/>
      <c r="E102" s="202"/>
      <c r="F102" s="202"/>
      <c r="G102" s="202"/>
      <c r="H102" s="202"/>
      <c r="I102" s="202"/>
      <c r="J102" s="202"/>
      <c r="K102" s="203"/>
      <c r="L102" s="57">
        <v>394440.18</v>
      </c>
      <c r="M102" s="57">
        <v>177782.55</v>
      </c>
      <c r="N102" s="57" t="s">
        <v>2114</v>
      </c>
      <c r="O102" s="57">
        <v>21601.77</v>
      </c>
      <c r="BS102" s="40"/>
      <c r="BT102" s="2" t="s">
        <v>2117</v>
      </c>
    </row>
    <row r="103" spans="1:72" s="3" customFormat="1" ht="15" x14ac:dyDescent="0.25">
      <c r="A103" s="201" t="s">
        <v>2118</v>
      </c>
      <c r="B103" s="202"/>
      <c r="C103" s="202"/>
      <c r="D103" s="202"/>
      <c r="E103" s="202"/>
      <c r="F103" s="202"/>
      <c r="G103" s="202"/>
      <c r="H103" s="202"/>
      <c r="I103" s="202"/>
      <c r="J103" s="202"/>
      <c r="K103" s="203"/>
      <c r="L103" s="57">
        <v>204020.64</v>
      </c>
      <c r="M103" s="57"/>
      <c r="N103" s="57"/>
      <c r="O103" s="57"/>
      <c r="BS103" s="40"/>
      <c r="BT103" s="2" t="s">
        <v>2118</v>
      </c>
    </row>
    <row r="104" spans="1:72" s="3" customFormat="1" ht="15" x14ac:dyDescent="0.25">
      <c r="A104" s="201" t="s">
        <v>2119</v>
      </c>
      <c r="B104" s="202"/>
      <c r="C104" s="202"/>
      <c r="D104" s="202"/>
      <c r="E104" s="202"/>
      <c r="F104" s="202"/>
      <c r="G104" s="202"/>
      <c r="H104" s="202"/>
      <c r="I104" s="202"/>
      <c r="J104" s="202"/>
      <c r="K104" s="203"/>
      <c r="L104" s="57">
        <v>107268.59</v>
      </c>
      <c r="M104" s="57"/>
      <c r="N104" s="57"/>
      <c r="O104" s="57"/>
      <c r="BS104" s="40"/>
      <c r="BT104" s="2" t="s">
        <v>2119</v>
      </c>
    </row>
    <row r="105" spans="1:72" s="3" customFormat="1" ht="15" x14ac:dyDescent="0.25">
      <c r="A105" s="201" t="s">
        <v>362</v>
      </c>
      <c r="B105" s="202"/>
      <c r="C105" s="202"/>
      <c r="D105" s="202"/>
      <c r="E105" s="202"/>
      <c r="F105" s="202"/>
      <c r="G105" s="202"/>
      <c r="H105" s="202"/>
      <c r="I105" s="202"/>
      <c r="J105" s="202"/>
      <c r="K105" s="203"/>
      <c r="L105" s="57">
        <v>705729.41</v>
      </c>
      <c r="M105" s="57"/>
      <c r="N105" s="57"/>
      <c r="O105" s="57"/>
      <c r="BS105" s="40"/>
      <c r="BT105" s="2" t="s">
        <v>362</v>
      </c>
    </row>
    <row r="106" spans="1:72" s="3" customFormat="1" ht="15" x14ac:dyDescent="0.25">
      <c r="A106" s="201" t="s">
        <v>367</v>
      </c>
      <c r="B106" s="202"/>
      <c r="C106" s="202"/>
      <c r="D106" s="202"/>
      <c r="E106" s="202"/>
      <c r="F106" s="202"/>
      <c r="G106" s="202"/>
      <c r="H106" s="202"/>
      <c r="I106" s="202"/>
      <c r="J106" s="202"/>
      <c r="K106" s="203"/>
      <c r="L106" s="57">
        <v>705729.41</v>
      </c>
      <c r="M106" s="57"/>
      <c r="N106" s="57"/>
      <c r="O106" s="57"/>
      <c r="BS106" s="40"/>
      <c r="BT106" s="2" t="s">
        <v>367</v>
      </c>
    </row>
    <row r="107" spans="1:72" s="3" customFormat="1" ht="15" x14ac:dyDescent="0.25">
      <c r="A107" s="201" t="s">
        <v>368</v>
      </c>
      <c r="B107" s="202"/>
      <c r="C107" s="202"/>
      <c r="D107" s="202"/>
      <c r="E107" s="202"/>
      <c r="F107" s="202"/>
      <c r="G107" s="202"/>
      <c r="H107" s="202"/>
      <c r="I107" s="202"/>
      <c r="J107" s="202"/>
      <c r="K107" s="203"/>
      <c r="L107" s="57"/>
      <c r="M107" s="57"/>
      <c r="N107" s="57"/>
      <c r="O107" s="57"/>
      <c r="BS107" s="40"/>
      <c r="BT107" s="2" t="s">
        <v>368</v>
      </c>
    </row>
    <row r="108" spans="1:72" s="3" customFormat="1" ht="15" x14ac:dyDescent="0.25">
      <c r="A108" s="201" t="s">
        <v>369</v>
      </c>
      <c r="B108" s="202"/>
      <c r="C108" s="202"/>
      <c r="D108" s="202"/>
      <c r="E108" s="202"/>
      <c r="F108" s="202"/>
      <c r="G108" s="202"/>
      <c r="H108" s="202"/>
      <c r="I108" s="202"/>
      <c r="J108" s="202"/>
      <c r="K108" s="203"/>
      <c r="L108" s="57">
        <v>21601.77</v>
      </c>
      <c r="M108" s="57"/>
      <c r="N108" s="57"/>
      <c r="O108" s="57"/>
      <c r="BS108" s="40"/>
      <c r="BT108" s="2" t="s">
        <v>369</v>
      </c>
    </row>
    <row r="109" spans="1:72" s="3" customFormat="1" ht="15" x14ac:dyDescent="0.25">
      <c r="A109" s="201" t="s">
        <v>370</v>
      </c>
      <c r="B109" s="202"/>
      <c r="C109" s="202"/>
      <c r="D109" s="202"/>
      <c r="E109" s="202"/>
      <c r="F109" s="202"/>
      <c r="G109" s="202"/>
      <c r="H109" s="202"/>
      <c r="I109" s="202"/>
      <c r="J109" s="202"/>
      <c r="K109" s="203"/>
      <c r="L109" s="57">
        <v>195055.86</v>
      </c>
      <c r="M109" s="57"/>
      <c r="N109" s="57"/>
      <c r="O109" s="57"/>
      <c r="BS109" s="40"/>
      <c r="BT109" s="2" t="s">
        <v>370</v>
      </c>
    </row>
    <row r="110" spans="1:72" s="3" customFormat="1" ht="15" x14ac:dyDescent="0.25">
      <c r="A110" s="201" t="s">
        <v>371</v>
      </c>
      <c r="B110" s="202"/>
      <c r="C110" s="202"/>
      <c r="D110" s="202"/>
      <c r="E110" s="202"/>
      <c r="F110" s="202"/>
      <c r="G110" s="202"/>
      <c r="H110" s="202"/>
      <c r="I110" s="202"/>
      <c r="J110" s="202"/>
      <c r="K110" s="203"/>
      <c r="L110" s="57">
        <v>210330.56</v>
      </c>
      <c r="M110" s="57"/>
      <c r="N110" s="57"/>
      <c r="O110" s="57"/>
      <c r="BS110" s="40"/>
      <c r="BT110" s="2" t="s">
        <v>371</v>
      </c>
    </row>
    <row r="111" spans="1:72" s="3" customFormat="1" ht="15" x14ac:dyDescent="0.25">
      <c r="A111" s="201" t="s">
        <v>372</v>
      </c>
      <c r="B111" s="202"/>
      <c r="C111" s="202"/>
      <c r="D111" s="202"/>
      <c r="E111" s="202"/>
      <c r="F111" s="202"/>
      <c r="G111" s="202"/>
      <c r="H111" s="202"/>
      <c r="I111" s="202"/>
      <c r="J111" s="202"/>
      <c r="K111" s="203"/>
      <c r="L111" s="57">
        <v>204020.64</v>
      </c>
      <c r="M111" s="57"/>
      <c r="N111" s="57"/>
      <c r="O111" s="57"/>
      <c r="BS111" s="40"/>
      <c r="BT111" s="2" t="s">
        <v>372</v>
      </c>
    </row>
    <row r="112" spans="1:72" s="3" customFormat="1" ht="15" x14ac:dyDescent="0.25">
      <c r="A112" s="201" t="s">
        <v>373</v>
      </c>
      <c r="B112" s="202"/>
      <c r="C112" s="202"/>
      <c r="D112" s="202"/>
      <c r="E112" s="202"/>
      <c r="F112" s="202"/>
      <c r="G112" s="202"/>
      <c r="H112" s="202"/>
      <c r="I112" s="202"/>
      <c r="J112" s="202"/>
      <c r="K112" s="203"/>
      <c r="L112" s="57">
        <v>107268.59</v>
      </c>
      <c r="M112" s="57"/>
      <c r="N112" s="57"/>
      <c r="O112" s="57"/>
      <c r="BS112" s="40"/>
      <c r="BT112" s="2" t="s">
        <v>373</v>
      </c>
    </row>
    <row r="113" spans="1:95" s="3" customFormat="1" ht="15" x14ac:dyDescent="0.25">
      <c r="A113" s="201" t="s">
        <v>374</v>
      </c>
      <c r="B113" s="202"/>
      <c r="C113" s="202"/>
      <c r="D113" s="202"/>
      <c r="E113" s="202"/>
      <c r="F113" s="202"/>
      <c r="G113" s="202"/>
      <c r="H113" s="202"/>
      <c r="I113" s="202"/>
      <c r="J113" s="202"/>
      <c r="K113" s="203"/>
      <c r="L113" s="57">
        <f>L106*0.052</f>
        <v>36697.929320000003</v>
      </c>
      <c r="M113" s="57"/>
      <c r="N113" s="57"/>
      <c r="O113" s="57"/>
      <c r="BS113" s="40"/>
      <c r="BT113" s="2" t="s">
        <v>374</v>
      </c>
    </row>
    <row r="114" spans="1:95" s="3" customFormat="1" ht="15" x14ac:dyDescent="0.25">
      <c r="A114" s="204" t="s">
        <v>367</v>
      </c>
      <c r="B114" s="205"/>
      <c r="C114" s="205"/>
      <c r="D114" s="205"/>
      <c r="E114" s="205"/>
      <c r="F114" s="205"/>
      <c r="G114" s="205"/>
      <c r="H114" s="205"/>
      <c r="I114" s="205"/>
      <c r="J114" s="205"/>
      <c r="K114" s="206"/>
      <c r="L114" s="38">
        <f>L106+L113</f>
        <v>742427.33932000003</v>
      </c>
      <c r="M114" s="38"/>
      <c r="N114" s="38"/>
      <c r="O114" s="38"/>
      <c r="BS114" s="40"/>
      <c r="BU114" s="40" t="s">
        <v>367</v>
      </c>
    </row>
    <row r="115" spans="1:95" s="3" customFormat="1" ht="15" x14ac:dyDescent="0.25">
      <c r="A115" s="201" t="s">
        <v>375</v>
      </c>
      <c r="B115" s="202"/>
      <c r="C115" s="202"/>
      <c r="D115" s="202"/>
      <c r="E115" s="202"/>
      <c r="F115" s="202"/>
      <c r="G115" s="202"/>
      <c r="H115" s="202"/>
      <c r="I115" s="202"/>
      <c r="J115" s="202"/>
      <c r="K115" s="203"/>
      <c r="L115" s="57">
        <f>L114*0.021</f>
        <v>15590.974125720002</v>
      </c>
      <c r="M115" s="57"/>
      <c r="N115" s="57"/>
      <c r="O115" s="57"/>
      <c r="BS115" s="40"/>
      <c r="BT115" s="2" t="s">
        <v>375</v>
      </c>
      <c r="BU115" s="40"/>
    </row>
    <row r="116" spans="1:95" s="3" customFormat="1" ht="15" x14ac:dyDescent="0.25">
      <c r="A116" s="201" t="s">
        <v>376</v>
      </c>
      <c r="B116" s="202"/>
      <c r="C116" s="202"/>
      <c r="D116" s="202"/>
      <c r="E116" s="202"/>
      <c r="F116" s="202"/>
      <c r="G116" s="202"/>
      <c r="H116" s="202"/>
      <c r="I116" s="202"/>
      <c r="J116" s="202"/>
      <c r="K116" s="203"/>
      <c r="L116" s="57">
        <f>L114*0.035</f>
        <v>25984.956876200002</v>
      </c>
      <c r="M116" s="57"/>
      <c r="N116" s="57"/>
      <c r="O116" s="57"/>
      <c r="BS116" s="40"/>
      <c r="BT116" s="2" t="s">
        <v>376</v>
      </c>
      <c r="BU116" s="40"/>
    </row>
    <row r="117" spans="1:95" s="3" customFormat="1" ht="15" x14ac:dyDescent="0.25">
      <c r="A117" s="201" t="s">
        <v>377</v>
      </c>
      <c r="B117" s="202"/>
      <c r="C117" s="202"/>
      <c r="D117" s="202"/>
      <c r="E117" s="202"/>
      <c r="F117" s="202"/>
      <c r="G117" s="202"/>
      <c r="H117" s="202"/>
      <c r="I117" s="202"/>
      <c r="J117" s="202"/>
      <c r="K117" s="203"/>
      <c r="L117" s="57">
        <f>L114*0.025</f>
        <v>18560.683483000001</v>
      </c>
      <c r="M117" s="57"/>
      <c r="N117" s="57"/>
      <c r="O117" s="57"/>
      <c r="BS117" s="40"/>
      <c r="BT117" s="2" t="s">
        <v>377</v>
      </c>
      <c r="BU117" s="40"/>
    </row>
    <row r="118" spans="1:95" s="3" customFormat="1" ht="15" x14ac:dyDescent="0.25">
      <c r="A118" s="201" t="s">
        <v>378</v>
      </c>
      <c r="B118" s="202"/>
      <c r="C118" s="202"/>
      <c r="D118" s="202"/>
      <c r="E118" s="202"/>
      <c r="F118" s="202"/>
      <c r="G118" s="202"/>
      <c r="H118" s="202"/>
      <c r="I118" s="202"/>
      <c r="J118" s="202"/>
      <c r="K118" s="203"/>
      <c r="L118" s="57">
        <f>L114*0.02</f>
        <v>14848.5467864</v>
      </c>
      <c r="M118" s="57"/>
      <c r="N118" s="57"/>
      <c r="O118" s="57"/>
      <c r="BS118" s="40"/>
      <c r="BT118" s="2" t="s">
        <v>378</v>
      </c>
      <c r="BU118" s="40"/>
    </row>
    <row r="119" spans="1:95" s="3" customFormat="1" ht="15" x14ac:dyDescent="0.25">
      <c r="A119" s="204" t="s">
        <v>367</v>
      </c>
      <c r="B119" s="205"/>
      <c r="C119" s="205"/>
      <c r="D119" s="205"/>
      <c r="E119" s="205"/>
      <c r="F119" s="205"/>
      <c r="G119" s="205"/>
      <c r="H119" s="205"/>
      <c r="I119" s="205"/>
      <c r="J119" s="205"/>
      <c r="K119" s="206"/>
      <c r="L119" s="38">
        <f>L114+L115+L116+L117+L118</f>
        <v>817412.5005913201</v>
      </c>
      <c r="M119" s="38"/>
      <c r="N119" s="38"/>
      <c r="O119" s="38"/>
      <c r="BS119" s="40"/>
      <c r="BU119" s="40" t="s">
        <v>367</v>
      </c>
    </row>
    <row r="120" spans="1:95" s="3" customFormat="1" ht="15" x14ac:dyDescent="0.25">
      <c r="A120" s="201" t="s">
        <v>379</v>
      </c>
      <c r="B120" s="202"/>
      <c r="C120" s="202"/>
      <c r="D120" s="202"/>
      <c r="E120" s="202"/>
      <c r="F120" s="202"/>
      <c r="G120" s="202"/>
      <c r="H120" s="202"/>
      <c r="I120" s="202"/>
      <c r="J120" s="202"/>
      <c r="K120" s="203"/>
      <c r="L120" s="57">
        <f>L119*0.03</f>
        <v>24522.375017739603</v>
      </c>
      <c r="M120" s="57"/>
      <c r="N120" s="57"/>
      <c r="O120" s="57"/>
      <c r="BS120" s="40"/>
      <c r="BT120" s="2" t="s">
        <v>379</v>
      </c>
      <c r="BU120" s="40"/>
    </row>
    <row r="121" spans="1:95" s="3" customFormat="1" ht="15" x14ac:dyDescent="0.25">
      <c r="A121" s="204" t="s">
        <v>2240</v>
      </c>
      <c r="B121" s="205"/>
      <c r="C121" s="205"/>
      <c r="D121" s="205"/>
      <c r="E121" s="205"/>
      <c r="F121" s="205"/>
      <c r="G121" s="205"/>
      <c r="H121" s="205"/>
      <c r="I121" s="205"/>
      <c r="J121" s="205"/>
      <c r="K121" s="206"/>
      <c r="L121" s="38">
        <f>L119+L120</f>
        <v>841934.8756090597</v>
      </c>
      <c r="M121" s="38"/>
      <c r="N121" s="38"/>
      <c r="O121" s="38"/>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c r="AT121" s="67"/>
      <c r="AU121" s="67"/>
      <c r="AV121" s="67"/>
      <c r="AW121" s="67"/>
      <c r="AX121" s="67"/>
      <c r="AY121" s="67"/>
      <c r="AZ121" s="67"/>
      <c r="BA121" s="67"/>
      <c r="BB121" s="67"/>
      <c r="BC121" s="67"/>
      <c r="BD121" s="67"/>
      <c r="BE121" s="67"/>
      <c r="BF121" s="67"/>
      <c r="BG121" s="67"/>
      <c r="BH121" s="67"/>
      <c r="BI121" s="67"/>
      <c r="BJ121" s="67"/>
      <c r="BK121" s="67"/>
      <c r="BL121" s="67"/>
      <c r="BM121" s="67"/>
      <c r="BN121" s="67"/>
      <c r="BO121" s="67"/>
      <c r="BP121" s="67"/>
      <c r="BQ121" s="67"/>
      <c r="BR121" s="67"/>
      <c r="BS121" s="67"/>
      <c r="BT121" s="67"/>
      <c r="BU121" s="67" t="s">
        <v>380</v>
      </c>
      <c r="BV121" s="67"/>
      <c r="BW121" s="67"/>
    </row>
    <row r="122" spans="1:95" s="115" customFormat="1" ht="15" customHeight="1" x14ac:dyDescent="0.25">
      <c r="A122" s="242" t="s">
        <v>945</v>
      </c>
      <c r="B122" s="243"/>
      <c r="C122" s="243"/>
      <c r="D122" s="243"/>
      <c r="E122" s="243"/>
      <c r="F122" s="243"/>
      <c r="G122" s="243"/>
      <c r="H122" s="243"/>
      <c r="I122" s="243"/>
      <c r="J122" s="243"/>
      <c r="K122" s="244"/>
      <c r="L122" s="112">
        <f>L108*1.052*1.021*1.035*1.025*1.02*1.03</f>
        <v>25860.232864583326</v>
      </c>
      <c r="M122" s="113"/>
      <c r="N122" s="114"/>
      <c r="O122" s="114"/>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67"/>
      <c r="AW122" s="67"/>
      <c r="AX122" s="67"/>
      <c r="AY122" s="67"/>
      <c r="AZ122" s="67"/>
      <c r="BA122" s="67"/>
      <c r="BB122" s="67"/>
      <c r="BC122" s="67"/>
      <c r="BD122" s="67"/>
      <c r="BE122" s="67"/>
      <c r="BF122" s="67"/>
      <c r="BG122" s="67"/>
      <c r="BH122" s="67"/>
      <c r="BI122" s="67"/>
      <c r="BJ122" s="67"/>
      <c r="BK122" s="67"/>
      <c r="BL122" s="67"/>
      <c r="BM122" s="67"/>
      <c r="BN122" s="67"/>
      <c r="BO122" s="67"/>
      <c r="BP122" s="67"/>
      <c r="BQ122" s="67"/>
      <c r="BR122" s="67"/>
      <c r="BS122" s="67"/>
      <c r="BT122" s="67"/>
      <c r="BU122" s="67"/>
      <c r="BV122" s="67"/>
      <c r="BW122" s="67"/>
      <c r="CG122" s="116"/>
      <c r="CI122" s="116" t="s">
        <v>380</v>
      </c>
      <c r="CK122" s="117"/>
      <c r="CL122" s="118"/>
      <c r="CM122" s="118"/>
      <c r="CN122" s="118"/>
      <c r="CO122" s="118"/>
      <c r="CP122" s="118"/>
      <c r="CQ122" s="118"/>
    </row>
    <row r="123" spans="1:95" s="115" customFormat="1" ht="15" customHeight="1" x14ac:dyDescent="0.25">
      <c r="A123" s="242" t="s">
        <v>2237</v>
      </c>
      <c r="B123" s="243"/>
      <c r="C123" s="243"/>
      <c r="D123" s="243"/>
      <c r="E123" s="243"/>
      <c r="F123" s="243"/>
      <c r="G123" s="243"/>
      <c r="H123" s="243"/>
      <c r="I123" s="243"/>
      <c r="J123" s="243"/>
      <c r="K123" s="244"/>
      <c r="L123" s="112">
        <f>L121-L122</f>
        <v>816074.64274447632</v>
      </c>
      <c r="M123" s="113"/>
      <c r="N123" s="114"/>
      <c r="O123" s="114"/>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67"/>
      <c r="AW123" s="67"/>
      <c r="AX123" s="67"/>
      <c r="AY123" s="67"/>
      <c r="AZ123" s="67"/>
      <c r="BA123" s="67"/>
      <c r="BB123" s="67"/>
      <c r="BC123" s="67"/>
      <c r="BD123" s="67"/>
      <c r="BE123" s="67"/>
      <c r="BF123" s="67"/>
      <c r="BG123" s="67"/>
      <c r="BH123" s="67"/>
      <c r="BI123" s="67"/>
      <c r="BJ123" s="67"/>
      <c r="BK123" s="67"/>
      <c r="BL123" s="67"/>
      <c r="BM123" s="67"/>
      <c r="BN123" s="67"/>
      <c r="BO123" s="67"/>
      <c r="BP123" s="67"/>
      <c r="BQ123" s="67"/>
      <c r="BR123" s="67"/>
      <c r="BS123" s="67"/>
      <c r="BT123" s="67"/>
      <c r="BU123" s="67"/>
      <c r="BV123" s="67"/>
      <c r="BW123" s="67"/>
      <c r="CG123" s="116"/>
      <c r="CI123" s="116" t="s">
        <v>380</v>
      </c>
      <c r="CK123" s="117"/>
      <c r="CL123" s="118"/>
      <c r="CM123" s="118"/>
      <c r="CN123" s="118"/>
      <c r="CO123" s="118"/>
      <c r="CP123" s="118"/>
      <c r="CQ123" s="118"/>
    </row>
    <row r="124" spans="1:95" s="67" customFormat="1" ht="15" customHeight="1" x14ac:dyDescent="0.25">
      <c r="A124" s="210" t="s">
        <v>2238</v>
      </c>
      <c r="B124" s="245"/>
      <c r="C124" s="245"/>
      <c r="D124" s="245"/>
      <c r="E124" s="245"/>
      <c r="F124" s="245"/>
      <c r="G124" s="245"/>
      <c r="H124" s="245"/>
      <c r="I124" s="245"/>
      <c r="J124" s="245"/>
      <c r="K124" s="246"/>
      <c r="L124" s="119">
        <f>'02-03-01_СМР_Каб.жур'!L272</f>
        <v>1</v>
      </c>
      <c r="M124" s="88"/>
      <c r="N124" s="120"/>
      <c r="O124" s="88"/>
      <c r="CG124" s="98"/>
      <c r="CH124" s="105" t="s">
        <v>379</v>
      </c>
      <c r="CI124" s="98"/>
      <c r="CK124" s="121"/>
    </row>
    <row r="125" spans="1:95" s="67" customFormat="1" ht="28.5" customHeight="1" x14ac:dyDescent="0.25">
      <c r="A125" s="210" t="s">
        <v>2239</v>
      </c>
      <c r="B125" s="245"/>
      <c r="C125" s="245"/>
      <c r="D125" s="245"/>
      <c r="E125" s="245"/>
      <c r="F125" s="245"/>
      <c r="G125" s="245"/>
      <c r="H125" s="245"/>
      <c r="I125" s="245"/>
      <c r="J125" s="245"/>
      <c r="K125" s="246"/>
      <c r="L125" s="122">
        <f>L122+L123*L124</f>
        <v>841934.8756090597</v>
      </c>
      <c r="M125" s="123"/>
      <c r="N125" s="102"/>
      <c r="O125" s="102"/>
      <c r="CG125" s="98"/>
      <c r="CI125" s="98" t="s">
        <v>380</v>
      </c>
      <c r="CK125" s="124"/>
    </row>
    <row r="126" spans="1:95" s="67" customFormat="1" ht="15" customHeight="1" x14ac:dyDescent="0.25">
      <c r="A126" s="247" t="s">
        <v>381</v>
      </c>
      <c r="B126" s="211"/>
      <c r="C126" s="211"/>
      <c r="D126" s="211"/>
      <c r="E126" s="211"/>
      <c r="F126" s="211"/>
      <c r="G126" s="211"/>
      <c r="H126" s="211"/>
      <c r="I126" s="211"/>
      <c r="J126" s="211"/>
      <c r="K126" s="212"/>
      <c r="L126" s="125">
        <f>L125*0.2</f>
        <v>168386.97512181196</v>
      </c>
      <c r="M126" s="88"/>
      <c r="N126" s="88"/>
      <c r="O126" s="88"/>
      <c r="CG126" s="98"/>
      <c r="CH126" s="105" t="s">
        <v>381</v>
      </c>
      <c r="CI126" s="98"/>
    </row>
    <row r="127" spans="1:95" s="67" customFormat="1" ht="15" customHeight="1" x14ac:dyDescent="0.25">
      <c r="A127" s="210" t="s">
        <v>382</v>
      </c>
      <c r="B127" s="245"/>
      <c r="C127" s="245"/>
      <c r="D127" s="245"/>
      <c r="E127" s="245"/>
      <c r="F127" s="245"/>
      <c r="G127" s="245"/>
      <c r="H127" s="245"/>
      <c r="I127" s="245"/>
      <c r="J127" s="245"/>
      <c r="K127" s="246"/>
      <c r="L127" s="126">
        <f>L125+L126</f>
        <v>1010321.8507308717</v>
      </c>
      <c r="M127" s="102"/>
      <c r="N127" s="102"/>
      <c r="O127" s="102"/>
      <c r="S127" s="67">
        <v>117</v>
      </c>
      <c r="CG127" s="98"/>
      <c r="CI127" s="98"/>
      <c r="CJ127" s="98" t="s">
        <v>382</v>
      </c>
      <c r="CM127" s="121"/>
    </row>
    <row r="128" spans="1:95" s="16" customFormat="1" ht="12.75" customHeight="1" x14ac:dyDescent="0.2">
      <c r="A128" s="207"/>
      <c r="B128" s="207"/>
      <c r="C128" s="207"/>
      <c r="D128" s="207"/>
      <c r="E128" s="207"/>
      <c r="F128" s="207"/>
      <c r="G128" s="207"/>
      <c r="H128" s="207"/>
      <c r="I128" s="207"/>
      <c r="J128" s="207"/>
      <c r="K128" s="207"/>
      <c r="L128" s="207"/>
      <c r="M128" s="207"/>
      <c r="N128" s="207"/>
      <c r="O128" s="207"/>
      <c r="P128" s="58"/>
      <c r="Q128" s="58"/>
      <c r="R128" s="58"/>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row>
    <row r="129" spans="1:74" s="16" customFormat="1" ht="12.75" customHeight="1" x14ac:dyDescent="0.2">
      <c r="A129" s="208"/>
      <c r="B129" s="208"/>
      <c r="C129" s="208"/>
      <c r="D129" s="208"/>
      <c r="E129" s="208"/>
      <c r="F129" s="208"/>
      <c r="G129" s="208"/>
      <c r="H129" s="208"/>
      <c r="I129" s="208"/>
      <c r="J129" s="208"/>
      <c r="K129" s="208"/>
      <c r="L129" s="208"/>
      <c r="M129" s="208"/>
      <c r="N129" s="208"/>
      <c r="O129" s="208"/>
      <c r="P129" s="59"/>
      <c r="Q129" s="59"/>
      <c r="R129" s="59"/>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row>
    <row r="130" spans="1:74" s="16" customFormat="1" ht="12.75" customHeight="1" x14ac:dyDescent="0.2">
      <c r="A130" s="207" t="s">
        <v>2241</v>
      </c>
      <c r="B130" s="207"/>
      <c r="C130" s="207"/>
      <c r="D130" s="207"/>
      <c r="E130" s="207"/>
      <c r="F130" s="207"/>
      <c r="G130" s="207"/>
      <c r="H130" s="207"/>
      <c r="I130" s="207"/>
      <c r="J130" s="207"/>
      <c r="K130" s="207"/>
      <c r="L130" s="207"/>
      <c r="M130" s="207"/>
      <c r="N130" s="207"/>
      <c r="O130" s="207"/>
      <c r="P130" s="58"/>
      <c r="Q130" s="58"/>
      <c r="R130" s="58"/>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row>
    <row r="131" spans="1:74" s="16" customFormat="1" ht="12.75" customHeight="1" x14ac:dyDescent="0.2">
      <c r="A131" s="208" t="s">
        <v>383</v>
      </c>
      <c r="B131" s="208"/>
      <c r="C131" s="208"/>
      <c r="D131" s="208"/>
      <c r="E131" s="208"/>
      <c r="F131" s="208"/>
      <c r="G131" s="208"/>
      <c r="H131" s="208"/>
      <c r="I131" s="208"/>
      <c r="J131" s="208"/>
      <c r="K131" s="208"/>
      <c r="L131" s="208"/>
      <c r="M131" s="208"/>
      <c r="N131" s="208"/>
      <c r="O131" s="208"/>
      <c r="P131" s="59"/>
      <c r="Q131" s="59"/>
      <c r="R131" s="59"/>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row>
    <row r="132" spans="1:74" s="16" customFormat="1" ht="13.5" customHeight="1" x14ac:dyDescent="0.25">
      <c r="A132" s="14"/>
      <c r="B132" s="14"/>
      <c r="C132" s="14"/>
      <c r="D132" s="14"/>
      <c r="E132" s="14"/>
      <c r="F132" s="14"/>
      <c r="G132" s="14"/>
      <c r="H132" s="60"/>
      <c r="I132" s="10"/>
      <c r="J132" s="10"/>
      <c r="K132" s="10"/>
      <c r="L132" s="10"/>
      <c r="M132" s="14"/>
      <c r="N132" s="14"/>
      <c r="O132" s="14"/>
      <c r="P132" s="3"/>
      <c r="Q132" s="3"/>
      <c r="R132" s="3"/>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row>
    <row r="133" spans="1:74" s="16" customFormat="1" ht="12.75" customHeight="1" x14ac:dyDescent="0.2">
      <c r="A133" s="207" t="s">
        <v>384</v>
      </c>
      <c r="B133" s="207"/>
      <c r="C133" s="207"/>
      <c r="D133" s="207"/>
      <c r="E133" s="207"/>
      <c r="F133" s="207"/>
      <c r="G133" s="207"/>
      <c r="H133" s="207"/>
      <c r="I133" s="207"/>
      <c r="J133" s="207"/>
      <c r="K133" s="207"/>
      <c r="L133" s="207"/>
      <c r="M133" s="207"/>
      <c r="N133" s="207"/>
      <c r="O133" s="207"/>
      <c r="P133" s="58"/>
      <c r="Q133" s="58"/>
      <c r="R133" s="58"/>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row>
    <row r="134" spans="1:74" s="16" customFormat="1" ht="12.75" customHeight="1" x14ac:dyDescent="0.2">
      <c r="A134" s="208" t="s">
        <v>383</v>
      </c>
      <c r="B134" s="208"/>
      <c r="C134" s="208"/>
      <c r="D134" s="208"/>
      <c r="E134" s="208"/>
      <c r="F134" s="208"/>
      <c r="G134" s="208"/>
      <c r="H134" s="208"/>
      <c r="I134" s="208"/>
      <c r="J134" s="208"/>
      <c r="K134" s="208"/>
      <c r="L134" s="208"/>
      <c r="M134" s="208"/>
      <c r="N134" s="208"/>
      <c r="O134" s="208"/>
      <c r="P134" s="59"/>
      <c r="Q134" s="59"/>
      <c r="R134" s="59"/>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row>
    <row r="135" spans="1:74" s="16" customFormat="1" ht="13.5" customHeight="1" x14ac:dyDescent="0.25">
      <c r="A135" s="14"/>
      <c r="B135" s="14"/>
      <c r="C135" s="14"/>
      <c r="D135" s="14"/>
      <c r="E135" s="14"/>
      <c r="F135" s="14"/>
      <c r="G135" s="14"/>
      <c r="H135" s="60"/>
      <c r="I135" s="10"/>
      <c r="J135" s="10"/>
      <c r="K135" s="10"/>
      <c r="L135" s="10"/>
      <c r="M135" s="14"/>
      <c r="N135" s="14"/>
      <c r="O135" s="14"/>
      <c r="P135" s="3"/>
      <c r="Q135" s="3"/>
      <c r="R135" s="3"/>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row>
    <row r="136" spans="1:74" s="3" customFormat="1" ht="15" x14ac:dyDescent="0.25">
      <c r="A136" s="4"/>
      <c r="B136" s="4"/>
      <c r="C136" s="4"/>
      <c r="D136" s="4"/>
      <c r="E136" s="4"/>
      <c r="F136" s="4"/>
      <c r="G136" s="4"/>
      <c r="H136" s="14"/>
      <c r="I136" s="61"/>
      <c r="J136" s="61"/>
      <c r="K136" s="61"/>
      <c r="L136" s="61"/>
      <c r="M136" s="4"/>
      <c r="N136" s="4"/>
      <c r="O136" s="4"/>
    </row>
  </sheetData>
  <mergeCells count="127">
    <mergeCell ref="A130:O130"/>
    <mergeCell ref="A131:O131"/>
    <mergeCell ref="A133:O133"/>
    <mergeCell ref="A134:O134"/>
    <mergeCell ref="A8:O8"/>
    <mergeCell ref="A9:O9"/>
    <mergeCell ref="A11:O11"/>
    <mergeCell ref="A12:O12"/>
    <mergeCell ref="A13:O13"/>
    <mergeCell ref="C29:E29"/>
    <mergeCell ref="C34:E34"/>
    <mergeCell ref="O24:O25"/>
    <mergeCell ref="C44:E44"/>
    <mergeCell ref="C45:E45"/>
    <mergeCell ref="C46:E46"/>
    <mergeCell ref="C47:E47"/>
    <mergeCell ref="C48:E48"/>
    <mergeCell ref="C35:E35"/>
    <mergeCell ref="C36:E36"/>
    <mergeCell ref="C37:E37"/>
    <mergeCell ref="C38:E38"/>
    <mergeCell ref="C43:E43"/>
    <mergeCell ref="C54:E54"/>
    <mergeCell ref="C55:E55"/>
    <mergeCell ref="A2:C2"/>
    <mergeCell ref="L2:O2"/>
    <mergeCell ref="A3:D3"/>
    <mergeCell ref="K3:O3"/>
    <mergeCell ref="A4:D4"/>
    <mergeCell ref="K4:O4"/>
    <mergeCell ref="C26:E26"/>
    <mergeCell ref="A27:O27"/>
    <mergeCell ref="A28:O28"/>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C56:E56"/>
    <mergeCell ref="C57:E57"/>
    <mergeCell ref="C58:E58"/>
    <mergeCell ref="C49:E49"/>
    <mergeCell ref="C50:E50"/>
    <mergeCell ref="C51:E51"/>
    <mergeCell ref="C52:E52"/>
    <mergeCell ref="C53:E53"/>
    <mergeCell ref="C64:E64"/>
    <mergeCell ref="C65:E65"/>
    <mergeCell ref="C66:E66"/>
    <mergeCell ref="C67:E67"/>
    <mergeCell ref="C68:E68"/>
    <mergeCell ref="C59:E59"/>
    <mergeCell ref="C60:E60"/>
    <mergeCell ref="C61:E61"/>
    <mergeCell ref="C62:E62"/>
    <mergeCell ref="C63:E63"/>
    <mergeCell ref="C74:E74"/>
    <mergeCell ref="C75:E75"/>
    <mergeCell ref="C76:E76"/>
    <mergeCell ref="C77:E77"/>
    <mergeCell ref="C78:E78"/>
    <mergeCell ref="C69:E69"/>
    <mergeCell ref="C70:E70"/>
    <mergeCell ref="C71:E71"/>
    <mergeCell ref="C72:E72"/>
    <mergeCell ref="C73:E73"/>
    <mergeCell ref="C84:E84"/>
    <mergeCell ref="C85:E85"/>
    <mergeCell ref="C86:E86"/>
    <mergeCell ref="C87:E87"/>
    <mergeCell ref="C88:E88"/>
    <mergeCell ref="C79:E79"/>
    <mergeCell ref="C80:E80"/>
    <mergeCell ref="C81:E81"/>
    <mergeCell ref="C82:E82"/>
    <mergeCell ref="C83:E83"/>
    <mergeCell ref="A94:K94"/>
    <mergeCell ref="A95:K95"/>
    <mergeCell ref="A96:K96"/>
    <mergeCell ref="A97:K97"/>
    <mergeCell ref="A98:K98"/>
    <mergeCell ref="C89:E89"/>
    <mergeCell ref="C90:E90"/>
    <mergeCell ref="C91:E91"/>
    <mergeCell ref="C92:E92"/>
    <mergeCell ref="A93:K93"/>
    <mergeCell ref="A104:K104"/>
    <mergeCell ref="A105:K105"/>
    <mergeCell ref="A106:K106"/>
    <mergeCell ref="A107:K107"/>
    <mergeCell ref="A108:K108"/>
    <mergeCell ref="A99:K99"/>
    <mergeCell ref="A100:K100"/>
    <mergeCell ref="A101:K101"/>
    <mergeCell ref="A102:K102"/>
    <mergeCell ref="A103:K103"/>
    <mergeCell ref="A114:K114"/>
    <mergeCell ref="A115:K115"/>
    <mergeCell ref="A116:K116"/>
    <mergeCell ref="A117:K117"/>
    <mergeCell ref="A118:K118"/>
    <mergeCell ref="A109:K109"/>
    <mergeCell ref="A110:K110"/>
    <mergeCell ref="A111:K111"/>
    <mergeCell ref="A112:K112"/>
    <mergeCell ref="A113:K113"/>
    <mergeCell ref="A128:O128"/>
    <mergeCell ref="A129:O129"/>
    <mergeCell ref="A119:K119"/>
    <mergeCell ref="A120:K120"/>
    <mergeCell ref="A121:K121"/>
    <mergeCell ref="A122:K122"/>
    <mergeCell ref="A123:K123"/>
    <mergeCell ref="A124:K124"/>
    <mergeCell ref="A125:K125"/>
    <mergeCell ref="A126:K126"/>
    <mergeCell ref="A127:K12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CQ87"/>
  <sheetViews>
    <sheetView topLeftCell="A59" workbookViewId="0">
      <selection activeCell="L75" sqref="L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2032</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2033</v>
      </c>
      <c r="B13" s="171"/>
      <c r="C13" s="171"/>
      <c r="D13" s="171"/>
      <c r="E13" s="171"/>
      <c r="F13" s="171"/>
      <c r="G13" s="171"/>
      <c r="H13" s="171"/>
      <c r="I13" s="171"/>
      <c r="J13" s="171"/>
      <c r="K13" s="171"/>
      <c r="L13" s="171"/>
      <c r="M13" s="171"/>
      <c r="N13" s="171"/>
      <c r="O13" s="171"/>
      <c r="AQ13" s="12" t="s">
        <v>2033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2034</v>
      </c>
      <c r="D15" s="178"/>
      <c r="E15" s="178"/>
      <c r="F15" s="178"/>
      <c r="G15" s="178"/>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2035</v>
      </c>
      <c r="B28" s="198"/>
      <c r="C28" s="198"/>
      <c r="D28" s="198"/>
      <c r="E28" s="198"/>
      <c r="F28" s="198"/>
      <c r="G28" s="198"/>
      <c r="H28" s="198"/>
      <c r="I28" s="198"/>
      <c r="J28" s="198"/>
      <c r="K28" s="198"/>
      <c r="L28" s="198"/>
      <c r="M28" s="198"/>
      <c r="N28" s="198"/>
      <c r="O28" s="199"/>
      <c r="BP28" s="33"/>
      <c r="BQ28" s="56" t="s">
        <v>2035</v>
      </c>
    </row>
    <row r="29" spans="1:70" s="3" customFormat="1" ht="67.5" x14ac:dyDescent="0.25">
      <c r="A29" s="34" t="s">
        <v>34</v>
      </c>
      <c r="B29" s="35" t="s">
        <v>1843</v>
      </c>
      <c r="C29" s="196" t="s">
        <v>1844</v>
      </c>
      <c r="D29" s="196"/>
      <c r="E29" s="196"/>
      <c r="F29" s="34" t="s">
        <v>1711</v>
      </c>
      <c r="G29" s="54">
        <v>0.8</v>
      </c>
      <c r="H29" s="38" t="s">
        <v>1845</v>
      </c>
      <c r="I29" s="38" t="s">
        <v>1846</v>
      </c>
      <c r="J29" s="38">
        <v>190.63</v>
      </c>
      <c r="K29" s="36" t="s">
        <v>40</v>
      </c>
      <c r="L29" s="38">
        <v>5953.85</v>
      </c>
      <c r="M29" s="38">
        <v>2747.24</v>
      </c>
      <c r="N29" s="39" t="s">
        <v>1847</v>
      </c>
      <c r="O29" s="38">
        <v>152.51</v>
      </c>
      <c r="BP29" s="33"/>
      <c r="BQ29" s="56"/>
      <c r="BR29" s="40" t="s">
        <v>1844</v>
      </c>
    </row>
    <row r="30" spans="1:70" s="3" customFormat="1" ht="15" x14ac:dyDescent="0.25">
      <c r="A30" s="46"/>
      <c r="B30" s="47"/>
      <c r="C30" s="47"/>
      <c r="D30" s="47"/>
      <c r="E30" s="48" t="s">
        <v>1848</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1849</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1662</v>
      </c>
      <c r="B33" s="35"/>
      <c r="C33" s="196" t="s">
        <v>2036</v>
      </c>
      <c r="D33" s="196"/>
      <c r="E33" s="196"/>
      <c r="F33" s="34" t="s">
        <v>404</v>
      </c>
      <c r="G33" s="55">
        <v>1</v>
      </c>
      <c r="H33" s="38"/>
      <c r="I33" s="38"/>
      <c r="J33" s="38"/>
      <c r="K33" s="36" t="s">
        <v>1664</v>
      </c>
      <c r="L33" s="38"/>
      <c r="M33" s="38"/>
      <c r="N33" s="39"/>
      <c r="O33" s="38"/>
      <c r="BP33" s="33"/>
      <c r="BQ33" s="56"/>
      <c r="BR33" s="40" t="s">
        <v>2036</v>
      </c>
    </row>
    <row r="34" spans="1:72" s="3" customFormat="1" ht="67.5" x14ac:dyDescent="0.25">
      <c r="A34" s="34" t="s">
        <v>55</v>
      </c>
      <c r="B34" s="35" t="s">
        <v>1709</v>
      </c>
      <c r="C34" s="196" t="s">
        <v>1710</v>
      </c>
      <c r="D34" s="196"/>
      <c r="E34" s="196"/>
      <c r="F34" s="34" t="s">
        <v>1711</v>
      </c>
      <c r="G34" s="55">
        <v>5</v>
      </c>
      <c r="H34" s="38" t="s">
        <v>1712</v>
      </c>
      <c r="I34" s="38" t="s">
        <v>1713</v>
      </c>
      <c r="J34" s="38">
        <v>181.99</v>
      </c>
      <c r="K34" s="36" t="s">
        <v>40</v>
      </c>
      <c r="L34" s="38">
        <v>31208.7</v>
      </c>
      <c r="M34" s="38">
        <v>14296.85</v>
      </c>
      <c r="N34" s="39" t="s">
        <v>2017</v>
      </c>
      <c r="O34" s="38">
        <v>909.95</v>
      </c>
      <c r="BP34" s="33"/>
      <c r="BQ34" s="56"/>
      <c r="BR34" s="40" t="s">
        <v>1710</v>
      </c>
    </row>
    <row r="35" spans="1:72" s="3" customFormat="1" ht="15" x14ac:dyDescent="0.25">
      <c r="A35" s="41"/>
      <c r="B35" s="42"/>
      <c r="C35" s="43" t="s">
        <v>2018</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2019</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2020</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1667</v>
      </c>
      <c r="B39" s="35"/>
      <c r="C39" s="196" t="s">
        <v>2037</v>
      </c>
      <c r="D39" s="196"/>
      <c r="E39" s="196"/>
      <c r="F39" s="34" t="s">
        <v>404</v>
      </c>
      <c r="G39" s="55">
        <v>1</v>
      </c>
      <c r="H39" s="38"/>
      <c r="I39" s="38"/>
      <c r="J39" s="38"/>
      <c r="K39" s="36" t="s">
        <v>1664</v>
      </c>
      <c r="L39" s="38"/>
      <c r="M39" s="38"/>
      <c r="N39" s="39"/>
      <c r="O39" s="38"/>
      <c r="BP39" s="33"/>
      <c r="BQ39" s="56"/>
      <c r="BR39" s="40" t="s">
        <v>2037</v>
      </c>
    </row>
    <row r="40" spans="1:72" s="3" customFormat="1" ht="45" x14ac:dyDescent="0.25">
      <c r="A40" s="34" t="s">
        <v>1669</v>
      </c>
      <c r="B40" s="35"/>
      <c r="C40" s="196" t="s">
        <v>2038</v>
      </c>
      <c r="D40" s="196"/>
      <c r="E40" s="196"/>
      <c r="F40" s="34" t="s">
        <v>404</v>
      </c>
      <c r="G40" s="55">
        <v>1</v>
      </c>
      <c r="H40" s="38"/>
      <c r="I40" s="38"/>
      <c r="J40" s="38"/>
      <c r="K40" s="36" t="s">
        <v>1664</v>
      </c>
      <c r="L40" s="38"/>
      <c r="M40" s="38"/>
      <c r="N40" s="39"/>
      <c r="O40" s="38"/>
      <c r="BP40" s="33"/>
      <c r="BQ40" s="56"/>
      <c r="BR40" s="40" t="s">
        <v>2038</v>
      </c>
    </row>
    <row r="41" spans="1:72" s="3" customFormat="1" ht="45" x14ac:dyDescent="0.25">
      <c r="A41" s="34" t="s">
        <v>1671</v>
      </c>
      <c r="B41" s="35"/>
      <c r="C41" s="196" t="s">
        <v>2039</v>
      </c>
      <c r="D41" s="196"/>
      <c r="E41" s="196"/>
      <c r="F41" s="34" t="s">
        <v>404</v>
      </c>
      <c r="G41" s="55">
        <v>1</v>
      </c>
      <c r="H41" s="38"/>
      <c r="I41" s="38"/>
      <c r="J41" s="38"/>
      <c r="K41" s="36" t="s">
        <v>1664</v>
      </c>
      <c r="L41" s="38"/>
      <c r="M41" s="38"/>
      <c r="N41" s="39"/>
      <c r="O41" s="38"/>
      <c r="BP41" s="33"/>
      <c r="BQ41" s="56"/>
      <c r="BR41" s="40" t="s">
        <v>2039</v>
      </c>
    </row>
    <row r="42" spans="1:72" s="3" customFormat="1" ht="45" x14ac:dyDescent="0.25">
      <c r="A42" s="34" t="s">
        <v>1673</v>
      </c>
      <c r="B42" s="35"/>
      <c r="C42" s="196" t="s">
        <v>2040</v>
      </c>
      <c r="D42" s="196"/>
      <c r="E42" s="196"/>
      <c r="F42" s="34" t="s">
        <v>404</v>
      </c>
      <c r="G42" s="55">
        <v>1</v>
      </c>
      <c r="H42" s="38"/>
      <c r="I42" s="38"/>
      <c r="J42" s="38"/>
      <c r="K42" s="36" t="s">
        <v>1664</v>
      </c>
      <c r="L42" s="38"/>
      <c r="M42" s="38"/>
      <c r="N42" s="39"/>
      <c r="O42" s="38"/>
      <c r="BP42" s="33"/>
      <c r="BQ42" s="56"/>
      <c r="BR42" s="40" t="s">
        <v>2040</v>
      </c>
    </row>
    <row r="43" spans="1:72" s="3" customFormat="1" ht="45" x14ac:dyDescent="0.25">
      <c r="A43" s="34" t="s">
        <v>1675</v>
      </c>
      <c r="B43" s="35"/>
      <c r="C43" s="196" t="s">
        <v>2041</v>
      </c>
      <c r="D43" s="196"/>
      <c r="E43" s="196"/>
      <c r="F43" s="34" t="s">
        <v>404</v>
      </c>
      <c r="G43" s="55">
        <v>1</v>
      </c>
      <c r="H43" s="38"/>
      <c r="I43" s="38"/>
      <c r="J43" s="38"/>
      <c r="K43" s="36" t="s">
        <v>1664</v>
      </c>
      <c r="L43" s="38"/>
      <c r="M43" s="38"/>
      <c r="N43" s="39"/>
      <c r="O43" s="38"/>
      <c r="BP43" s="33"/>
      <c r="BQ43" s="56"/>
      <c r="BR43" s="40" t="s">
        <v>2041</v>
      </c>
    </row>
    <row r="44" spans="1:72" s="3" customFormat="1" ht="22.5" x14ac:dyDescent="0.25">
      <c r="A44" s="204" t="s">
        <v>348</v>
      </c>
      <c r="B44" s="205"/>
      <c r="C44" s="205"/>
      <c r="D44" s="205"/>
      <c r="E44" s="205"/>
      <c r="F44" s="205"/>
      <c r="G44" s="205"/>
      <c r="H44" s="205"/>
      <c r="I44" s="205"/>
      <c r="J44" s="205"/>
      <c r="K44" s="206"/>
      <c r="L44" s="38">
        <v>37162.550000000003</v>
      </c>
      <c r="M44" s="38">
        <v>17044.09</v>
      </c>
      <c r="N44" s="38" t="s">
        <v>2026</v>
      </c>
      <c r="O44" s="38">
        <v>1062.46</v>
      </c>
      <c r="BS44" s="40" t="s">
        <v>348</v>
      </c>
    </row>
    <row r="45" spans="1:72" s="3" customFormat="1" ht="15" x14ac:dyDescent="0.25">
      <c r="A45" s="204" t="s">
        <v>350</v>
      </c>
      <c r="B45" s="205"/>
      <c r="C45" s="205"/>
      <c r="D45" s="205"/>
      <c r="E45" s="205"/>
      <c r="F45" s="205"/>
      <c r="G45" s="205"/>
      <c r="H45" s="205"/>
      <c r="I45" s="205"/>
      <c r="J45" s="205"/>
      <c r="K45" s="206"/>
      <c r="L45" s="38">
        <v>19615.82</v>
      </c>
      <c r="M45" s="38"/>
      <c r="N45" s="38"/>
      <c r="O45" s="38"/>
      <c r="BS45" s="40" t="s">
        <v>350</v>
      </c>
    </row>
    <row r="46" spans="1:72" s="3" customFormat="1" ht="15" x14ac:dyDescent="0.25">
      <c r="A46" s="201" t="s">
        <v>351</v>
      </c>
      <c r="B46" s="202"/>
      <c r="C46" s="202"/>
      <c r="D46" s="202"/>
      <c r="E46" s="202"/>
      <c r="F46" s="202"/>
      <c r="G46" s="202"/>
      <c r="H46" s="202"/>
      <c r="I46" s="202"/>
      <c r="J46" s="202"/>
      <c r="K46" s="203"/>
      <c r="L46" s="57"/>
      <c r="M46" s="57"/>
      <c r="N46" s="57"/>
      <c r="O46" s="57"/>
      <c r="BS46" s="40"/>
      <c r="BT46" s="2" t="s">
        <v>351</v>
      </c>
    </row>
    <row r="47" spans="1:72" s="3" customFormat="1" ht="15" x14ac:dyDescent="0.25">
      <c r="A47" s="201" t="s">
        <v>2027</v>
      </c>
      <c r="B47" s="202"/>
      <c r="C47" s="202"/>
      <c r="D47" s="202"/>
      <c r="E47" s="202"/>
      <c r="F47" s="202"/>
      <c r="G47" s="202"/>
      <c r="H47" s="202"/>
      <c r="I47" s="202"/>
      <c r="J47" s="202"/>
      <c r="K47" s="203"/>
      <c r="L47" s="57">
        <v>19615.82</v>
      </c>
      <c r="M47" s="57"/>
      <c r="N47" s="57"/>
      <c r="O47" s="57"/>
      <c r="BS47" s="40"/>
      <c r="BT47" s="2" t="s">
        <v>2027</v>
      </c>
    </row>
    <row r="48" spans="1:72" s="3" customFormat="1" ht="15" x14ac:dyDescent="0.25">
      <c r="A48" s="204" t="s">
        <v>354</v>
      </c>
      <c r="B48" s="205"/>
      <c r="C48" s="205"/>
      <c r="D48" s="205"/>
      <c r="E48" s="205"/>
      <c r="F48" s="205"/>
      <c r="G48" s="205"/>
      <c r="H48" s="205"/>
      <c r="I48" s="205"/>
      <c r="J48" s="205"/>
      <c r="K48" s="206"/>
      <c r="L48" s="38">
        <v>10313.469999999999</v>
      </c>
      <c r="M48" s="38"/>
      <c r="N48" s="38"/>
      <c r="O48" s="38"/>
      <c r="BS48" s="40" t="s">
        <v>354</v>
      </c>
    </row>
    <row r="49" spans="1:72" s="3" customFormat="1" ht="15" x14ac:dyDescent="0.25">
      <c r="A49" s="201" t="s">
        <v>351</v>
      </c>
      <c r="B49" s="202"/>
      <c r="C49" s="202"/>
      <c r="D49" s="202"/>
      <c r="E49" s="202"/>
      <c r="F49" s="202"/>
      <c r="G49" s="202"/>
      <c r="H49" s="202"/>
      <c r="I49" s="202"/>
      <c r="J49" s="202"/>
      <c r="K49" s="203"/>
      <c r="L49" s="57"/>
      <c r="M49" s="57"/>
      <c r="N49" s="57"/>
      <c r="O49" s="57"/>
      <c r="BS49" s="40"/>
      <c r="BT49" s="2" t="s">
        <v>351</v>
      </c>
    </row>
    <row r="50" spans="1:72" s="3" customFormat="1" ht="15" x14ac:dyDescent="0.25">
      <c r="A50" s="201" t="s">
        <v>2028</v>
      </c>
      <c r="B50" s="202"/>
      <c r="C50" s="202"/>
      <c r="D50" s="202"/>
      <c r="E50" s="202"/>
      <c r="F50" s="202"/>
      <c r="G50" s="202"/>
      <c r="H50" s="202"/>
      <c r="I50" s="202"/>
      <c r="J50" s="202"/>
      <c r="K50" s="203"/>
      <c r="L50" s="57">
        <v>10313.469999999999</v>
      </c>
      <c r="M50" s="57"/>
      <c r="N50" s="57"/>
      <c r="O50" s="57"/>
      <c r="BS50" s="40"/>
      <c r="BT50" s="2" t="s">
        <v>2028</v>
      </c>
    </row>
    <row r="51" spans="1:72" s="3" customFormat="1" ht="15" x14ac:dyDescent="0.25">
      <c r="A51" s="204" t="s">
        <v>357</v>
      </c>
      <c r="B51" s="205"/>
      <c r="C51" s="205"/>
      <c r="D51" s="205"/>
      <c r="E51" s="205"/>
      <c r="F51" s="205"/>
      <c r="G51" s="205"/>
      <c r="H51" s="205"/>
      <c r="I51" s="205"/>
      <c r="J51" s="205"/>
      <c r="K51" s="206"/>
      <c r="L51" s="38"/>
      <c r="M51" s="38"/>
      <c r="N51" s="38"/>
      <c r="O51" s="38"/>
      <c r="BS51" s="40" t="s">
        <v>357</v>
      </c>
    </row>
    <row r="52" spans="1:72" s="3" customFormat="1" ht="15" x14ac:dyDescent="0.25">
      <c r="A52" s="201" t="s">
        <v>358</v>
      </c>
      <c r="B52" s="202"/>
      <c r="C52" s="202"/>
      <c r="D52" s="202"/>
      <c r="E52" s="202"/>
      <c r="F52" s="202"/>
      <c r="G52" s="202"/>
      <c r="H52" s="202"/>
      <c r="I52" s="202"/>
      <c r="J52" s="202"/>
      <c r="K52" s="203"/>
      <c r="L52" s="57"/>
      <c r="M52" s="57"/>
      <c r="N52" s="57"/>
      <c r="O52" s="57"/>
      <c r="BS52" s="40"/>
      <c r="BT52" s="2" t="s">
        <v>358</v>
      </c>
    </row>
    <row r="53" spans="1:72" s="3" customFormat="1" ht="22.5" x14ac:dyDescent="0.25">
      <c r="A53" s="201" t="s">
        <v>2029</v>
      </c>
      <c r="B53" s="202"/>
      <c r="C53" s="202"/>
      <c r="D53" s="202"/>
      <c r="E53" s="202"/>
      <c r="F53" s="202"/>
      <c r="G53" s="202"/>
      <c r="H53" s="202"/>
      <c r="I53" s="202"/>
      <c r="J53" s="202"/>
      <c r="K53" s="203"/>
      <c r="L53" s="57">
        <v>37162.550000000003</v>
      </c>
      <c r="M53" s="57">
        <v>17044.09</v>
      </c>
      <c r="N53" s="57" t="s">
        <v>2026</v>
      </c>
      <c r="O53" s="57">
        <v>1062.46</v>
      </c>
      <c r="BS53" s="40"/>
      <c r="BT53" s="2" t="s">
        <v>2029</v>
      </c>
    </row>
    <row r="54" spans="1:72" s="3" customFormat="1" ht="15" x14ac:dyDescent="0.25">
      <c r="A54" s="201" t="s">
        <v>2030</v>
      </c>
      <c r="B54" s="202"/>
      <c r="C54" s="202"/>
      <c r="D54" s="202"/>
      <c r="E54" s="202"/>
      <c r="F54" s="202"/>
      <c r="G54" s="202"/>
      <c r="H54" s="202"/>
      <c r="I54" s="202"/>
      <c r="J54" s="202"/>
      <c r="K54" s="203"/>
      <c r="L54" s="57">
        <v>19615.82</v>
      </c>
      <c r="M54" s="57"/>
      <c r="N54" s="57"/>
      <c r="O54" s="57"/>
      <c r="BS54" s="40"/>
      <c r="BT54" s="2" t="s">
        <v>2030</v>
      </c>
    </row>
    <row r="55" spans="1:72" s="3" customFormat="1" ht="15" x14ac:dyDescent="0.25">
      <c r="A55" s="201" t="s">
        <v>2031</v>
      </c>
      <c r="B55" s="202"/>
      <c r="C55" s="202"/>
      <c r="D55" s="202"/>
      <c r="E55" s="202"/>
      <c r="F55" s="202"/>
      <c r="G55" s="202"/>
      <c r="H55" s="202"/>
      <c r="I55" s="202"/>
      <c r="J55" s="202"/>
      <c r="K55" s="203"/>
      <c r="L55" s="57">
        <v>10313.469999999999</v>
      </c>
      <c r="M55" s="57"/>
      <c r="N55" s="57"/>
      <c r="O55" s="57"/>
      <c r="BS55" s="40"/>
      <c r="BT55" s="2" t="s">
        <v>2031</v>
      </c>
    </row>
    <row r="56" spans="1:72" s="3" customFormat="1" ht="15" x14ac:dyDescent="0.25">
      <c r="A56" s="201" t="s">
        <v>362</v>
      </c>
      <c r="B56" s="202"/>
      <c r="C56" s="202"/>
      <c r="D56" s="202"/>
      <c r="E56" s="202"/>
      <c r="F56" s="202"/>
      <c r="G56" s="202"/>
      <c r="H56" s="202"/>
      <c r="I56" s="202"/>
      <c r="J56" s="202"/>
      <c r="K56" s="203"/>
      <c r="L56" s="57">
        <v>67091.839999999997</v>
      </c>
      <c r="M56" s="57"/>
      <c r="N56" s="57"/>
      <c r="O56" s="57"/>
      <c r="BS56" s="40"/>
      <c r="BT56" s="2" t="s">
        <v>362</v>
      </c>
    </row>
    <row r="57" spans="1:72" s="3" customFormat="1" ht="15" x14ac:dyDescent="0.25">
      <c r="A57" s="201" t="s">
        <v>367</v>
      </c>
      <c r="B57" s="202"/>
      <c r="C57" s="202"/>
      <c r="D57" s="202"/>
      <c r="E57" s="202"/>
      <c r="F57" s="202"/>
      <c r="G57" s="202"/>
      <c r="H57" s="202"/>
      <c r="I57" s="202"/>
      <c r="J57" s="202"/>
      <c r="K57" s="203"/>
      <c r="L57" s="57">
        <v>67091.839999999997</v>
      </c>
      <c r="M57" s="57"/>
      <c r="N57" s="57"/>
      <c r="O57" s="57"/>
      <c r="BS57" s="40"/>
      <c r="BT57" s="2" t="s">
        <v>367</v>
      </c>
    </row>
    <row r="58" spans="1:72" s="3" customFormat="1" ht="15" x14ac:dyDescent="0.25">
      <c r="A58" s="201" t="s">
        <v>368</v>
      </c>
      <c r="B58" s="202"/>
      <c r="C58" s="202"/>
      <c r="D58" s="202"/>
      <c r="E58" s="202"/>
      <c r="F58" s="202"/>
      <c r="G58" s="202"/>
      <c r="H58" s="202"/>
      <c r="I58" s="202"/>
      <c r="J58" s="202"/>
      <c r="K58" s="203"/>
      <c r="L58" s="57"/>
      <c r="M58" s="57"/>
      <c r="N58" s="57"/>
      <c r="O58" s="57"/>
      <c r="BS58" s="40"/>
      <c r="BT58" s="2" t="s">
        <v>368</v>
      </c>
    </row>
    <row r="59" spans="1:72" s="3" customFormat="1" ht="15" x14ac:dyDescent="0.25">
      <c r="A59" s="201" t="s">
        <v>369</v>
      </c>
      <c r="B59" s="202"/>
      <c r="C59" s="202"/>
      <c r="D59" s="202"/>
      <c r="E59" s="202"/>
      <c r="F59" s="202"/>
      <c r="G59" s="202"/>
      <c r="H59" s="202"/>
      <c r="I59" s="202"/>
      <c r="J59" s="202"/>
      <c r="K59" s="203"/>
      <c r="L59" s="57">
        <v>1062.46</v>
      </c>
      <c r="M59" s="57"/>
      <c r="N59" s="57"/>
      <c r="O59" s="57"/>
      <c r="BS59" s="40"/>
      <c r="BT59" s="2" t="s">
        <v>369</v>
      </c>
    </row>
    <row r="60" spans="1:72" s="3" customFormat="1" ht="15" x14ac:dyDescent="0.25">
      <c r="A60" s="201" t="s">
        <v>370</v>
      </c>
      <c r="B60" s="202"/>
      <c r="C60" s="202"/>
      <c r="D60" s="202"/>
      <c r="E60" s="202"/>
      <c r="F60" s="202"/>
      <c r="G60" s="202"/>
      <c r="H60" s="202"/>
      <c r="I60" s="202"/>
      <c r="J60" s="202"/>
      <c r="K60" s="203"/>
      <c r="L60" s="57">
        <v>19056</v>
      </c>
      <c r="M60" s="57"/>
      <c r="N60" s="57"/>
      <c r="O60" s="57"/>
      <c r="BS60" s="40"/>
      <c r="BT60" s="2" t="s">
        <v>370</v>
      </c>
    </row>
    <row r="61" spans="1:72" s="3" customFormat="1" ht="15" x14ac:dyDescent="0.25">
      <c r="A61" s="201" t="s">
        <v>371</v>
      </c>
      <c r="B61" s="202"/>
      <c r="C61" s="202"/>
      <c r="D61" s="202"/>
      <c r="E61" s="202"/>
      <c r="F61" s="202"/>
      <c r="G61" s="202"/>
      <c r="H61" s="202"/>
      <c r="I61" s="202"/>
      <c r="J61" s="202"/>
      <c r="K61" s="203"/>
      <c r="L61" s="57">
        <v>20222.490000000002</v>
      </c>
      <c r="M61" s="57"/>
      <c r="N61" s="57"/>
      <c r="O61" s="57"/>
      <c r="BS61" s="40"/>
      <c r="BT61" s="2" t="s">
        <v>371</v>
      </c>
    </row>
    <row r="62" spans="1:72" s="3" customFormat="1" ht="15" x14ac:dyDescent="0.25">
      <c r="A62" s="201" t="s">
        <v>372</v>
      </c>
      <c r="B62" s="202"/>
      <c r="C62" s="202"/>
      <c r="D62" s="202"/>
      <c r="E62" s="202"/>
      <c r="F62" s="202"/>
      <c r="G62" s="202"/>
      <c r="H62" s="202"/>
      <c r="I62" s="202"/>
      <c r="J62" s="202"/>
      <c r="K62" s="203"/>
      <c r="L62" s="57">
        <v>19615.82</v>
      </c>
      <c r="M62" s="57"/>
      <c r="N62" s="57"/>
      <c r="O62" s="57"/>
      <c r="BS62" s="40"/>
      <c r="BT62" s="2" t="s">
        <v>372</v>
      </c>
    </row>
    <row r="63" spans="1:72" s="3" customFormat="1" ht="15" x14ac:dyDescent="0.25">
      <c r="A63" s="201" t="s">
        <v>373</v>
      </c>
      <c r="B63" s="202"/>
      <c r="C63" s="202"/>
      <c r="D63" s="202"/>
      <c r="E63" s="202"/>
      <c r="F63" s="202"/>
      <c r="G63" s="202"/>
      <c r="H63" s="202"/>
      <c r="I63" s="202"/>
      <c r="J63" s="202"/>
      <c r="K63" s="203"/>
      <c r="L63" s="57">
        <v>10313.469999999999</v>
      </c>
      <c r="M63" s="57"/>
      <c r="N63" s="57"/>
      <c r="O63" s="57"/>
      <c r="BS63" s="40"/>
      <c r="BT63" s="2" t="s">
        <v>373</v>
      </c>
    </row>
    <row r="64" spans="1:72" s="3" customFormat="1" ht="15" x14ac:dyDescent="0.25">
      <c r="A64" s="201" t="s">
        <v>374</v>
      </c>
      <c r="B64" s="202"/>
      <c r="C64" s="202"/>
      <c r="D64" s="202"/>
      <c r="E64" s="202"/>
      <c r="F64" s="202"/>
      <c r="G64" s="202"/>
      <c r="H64" s="202"/>
      <c r="I64" s="202"/>
      <c r="J64" s="202"/>
      <c r="K64" s="203"/>
      <c r="L64" s="57">
        <f>L57*0.052</f>
        <v>3488.7756799999997</v>
      </c>
      <c r="M64" s="57"/>
      <c r="N64" s="57"/>
      <c r="O64" s="57"/>
      <c r="BS64" s="40"/>
      <c r="BT64" s="2" t="s">
        <v>374</v>
      </c>
    </row>
    <row r="65" spans="1:95" s="3" customFormat="1" ht="15" x14ac:dyDescent="0.25">
      <c r="A65" s="204" t="s">
        <v>367</v>
      </c>
      <c r="B65" s="205"/>
      <c r="C65" s="205"/>
      <c r="D65" s="205"/>
      <c r="E65" s="205"/>
      <c r="F65" s="205"/>
      <c r="G65" s="205"/>
      <c r="H65" s="205"/>
      <c r="I65" s="205"/>
      <c r="J65" s="205"/>
      <c r="K65" s="206"/>
      <c r="L65" s="38">
        <f>L57+L64</f>
        <v>70580.615680000003</v>
      </c>
      <c r="M65" s="38"/>
      <c r="N65" s="38"/>
      <c r="O65" s="38"/>
      <c r="BS65" s="40"/>
      <c r="BU65" s="40" t="s">
        <v>367</v>
      </c>
    </row>
    <row r="66" spans="1:95" s="3" customFormat="1" ht="15" x14ac:dyDescent="0.25">
      <c r="A66" s="201" t="s">
        <v>375</v>
      </c>
      <c r="B66" s="202"/>
      <c r="C66" s="202"/>
      <c r="D66" s="202"/>
      <c r="E66" s="202"/>
      <c r="F66" s="202"/>
      <c r="G66" s="202"/>
      <c r="H66" s="202"/>
      <c r="I66" s="202"/>
      <c r="J66" s="202"/>
      <c r="K66" s="203"/>
      <c r="L66" s="57">
        <f>L65*0.021</f>
        <v>1482.19292928</v>
      </c>
      <c r="M66" s="57"/>
      <c r="N66" s="57"/>
      <c r="O66" s="57"/>
      <c r="BS66" s="40"/>
      <c r="BT66" s="2" t="s">
        <v>375</v>
      </c>
      <c r="BU66" s="40"/>
    </row>
    <row r="67" spans="1:95" s="3" customFormat="1" ht="15" x14ac:dyDescent="0.25">
      <c r="A67" s="201" t="s">
        <v>376</v>
      </c>
      <c r="B67" s="202"/>
      <c r="C67" s="202"/>
      <c r="D67" s="202"/>
      <c r="E67" s="202"/>
      <c r="F67" s="202"/>
      <c r="G67" s="202"/>
      <c r="H67" s="202"/>
      <c r="I67" s="202"/>
      <c r="J67" s="202"/>
      <c r="K67" s="203"/>
      <c r="L67" s="57">
        <f>L65*0.035</f>
        <v>2470.3215488000005</v>
      </c>
      <c r="M67" s="57"/>
      <c r="N67" s="57"/>
      <c r="O67" s="57"/>
      <c r="BS67" s="40"/>
      <c r="BT67" s="2" t="s">
        <v>376</v>
      </c>
      <c r="BU67" s="40"/>
    </row>
    <row r="68" spans="1:95" s="3" customFormat="1" ht="15" x14ac:dyDescent="0.25">
      <c r="A68" s="201" t="s">
        <v>377</v>
      </c>
      <c r="B68" s="202"/>
      <c r="C68" s="202"/>
      <c r="D68" s="202"/>
      <c r="E68" s="202"/>
      <c r="F68" s="202"/>
      <c r="G68" s="202"/>
      <c r="H68" s="202"/>
      <c r="I68" s="202"/>
      <c r="J68" s="202"/>
      <c r="K68" s="203"/>
      <c r="L68" s="57">
        <f>L65*0.025</f>
        <v>1764.5153920000002</v>
      </c>
      <c r="M68" s="57"/>
      <c r="N68" s="57"/>
      <c r="O68" s="57"/>
      <c r="BS68" s="40"/>
      <c r="BT68" s="2" t="s">
        <v>377</v>
      </c>
      <c r="BU68" s="40"/>
    </row>
    <row r="69" spans="1:95" s="3" customFormat="1" ht="15" x14ac:dyDescent="0.25">
      <c r="A69" s="201" t="s">
        <v>378</v>
      </c>
      <c r="B69" s="202"/>
      <c r="C69" s="202"/>
      <c r="D69" s="202"/>
      <c r="E69" s="202"/>
      <c r="F69" s="202"/>
      <c r="G69" s="202"/>
      <c r="H69" s="202"/>
      <c r="I69" s="202"/>
      <c r="J69" s="202"/>
      <c r="K69" s="203"/>
      <c r="L69" s="57">
        <f>L65*0.02</f>
        <v>1411.6123136000001</v>
      </c>
      <c r="M69" s="57"/>
      <c r="N69" s="57"/>
      <c r="O69" s="57"/>
      <c r="BS69" s="40"/>
      <c r="BT69" s="2" t="s">
        <v>378</v>
      </c>
      <c r="BU69" s="40"/>
    </row>
    <row r="70" spans="1:95" s="3" customFormat="1" ht="15" x14ac:dyDescent="0.25">
      <c r="A70" s="204" t="s">
        <v>367</v>
      </c>
      <c r="B70" s="205"/>
      <c r="C70" s="205"/>
      <c r="D70" s="205"/>
      <c r="E70" s="205"/>
      <c r="F70" s="205"/>
      <c r="G70" s="205"/>
      <c r="H70" s="205"/>
      <c r="I70" s="205"/>
      <c r="J70" s="205"/>
      <c r="K70" s="206"/>
      <c r="L70" s="38">
        <f>L65+L66+L67+L68+L69</f>
        <v>77709.257863680003</v>
      </c>
      <c r="M70" s="38"/>
      <c r="N70" s="38"/>
      <c r="O70" s="38"/>
      <c r="BS70" s="40"/>
      <c r="BU70" s="40" t="s">
        <v>367</v>
      </c>
    </row>
    <row r="71" spans="1:95" s="3" customFormat="1" ht="15" x14ac:dyDescent="0.25">
      <c r="A71" s="201" t="s">
        <v>379</v>
      </c>
      <c r="B71" s="202"/>
      <c r="C71" s="202"/>
      <c r="D71" s="202"/>
      <c r="E71" s="202"/>
      <c r="F71" s="202"/>
      <c r="G71" s="202"/>
      <c r="H71" s="202"/>
      <c r="I71" s="202"/>
      <c r="J71" s="202"/>
      <c r="K71" s="203"/>
      <c r="L71" s="57">
        <f>L70*0.03</f>
        <v>2331.2777359103998</v>
      </c>
      <c r="M71" s="57"/>
      <c r="N71" s="57"/>
      <c r="O71" s="57"/>
      <c r="BS71" s="40"/>
      <c r="BT71" s="2" t="s">
        <v>379</v>
      </c>
      <c r="BU71" s="40"/>
    </row>
    <row r="72" spans="1:95" s="3" customFormat="1" ht="15" x14ac:dyDescent="0.25">
      <c r="A72" s="204" t="s">
        <v>2240</v>
      </c>
      <c r="B72" s="205"/>
      <c r="C72" s="205"/>
      <c r="D72" s="205"/>
      <c r="E72" s="205"/>
      <c r="F72" s="205"/>
      <c r="G72" s="205"/>
      <c r="H72" s="205"/>
      <c r="I72" s="205"/>
      <c r="J72" s="205"/>
      <c r="K72" s="206"/>
      <c r="L72" s="38">
        <f>L70+L71</f>
        <v>80040.535599590396</v>
      </c>
      <c r="M72" s="38"/>
      <c r="N72" s="38"/>
      <c r="O72" s="38"/>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t="s">
        <v>380</v>
      </c>
      <c r="BV72" s="67"/>
      <c r="BW72" s="67"/>
    </row>
    <row r="73" spans="1:95" s="115" customFormat="1" ht="15" customHeight="1" x14ac:dyDescent="0.25">
      <c r="A73" s="209" t="s">
        <v>945</v>
      </c>
      <c r="B73" s="209"/>
      <c r="C73" s="209"/>
      <c r="D73" s="209"/>
      <c r="E73" s="209"/>
      <c r="F73" s="209"/>
      <c r="G73" s="209"/>
      <c r="H73" s="209"/>
      <c r="I73" s="209"/>
      <c r="J73" s="209"/>
      <c r="K73" s="209"/>
      <c r="L73" s="112">
        <f>L59*1.052*1.021*1.035*1.025*1.02*1.03</f>
        <v>1271.9079505663287</v>
      </c>
      <c r="M73" s="113"/>
      <c r="N73" s="114"/>
      <c r="O73" s="114"/>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CG73" s="116"/>
      <c r="CI73" s="116" t="s">
        <v>380</v>
      </c>
      <c r="CK73" s="117"/>
      <c r="CL73" s="118"/>
      <c r="CM73" s="118"/>
      <c r="CN73" s="118"/>
      <c r="CO73" s="118"/>
      <c r="CP73" s="118"/>
      <c r="CQ73" s="118"/>
    </row>
    <row r="74" spans="1:95" s="115" customFormat="1" ht="15" customHeight="1" x14ac:dyDescent="0.25">
      <c r="A74" s="209" t="s">
        <v>2237</v>
      </c>
      <c r="B74" s="209"/>
      <c r="C74" s="209"/>
      <c r="D74" s="209"/>
      <c r="E74" s="209"/>
      <c r="F74" s="209"/>
      <c r="G74" s="209"/>
      <c r="H74" s="209"/>
      <c r="I74" s="209"/>
      <c r="J74" s="209"/>
      <c r="K74" s="209"/>
      <c r="L74" s="112">
        <f>L72-L73</f>
        <v>78768.627649024071</v>
      </c>
      <c r="M74" s="113"/>
      <c r="N74" s="114"/>
      <c r="O74" s="114"/>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CG74" s="116"/>
      <c r="CI74" s="116" t="s">
        <v>380</v>
      </c>
      <c r="CK74" s="117"/>
      <c r="CL74" s="118"/>
      <c r="CM74" s="118"/>
      <c r="CN74" s="118"/>
      <c r="CO74" s="118"/>
      <c r="CP74" s="118"/>
      <c r="CQ74" s="118"/>
    </row>
    <row r="75" spans="1:95" s="67" customFormat="1" ht="15" customHeight="1" x14ac:dyDescent="0.25">
      <c r="A75" s="210" t="s">
        <v>2238</v>
      </c>
      <c r="B75" s="211"/>
      <c r="C75" s="211"/>
      <c r="D75" s="211"/>
      <c r="E75" s="211"/>
      <c r="F75" s="211"/>
      <c r="G75" s="211"/>
      <c r="H75" s="211"/>
      <c r="I75" s="211"/>
      <c r="J75" s="211"/>
      <c r="K75" s="212"/>
      <c r="L75" s="119">
        <f>'02-03-01_СМР_Каб.жур'!L272</f>
        <v>1</v>
      </c>
      <c r="M75" s="88"/>
      <c r="N75" s="120"/>
      <c r="O75" s="88"/>
      <c r="CG75" s="98"/>
      <c r="CH75" s="105" t="s">
        <v>379</v>
      </c>
      <c r="CI75" s="98"/>
      <c r="CK75" s="121"/>
    </row>
    <row r="76" spans="1:95" s="67" customFormat="1" ht="28.5" customHeight="1" x14ac:dyDescent="0.25">
      <c r="A76" s="213" t="s">
        <v>2239</v>
      </c>
      <c r="B76" s="213"/>
      <c r="C76" s="213"/>
      <c r="D76" s="213"/>
      <c r="E76" s="213"/>
      <c r="F76" s="213"/>
      <c r="G76" s="213"/>
      <c r="H76" s="213"/>
      <c r="I76" s="213"/>
      <c r="J76" s="213"/>
      <c r="K76" s="213"/>
      <c r="L76" s="122">
        <f>L73+L74*L75</f>
        <v>80040.535599590396</v>
      </c>
      <c r="M76" s="123"/>
      <c r="N76" s="102"/>
      <c r="O76" s="102"/>
      <c r="CG76" s="98"/>
      <c r="CI76" s="98" t="s">
        <v>380</v>
      </c>
      <c r="CK76" s="124"/>
    </row>
    <row r="77" spans="1:95" s="67" customFormat="1" ht="15" customHeight="1" x14ac:dyDescent="0.25">
      <c r="A77" s="214" t="s">
        <v>381</v>
      </c>
      <c r="B77" s="214"/>
      <c r="C77" s="214"/>
      <c r="D77" s="214"/>
      <c r="E77" s="214"/>
      <c r="F77" s="214"/>
      <c r="G77" s="214"/>
      <c r="H77" s="214"/>
      <c r="I77" s="214"/>
      <c r="J77" s="214"/>
      <c r="K77" s="214"/>
      <c r="L77" s="125">
        <f>L76*0.2</f>
        <v>16008.107119918081</v>
      </c>
      <c r="M77" s="88"/>
      <c r="N77" s="88"/>
      <c r="O77" s="88"/>
      <c r="CG77" s="98"/>
      <c r="CH77" s="105" t="s">
        <v>381</v>
      </c>
      <c r="CI77" s="98"/>
    </row>
    <row r="78" spans="1:95" s="67" customFormat="1" ht="15" customHeight="1" x14ac:dyDescent="0.25">
      <c r="A78" s="213" t="s">
        <v>382</v>
      </c>
      <c r="B78" s="213"/>
      <c r="C78" s="213"/>
      <c r="D78" s="213"/>
      <c r="E78" s="213"/>
      <c r="F78" s="213"/>
      <c r="G78" s="213"/>
      <c r="H78" s="213"/>
      <c r="I78" s="213"/>
      <c r="J78" s="213"/>
      <c r="K78" s="213"/>
      <c r="L78" s="126">
        <f>L76+L77</f>
        <v>96048.642719508469</v>
      </c>
      <c r="M78" s="102"/>
      <c r="N78" s="102"/>
      <c r="O78" s="102"/>
      <c r="S78" s="67">
        <v>117</v>
      </c>
      <c r="CG78" s="98"/>
      <c r="CI78" s="98"/>
      <c r="CJ78" s="98" t="s">
        <v>382</v>
      </c>
      <c r="CM78" s="121"/>
    </row>
    <row r="79" spans="1:95" s="16" customFormat="1" ht="12.75" customHeight="1" x14ac:dyDescent="0.2">
      <c r="A79" s="207"/>
      <c r="B79" s="207"/>
      <c r="C79" s="207"/>
      <c r="D79" s="207"/>
      <c r="E79" s="207"/>
      <c r="F79" s="207"/>
      <c r="G79" s="207"/>
      <c r="H79" s="207"/>
      <c r="I79" s="207"/>
      <c r="J79" s="207"/>
      <c r="K79" s="207"/>
      <c r="L79" s="207"/>
      <c r="M79" s="207"/>
      <c r="N79" s="207"/>
      <c r="O79" s="207"/>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95" s="16" customFormat="1" ht="12.75" customHeight="1" x14ac:dyDescent="0.2">
      <c r="A80" s="208"/>
      <c r="B80" s="208"/>
      <c r="C80" s="208"/>
      <c r="D80" s="208"/>
      <c r="E80" s="208"/>
      <c r="F80" s="208"/>
      <c r="G80" s="208"/>
      <c r="H80" s="208"/>
      <c r="I80" s="208"/>
      <c r="J80" s="208"/>
      <c r="K80" s="208"/>
      <c r="L80" s="208"/>
      <c r="M80" s="208"/>
      <c r="N80" s="208"/>
      <c r="O80" s="208"/>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2.75" customHeight="1" x14ac:dyDescent="0.2">
      <c r="A81" s="207" t="s">
        <v>2241</v>
      </c>
      <c r="B81" s="207"/>
      <c r="C81" s="207"/>
      <c r="D81" s="207"/>
      <c r="E81" s="207"/>
      <c r="F81" s="207"/>
      <c r="G81" s="207"/>
      <c r="H81" s="207"/>
      <c r="I81" s="207"/>
      <c r="J81" s="207"/>
      <c r="K81" s="207"/>
      <c r="L81" s="207"/>
      <c r="M81" s="207"/>
      <c r="N81" s="207"/>
      <c r="O81" s="207"/>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16" customFormat="1" ht="12.75" customHeight="1" x14ac:dyDescent="0.2">
      <c r="A82" s="208" t="s">
        <v>383</v>
      </c>
      <c r="B82" s="208"/>
      <c r="C82" s="208"/>
      <c r="D82" s="208"/>
      <c r="E82" s="208"/>
      <c r="F82" s="208"/>
      <c r="G82" s="208"/>
      <c r="H82" s="208"/>
      <c r="I82" s="208"/>
      <c r="J82" s="208"/>
      <c r="K82" s="208"/>
      <c r="L82" s="208"/>
      <c r="M82" s="208"/>
      <c r="N82" s="208"/>
      <c r="O82" s="208"/>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74" s="16" customFormat="1" ht="13.5" customHeight="1" x14ac:dyDescent="0.25">
      <c r="A83" s="14"/>
      <c r="B83" s="14"/>
      <c r="C83" s="14"/>
      <c r="D83" s="14"/>
      <c r="E83" s="14"/>
      <c r="F83" s="14"/>
      <c r="G83" s="14"/>
      <c r="H83" s="60"/>
      <c r="I83" s="10"/>
      <c r="J83" s="10"/>
      <c r="K83" s="10"/>
      <c r="L83" s="10"/>
      <c r="M83" s="14"/>
      <c r="N83" s="14"/>
      <c r="O83" s="14"/>
      <c r="P83" s="3"/>
      <c r="Q83" s="3"/>
      <c r="R83" s="3"/>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2.75" customHeight="1" x14ac:dyDescent="0.2">
      <c r="A84" s="207" t="s">
        <v>384</v>
      </c>
      <c r="B84" s="207"/>
      <c r="C84" s="207"/>
      <c r="D84" s="207"/>
      <c r="E84" s="207"/>
      <c r="F84" s="207"/>
      <c r="G84" s="207"/>
      <c r="H84" s="207"/>
      <c r="I84" s="207"/>
      <c r="J84" s="207"/>
      <c r="K84" s="207"/>
      <c r="L84" s="207"/>
      <c r="M84" s="207"/>
      <c r="N84" s="207"/>
      <c r="O84" s="207"/>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2.75" customHeight="1" x14ac:dyDescent="0.2">
      <c r="A85" s="208" t="s">
        <v>383</v>
      </c>
      <c r="B85" s="208"/>
      <c r="C85" s="208"/>
      <c r="D85" s="208"/>
      <c r="E85" s="208"/>
      <c r="F85" s="208"/>
      <c r="G85" s="208"/>
      <c r="H85" s="208"/>
      <c r="I85" s="208"/>
      <c r="J85" s="208"/>
      <c r="K85" s="208"/>
      <c r="L85" s="208"/>
      <c r="M85" s="208"/>
      <c r="N85" s="208"/>
      <c r="O85" s="208"/>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3" customFormat="1" ht="15" x14ac:dyDescent="0.25">
      <c r="A87" s="4"/>
      <c r="B87" s="4"/>
      <c r="C87" s="4"/>
      <c r="D87" s="4"/>
      <c r="E87" s="4"/>
      <c r="F87" s="4"/>
      <c r="G87" s="4"/>
      <c r="H87" s="14"/>
      <c r="I87" s="61"/>
      <c r="J87" s="61"/>
      <c r="K87" s="61"/>
      <c r="L87" s="61"/>
      <c r="M87" s="4"/>
      <c r="N87" s="4"/>
      <c r="O87" s="4"/>
    </row>
  </sheetData>
  <mergeCells count="79">
    <mergeCell ref="A81:O81"/>
    <mergeCell ref="A82:O82"/>
    <mergeCell ref="A84:O84"/>
    <mergeCell ref="A85:O85"/>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3:E33"/>
    <mergeCell ref="C34:E34"/>
    <mergeCell ref="C39:E39"/>
    <mergeCell ref="C40:E40"/>
    <mergeCell ref="C41:E41"/>
    <mergeCell ref="C42:E42"/>
    <mergeCell ref="C43:E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80:O80"/>
    <mergeCell ref="A73:K73"/>
    <mergeCell ref="A74:K74"/>
    <mergeCell ref="A79:O79"/>
    <mergeCell ref="A75:K75"/>
    <mergeCell ref="A76:K76"/>
    <mergeCell ref="A77:K77"/>
    <mergeCell ref="A78:K78"/>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Q87"/>
  <sheetViews>
    <sheetView topLeftCell="A61" workbookViewId="0">
      <selection activeCell="L75" sqref="L7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2012</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2013</v>
      </c>
      <c r="B13" s="171"/>
      <c r="C13" s="171"/>
      <c r="D13" s="171"/>
      <c r="E13" s="171"/>
      <c r="F13" s="171"/>
      <c r="G13" s="171"/>
      <c r="H13" s="171"/>
      <c r="I13" s="171"/>
      <c r="J13" s="171"/>
      <c r="K13" s="171"/>
      <c r="L13" s="171"/>
      <c r="M13" s="171"/>
      <c r="N13" s="171"/>
      <c r="O13" s="171"/>
      <c r="AQ13" s="12" t="s">
        <v>2013</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2014</v>
      </c>
      <c r="D15" s="178"/>
      <c r="E15" s="178"/>
      <c r="F15" s="178"/>
      <c r="G15" s="178"/>
      <c r="H15" s="15"/>
      <c r="I15" s="15"/>
      <c r="J15" s="15"/>
      <c r="K15" s="15"/>
      <c r="L15" s="15"/>
      <c r="M15" s="15"/>
      <c r="N15" s="15"/>
      <c r="O15" s="15"/>
    </row>
    <row r="16" spans="1:57" s="3" customFormat="1" ht="12.75" customHeight="1" x14ac:dyDescent="0.25">
      <c r="B16" s="16" t="s">
        <v>12</v>
      </c>
      <c r="C16" s="16"/>
      <c r="D16" s="17"/>
      <c r="E16" s="18">
        <v>96.049000000000007</v>
      </c>
      <c r="F16" s="19" t="s">
        <v>13</v>
      </c>
      <c r="H16" s="16"/>
      <c r="I16" s="16"/>
      <c r="J16" s="16"/>
      <c r="K16" s="16"/>
      <c r="L16" s="16"/>
      <c r="M16" s="20"/>
      <c r="N16" s="20"/>
      <c r="O16" s="16"/>
    </row>
    <row r="17" spans="1:70" s="3" customFormat="1" ht="12.75" customHeight="1" x14ac:dyDescent="0.25">
      <c r="B17" s="16" t="s">
        <v>14</v>
      </c>
      <c r="D17" s="17"/>
      <c r="E17" s="18">
        <v>67.091999999999999</v>
      </c>
      <c r="F17" s="19" t="s">
        <v>13</v>
      </c>
      <c r="H17" s="16"/>
      <c r="I17" s="16"/>
      <c r="J17" s="16"/>
      <c r="K17" s="16"/>
      <c r="L17" s="16"/>
      <c r="M17" s="20"/>
      <c r="N17" s="20"/>
      <c r="O17" s="16"/>
    </row>
    <row r="18" spans="1:70" s="3" customFormat="1" ht="12.75" customHeight="1" x14ac:dyDescent="0.25">
      <c r="B18" s="16" t="s">
        <v>15</v>
      </c>
      <c r="C18" s="16"/>
      <c r="D18" s="17"/>
      <c r="E18" s="18">
        <v>20.222000000000001</v>
      </c>
      <c r="F18" s="19" t="s">
        <v>13</v>
      </c>
      <c r="H18" s="16"/>
      <c r="J18" s="16"/>
      <c r="K18" s="16"/>
      <c r="L18" s="16"/>
      <c r="M18" s="21"/>
      <c r="N18" s="5"/>
      <c r="O18" s="22"/>
    </row>
    <row r="19" spans="1:70" s="3" customFormat="1" ht="12.75" customHeight="1" x14ac:dyDescent="0.25">
      <c r="B19" s="16" t="s">
        <v>16</v>
      </c>
      <c r="C19" s="16"/>
      <c r="D19" s="23"/>
      <c r="E19" s="18">
        <v>40.24</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2015</v>
      </c>
      <c r="B28" s="198"/>
      <c r="C28" s="198"/>
      <c r="D28" s="198"/>
      <c r="E28" s="198"/>
      <c r="F28" s="198"/>
      <c r="G28" s="198"/>
      <c r="H28" s="198"/>
      <c r="I28" s="198"/>
      <c r="J28" s="198"/>
      <c r="K28" s="198"/>
      <c r="L28" s="198"/>
      <c r="M28" s="198"/>
      <c r="N28" s="198"/>
      <c r="O28" s="199"/>
      <c r="BP28" s="33"/>
      <c r="BQ28" s="56" t="s">
        <v>2015</v>
      </c>
    </row>
    <row r="29" spans="1:70" s="3" customFormat="1" ht="67.5" x14ac:dyDescent="0.25">
      <c r="A29" s="34" t="s">
        <v>34</v>
      </c>
      <c r="B29" s="35" t="s">
        <v>1843</v>
      </c>
      <c r="C29" s="196" t="s">
        <v>1844</v>
      </c>
      <c r="D29" s="196"/>
      <c r="E29" s="196"/>
      <c r="F29" s="34" t="s">
        <v>1711</v>
      </c>
      <c r="G29" s="54">
        <v>0.8</v>
      </c>
      <c r="H29" s="38" t="s">
        <v>1845</v>
      </c>
      <c r="I29" s="38" t="s">
        <v>1846</v>
      </c>
      <c r="J29" s="38">
        <v>190.63</v>
      </c>
      <c r="K29" s="36" t="s">
        <v>40</v>
      </c>
      <c r="L29" s="38">
        <v>5953.85</v>
      </c>
      <c r="M29" s="38">
        <v>2747.24</v>
      </c>
      <c r="N29" s="39" t="s">
        <v>1847</v>
      </c>
      <c r="O29" s="38">
        <v>152.51</v>
      </c>
      <c r="BP29" s="33"/>
      <c r="BQ29" s="56"/>
      <c r="BR29" s="40" t="s">
        <v>1844</v>
      </c>
    </row>
    <row r="30" spans="1:70" s="3" customFormat="1" ht="15" x14ac:dyDescent="0.25">
      <c r="A30" s="46"/>
      <c r="B30" s="47"/>
      <c r="C30" s="47"/>
      <c r="D30" s="47"/>
      <c r="E30" s="48" t="s">
        <v>1848</v>
      </c>
      <c r="F30" s="48"/>
      <c r="G30" s="49"/>
      <c r="H30" s="50"/>
      <c r="I30" s="17"/>
      <c r="J30" s="17"/>
      <c r="K30" s="17"/>
      <c r="L30" s="51">
        <v>3158.02</v>
      </c>
      <c r="M30" s="52"/>
      <c r="N30" s="52"/>
      <c r="O30" s="53"/>
      <c r="BP30" s="33"/>
      <c r="BQ30" s="56"/>
      <c r="BR30" s="40"/>
    </row>
    <row r="31" spans="1:70" s="3" customFormat="1" ht="15" x14ac:dyDescent="0.25">
      <c r="A31" s="46"/>
      <c r="B31" s="47"/>
      <c r="C31" s="47"/>
      <c r="D31" s="47"/>
      <c r="E31" s="48" t="s">
        <v>1849</v>
      </c>
      <c r="F31" s="48"/>
      <c r="G31" s="49"/>
      <c r="H31" s="50"/>
      <c r="I31" s="17"/>
      <c r="J31" s="17"/>
      <c r="K31" s="17"/>
      <c r="L31" s="51">
        <v>1660.4</v>
      </c>
      <c r="M31" s="52"/>
      <c r="N31" s="52"/>
      <c r="O31" s="53"/>
      <c r="BP31" s="33"/>
      <c r="BQ31" s="56"/>
      <c r="BR31" s="40"/>
    </row>
    <row r="32" spans="1:70" s="3" customFormat="1" ht="15" x14ac:dyDescent="0.25">
      <c r="A32" s="46"/>
      <c r="B32" s="47"/>
      <c r="C32" s="47"/>
      <c r="D32" s="47"/>
      <c r="E32" s="48" t="s">
        <v>45</v>
      </c>
      <c r="F32" s="48"/>
      <c r="G32" s="49"/>
      <c r="H32" s="50"/>
      <c r="I32" s="17"/>
      <c r="J32" s="17"/>
      <c r="K32" s="17"/>
      <c r="L32" s="51">
        <v>10772.27</v>
      </c>
      <c r="M32" s="52"/>
      <c r="N32" s="52"/>
      <c r="O32" s="53"/>
      <c r="BP32" s="33"/>
      <c r="BQ32" s="56"/>
      <c r="BR32" s="40"/>
    </row>
    <row r="33" spans="1:72" s="3" customFormat="1" ht="45" x14ac:dyDescent="0.25">
      <c r="A33" s="34" t="s">
        <v>1662</v>
      </c>
      <c r="B33" s="35"/>
      <c r="C33" s="196" t="s">
        <v>2016</v>
      </c>
      <c r="D33" s="196"/>
      <c r="E33" s="196"/>
      <c r="F33" s="34" t="s">
        <v>404</v>
      </c>
      <c r="G33" s="55">
        <v>1</v>
      </c>
      <c r="H33" s="38"/>
      <c r="I33" s="38"/>
      <c r="J33" s="38"/>
      <c r="K33" s="36" t="s">
        <v>1664</v>
      </c>
      <c r="L33" s="38"/>
      <c r="M33" s="38"/>
      <c r="N33" s="39"/>
      <c r="O33" s="38"/>
      <c r="BP33" s="33"/>
      <c r="BQ33" s="56"/>
      <c r="BR33" s="40" t="s">
        <v>2016</v>
      </c>
    </row>
    <row r="34" spans="1:72" s="3" customFormat="1" ht="67.5" x14ac:dyDescent="0.25">
      <c r="A34" s="34" t="s">
        <v>55</v>
      </c>
      <c r="B34" s="35" t="s">
        <v>1709</v>
      </c>
      <c r="C34" s="196" t="s">
        <v>1710</v>
      </c>
      <c r="D34" s="196"/>
      <c r="E34" s="196"/>
      <c r="F34" s="34" t="s">
        <v>1711</v>
      </c>
      <c r="G34" s="55">
        <v>5</v>
      </c>
      <c r="H34" s="38" t="s">
        <v>1712</v>
      </c>
      <c r="I34" s="38" t="s">
        <v>1713</v>
      </c>
      <c r="J34" s="38">
        <v>181.99</v>
      </c>
      <c r="K34" s="36" t="s">
        <v>40</v>
      </c>
      <c r="L34" s="38">
        <v>31208.7</v>
      </c>
      <c r="M34" s="38">
        <v>14296.85</v>
      </c>
      <c r="N34" s="39" t="s">
        <v>2017</v>
      </c>
      <c r="O34" s="38">
        <v>909.95</v>
      </c>
      <c r="BP34" s="33"/>
      <c r="BQ34" s="56"/>
      <c r="BR34" s="40" t="s">
        <v>1710</v>
      </c>
    </row>
    <row r="35" spans="1:72" s="3" customFormat="1" ht="15" x14ac:dyDescent="0.25">
      <c r="A35" s="41"/>
      <c r="B35" s="42"/>
      <c r="C35" s="43" t="s">
        <v>2018</v>
      </c>
      <c r="D35" s="44"/>
      <c r="E35" s="44"/>
      <c r="F35" s="44"/>
      <c r="G35" s="44"/>
      <c r="H35" s="44"/>
      <c r="I35" s="44"/>
      <c r="J35" s="44"/>
      <c r="K35" s="44"/>
      <c r="L35" s="44"/>
      <c r="M35" s="44"/>
      <c r="N35" s="44"/>
      <c r="O35" s="45"/>
      <c r="BP35" s="33"/>
      <c r="BQ35" s="56"/>
      <c r="BR35" s="40"/>
    </row>
    <row r="36" spans="1:72" s="3" customFormat="1" ht="15" x14ac:dyDescent="0.25">
      <c r="A36" s="46"/>
      <c r="B36" s="47"/>
      <c r="C36" s="47"/>
      <c r="D36" s="47"/>
      <c r="E36" s="48" t="s">
        <v>2019</v>
      </c>
      <c r="F36" s="48"/>
      <c r="G36" s="49"/>
      <c r="H36" s="50"/>
      <c r="I36" s="17"/>
      <c r="J36" s="17"/>
      <c r="K36" s="17"/>
      <c r="L36" s="51">
        <v>16457.8</v>
      </c>
      <c r="M36" s="52"/>
      <c r="N36" s="52"/>
      <c r="O36" s="53"/>
      <c r="BP36" s="33"/>
      <c r="BQ36" s="56"/>
      <c r="BR36" s="40"/>
    </row>
    <row r="37" spans="1:72" s="3" customFormat="1" ht="15" x14ac:dyDescent="0.25">
      <c r="A37" s="46"/>
      <c r="B37" s="47"/>
      <c r="C37" s="47"/>
      <c r="D37" s="47"/>
      <c r="E37" s="48" t="s">
        <v>2020</v>
      </c>
      <c r="F37" s="48"/>
      <c r="G37" s="49"/>
      <c r="H37" s="50"/>
      <c r="I37" s="17"/>
      <c r="J37" s="17"/>
      <c r="K37" s="17"/>
      <c r="L37" s="51">
        <v>8653.07</v>
      </c>
      <c r="M37" s="52"/>
      <c r="N37" s="52"/>
      <c r="O37" s="53"/>
      <c r="BP37" s="33"/>
      <c r="BQ37" s="56"/>
      <c r="BR37" s="40"/>
    </row>
    <row r="38" spans="1:72" s="3" customFormat="1" ht="15" x14ac:dyDescent="0.25">
      <c r="A38" s="46"/>
      <c r="B38" s="47"/>
      <c r="C38" s="47"/>
      <c r="D38" s="47"/>
      <c r="E38" s="48" t="s">
        <v>45</v>
      </c>
      <c r="F38" s="48"/>
      <c r="G38" s="49"/>
      <c r="H38" s="50"/>
      <c r="I38" s="17"/>
      <c r="J38" s="17"/>
      <c r="K38" s="17"/>
      <c r="L38" s="51">
        <v>56319.57</v>
      </c>
      <c r="M38" s="52"/>
      <c r="N38" s="52"/>
      <c r="O38" s="53"/>
      <c r="BP38" s="33"/>
      <c r="BQ38" s="56"/>
      <c r="BR38" s="40"/>
    </row>
    <row r="39" spans="1:72" s="3" customFormat="1" ht="45" x14ac:dyDescent="0.25">
      <c r="A39" s="34" t="s">
        <v>1667</v>
      </c>
      <c r="B39" s="35"/>
      <c r="C39" s="196" t="s">
        <v>2021</v>
      </c>
      <c r="D39" s="196"/>
      <c r="E39" s="196"/>
      <c r="F39" s="34" t="s">
        <v>404</v>
      </c>
      <c r="G39" s="55">
        <v>1</v>
      </c>
      <c r="H39" s="38"/>
      <c r="I39" s="38"/>
      <c r="J39" s="38"/>
      <c r="K39" s="36" t="s">
        <v>1664</v>
      </c>
      <c r="L39" s="38"/>
      <c r="M39" s="38"/>
      <c r="N39" s="39"/>
      <c r="O39" s="38"/>
      <c r="BP39" s="33"/>
      <c r="BQ39" s="56"/>
      <c r="BR39" s="40" t="s">
        <v>2021</v>
      </c>
    </row>
    <row r="40" spans="1:72" s="3" customFormat="1" ht="45" x14ac:dyDescent="0.25">
      <c r="A40" s="34" t="s">
        <v>1669</v>
      </c>
      <c r="B40" s="35"/>
      <c r="C40" s="196" t="s">
        <v>2022</v>
      </c>
      <c r="D40" s="196"/>
      <c r="E40" s="196"/>
      <c r="F40" s="34" t="s">
        <v>404</v>
      </c>
      <c r="G40" s="55">
        <v>1</v>
      </c>
      <c r="H40" s="38"/>
      <c r="I40" s="38"/>
      <c r="J40" s="38"/>
      <c r="K40" s="36" t="s">
        <v>1664</v>
      </c>
      <c r="L40" s="38"/>
      <c r="M40" s="38"/>
      <c r="N40" s="39"/>
      <c r="O40" s="38"/>
      <c r="BP40" s="33"/>
      <c r="BQ40" s="56"/>
      <c r="BR40" s="40" t="s">
        <v>2022</v>
      </c>
    </row>
    <row r="41" spans="1:72" s="3" customFormat="1" ht="45" x14ac:dyDescent="0.25">
      <c r="A41" s="34" t="s">
        <v>1671</v>
      </c>
      <c r="B41" s="35"/>
      <c r="C41" s="196" t="s">
        <v>2023</v>
      </c>
      <c r="D41" s="196"/>
      <c r="E41" s="196"/>
      <c r="F41" s="34" t="s">
        <v>404</v>
      </c>
      <c r="G41" s="55">
        <v>1</v>
      </c>
      <c r="H41" s="38"/>
      <c r="I41" s="38"/>
      <c r="J41" s="38"/>
      <c r="K41" s="36" t="s">
        <v>1664</v>
      </c>
      <c r="L41" s="38"/>
      <c r="M41" s="38"/>
      <c r="N41" s="39"/>
      <c r="O41" s="38"/>
      <c r="BP41" s="33"/>
      <c r="BQ41" s="56"/>
      <c r="BR41" s="40" t="s">
        <v>2023</v>
      </c>
    </row>
    <row r="42" spans="1:72" s="3" customFormat="1" ht="45" x14ac:dyDescent="0.25">
      <c r="A42" s="34" t="s">
        <v>1673</v>
      </c>
      <c r="B42" s="35"/>
      <c r="C42" s="196" t="s">
        <v>2024</v>
      </c>
      <c r="D42" s="196"/>
      <c r="E42" s="196"/>
      <c r="F42" s="34" t="s">
        <v>404</v>
      </c>
      <c r="G42" s="55">
        <v>1</v>
      </c>
      <c r="H42" s="38"/>
      <c r="I42" s="38"/>
      <c r="J42" s="38"/>
      <c r="K42" s="36" t="s">
        <v>1664</v>
      </c>
      <c r="L42" s="38"/>
      <c r="M42" s="38"/>
      <c r="N42" s="39"/>
      <c r="O42" s="38"/>
      <c r="BP42" s="33"/>
      <c r="BQ42" s="56"/>
      <c r="BR42" s="40" t="s">
        <v>2024</v>
      </c>
    </row>
    <row r="43" spans="1:72" s="3" customFormat="1" ht="45" x14ac:dyDescent="0.25">
      <c r="A43" s="34" t="s">
        <v>1675</v>
      </c>
      <c r="B43" s="35"/>
      <c r="C43" s="196" t="s">
        <v>2025</v>
      </c>
      <c r="D43" s="196"/>
      <c r="E43" s="196"/>
      <c r="F43" s="34" t="s">
        <v>404</v>
      </c>
      <c r="G43" s="55">
        <v>1</v>
      </c>
      <c r="H43" s="38"/>
      <c r="I43" s="38"/>
      <c r="J43" s="38"/>
      <c r="K43" s="36" t="s">
        <v>1664</v>
      </c>
      <c r="L43" s="38"/>
      <c r="M43" s="38"/>
      <c r="N43" s="39"/>
      <c r="O43" s="38"/>
      <c r="BP43" s="33"/>
      <c r="BQ43" s="56"/>
      <c r="BR43" s="40" t="s">
        <v>2025</v>
      </c>
    </row>
    <row r="44" spans="1:72" s="3" customFormat="1" ht="22.5" x14ac:dyDescent="0.25">
      <c r="A44" s="204" t="s">
        <v>348</v>
      </c>
      <c r="B44" s="205"/>
      <c r="C44" s="205"/>
      <c r="D44" s="205"/>
      <c r="E44" s="205"/>
      <c r="F44" s="205"/>
      <c r="G44" s="205"/>
      <c r="H44" s="205"/>
      <c r="I44" s="205"/>
      <c r="J44" s="205"/>
      <c r="K44" s="206"/>
      <c r="L44" s="38">
        <v>37162.550000000003</v>
      </c>
      <c r="M44" s="38">
        <v>17044.09</v>
      </c>
      <c r="N44" s="38" t="s">
        <v>2026</v>
      </c>
      <c r="O44" s="38">
        <v>1062.46</v>
      </c>
      <c r="BS44" s="40" t="s">
        <v>348</v>
      </c>
    </row>
    <row r="45" spans="1:72" s="3" customFormat="1" ht="15" x14ac:dyDescent="0.25">
      <c r="A45" s="204" t="s">
        <v>350</v>
      </c>
      <c r="B45" s="205"/>
      <c r="C45" s="205"/>
      <c r="D45" s="205"/>
      <c r="E45" s="205"/>
      <c r="F45" s="205"/>
      <c r="G45" s="205"/>
      <c r="H45" s="205"/>
      <c r="I45" s="205"/>
      <c r="J45" s="205"/>
      <c r="K45" s="206"/>
      <c r="L45" s="38">
        <v>19615.82</v>
      </c>
      <c r="M45" s="38"/>
      <c r="N45" s="38"/>
      <c r="O45" s="38"/>
      <c r="BS45" s="40" t="s">
        <v>350</v>
      </c>
    </row>
    <row r="46" spans="1:72" s="3" customFormat="1" ht="15" x14ac:dyDescent="0.25">
      <c r="A46" s="201" t="s">
        <v>351</v>
      </c>
      <c r="B46" s="202"/>
      <c r="C46" s="202"/>
      <c r="D46" s="202"/>
      <c r="E46" s="202"/>
      <c r="F46" s="202"/>
      <c r="G46" s="202"/>
      <c r="H46" s="202"/>
      <c r="I46" s="202"/>
      <c r="J46" s="202"/>
      <c r="K46" s="203"/>
      <c r="L46" s="57"/>
      <c r="M46" s="57"/>
      <c r="N46" s="57"/>
      <c r="O46" s="57"/>
      <c r="BS46" s="40"/>
      <c r="BT46" s="2" t="s">
        <v>351</v>
      </c>
    </row>
    <row r="47" spans="1:72" s="3" customFormat="1" ht="15" x14ac:dyDescent="0.25">
      <c r="A47" s="201" t="s">
        <v>2027</v>
      </c>
      <c r="B47" s="202"/>
      <c r="C47" s="202"/>
      <c r="D47" s="202"/>
      <c r="E47" s="202"/>
      <c r="F47" s="202"/>
      <c r="G47" s="202"/>
      <c r="H47" s="202"/>
      <c r="I47" s="202"/>
      <c r="J47" s="202"/>
      <c r="K47" s="203"/>
      <c r="L47" s="57">
        <v>19615.82</v>
      </c>
      <c r="M47" s="57"/>
      <c r="N47" s="57"/>
      <c r="O47" s="57"/>
      <c r="BS47" s="40"/>
      <c r="BT47" s="2" t="s">
        <v>2027</v>
      </c>
    </row>
    <row r="48" spans="1:72" s="3" customFormat="1" ht="15" x14ac:dyDescent="0.25">
      <c r="A48" s="204" t="s">
        <v>354</v>
      </c>
      <c r="B48" s="205"/>
      <c r="C48" s="205"/>
      <c r="D48" s="205"/>
      <c r="E48" s="205"/>
      <c r="F48" s="205"/>
      <c r="G48" s="205"/>
      <c r="H48" s="205"/>
      <c r="I48" s="205"/>
      <c r="J48" s="205"/>
      <c r="K48" s="206"/>
      <c r="L48" s="38">
        <v>10313.469999999999</v>
      </c>
      <c r="M48" s="38"/>
      <c r="N48" s="38"/>
      <c r="O48" s="38"/>
      <c r="BS48" s="40" t="s">
        <v>354</v>
      </c>
    </row>
    <row r="49" spans="1:72" s="3" customFormat="1" ht="15" x14ac:dyDescent="0.25">
      <c r="A49" s="201" t="s">
        <v>351</v>
      </c>
      <c r="B49" s="202"/>
      <c r="C49" s="202"/>
      <c r="D49" s="202"/>
      <c r="E49" s="202"/>
      <c r="F49" s="202"/>
      <c r="G49" s="202"/>
      <c r="H49" s="202"/>
      <c r="I49" s="202"/>
      <c r="J49" s="202"/>
      <c r="K49" s="203"/>
      <c r="L49" s="57"/>
      <c r="M49" s="57"/>
      <c r="N49" s="57"/>
      <c r="O49" s="57"/>
      <c r="BS49" s="40"/>
      <c r="BT49" s="2" t="s">
        <v>351</v>
      </c>
    </row>
    <row r="50" spans="1:72" s="3" customFormat="1" ht="15" x14ac:dyDescent="0.25">
      <c r="A50" s="201" t="s">
        <v>2028</v>
      </c>
      <c r="B50" s="202"/>
      <c r="C50" s="202"/>
      <c r="D50" s="202"/>
      <c r="E50" s="202"/>
      <c r="F50" s="202"/>
      <c r="G50" s="202"/>
      <c r="H50" s="202"/>
      <c r="I50" s="202"/>
      <c r="J50" s="202"/>
      <c r="K50" s="203"/>
      <c r="L50" s="57">
        <v>10313.469999999999</v>
      </c>
      <c r="M50" s="57"/>
      <c r="N50" s="57"/>
      <c r="O50" s="57"/>
      <c r="BS50" s="40"/>
      <c r="BT50" s="2" t="s">
        <v>2028</v>
      </c>
    </row>
    <row r="51" spans="1:72" s="3" customFormat="1" ht="15" x14ac:dyDescent="0.25">
      <c r="A51" s="204" t="s">
        <v>357</v>
      </c>
      <c r="B51" s="205"/>
      <c r="C51" s="205"/>
      <c r="D51" s="205"/>
      <c r="E51" s="205"/>
      <c r="F51" s="205"/>
      <c r="G51" s="205"/>
      <c r="H51" s="205"/>
      <c r="I51" s="205"/>
      <c r="J51" s="205"/>
      <c r="K51" s="206"/>
      <c r="L51" s="38"/>
      <c r="M51" s="38"/>
      <c r="N51" s="38"/>
      <c r="O51" s="38"/>
      <c r="BS51" s="40" t="s">
        <v>357</v>
      </c>
    </row>
    <row r="52" spans="1:72" s="3" customFormat="1" ht="15" x14ac:dyDescent="0.25">
      <c r="A52" s="201" t="s">
        <v>358</v>
      </c>
      <c r="B52" s="202"/>
      <c r="C52" s="202"/>
      <c r="D52" s="202"/>
      <c r="E52" s="202"/>
      <c r="F52" s="202"/>
      <c r="G52" s="202"/>
      <c r="H52" s="202"/>
      <c r="I52" s="202"/>
      <c r="J52" s="202"/>
      <c r="K52" s="203"/>
      <c r="L52" s="57"/>
      <c r="M52" s="57"/>
      <c r="N52" s="57"/>
      <c r="O52" s="57"/>
      <c r="BS52" s="40"/>
      <c r="BT52" s="2" t="s">
        <v>358</v>
      </c>
    </row>
    <row r="53" spans="1:72" s="3" customFormat="1" ht="22.5" x14ac:dyDescent="0.25">
      <c r="A53" s="201" t="s">
        <v>2029</v>
      </c>
      <c r="B53" s="202"/>
      <c r="C53" s="202"/>
      <c r="D53" s="202"/>
      <c r="E53" s="202"/>
      <c r="F53" s="202"/>
      <c r="G53" s="202"/>
      <c r="H53" s="202"/>
      <c r="I53" s="202"/>
      <c r="J53" s="202"/>
      <c r="K53" s="203"/>
      <c r="L53" s="57">
        <v>37162.550000000003</v>
      </c>
      <c r="M53" s="57">
        <v>17044.09</v>
      </c>
      <c r="N53" s="57" t="s">
        <v>2026</v>
      </c>
      <c r="O53" s="57">
        <v>1062.46</v>
      </c>
      <c r="BS53" s="40"/>
      <c r="BT53" s="2" t="s">
        <v>2029</v>
      </c>
    </row>
    <row r="54" spans="1:72" s="3" customFormat="1" ht="15" x14ac:dyDescent="0.25">
      <c r="A54" s="201" t="s">
        <v>2030</v>
      </c>
      <c r="B54" s="202"/>
      <c r="C54" s="202"/>
      <c r="D54" s="202"/>
      <c r="E54" s="202"/>
      <c r="F54" s="202"/>
      <c r="G54" s="202"/>
      <c r="H54" s="202"/>
      <c r="I54" s="202"/>
      <c r="J54" s="202"/>
      <c r="K54" s="203"/>
      <c r="L54" s="57">
        <v>19615.82</v>
      </c>
      <c r="M54" s="57"/>
      <c r="N54" s="57"/>
      <c r="O54" s="57"/>
      <c r="BS54" s="40"/>
      <c r="BT54" s="2" t="s">
        <v>2030</v>
      </c>
    </row>
    <row r="55" spans="1:72" s="3" customFormat="1" ht="15" x14ac:dyDescent="0.25">
      <c r="A55" s="201" t="s">
        <v>2031</v>
      </c>
      <c r="B55" s="202"/>
      <c r="C55" s="202"/>
      <c r="D55" s="202"/>
      <c r="E55" s="202"/>
      <c r="F55" s="202"/>
      <c r="G55" s="202"/>
      <c r="H55" s="202"/>
      <c r="I55" s="202"/>
      <c r="J55" s="202"/>
      <c r="K55" s="203"/>
      <c r="L55" s="57">
        <v>10313.469999999999</v>
      </c>
      <c r="M55" s="57"/>
      <c r="N55" s="57"/>
      <c r="O55" s="57"/>
      <c r="BS55" s="40"/>
      <c r="BT55" s="2" t="s">
        <v>2031</v>
      </c>
    </row>
    <row r="56" spans="1:72" s="3" customFormat="1" ht="15" x14ac:dyDescent="0.25">
      <c r="A56" s="201" t="s">
        <v>362</v>
      </c>
      <c r="B56" s="202"/>
      <c r="C56" s="202"/>
      <c r="D56" s="202"/>
      <c r="E56" s="202"/>
      <c r="F56" s="202"/>
      <c r="G56" s="202"/>
      <c r="H56" s="202"/>
      <c r="I56" s="202"/>
      <c r="J56" s="202"/>
      <c r="K56" s="203"/>
      <c r="L56" s="57">
        <v>67091.839999999997</v>
      </c>
      <c r="M56" s="57"/>
      <c r="N56" s="57"/>
      <c r="O56" s="57"/>
      <c r="BS56" s="40"/>
      <c r="BT56" s="2" t="s">
        <v>362</v>
      </c>
    </row>
    <row r="57" spans="1:72" s="3" customFormat="1" ht="15" x14ac:dyDescent="0.25">
      <c r="A57" s="201" t="s">
        <v>367</v>
      </c>
      <c r="B57" s="202"/>
      <c r="C57" s="202"/>
      <c r="D57" s="202"/>
      <c r="E57" s="202"/>
      <c r="F57" s="202"/>
      <c r="G57" s="202"/>
      <c r="H57" s="202"/>
      <c r="I57" s="202"/>
      <c r="J57" s="202"/>
      <c r="K57" s="203"/>
      <c r="L57" s="57">
        <v>67091.839999999997</v>
      </c>
      <c r="M57" s="57"/>
      <c r="N57" s="57"/>
      <c r="O57" s="57"/>
      <c r="BS57" s="40"/>
      <c r="BT57" s="2" t="s">
        <v>367</v>
      </c>
    </row>
    <row r="58" spans="1:72" s="3" customFormat="1" ht="15" x14ac:dyDescent="0.25">
      <c r="A58" s="201" t="s">
        <v>368</v>
      </c>
      <c r="B58" s="202"/>
      <c r="C58" s="202"/>
      <c r="D58" s="202"/>
      <c r="E58" s="202"/>
      <c r="F58" s="202"/>
      <c r="G58" s="202"/>
      <c r="H58" s="202"/>
      <c r="I58" s="202"/>
      <c r="J58" s="202"/>
      <c r="K58" s="203"/>
      <c r="L58" s="57"/>
      <c r="M58" s="57"/>
      <c r="N58" s="57"/>
      <c r="O58" s="57"/>
      <c r="BS58" s="40"/>
      <c r="BT58" s="2" t="s">
        <v>368</v>
      </c>
    </row>
    <row r="59" spans="1:72" s="3" customFormat="1" ht="15" x14ac:dyDescent="0.25">
      <c r="A59" s="201" t="s">
        <v>369</v>
      </c>
      <c r="B59" s="202"/>
      <c r="C59" s="202"/>
      <c r="D59" s="202"/>
      <c r="E59" s="202"/>
      <c r="F59" s="202"/>
      <c r="G59" s="202"/>
      <c r="H59" s="202"/>
      <c r="I59" s="202"/>
      <c r="J59" s="202"/>
      <c r="K59" s="203"/>
      <c r="L59" s="57">
        <v>1062.46</v>
      </c>
      <c r="M59" s="57"/>
      <c r="N59" s="57"/>
      <c r="O59" s="57"/>
      <c r="BS59" s="40"/>
      <c r="BT59" s="2" t="s">
        <v>369</v>
      </c>
    </row>
    <row r="60" spans="1:72" s="3" customFormat="1" ht="15" x14ac:dyDescent="0.25">
      <c r="A60" s="201" t="s">
        <v>370</v>
      </c>
      <c r="B60" s="202"/>
      <c r="C60" s="202"/>
      <c r="D60" s="202"/>
      <c r="E60" s="202"/>
      <c r="F60" s="202"/>
      <c r="G60" s="202"/>
      <c r="H60" s="202"/>
      <c r="I60" s="202"/>
      <c r="J60" s="202"/>
      <c r="K60" s="203"/>
      <c r="L60" s="57">
        <v>19056</v>
      </c>
      <c r="M60" s="57"/>
      <c r="N60" s="57"/>
      <c r="O60" s="57"/>
      <c r="BS60" s="40"/>
      <c r="BT60" s="2" t="s">
        <v>370</v>
      </c>
    </row>
    <row r="61" spans="1:72" s="3" customFormat="1" ht="15" x14ac:dyDescent="0.25">
      <c r="A61" s="201" t="s">
        <v>371</v>
      </c>
      <c r="B61" s="202"/>
      <c r="C61" s="202"/>
      <c r="D61" s="202"/>
      <c r="E61" s="202"/>
      <c r="F61" s="202"/>
      <c r="G61" s="202"/>
      <c r="H61" s="202"/>
      <c r="I61" s="202"/>
      <c r="J61" s="202"/>
      <c r="K61" s="203"/>
      <c r="L61" s="57">
        <v>20222.490000000002</v>
      </c>
      <c r="M61" s="57"/>
      <c r="N61" s="57"/>
      <c r="O61" s="57"/>
      <c r="BS61" s="40"/>
      <c r="BT61" s="2" t="s">
        <v>371</v>
      </c>
    </row>
    <row r="62" spans="1:72" s="3" customFormat="1" ht="15" x14ac:dyDescent="0.25">
      <c r="A62" s="201" t="s">
        <v>372</v>
      </c>
      <c r="B62" s="202"/>
      <c r="C62" s="202"/>
      <c r="D62" s="202"/>
      <c r="E62" s="202"/>
      <c r="F62" s="202"/>
      <c r="G62" s="202"/>
      <c r="H62" s="202"/>
      <c r="I62" s="202"/>
      <c r="J62" s="202"/>
      <c r="K62" s="203"/>
      <c r="L62" s="57">
        <v>19615.82</v>
      </c>
      <c r="M62" s="57"/>
      <c r="N62" s="57"/>
      <c r="O62" s="57"/>
      <c r="BS62" s="40"/>
      <c r="BT62" s="2" t="s">
        <v>372</v>
      </c>
    </row>
    <row r="63" spans="1:72" s="3" customFormat="1" ht="15" x14ac:dyDescent="0.25">
      <c r="A63" s="201" t="s">
        <v>373</v>
      </c>
      <c r="B63" s="202"/>
      <c r="C63" s="202"/>
      <c r="D63" s="202"/>
      <c r="E63" s="202"/>
      <c r="F63" s="202"/>
      <c r="G63" s="202"/>
      <c r="H63" s="202"/>
      <c r="I63" s="202"/>
      <c r="J63" s="202"/>
      <c r="K63" s="203"/>
      <c r="L63" s="57">
        <v>10313.469999999999</v>
      </c>
      <c r="M63" s="57"/>
      <c r="N63" s="57"/>
      <c r="O63" s="57"/>
      <c r="BS63" s="40"/>
      <c r="BT63" s="2" t="s">
        <v>373</v>
      </c>
    </row>
    <row r="64" spans="1:72" s="3" customFormat="1" ht="15" x14ac:dyDescent="0.25">
      <c r="A64" s="201" t="s">
        <v>374</v>
      </c>
      <c r="B64" s="202"/>
      <c r="C64" s="202"/>
      <c r="D64" s="202"/>
      <c r="E64" s="202"/>
      <c r="F64" s="202"/>
      <c r="G64" s="202"/>
      <c r="H64" s="202"/>
      <c r="I64" s="202"/>
      <c r="J64" s="202"/>
      <c r="K64" s="203"/>
      <c r="L64" s="57">
        <f>L57*0.052</f>
        <v>3488.7756799999997</v>
      </c>
      <c r="M64" s="57"/>
      <c r="N64" s="57"/>
      <c r="O64" s="57"/>
      <c r="BS64" s="40"/>
      <c r="BT64" s="2" t="s">
        <v>374</v>
      </c>
    </row>
    <row r="65" spans="1:95" s="3" customFormat="1" ht="15" x14ac:dyDescent="0.25">
      <c r="A65" s="204" t="s">
        <v>367</v>
      </c>
      <c r="B65" s="205"/>
      <c r="C65" s="205"/>
      <c r="D65" s="205"/>
      <c r="E65" s="205"/>
      <c r="F65" s="205"/>
      <c r="G65" s="205"/>
      <c r="H65" s="205"/>
      <c r="I65" s="205"/>
      <c r="J65" s="205"/>
      <c r="K65" s="206"/>
      <c r="L65" s="38">
        <f>L57+L64</f>
        <v>70580.615680000003</v>
      </c>
      <c r="M65" s="38"/>
      <c r="N65" s="38"/>
      <c r="O65" s="38"/>
      <c r="BS65" s="40"/>
      <c r="BU65" s="40" t="s">
        <v>367</v>
      </c>
    </row>
    <row r="66" spans="1:95" s="3" customFormat="1" ht="15" x14ac:dyDescent="0.25">
      <c r="A66" s="201" t="s">
        <v>375</v>
      </c>
      <c r="B66" s="202"/>
      <c r="C66" s="202"/>
      <c r="D66" s="202"/>
      <c r="E66" s="202"/>
      <c r="F66" s="202"/>
      <c r="G66" s="202"/>
      <c r="H66" s="202"/>
      <c r="I66" s="202"/>
      <c r="J66" s="202"/>
      <c r="K66" s="203"/>
      <c r="L66" s="57">
        <f>L65*0.021</f>
        <v>1482.19292928</v>
      </c>
      <c r="M66" s="57"/>
      <c r="N66" s="57"/>
      <c r="O66" s="57"/>
      <c r="BS66" s="40"/>
      <c r="BT66" s="2" t="s">
        <v>375</v>
      </c>
      <c r="BU66" s="40"/>
    </row>
    <row r="67" spans="1:95" s="3" customFormat="1" ht="15" x14ac:dyDescent="0.25">
      <c r="A67" s="201" t="s">
        <v>376</v>
      </c>
      <c r="B67" s="202"/>
      <c r="C67" s="202"/>
      <c r="D67" s="202"/>
      <c r="E67" s="202"/>
      <c r="F67" s="202"/>
      <c r="G67" s="202"/>
      <c r="H67" s="202"/>
      <c r="I67" s="202"/>
      <c r="J67" s="202"/>
      <c r="K67" s="203"/>
      <c r="L67" s="57">
        <f>L65*0.035</f>
        <v>2470.3215488000005</v>
      </c>
      <c r="M67" s="57"/>
      <c r="N67" s="57"/>
      <c r="O67" s="57"/>
      <c r="BS67" s="40"/>
      <c r="BT67" s="2" t="s">
        <v>376</v>
      </c>
      <c r="BU67" s="40"/>
    </row>
    <row r="68" spans="1:95" s="3" customFormat="1" ht="15" x14ac:dyDescent="0.25">
      <c r="A68" s="201" t="s">
        <v>377</v>
      </c>
      <c r="B68" s="202"/>
      <c r="C68" s="202"/>
      <c r="D68" s="202"/>
      <c r="E68" s="202"/>
      <c r="F68" s="202"/>
      <c r="G68" s="202"/>
      <c r="H68" s="202"/>
      <c r="I68" s="202"/>
      <c r="J68" s="202"/>
      <c r="K68" s="203"/>
      <c r="L68" s="57">
        <f>L65*0.025</f>
        <v>1764.5153920000002</v>
      </c>
      <c r="M68" s="57"/>
      <c r="N68" s="57"/>
      <c r="O68" s="57"/>
      <c r="BS68" s="40"/>
      <c r="BT68" s="2" t="s">
        <v>377</v>
      </c>
      <c r="BU68" s="40"/>
    </row>
    <row r="69" spans="1:95" s="3" customFormat="1" ht="15" x14ac:dyDescent="0.25">
      <c r="A69" s="201" t="s">
        <v>378</v>
      </c>
      <c r="B69" s="202"/>
      <c r="C69" s="202"/>
      <c r="D69" s="202"/>
      <c r="E69" s="202"/>
      <c r="F69" s="202"/>
      <c r="G69" s="202"/>
      <c r="H69" s="202"/>
      <c r="I69" s="202"/>
      <c r="J69" s="202"/>
      <c r="K69" s="203"/>
      <c r="L69" s="57">
        <f>L65*0.02</f>
        <v>1411.6123136000001</v>
      </c>
      <c r="M69" s="57"/>
      <c r="N69" s="57"/>
      <c r="O69" s="57"/>
      <c r="BS69" s="40"/>
      <c r="BT69" s="2" t="s">
        <v>378</v>
      </c>
      <c r="BU69" s="40"/>
    </row>
    <row r="70" spans="1:95" s="3" customFormat="1" ht="15" x14ac:dyDescent="0.25">
      <c r="A70" s="204" t="s">
        <v>367</v>
      </c>
      <c r="B70" s="205"/>
      <c r="C70" s="205"/>
      <c r="D70" s="205"/>
      <c r="E70" s="205"/>
      <c r="F70" s="205"/>
      <c r="G70" s="205"/>
      <c r="H70" s="205"/>
      <c r="I70" s="205"/>
      <c r="J70" s="205"/>
      <c r="K70" s="206"/>
      <c r="L70" s="38">
        <f>L65+L66+L67+L68+L69</f>
        <v>77709.257863680003</v>
      </c>
      <c r="M70" s="38"/>
      <c r="N70" s="38"/>
      <c r="O70" s="38"/>
      <c r="BS70" s="40"/>
      <c r="BU70" s="40" t="s">
        <v>367</v>
      </c>
    </row>
    <row r="71" spans="1:95" s="3" customFormat="1" ht="15" x14ac:dyDescent="0.25">
      <c r="A71" s="201" t="s">
        <v>379</v>
      </c>
      <c r="B71" s="202"/>
      <c r="C71" s="202"/>
      <c r="D71" s="202"/>
      <c r="E71" s="202"/>
      <c r="F71" s="202"/>
      <c r="G71" s="202"/>
      <c r="H71" s="202"/>
      <c r="I71" s="202"/>
      <c r="J71" s="202"/>
      <c r="K71" s="203"/>
      <c r="L71" s="57">
        <f>L70*0.03</f>
        <v>2331.2777359103998</v>
      </c>
      <c r="M71" s="57"/>
      <c r="N71" s="57"/>
      <c r="O71" s="57"/>
      <c r="BS71" s="40"/>
      <c r="BT71" s="2" t="s">
        <v>379</v>
      </c>
      <c r="BU71" s="40"/>
    </row>
    <row r="72" spans="1:95" s="3" customFormat="1" ht="15" x14ac:dyDescent="0.25">
      <c r="A72" s="204" t="s">
        <v>2240</v>
      </c>
      <c r="B72" s="205"/>
      <c r="C72" s="205"/>
      <c r="D72" s="205"/>
      <c r="E72" s="205"/>
      <c r="F72" s="205"/>
      <c r="G72" s="205"/>
      <c r="H72" s="205"/>
      <c r="I72" s="205"/>
      <c r="J72" s="205"/>
      <c r="K72" s="206"/>
      <c r="L72" s="38">
        <f>L70+L71</f>
        <v>80040.535599590396</v>
      </c>
      <c r="M72" s="38"/>
      <c r="N72" s="38"/>
      <c r="O72" s="38"/>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t="s">
        <v>380</v>
      </c>
      <c r="BV72" s="67"/>
      <c r="BW72" s="67"/>
    </row>
    <row r="73" spans="1:95" s="115" customFormat="1" ht="15" customHeight="1" x14ac:dyDescent="0.25">
      <c r="A73" s="209" t="s">
        <v>945</v>
      </c>
      <c r="B73" s="209"/>
      <c r="C73" s="209"/>
      <c r="D73" s="209"/>
      <c r="E73" s="209"/>
      <c r="F73" s="209"/>
      <c r="G73" s="209"/>
      <c r="H73" s="209"/>
      <c r="I73" s="209"/>
      <c r="J73" s="209"/>
      <c r="K73" s="209"/>
      <c r="L73" s="112">
        <f>L59*1.052*1.021*1.035*1.025*1.02*1.03</f>
        <v>1271.9079505663287</v>
      </c>
      <c r="M73" s="113"/>
      <c r="N73" s="114"/>
      <c r="O73" s="114"/>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CG73" s="116"/>
      <c r="CI73" s="116" t="s">
        <v>380</v>
      </c>
      <c r="CK73" s="117"/>
      <c r="CL73" s="118"/>
      <c r="CM73" s="118"/>
      <c r="CN73" s="118"/>
      <c r="CO73" s="118"/>
      <c r="CP73" s="118"/>
      <c r="CQ73" s="118"/>
    </row>
    <row r="74" spans="1:95" s="115" customFormat="1" ht="15" customHeight="1" x14ac:dyDescent="0.25">
      <c r="A74" s="209" t="s">
        <v>2237</v>
      </c>
      <c r="B74" s="209"/>
      <c r="C74" s="209"/>
      <c r="D74" s="209"/>
      <c r="E74" s="209"/>
      <c r="F74" s="209"/>
      <c r="G74" s="209"/>
      <c r="H74" s="209"/>
      <c r="I74" s="209"/>
      <c r="J74" s="209"/>
      <c r="K74" s="209"/>
      <c r="L74" s="112">
        <f>L72-L73</f>
        <v>78768.627649024071</v>
      </c>
      <c r="M74" s="113"/>
      <c r="N74" s="114"/>
      <c r="O74" s="114"/>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CG74" s="116"/>
      <c r="CI74" s="116" t="s">
        <v>380</v>
      </c>
      <c r="CK74" s="117"/>
      <c r="CL74" s="118"/>
      <c r="CM74" s="118"/>
      <c r="CN74" s="118"/>
      <c r="CO74" s="118"/>
      <c r="CP74" s="118"/>
      <c r="CQ74" s="118"/>
    </row>
    <row r="75" spans="1:95" s="67" customFormat="1" ht="15" customHeight="1" x14ac:dyDescent="0.25">
      <c r="A75" s="210" t="s">
        <v>2238</v>
      </c>
      <c r="B75" s="211"/>
      <c r="C75" s="211"/>
      <c r="D75" s="211"/>
      <c r="E75" s="211"/>
      <c r="F75" s="211"/>
      <c r="G75" s="211"/>
      <c r="H75" s="211"/>
      <c r="I75" s="211"/>
      <c r="J75" s="211"/>
      <c r="K75" s="212"/>
      <c r="L75" s="119">
        <f>'02-03-01_СМР_Каб.жур'!L272</f>
        <v>1</v>
      </c>
      <c r="M75" s="88"/>
      <c r="N75" s="120"/>
      <c r="O75" s="88"/>
      <c r="CG75" s="98"/>
      <c r="CH75" s="105" t="s">
        <v>379</v>
      </c>
      <c r="CI75" s="98"/>
      <c r="CK75" s="121"/>
    </row>
    <row r="76" spans="1:95" s="67" customFormat="1" ht="28.5" customHeight="1" x14ac:dyDescent="0.25">
      <c r="A76" s="213" t="s">
        <v>2239</v>
      </c>
      <c r="B76" s="213"/>
      <c r="C76" s="213"/>
      <c r="D76" s="213"/>
      <c r="E76" s="213"/>
      <c r="F76" s="213"/>
      <c r="G76" s="213"/>
      <c r="H76" s="213"/>
      <c r="I76" s="213"/>
      <c r="J76" s="213"/>
      <c r="K76" s="213"/>
      <c r="L76" s="122">
        <f>L73+L74*L75</f>
        <v>80040.535599590396</v>
      </c>
      <c r="M76" s="123"/>
      <c r="N76" s="102"/>
      <c r="O76" s="102"/>
      <c r="CG76" s="98"/>
      <c r="CI76" s="98" t="s">
        <v>380</v>
      </c>
      <c r="CK76" s="124"/>
    </row>
    <row r="77" spans="1:95" s="67" customFormat="1" ht="15" customHeight="1" x14ac:dyDescent="0.25">
      <c r="A77" s="214" t="s">
        <v>381</v>
      </c>
      <c r="B77" s="214"/>
      <c r="C77" s="214"/>
      <c r="D77" s="214"/>
      <c r="E77" s="214"/>
      <c r="F77" s="214"/>
      <c r="G77" s="214"/>
      <c r="H77" s="214"/>
      <c r="I77" s="214"/>
      <c r="J77" s="214"/>
      <c r="K77" s="214"/>
      <c r="L77" s="125">
        <f>L76*0.2</f>
        <v>16008.107119918081</v>
      </c>
      <c r="M77" s="88"/>
      <c r="N77" s="88"/>
      <c r="O77" s="88"/>
      <c r="CG77" s="98"/>
      <c r="CH77" s="105" t="s">
        <v>381</v>
      </c>
      <c r="CI77" s="98"/>
    </row>
    <row r="78" spans="1:95" s="67" customFormat="1" ht="15" customHeight="1" x14ac:dyDescent="0.25">
      <c r="A78" s="213" t="s">
        <v>382</v>
      </c>
      <c r="B78" s="213"/>
      <c r="C78" s="213"/>
      <c r="D78" s="213"/>
      <c r="E78" s="213"/>
      <c r="F78" s="213"/>
      <c r="G78" s="213"/>
      <c r="H78" s="213"/>
      <c r="I78" s="213"/>
      <c r="J78" s="213"/>
      <c r="K78" s="213"/>
      <c r="L78" s="126">
        <f>L76+L77</f>
        <v>96048.642719508469</v>
      </c>
      <c r="M78" s="102"/>
      <c r="N78" s="102"/>
      <c r="O78" s="102"/>
      <c r="S78" s="67">
        <v>117</v>
      </c>
      <c r="CG78" s="98"/>
      <c r="CI78" s="98"/>
      <c r="CJ78" s="98" t="s">
        <v>382</v>
      </c>
      <c r="CM78" s="121"/>
    </row>
    <row r="79" spans="1:95" s="16" customFormat="1" ht="12.75" customHeight="1" x14ac:dyDescent="0.2">
      <c r="A79" s="207"/>
      <c r="B79" s="207"/>
      <c r="C79" s="207"/>
      <c r="D79" s="207"/>
      <c r="E79" s="207"/>
      <c r="F79" s="207"/>
      <c r="G79" s="207"/>
      <c r="H79" s="207"/>
      <c r="I79" s="207"/>
      <c r="J79" s="207"/>
      <c r="K79" s="207"/>
      <c r="L79" s="207"/>
      <c r="M79" s="207"/>
      <c r="N79" s="207"/>
      <c r="O79" s="207"/>
      <c r="P79" s="58"/>
      <c r="Q79" s="58"/>
      <c r="R79" s="58"/>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row>
    <row r="80" spans="1:95" s="16" customFormat="1" ht="12.75" customHeight="1" x14ac:dyDescent="0.2">
      <c r="A80" s="208"/>
      <c r="B80" s="208"/>
      <c r="C80" s="208"/>
      <c r="D80" s="208"/>
      <c r="E80" s="208"/>
      <c r="F80" s="208"/>
      <c r="G80" s="208"/>
      <c r="H80" s="208"/>
      <c r="I80" s="208"/>
      <c r="J80" s="208"/>
      <c r="K80" s="208"/>
      <c r="L80" s="208"/>
      <c r="M80" s="208"/>
      <c r="N80" s="208"/>
      <c r="O80" s="208"/>
      <c r="P80" s="59"/>
      <c r="Q80" s="59"/>
      <c r="R80" s="59"/>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row>
    <row r="81" spans="1:74" s="16" customFormat="1" ht="12.75" customHeight="1" x14ac:dyDescent="0.2">
      <c r="A81" s="207" t="s">
        <v>2241</v>
      </c>
      <c r="B81" s="207"/>
      <c r="C81" s="207"/>
      <c r="D81" s="207"/>
      <c r="E81" s="207"/>
      <c r="F81" s="207"/>
      <c r="G81" s="207"/>
      <c r="H81" s="207"/>
      <c r="I81" s="207"/>
      <c r="J81" s="207"/>
      <c r="K81" s="207"/>
      <c r="L81" s="207"/>
      <c r="M81" s="207"/>
      <c r="N81" s="207"/>
      <c r="O81" s="207"/>
      <c r="P81" s="58"/>
      <c r="Q81" s="58"/>
      <c r="R81" s="58"/>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row>
    <row r="82" spans="1:74" s="16" customFormat="1" ht="12.75" customHeight="1" x14ac:dyDescent="0.2">
      <c r="A82" s="208" t="s">
        <v>383</v>
      </c>
      <c r="B82" s="208"/>
      <c r="C82" s="208"/>
      <c r="D82" s="208"/>
      <c r="E82" s="208"/>
      <c r="F82" s="208"/>
      <c r="G82" s="208"/>
      <c r="H82" s="208"/>
      <c r="I82" s="208"/>
      <c r="J82" s="208"/>
      <c r="K82" s="208"/>
      <c r="L82" s="208"/>
      <c r="M82" s="208"/>
      <c r="N82" s="208"/>
      <c r="O82" s="208"/>
      <c r="P82" s="59"/>
      <c r="Q82" s="59"/>
      <c r="R82" s="59"/>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row>
    <row r="83" spans="1:74" s="16" customFormat="1" ht="13.5" customHeight="1" x14ac:dyDescent="0.25">
      <c r="A83" s="14"/>
      <c r="B83" s="14"/>
      <c r="C83" s="14"/>
      <c r="D83" s="14"/>
      <c r="E83" s="14"/>
      <c r="F83" s="14"/>
      <c r="G83" s="14"/>
      <c r="H83" s="60"/>
      <c r="I83" s="10"/>
      <c r="J83" s="10"/>
      <c r="K83" s="10"/>
      <c r="L83" s="10"/>
      <c r="M83" s="14"/>
      <c r="N83" s="14"/>
      <c r="O83" s="14"/>
      <c r="P83" s="3"/>
      <c r="Q83" s="3"/>
      <c r="R83" s="3"/>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row>
    <row r="84" spans="1:74" s="16" customFormat="1" ht="12.75" customHeight="1" x14ac:dyDescent="0.2">
      <c r="A84" s="207" t="s">
        <v>384</v>
      </c>
      <c r="B84" s="207"/>
      <c r="C84" s="207"/>
      <c r="D84" s="207"/>
      <c r="E84" s="207"/>
      <c r="F84" s="207"/>
      <c r="G84" s="207"/>
      <c r="H84" s="207"/>
      <c r="I84" s="207"/>
      <c r="J84" s="207"/>
      <c r="K84" s="207"/>
      <c r="L84" s="207"/>
      <c r="M84" s="207"/>
      <c r="N84" s="207"/>
      <c r="O84" s="207"/>
      <c r="P84" s="58"/>
      <c r="Q84" s="58"/>
      <c r="R84" s="58"/>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row>
    <row r="85" spans="1:74" s="16" customFormat="1" ht="12.75" customHeight="1" x14ac:dyDescent="0.2">
      <c r="A85" s="208" t="s">
        <v>383</v>
      </c>
      <c r="B85" s="208"/>
      <c r="C85" s="208"/>
      <c r="D85" s="208"/>
      <c r="E85" s="208"/>
      <c r="F85" s="208"/>
      <c r="G85" s="208"/>
      <c r="H85" s="208"/>
      <c r="I85" s="208"/>
      <c r="J85" s="208"/>
      <c r="K85" s="208"/>
      <c r="L85" s="208"/>
      <c r="M85" s="208"/>
      <c r="N85" s="208"/>
      <c r="O85" s="208"/>
      <c r="P85" s="59"/>
      <c r="Q85" s="59"/>
      <c r="R85" s="59"/>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row>
    <row r="86" spans="1:74" s="16" customFormat="1" ht="13.5" customHeight="1" x14ac:dyDescent="0.25">
      <c r="A86" s="14"/>
      <c r="B86" s="14"/>
      <c r="C86" s="14"/>
      <c r="D86" s="14"/>
      <c r="E86" s="14"/>
      <c r="F86" s="14"/>
      <c r="G86" s="14"/>
      <c r="H86" s="60"/>
      <c r="I86" s="10"/>
      <c r="J86" s="10"/>
      <c r="K86" s="10"/>
      <c r="L86" s="10"/>
      <c r="M86" s="14"/>
      <c r="N86" s="14"/>
      <c r="O86" s="14"/>
      <c r="P86" s="3"/>
      <c r="Q86" s="3"/>
      <c r="R86" s="3"/>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row>
    <row r="87" spans="1:74" s="3" customFormat="1" ht="15" x14ac:dyDescent="0.25">
      <c r="A87" s="4"/>
      <c r="B87" s="4"/>
      <c r="C87" s="4"/>
      <c r="D87" s="4"/>
      <c r="E87" s="4"/>
      <c r="F87" s="4"/>
      <c r="G87" s="4"/>
      <c r="H87" s="14"/>
      <c r="I87" s="61"/>
      <c r="J87" s="61"/>
      <c r="K87" s="61"/>
      <c r="L87" s="61"/>
      <c r="M87" s="4"/>
      <c r="N87" s="4"/>
      <c r="O87" s="4"/>
    </row>
  </sheetData>
  <mergeCells count="79">
    <mergeCell ref="A81:O81"/>
    <mergeCell ref="A82:O82"/>
    <mergeCell ref="A84:O84"/>
    <mergeCell ref="A85:O85"/>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3:E33"/>
    <mergeCell ref="C34:E34"/>
    <mergeCell ref="C39:E39"/>
    <mergeCell ref="C40:E40"/>
    <mergeCell ref="C41:E41"/>
    <mergeCell ref="C42:E42"/>
    <mergeCell ref="C43:E43"/>
    <mergeCell ref="A44:K44"/>
    <mergeCell ref="A45:K45"/>
    <mergeCell ref="A46:K46"/>
    <mergeCell ref="A47:K47"/>
    <mergeCell ref="A48:K48"/>
    <mergeCell ref="A49:K49"/>
    <mergeCell ref="A50:K50"/>
    <mergeCell ref="A51:K51"/>
    <mergeCell ref="A52:K52"/>
    <mergeCell ref="A53:K53"/>
    <mergeCell ref="A54:K54"/>
    <mergeCell ref="A55:K55"/>
    <mergeCell ref="A56:K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80:O80"/>
    <mergeCell ref="A73:K73"/>
    <mergeCell ref="A74:K74"/>
    <mergeCell ref="A79:O79"/>
    <mergeCell ref="A75:K75"/>
    <mergeCell ref="A76:K76"/>
    <mergeCell ref="A77:K77"/>
    <mergeCell ref="A78:K78"/>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Q111"/>
  <sheetViews>
    <sheetView topLeftCell="A83" workbookViewId="0">
      <selection activeCell="L99" sqref="L9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1969</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1970</v>
      </c>
      <c r="B13" s="171"/>
      <c r="C13" s="171"/>
      <c r="D13" s="171"/>
      <c r="E13" s="171"/>
      <c r="F13" s="171"/>
      <c r="G13" s="171"/>
      <c r="H13" s="171"/>
      <c r="I13" s="171"/>
      <c r="J13" s="171"/>
      <c r="K13" s="171"/>
      <c r="L13" s="171"/>
      <c r="M13" s="171"/>
      <c r="N13" s="171"/>
      <c r="O13" s="171"/>
      <c r="AQ13" s="12" t="s">
        <v>1970</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1971</v>
      </c>
      <c r="D15" s="178"/>
      <c r="E15" s="178"/>
      <c r="F15" s="178"/>
      <c r="G15" s="178"/>
      <c r="H15" s="15"/>
      <c r="I15" s="15"/>
      <c r="J15" s="15"/>
      <c r="K15" s="15"/>
      <c r="L15" s="15"/>
      <c r="M15" s="15"/>
      <c r="N15" s="15"/>
      <c r="O15" s="15"/>
    </row>
    <row r="16" spans="1:57" s="3" customFormat="1" ht="12.75" customHeight="1" x14ac:dyDescent="0.25">
      <c r="B16" s="16" t="s">
        <v>12</v>
      </c>
      <c r="C16" s="16"/>
      <c r="D16" s="17"/>
      <c r="E16" s="18">
        <v>550.78499999999997</v>
      </c>
      <c r="F16" s="19" t="s">
        <v>13</v>
      </c>
      <c r="H16" s="16"/>
      <c r="I16" s="16"/>
      <c r="J16" s="16"/>
      <c r="K16" s="16"/>
      <c r="L16" s="16"/>
      <c r="M16" s="20"/>
      <c r="N16" s="20"/>
      <c r="O16" s="16"/>
    </row>
    <row r="17" spans="1:70" s="3" customFormat="1" ht="12.75" customHeight="1" x14ac:dyDescent="0.25">
      <c r="B17" s="16" t="s">
        <v>14</v>
      </c>
      <c r="D17" s="17"/>
      <c r="E17" s="18">
        <v>384.73399999999998</v>
      </c>
      <c r="F17" s="19" t="s">
        <v>13</v>
      </c>
      <c r="H17" s="16"/>
      <c r="I17" s="16"/>
      <c r="J17" s="16"/>
      <c r="K17" s="16"/>
      <c r="L17" s="16"/>
      <c r="M17" s="20"/>
      <c r="N17" s="20"/>
      <c r="O17" s="16"/>
    </row>
    <row r="18" spans="1:70" s="3" customFormat="1" ht="12.75" customHeight="1" x14ac:dyDescent="0.25">
      <c r="B18" s="16" t="s">
        <v>15</v>
      </c>
      <c r="C18" s="16"/>
      <c r="D18" s="17"/>
      <c r="E18" s="18">
        <v>115.91500000000001</v>
      </c>
      <c r="F18" s="19" t="s">
        <v>13</v>
      </c>
      <c r="H18" s="16"/>
      <c r="J18" s="16"/>
      <c r="K18" s="16"/>
      <c r="L18" s="16"/>
      <c r="M18" s="21"/>
      <c r="N18" s="5"/>
      <c r="O18" s="22"/>
    </row>
    <row r="19" spans="1:70" s="3" customFormat="1" ht="12.75" customHeight="1" x14ac:dyDescent="0.25">
      <c r="B19" s="16" t="s">
        <v>16</v>
      </c>
      <c r="C19" s="16"/>
      <c r="D19" s="23"/>
      <c r="E19" s="18">
        <v>230.61</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1972</v>
      </c>
      <c r="B28" s="198"/>
      <c r="C28" s="198"/>
      <c r="D28" s="198"/>
      <c r="E28" s="198"/>
      <c r="F28" s="198"/>
      <c r="G28" s="198"/>
      <c r="H28" s="198"/>
      <c r="I28" s="198"/>
      <c r="J28" s="198"/>
      <c r="K28" s="198"/>
      <c r="L28" s="198"/>
      <c r="M28" s="198"/>
      <c r="N28" s="198"/>
      <c r="O28" s="199"/>
      <c r="BP28" s="33"/>
      <c r="BQ28" s="56" t="s">
        <v>1972</v>
      </c>
    </row>
    <row r="29" spans="1:70" s="3" customFormat="1" ht="67.5" x14ac:dyDescent="0.25">
      <c r="A29" s="34" t="s">
        <v>34</v>
      </c>
      <c r="B29" s="35" t="s">
        <v>1709</v>
      </c>
      <c r="C29" s="196" t="s">
        <v>1710</v>
      </c>
      <c r="D29" s="196"/>
      <c r="E29" s="196"/>
      <c r="F29" s="34" t="s">
        <v>1711</v>
      </c>
      <c r="G29" s="54">
        <v>33.200000000000003</v>
      </c>
      <c r="H29" s="38" t="s">
        <v>1712</v>
      </c>
      <c r="I29" s="38" t="s">
        <v>1713</v>
      </c>
      <c r="J29" s="38">
        <v>181.99</v>
      </c>
      <c r="K29" s="36" t="s">
        <v>40</v>
      </c>
      <c r="L29" s="38">
        <v>207225.77</v>
      </c>
      <c r="M29" s="38">
        <v>94931.08</v>
      </c>
      <c r="N29" s="39" t="s">
        <v>1973</v>
      </c>
      <c r="O29" s="38">
        <v>6042.07</v>
      </c>
      <c r="BP29" s="33"/>
      <c r="BQ29" s="56"/>
      <c r="BR29" s="40" t="s">
        <v>1710</v>
      </c>
    </row>
    <row r="30" spans="1:70" s="3" customFormat="1" ht="15" x14ac:dyDescent="0.25">
      <c r="A30" s="41"/>
      <c r="B30" s="42"/>
      <c r="C30" s="43" t="s">
        <v>1974</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1975</v>
      </c>
      <c r="F31" s="48"/>
      <c r="G31" s="49"/>
      <c r="H31" s="50"/>
      <c r="I31" s="17"/>
      <c r="J31" s="17"/>
      <c r="K31" s="17"/>
      <c r="L31" s="51">
        <v>109279.76</v>
      </c>
      <c r="M31" s="52"/>
      <c r="N31" s="52"/>
      <c r="O31" s="53"/>
      <c r="BP31" s="33"/>
      <c r="BQ31" s="56"/>
      <c r="BR31" s="40"/>
    </row>
    <row r="32" spans="1:70" s="3" customFormat="1" ht="15" x14ac:dyDescent="0.25">
      <c r="A32" s="46"/>
      <c r="B32" s="47"/>
      <c r="C32" s="47"/>
      <c r="D32" s="47"/>
      <c r="E32" s="48" t="s">
        <v>1976</v>
      </c>
      <c r="F32" s="48"/>
      <c r="G32" s="49"/>
      <c r="H32" s="50"/>
      <c r="I32" s="17"/>
      <c r="J32" s="17"/>
      <c r="K32" s="17"/>
      <c r="L32" s="51">
        <v>57456.37</v>
      </c>
      <c r="M32" s="52"/>
      <c r="N32" s="52"/>
      <c r="O32" s="53"/>
      <c r="BP32" s="33"/>
      <c r="BQ32" s="56"/>
      <c r="BR32" s="40"/>
    </row>
    <row r="33" spans="1:70" s="3" customFormat="1" ht="15" x14ac:dyDescent="0.25">
      <c r="A33" s="46"/>
      <c r="B33" s="47"/>
      <c r="C33" s="47"/>
      <c r="D33" s="47"/>
      <c r="E33" s="48" t="s">
        <v>45</v>
      </c>
      <c r="F33" s="48"/>
      <c r="G33" s="49"/>
      <c r="H33" s="50"/>
      <c r="I33" s="17"/>
      <c r="J33" s="17"/>
      <c r="K33" s="17"/>
      <c r="L33" s="51">
        <v>373961.9</v>
      </c>
      <c r="M33" s="52"/>
      <c r="N33" s="52"/>
      <c r="O33" s="53"/>
      <c r="BP33" s="33"/>
      <c r="BQ33" s="56"/>
      <c r="BR33" s="40"/>
    </row>
    <row r="34" spans="1:70" s="3" customFormat="1" ht="45" x14ac:dyDescent="0.25">
      <c r="A34" s="34" t="s">
        <v>1662</v>
      </c>
      <c r="B34" s="35"/>
      <c r="C34" s="196" t="s">
        <v>1977</v>
      </c>
      <c r="D34" s="196"/>
      <c r="E34" s="196"/>
      <c r="F34" s="34" t="s">
        <v>404</v>
      </c>
      <c r="G34" s="55">
        <v>1</v>
      </c>
      <c r="H34" s="38"/>
      <c r="I34" s="38"/>
      <c r="J34" s="38"/>
      <c r="K34" s="36" t="s">
        <v>1664</v>
      </c>
      <c r="L34" s="38"/>
      <c r="M34" s="38"/>
      <c r="N34" s="39"/>
      <c r="O34" s="38"/>
      <c r="BP34" s="33"/>
      <c r="BQ34" s="56"/>
      <c r="BR34" s="40" t="s">
        <v>1977</v>
      </c>
    </row>
    <row r="35" spans="1:70" s="3" customFormat="1" ht="45" x14ac:dyDescent="0.25">
      <c r="A35" s="34" t="s">
        <v>1665</v>
      </c>
      <c r="B35" s="35"/>
      <c r="C35" s="196" t="s">
        <v>1978</v>
      </c>
      <c r="D35" s="196"/>
      <c r="E35" s="196"/>
      <c r="F35" s="34" t="s">
        <v>404</v>
      </c>
      <c r="G35" s="55">
        <v>1</v>
      </c>
      <c r="H35" s="38"/>
      <c r="I35" s="38"/>
      <c r="J35" s="38"/>
      <c r="K35" s="36" t="s">
        <v>1664</v>
      </c>
      <c r="L35" s="38"/>
      <c r="M35" s="38"/>
      <c r="N35" s="39"/>
      <c r="O35" s="38"/>
      <c r="BP35" s="33"/>
      <c r="BQ35" s="56"/>
      <c r="BR35" s="40" t="s">
        <v>1978</v>
      </c>
    </row>
    <row r="36" spans="1:70" s="3" customFormat="1" ht="45" x14ac:dyDescent="0.25">
      <c r="A36" s="34" t="s">
        <v>1667</v>
      </c>
      <c r="B36" s="35"/>
      <c r="C36" s="196" t="s">
        <v>1979</v>
      </c>
      <c r="D36" s="196"/>
      <c r="E36" s="196"/>
      <c r="F36" s="34" t="s">
        <v>404</v>
      </c>
      <c r="G36" s="55">
        <v>1</v>
      </c>
      <c r="H36" s="38"/>
      <c r="I36" s="38"/>
      <c r="J36" s="38"/>
      <c r="K36" s="36" t="s">
        <v>1664</v>
      </c>
      <c r="L36" s="38"/>
      <c r="M36" s="38"/>
      <c r="N36" s="39"/>
      <c r="O36" s="38"/>
      <c r="BP36" s="33"/>
      <c r="BQ36" s="56"/>
      <c r="BR36" s="40" t="s">
        <v>1979</v>
      </c>
    </row>
    <row r="37" spans="1:70" s="3" customFormat="1" ht="45" x14ac:dyDescent="0.25">
      <c r="A37" s="34" t="s">
        <v>1669</v>
      </c>
      <c r="B37" s="35"/>
      <c r="C37" s="196" t="s">
        <v>1980</v>
      </c>
      <c r="D37" s="196"/>
      <c r="E37" s="196"/>
      <c r="F37" s="34" t="s">
        <v>404</v>
      </c>
      <c r="G37" s="55">
        <v>1</v>
      </c>
      <c r="H37" s="38"/>
      <c r="I37" s="38"/>
      <c r="J37" s="38"/>
      <c r="K37" s="36" t="s">
        <v>1664</v>
      </c>
      <c r="L37" s="38"/>
      <c r="M37" s="38"/>
      <c r="N37" s="39"/>
      <c r="O37" s="38"/>
      <c r="BP37" s="33"/>
      <c r="BQ37" s="56"/>
      <c r="BR37" s="40" t="s">
        <v>1980</v>
      </c>
    </row>
    <row r="38" spans="1:70" s="3" customFormat="1" ht="45" x14ac:dyDescent="0.25">
      <c r="A38" s="34" t="s">
        <v>1671</v>
      </c>
      <c r="B38" s="35"/>
      <c r="C38" s="196" t="s">
        <v>1981</v>
      </c>
      <c r="D38" s="196"/>
      <c r="E38" s="196"/>
      <c r="F38" s="34" t="s">
        <v>404</v>
      </c>
      <c r="G38" s="55">
        <v>1</v>
      </c>
      <c r="H38" s="38"/>
      <c r="I38" s="38"/>
      <c r="J38" s="38"/>
      <c r="K38" s="36" t="s">
        <v>1664</v>
      </c>
      <c r="L38" s="38"/>
      <c r="M38" s="38"/>
      <c r="N38" s="39"/>
      <c r="O38" s="38"/>
      <c r="BP38" s="33"/>
      <c r="BQ38" s="56"/>
      <c r="BR38" s="40" t="s">
        <v>1981</v>
      </c>
    </row>
    <row r="39" spans="1:70" s="3" customFormat="1" ht="45" x14ac:dyDescent="0.25">
      <c r="A39" s="34" t="s">
        <v>1673</v>
      </c>
      <c r="B39" s="35"/>
      <c r="C39" s="196" t="s">
        <v>1982</v>
      </c>
      <c r="D39" s="196"/>
      <c r="E39" s="196"/>
      <c r="F39" s="34" t="s">
        <v>404</v>
      </c>
      <c r="G39" s="55">
        <v>1</v>
      </c>
      <c r="H39" s="38"/>
      <c r="I39" s="38"/>
      <c r="J39" s="38"/>
      <c r="K39" s="36" t="s">
        <v>1664</v>
      </c>
      <c r="L39" s="38"/>
      <c r="M39" s="38"/>
      <c r="N39" s="39"/>
      <c r="O39" s="38"/>
      <c r="BP39" s="33"/>
      <c r="BQ39" s="56"/>
      <c r="BR39" s="40" t="s">
        <v>1982</v>
      </c>
    </row>
    <row r="40" spans="1:70" s="3" customFormat="1" ht="45" x14ac:dyDescent="0.25">
      <c r="A40" s="34" t="s">
        <v>1675</v>
      </c>
      <c r="B40" s="35"/>
      <c r="C40" s="196" t="s">
        <v>1983</v>
      </c>
      <c r="D40" s="196"/>
      <c r="E40" s="196"/>
      <c r="F40" s="34" t="s">
        <v>404</v>
      </c>
      <c r="G40" s="55">
        <v>3</v>
      </c>
      <c r="H40" s="38"/>
      <c r="I40" s="38"/>
      <c r="J40" s="38"/>
      <c r="K40" s="36" t="s">
        <v>1664</v>
      </c>
      <c r="L40" s="38"/>
      <c r="M40" s="38"/>
      <c r="N40" s="39"/>
      <c r="O40" s="38"/>
      <c r="BP40" s="33"/>
      <c r="BQ40" s="56"/>
      <c r="BR40" s="40" t="s">
        <v>1983</v>
      </c>
    </row>
    <row r="41" spans="1:70" s="3" customFormat="1" ht="45" x14ac:dyDescent="0.25">
      <c r="A41" s="34" t="s">
        <v>1677</v>
      </c>
      <c r="B41" s="35"/>
      <c r="C41" s="196" t="s">
        <v>1984</v>
      </c>
      <c r="D41" s="196"/>
      <c r="E41" s="196"/>
      <c r="F41" s="34" t="s">
        <v>404</v>
      </c>
      <c r="G41" s="55">
        <v>1</v>
      </c>
      <c r="H41" s="38"/>
      <c r="I41" s="38"/>
      <c r="J41" s="38"/>
      <c r="K41" s="36" t="s">
        <v>1664</v>
      </c>
      <c r="L41" s="38"/>
      <c r="M41" s="38"/>
      <c r="N41" s="39"/>
      <c r="O41" s="38"/>
      <c r="BP41" s="33"/>
      <c r="BQ41" s="56"/>
      <c r="BR41" s="40" t="s">
        <v>1984</v>
      </c>
    </row>
    <row r="42" spans="1:70" s="3" customFormat="1" ht="45" x14ac:dyDescent="0.25">
      <c r="A42" s="34" t="s">
        <v>1679</v>
      </c>
      <c r="B42" s="35"/>
      <c r="C42" s="196" t="s">
        <v>1985</v>
      </c>
      <c r="D42" s="196"/>
      <c r="E42" s="196"/>
      <c r="F42" s="34" t="s">
        <v>404</v>
      </c>
      <c r="G42" s="55">
        <v>1</v>
      </c>
      <c r="H42" s="38"/>
      <c r="I42" s="38"/>
      <c r="J42" s="38"/>
      <c r="K42" s="36" t="s">
        <v>1664</v>
      </c>
      <c r="L42" s="38"/>
      <c r="M42" s="38"/>
      <c r="N42" s="39"/>
      <c r="O42" s="38"/>
      <c r="BP42" s="33"/>
      <c r="BQ42" s="56"/>
      <c r="BR42" s="40" t="s">
        <v>1985</v>
      </c>
    </row>
    <row r="43" spans="1:70" s="3" customFormat="1" ht="45" x14ac:dyDescent="0.25">
      <c r="A43" s="34" t="s">
        <v>1681</v>
      </c>
      <c r="B43" s="35"/>
      <c r="C43" s="196" t="s">
        <v>1986</v>
      </c>
      <c r="D43" s="196"/>
      <c r="E43" s="196"/>
      <c r="F43" s="34" t="s">
        <v>404</v>
      </c>
      <c r="G43" s="55">
        <v>1</v>
      </c>
      <c r="H43" s="38"/>
      <c r="I43" s="38"/>
      <c r="J43" s="38"/>
      <c r="K43" s="36" t="s">
        <v>1664</v>
      </c>
      <c r="L43" s="38"/>
      <c r="M43" s="38"/>
      <c r="N43" s="39"/>
      <c r="O43" s="38"/>
      <c r="BP43" s="33"/>
      <c r="BQ43" s="56"/>
      <c r="BR43" s="40" t="s">
        <v>1986</v>
      </c>
    </row>
    <row r="44" spans="1:70" s="3" customFormat="1" ht="45" x14ac:dyDescent="0.25">
      <c r="A44" s="34" t="s">
        <v>1683</v>
      </c>
      <c r="B44" s="35"/>
      <c r="C44" s="196" t="s">
        <v>1987</v>
      </c>
      <c r="D44" s="196"/>
      <c r="E44" s="196"/>
      <c r="F44" s="34" t="s">
        <v>404</v>
      </c>
      <c r="G44" s="55">
        <v>1</v>
      </c>
      <c r="H44" s="38"/>
      <c r="I44" s="38"/>
      <c r="J44" s="38"/>
      <c r="K44" s="36" t="s">
        <v>1664</v>
      </c>
      <c r="L44" s="38"/>
      <c r="M44" s="38"/>
      <c r="N44" s="39"/>
      <c r="O44" s="38"/>
      <c r="BP44" s="33"/>
      <c r="BQ44" s="56"/>
      <c r="BR44" s="40" t="s">
        <v>1987</v>
      </c>
    </row>
    <row r="45" spans="1:70" s="3" customFormat="1" ht="45" x14ac:dyDescent="0.25">
      <c r="A45" s="34" t="s">
        <v>1685</v>
      </c>
      <c r="B45" s="35"/>
      <c r="C45" s="196" t="s">
        <v>1988</v>
      </c>
      <c r="D45" s="196"/>
      <c r="E45" s="196"/>
      <c r="F45" s="34" t="s">
        <v>404</v>
      </c>
      <c r="G45" s="55">
        <v>1</v>
      </c>
      <c r="H45" s="38"/>
      <c r="I45" s="38"/>
      <c r="J45" s="38"/>
      <c r="K45" s="36" t="s">
        <v>1664</v>
      </c>
      <c r="L45" s="38"/>
      <c r="M45" s="38"/>
      <c r="N45" s="39"/>
      <c r="O45" s="38"/>
      <c r="BP45" s="33"/>
      <c r="BQ45" s="56"/>
      <c r="BR45" s="40" t="s">
        <v>1988</v>
      </c>
    </row>
    <row r="46" spans="1:70" s="3" customFormat="1" ht="45" x14ac:dyDescent="0.25">
      <c r="A46" s="34" t="s">
        <v>1687</v>
      </c>
      <c r="B46" s="35"/>
      <c r="C46" s="196" t="s">
        <v>1989</v>
      </c>
      <c r="D46" s="196"/>
      <c r="E46" s="196"/>
      <c r="F46" s="34" t="s">
        <v>404</v>
      </c>
      <c r="G46" s="55">
        <v>1</v>
      </c>
      <c r="H46" s="38"/>
      <c r="I46" s="38"/>
      <c r="J46" s="38"/>
      <c r="K46" s="36" t="s">
        <v>1664</v>
      </c>
      <c r="L46" s="38"/>
      <c r="M46" s="38"/>
      <c r="N46" s="39"/>
      <c r="O46" s="38"/>
      <c r="BP46" s="33"/>
      <c r="BQ46" s="56"/>
      <c r="BR46" s="40" t="s">
        <v>1989</v>
      </c>
    </row>
    <row r="47" spans="1:70" s="3" customFormat="1" ht="45" x14ac:dyDescent="0.25">
      <c r="A47" s="34" t="s">
        <v>1689</v>
      </c>
      <c r="B47" s="35"/>
      <c r="C47" s="196" t="s">
        <v>1990</v>
      </c>
      <c r="D47" s="196"/>
      <c r="E47" s="196"/>
      <c r="F47" s="34" t="s">
        <v>404</v>
      </c>
      <c r="G47" s="55">
        <v>1</v>
      </c>
      <c r="H47" s="38"/>
      <c r="I47" s="38"/>
      <c r="J47" s="38"/>
      <c r="K47" s="36" t="s">
        <v>1664</v>
      </c>
      <c r="L47" s="38"/>
      <c r="M47" s="38"/>
      <c r="N47" s="39"/>
      <c r="O47" s="38"/>
      <c r="BP47" s="33"/>
      <c r="BQ47" s="56"/>
      <c r="BR47" s="40" t="s">
        <v>1990</v>
      </c>
    </row>
    <row r="48" spans="1:70" s="3" customFormat="1" ht="45" x14ac:dyDescent="0.25">
      <c r="A48" s="34" t="s">
        <v>1729</v>
      </c>
      <c r="B48" s="35"/>
      <c r="C48" s="196" t="s">
        <v>1991</v>
      </c>
      <c r="D48" s="196"/>
      <c r="E48" s="196"/>
      <c r="F48" s="34" t="s">
        <v>404</v>
      </c>
      <c r="G48" s="55">
        <v>3</v>
      </c>
      <c r="H48" s="38"/>
      <c r="I48" s="38"/>
      <c r="J48" s="38"/>
      <c r="K48" s="36" t="s">
        <v>1664</v>
      </c>
      <c r="L48" s="38"/>
      <c r="M48" s="38"/>
      <c r="N48" s="39"/>
      <c r="O48" s="38"/>
      <c r="BP48" s="33"/>
      <c r="BQ48" s="56"/>
      <c r="BR48" s="40" t="s">
        <v>1991</v>
      </c>
    </row>
    <row r="49" spans="1:70" s="3" customFormat="1" ht="45" x14ac:dyDescent="0.25">
      <c r="A49" s="34" t="s">
        <v>1731</v>
      </c>
      <c r="B49" s="35"/>
      <c r="C49" s="196" t="s">
        <v>1992</v>
      </c>
      <c r="D49" s="196"/>
      <c r="E49" s="196"/>
      <c r="F49" s="34" t="s">
        <v>404</v>
      </c>
      <c r="G49" s="55">
        <v>1</v>
      </c>
      <c r="H49" s="38"/>
      <c r="I49" s="38"/>
      <c r="J49" s="38"/>
      <c r="K49" s="36" t="s">
        <v>1664</v>
      </c>
      <c r="L49" s="38"/>
      <c r="M49" s="38"/>
      <c r="N49" s="39"/>
      <c r="O49" s="38"/>
      <c r="BP49" s="33"/>
      <c r="BQ49" s="56"/>
      <c r="BR49" s="40" t="s">
        <v>1992</v>
      </c>
    </row>
    <row r="50" spans="1:70" s="3" customFormat="1" ht="45" x14ac:dyDescent="0.25">
      <c r="A50" s="34" t="s">
        <v>1733</v>
      </c>
      <c r="B50" s="35"/>
      <c r="C50" s="196" t="s">
        <v>1993</v>
      </c>
      <c r="D50" s="196"/>
      <c r="E50" s="196"/>
      <c r="F50" s="34" t="s">
        <v>404</v>
      </c>
      <c r="G50" s="55">
        <v>1</v>
      </c>
      <c r="H50" s="38"/>
      <c r="I50" s="38"/>
      <c r="J50" s="38"/>
      <c r="K50" s="36" t="s">
        <v>1664</v>
      </c>
      <c r="L50" s="38"/>
      <c r="M50" s="38"/>
      <c r="N50" s="39"/>
      <c r="O50" s="38"/>
      <c r="BP50" s="33"/>
      <c r="BQ50" s="56"/>
      <c r="BR50" s="40" t="s">
        <v>1993</v>
      </c>
    </row>
    <row r="51" spans="1:70" s="3" customFormat="1" ht="45" x14ac:dyDescent="0.25">
      <c r="A51" s="34" t="s">
        <v>1735</v>
      </c>
      <c r="B51" s="35"/>
      <c r="C51" s="196" t="s">
        <v>1994</v>
      </c>
      <c r="D51" s="196"/>
      <c r="E51" s="196"/>
      <c r="F51" s="34" t="s">
        <v>404</v>
      </c>
      <c r="G51" s="55">
        <v>1</v>
      </c>
      <c r="H51" s="38"/>
      <c r="I51" s="38"/>
      <c r="J51" s="38"/>
      <c r="K51" s="36" t="s">
        <v>1664</v>
      </c>
      <c r="L51" s="38"/>
      <c r="M51" s="38"/>
      <c r="N51" s="39"/>
      <c r="O51" s="38"/>
      <c r="BP51" s="33"/>
      <c r="BQ51" s="56"/>
      <c r="BR51" s="40" t="s">
        <v>1994</v>
      </c>
    </row>
    <row r="52" spans="1:70" s="3" customFormat="1" ht="45" x14ac:dyDescent="0.25">
      <c r="A52" s="34" t="s">
        <v>1737</v>
      </c>
      <c r="B52" s="35"/>
      <c r="C52" s="196" t="s">
        <v>1995</v>
      </c>
      <c r="D52" s="196"/>
      <c r="E52" s="196"/>
      <c r="F52" s="34" t="s">
        <v>404</v>
      </c>
      <c r="G52" s="55">
        <v>1</v>
      </c>
      <c r="H52" s="38"/>
      <c r="I52" s="38"/>
      <c r="J52" s="38"/>
      <c r="K52" s="36" t="s">
        <v>1664</v>
      </c>
      <c r="L52" s="38"/>
      <c r="M52" s="38"/>
      <c r="N52" s="39"/>
      <c r="O52" s="38"/>
      <c r="BP52" s="33"/>
      <c r="BQ52" s="56"/>
      <c r="BR52" s="40" t="s">
        <v>1995</v>
      </c>
    </row>
    <row r="53" spans="1:70" s="3" customFormat="1" ht="45" x14ac:dyDescent="0.25">
      <c r="A53" s="34" t="s">
        <v>1739</v>
      </c>
      <c r="B53" s="35"/>
      <c r="C53" s="196" t="s">
        <v>1996</v>
      </c>
      <c r="D53" s="196"/>
      <c r="E53" s="196"/>
      <c r="F53" s="34" t="s">
        <v>404</v>
      </c>
      <c r="G53" s="55">
        <v>1</v>
      </c>
      <c r="H53" s="38"/>
      <c r="I53" s="38"/>
      <c r="J53" s="38"/>
      <c r="K53" s="36" t="s">
        <v>1664</v>
      </c>
      <c r="L53" s="38"/>
      <c r="M53" s="38"/>
      <c r="N53" s="39"/>
      <c r="O53" s="38"/>
      <c r="BP53" s="33"/>
      <c r="BQ53" s="56"/>
      <c r="BR53" s="40" t="s">
        <v>1996</v>
      </c>
    </row>
    <row r="54" spans="1:70" s="3" customFormat="1" ht="45" x14ac:dyDescent="0.25">
      <c r="A54" s="34" t="s">
        <v>1741</v>
      </c>
      <c r="B54" s="35"/>
      <c r="C54" s="196" t="s">
        <v>1997</v>
      </c>
      <c r="D54" s="196"/>
      <c r="E54" s="196"/>
      <c r="F54" s="34" t="s">
        <v>404</v>
      </c>
      <c r="G54" s="55">
        <v>1</v>
      </c>
      <c r="H54" s="38"/>
      <c r="I54" s="38"/>
      <c r="J54" s="38"/>
      <c r="K54" s="36" t="s">
        <v>1664</v>
      </c>
      <c r="L54" s="38"/>
      <c r="M54" s="38"/>
      <c r="N54" s="39"/>
      <c r="O54" s="38"/>
      <c r="BP54" s="33"/>
      <c r="BQ54" s="56"/>
      <c r="BR54" s="40" t="s">
        <v>1997</v>
      </c>
    </row>
    <row r="55" spans="1:70" s="3" customFormat="1" ht="45" x14ac:dyDescent="0.25">
      <c r="A55" s="34" t="s">
        <v>1743</v>
      </c>
      <c r="B55" s="35"/>
      <c r="C55" s="196" t="s">
        <v>1998</v>
      </c>
      <c r="D55" s="196"/>
      <c r="E55" s="196"/>
      <c r="F55" s="34" t="s">
        <v>404</v>
      </c>
      <c r="G55" s="55">
        <v>1</v>
      </c>
      <c r="H55" s="38"/>
      <c r="I55" s="38"/>
      <c r="J55" s="38"/>
      <c r="K55" s="36" t="s">
        <v>1664</v>
      </c>
      <c r="L55" s="38"/>
      <c r="M55" s="38"/>
      <c r="N55" s="39"/>
      <c r="O55" s="38"/>
      <c r="BP55" s="33"/>
      <c r="BQ55" s="56"/>
      <c r="BR55" s="40" t="s">
        <v>1998</v>
      </c>
    </row>
    <row r="56" spans="1:70" s="3" customFormat="1" ht="45" x14ac:dyDescent="0.25">
      <c r="A56" s="34" t="s">
        <v>1745</v>
      </c>
      <c r="B56" s="35"/>
      <c r="C56" s="196" t="s">
        <v>1999</v>
      </c>
      <c r="D56" s="196"/>
      <c r="E56" s="196"/>
      <c r="F56" s="34" t="s">
        <v>404</v>
      </c>
      <c r="G56" s="55">
        <v>1</v>
      </c>
      <c r="H56" s="38"/>
      <c r="I56" s="38"/>
      <c r="J56" s="38"/>
      <c r="K56" s="36" t="s">
        <v>1664</v>
      </c>
      <c r="L56" s="38"/>
      <c r="M56" s="38"/>
      <c r="N56" s="39"/>
      <c r="O56" s="38"/>
      <c r="BP56" s="33"/>
      <c r="BQ56" s="56"/>
      <c r="BR56" s="40" t="s">
        <v>1999</v>
      </c>
    </row>
    <row r="57" spans="1:70" s="3" customFormat="1" ht="45" x14ac:dyDescent="0.25">
      <c r="A57" s="34" t="s">
        <v>1747</v>
      </c>
      <c r="B57" s="35"/>
      <c r="C57" s="196" t="s">
        <v>2000</v>
      </c>
      <c r="D57" s="196"/>
      <c r="E57" s="196"/>
      <c r="F57" s="34" t="s">
        <v>404</v>
      </c>
      <c r="G57" s="55">
        <v>1</v>
      </c>
      <c r="H57" s="38"/>
      <c r="I57" s="38"/>
      <c r="J57" s="38"/>
      <c r="K57" s="36" t="s">
        <v>1664</v>
      </c>
      <c r="L57" s="38"/>
      <c r="M57" s="38"/>
      <c r="N57" s="39"/>
      <c r="O57" s="38"/>
      <c r="BP57" s="33"/>
      <c r="BQ57" s="56"/>
      <c r="BR57" s="40" t="s">
        <v>2000</v>
      </c>
    </row>
    <row r="58" spans="1:70" s="3" customFormat="1" ht="45" x14ac:dyDescent="0.25">
      <c r="A58" s="34" t="s">
        <v>1749</v>
      </c>
      <c r="B58" s="35"/>
      <c r="C58" s="196" t="s">
        <v>2001</v>
      </c>
      <c r="D58" s="196"/>
      <c r="E58" s="196"/>
      <c r="F58" s="34" t="s">
        <v>404</v>
      </c>
      <c r="G58" s="55">
        <v>1</v>
      </c>
      <c r="H58" s="38"/>
      <c r="I58" s="38"/>
      <c r="J58" s="38"/>
      <c r="K58" s="36" t="s">
        <v>1664</v>
      </c>
      <c r="L58" s="38"/>
      <c r="M58" s="38"/>
      <c r="N58" s="39"/>
      <c r="O58" s="38"/>
      <c r="BP58" s="33"/>
      <c r="BQ58" s="56"/>
      <c r="BR58" s="40" t="s">
        <v>2001</v>
      </c>
    </row>
    <row r="59" spans="1:70" s="3" customFormat="1" ht="45" x14ac:dyDescent="0.25">
      <c r="A59" s="34" t="s">
        <v>1751</v>
      </c>
      <c r="B59" s="35"/>
      <c r="C59" s="196" t="s">
        <v>2002</v>
      </c>
      <c r="D59" s="196"/>
      <c r="E59" s="196"/>
      <c r="F59" s="34" t="s">
        <v>404</v>
      </c>
      <c r="G59" s="55">
        <v>1</v>
      </c>
      <c r="H59" s="38"/>
      <c r="I59" s="38"/>
      <c r="J59" s="38"/>
      <c r="K59" s="36" t="s">
        <v>1664</v>
      </c>
      <c r="L59" s="38"/>
      <c r="M59" s="38"/>
      <c r="N59" s="39"/>
      <c r="O59" s="38"/>
      <c r="BP59" s="33"/>
      <c r="BQ59" s="56"/>
      <c r="BR59" s="40" t="s">
        <v>2002</v>
      </c>
    </row>
    <row r="60" spans="1:70" s="3" customFormat="1" ht="45" x14ac:dyDescent="0.25">
      <c r="A60" s="34" t="s">
        <v>1920</v>
      </c>
      <c r="B60" s="35"/>
      <c r="C60" s="196" t="s">
        <v>2003</v>
      </c>
      <c r="D60" s="196"/>
      <c r="E60" s="196"/>
      <c r="F60" s="34" t="s">
        <v>404</v>
      </c>
      <c r="G60" s="55">
        <v>1</v>
      </c>
      <c r="H60" s="38"/>
      <c r="I60" s="38"/>
      <c r="J60" s="38"/>
      <c r="K60" s="36" t="s">
        <v>1664</v>
      </c>
      <c r="L60" s="38"/>
      <c r="M60" s="38"/>
      <c r="N60" s="39"/>
      <c r="O60" s="38"/>
      <c r="BP60" s="33"/>
      <c r="BQ60" s="56"/>
      <c r="BR60" s="40" t="s">
        <v>2003</v>
      </c>
    </row>
    <row r="61" spans="1:70" s="3" customFormat="1" ht="45" x14ac:dyDescent="0.25">
      <c r="A61" s="34" t="s">
        <v>1761</v>
      </c>
      <c r="B61" s="35"/>
      <c r="C61" s="196" t="s">
        <v>2004</v>
      </c>
      <c r="D61" s="196"/>
      <c r="E61" s="196"/>
      <c r="F61" s="34" t="s">
        <v>404</v>
      </c>
      <c r="G61" s="55">
        <v>1</v>
      </c>
      <c r="H61" s="38"/>
      <c r="I61" s="38"/>
      <c r="J61" s="38"/>
      <c r="K61" s="36" t="s">
        <v>1664</v>
      </c>
      <c r="L61" s="38"/>
      <c r="M61" s="38"/>
      <c r="N61" s="39"/>
      <c r="O61" s="38"/>
      <c r="BP61" s="33"/>
      <c r="BQ61" s="56"/>
      <c r="BR61" s="40" t="s">
        <v>2004</v>
      </c>
    </row>
    <row r="62" spans="1:70" s="3" customFormat="1" ht="45" x14ac:dyDescent="0.25">
      <c r="A62" s="34" t="s">
        <v>1763</v>
      </c>
      <c r="B62" s="35"/>
      <c r="C62" s="196" t="s">
        <v>2005</v>
      </c>
      <c r="D62" s="196"/>
      <c r="E62" s="196"/>
      <c r="F62" s="34" t="s">
        <v>404</v>
      </c>
      <c r="G62" s="55">
        <v>1</v>
      </c>
      <c r="H62" s="38"/>
      <c r="I62" s="38"/>
      <c r="J62" s="38"/>
      <c r="K62" s="36" t="s">
        <v>1664</v>
      </c>
      <c r="L62" s="38"/>
      <c r="M62" s="38"/>
      <c r="N62" s="39"/>
      <c r="O62" s="38"/>
      <c r="BP62" s="33"/>
      <c r="BQ62" s="56"/>
      <c r="BR62" s="40" t="s">
        <v>2005</v>
      </c>
    </row>
    <row r="63" spans="1:70" s="3" customFormat="1" ht="67.5" x14ac:dyDescent="0.25">
      <c r="A63" s="34" t="s">
        <v>1766</v>
      </c>
      <c r="B63" s="35" t="s">
        <v>1843</v>
      </c>
      <c r="C63" s="196" t="s">
        <v>1844</v>
      </c>
      <c r="D63" s="196"/>
      <c r="E63" s="196"/>
      <c r="F63" s="34" t="s">
        <v>1711</v>
      </c>
      <c r="G63" s="54">
        <v>0.8</v>
      </c>
      <c r="H63" s="38" t="s">
        <v>1845</v>
      </c>
      <c r="I63" s="38" t="s">
        <v>1846</v>
      </c>
      <c r="J63" s="38">
        <v>190.63</v>
      </c>
      <c r="K63" s="36" t="s">
        <v>40</v>
      </c>
      <c r="L63" s="38">
        <v>5953.85</v>
      </c>
      <c r="M63" s="38">
        <v>2747.24</v>
      </c>
      <c r="N63" s="39" t="s">
        <v>1847</v>
      </c>
      <c r="O63" s="38">
        <v>152.51</v>
      </c>
      <c r="BP63" s="33"/>
      <c r="BQ63" s="56"/>
      <c r="BR63" s="40" t="s">
        <v>1844</v>
      </c>
    </row>
    <row r="64" spans="1:70" s="3" customFormat="1" ht="15" x14ac:dyDescent="0.25">
      <c r="A64" s="46"/>
      <c r="B64" s="47"/>
      <c r="C64" s="47"/>
      <c r="D64" s="47"/>
      <c r="E64" s="48" t="s">
        <v>1848</v>
      </c>
      <c r="F64" s="48"/>
      <c r="G64" s="49"/>
      <c r="H64" s="50"/>
      <c r="I64" s="17"/>
      <c r="J64" s="17"/>
      <c r="K64" s="17"/>
      <c r="L64" s="51">
        <v>3158.02</v>
      </c>
      <c r="M64" s="52"/>
      <c r="N64" s="52"/>
      <c r="O64" s="53"/>
      <c r="BP64" s="33"/>
      <c r="BQ64" s="56"/>
      <c r="BR64" s="40"/>
    </row>
    <row r="65" spans="1:72" s="3" customFormat="1" ht="15" x14ac:dyDescent="0.25">
      <c r="A65" s="46"/>
      <c r="B65" s="47"/>
      <c r="C65" s="47"/>
      <c r="D65" s="47"/>
      <c r="E65" s="48" t="s">
        <v>1849</v>
      </c>
      <c r="F65" s="48"/>
      <c r="G65" s="49"/>
      <c r="H65" s="50"/>
      <c r="I65" s="17"/>
      <c r="J65" s="17"/>
      <c r="K65" s="17"/>
      <c r="L65" s="51">
        <v>1660.4</v>
      </c>
      <c r="M65" s="52"/>
      <c r="N65" s="52"/>
      <c r="O65" s="53"/>
      <c r="BP65" s="33"/>
      <c r="BQ65" s="56"/>
      <c r="BR65" s="40"/>
    </row>
    <row r="66" spans="1:72" s="3" customFormat="1" ht="15" x14ac:dyDescent="0.25">
      <c r="A66" s="46"/>
      <c r="B66" s="47"/>
      <c r="C66" s="47"/>
      <c r="D66" s="47"/>
      <c r="E66" s="48" t="s">
        <v>45</v>
      </c>
      <c r="F66" s="48"/>
      <c r="G66" s="49"/>
      <c r="H66" s="50"/>
      <c r="I66" s="17"/>
      <c r="J66" s="17"/>
      <c r="K66" s="17"/>
      <c r="L66" s="51">
        <v>10772.27</v>
      </c>
      <c r="M66" s="52"/>
      <c r="N66" s="52"/>
      <c r="O66" s="53"/>
      <c r="BP66" s="33"/>
      <c r="BQ66" s="56"/>
      <c r="BR66" s="40"/>
    </row>
    <row r="67" spans="1:72" s="3" customFormat="1" ht="45" x14ac:dyDescent="0.25">
      <c r="A67" s="34" t="s">
        <v>1767</v>
      </c>
      <c r="B67" s="35"/>
      <c r="C67" s="196" t="s">
        <v>2006</v>
      </c>
      <c r="D67" s="196"/>
      <c r="E67" s="196"/>
      <c r="F67" s="34" t="s">
        <v>404</v>
      </c>
      <c r="G67" s="55">
        <v>1</v>
      </c>
      <c r="H67" s="38"/>
      <c r="I67" s="38"/>
      <c r="J67" s="38"/>
      <c r="K67" s="36" t="s">
        <v>1664</v>
      </c>
      <c r="L67" s="38"/>
      <c r="M67" s="38"/>
      <c r="N67" s="39"/>
      <c r="O67" s="38"/>
      <c r="BP67" s="33"/>
      <c r="BQ67" s="56"/>
      <c r="BR67" s="40" t="s">
        <v>2006</v>
      </c>
    </row>
    <row r="68" spans="1:72" s="3" customFormat="1" ht="22.5" x14ac:dyDescent="0.25">
      <c r="A68" s="204" t="s">
        <v>348</v>
      </c>
      <c r="B68" s="205"/>
      <c r="C68" s="205"/>
      <c r="D68" s="205"/>
      <c r="E68" s="205"/>
      <c r="F68" s="205"/>
      <c r="G68" s="205"/>
      <c r="H68" s="205"/>
      <c r="I68" s="205"/>
      <c r="J68" s="205"/>
      <c r="K68" s="206"/>
      <c r="L68" s="38">
        <v>213179.62</v>
      </c>
      <c r="M68" s="38">
        <v>97678.32</v>
      </c>
      <c r="N68" s="38" t="s">
        <v>2007</v>
      </c>
      <c r="O68" s="38">
        <v>6194.58</v>
      </c>
      <c r="BS68" s="40" t="s">
        <v>348</v>
      </c>
    </row>
    <row r="69" spans="1:72" s="3" customFormat="1" ht="15" x14ac:dyDescent="0.25">
      <c r="A69" s="204" t="s">
        <v>350</v>
      </c>
      <c r="B69" s="205"/>
      <c r="C69" s="205"/>
      <c r="D69" s="205"/>
      <c r="E69" s="205"/>
      <c r="F69" s="205"/>
      <c r="G69" s="205"/>
      <c r="H69" s="205"/>
      <c r="I69" s="205"/>
      <c r="J69" s="205"/>
      <c r="K69" s="206"/>
      <c r="L69" s="38">
        <v>112437.78</v>
      </c>
      <c r="M69" s="38"/>
      <c r="N69" s="38"/>
      <c r="O69" s="38"/>
      <c r="BS69" s="40" t="s">
        <v>350</v>
      </c>
    </row>
    <row r="70" spans="1:72" s="3" customFormat="1" ht="15" x14ac:dyDescent="0.25">
      <c r="A70" s="201" t="s">
        <v>351</v>
      </c>
      <c r="B70" s="202"/>
      <c r="C70" s="202"/>
      <c r="D70" s="202"/>
      <c r="E70" s="202"/>
      <c r="F70" s="202"/>
      <c r="G70" s="202"/>
      <c r="H70" s="202"/>
      <c r="I70" s="202"/>
      <c r="J70" s="202"/>
      <c r="K70" s="203"/>
      <c r="L70" s="57"/>
      <c r="M70" s="57"/>
      <c r="N70" s="57"/>
      <c r="O70" s="57"/>
      <c r="BS70" s="40"/>
      <c r="BT70" s="2" t="s">
        <v>351</v>
      </c>
    </row>
    <row r="71" spans="1:72" s="3" customFormat="1" ht="15" x14ac:dyDescent="0.25">
      <c r="A71" s="201" t="s">
        <v>2008</v>
      </c>
      <c r="B71" s="202"/>
      <c r="C71" s="202"/>
      <c r="D71" s="202"/>
      <c r="E71" s="202"/>
      <c r="F71" s="202"/>
      <c r="G71" s="202"/>
      <c r="H71" s="202"/>
      <c r="I71" s="202"/>
      <c r="J71" s="202"/>
      <c r="K71" s="203"/>
      <c r="L71" s="57">
        <v>112437.78</v>
      </c>
      <c r="M71" s="57"/>
      <c r="N71" s="57"/>
      <c r="O71" s="57"/>
      <c r="BS71" s="40"/>
      <c r="BT71" s="2" t="s">
        <v>2008</v>
      </c>
    </row>
    <row r="72" spans="1:72" s="3" customFormat="1" ht="15" x14ac:dyDescent="0.25">
      <c r="A72" s="204" t="s">
        <v>354</v>
      </c>
      <c r="B72" s="205"/>
      <c r="C72" s="205"/>
      <c r="D72" s="205"/>
      <c r="E72" s="205"/>
      <c r="F72" s="205"/>
      <c r="G72" s="205"/>
      <c r="H72" s="205"/>
      <c r="I72" s="205"/>
      <c r="J72" s="205"/>
      <c r="K72" s="206"/>
      <c r="L72" s="38">
        <v>59116.77</v>
      </c>
      <c r="M72" s="38"/>
      <c r="N72" s="38"/>
      <c r="O72" s="38"/>
      <c r="BS72" s="40" t="s">
        <v>354</v>
      </c>
    </row>
    <row r="73" spans="1:72" s="3" customFormat="1" ht="15" x14ac:dyDescent="0.25">
      <c r="A73" s="201" t="s">
        <v>351</v>
      </c>
      <c r="B73" s="202"/>
      <c r="C73" s="202"/>
      <c r="D73" s="202"/>
      <c r="E73" s="202"/>
      <c r="F73" s="202"/>
      <c r="G73" s="202"/>
      <c r="H73" s="202"/>
      <c r="I73" s="202"/>
      <c r="J73" s="202"/>
      <c r="K73" s="203"/>
      <c r="L73" s="57"/>
      <c r="M73" s="57"/>
      <c r="N73" s="57"/>
      <c r="O73" s="57"/>
      <c r="BS73" s="40"/>
      <c r="BT73" s="2" t="s">
        <v>351</v>
      </c>
    </row>
    <row r="74" spans="1:72" s="3" customFormat="1" ht="15" x14ac:dyDescent="0.25">
      <c r="A74" s="201" t="s">
        <v>2009</v>
      </c>
      <c r="B74" s="202"/>
      <c r="C74" s="202"/>
      <c r="D74" s="202"/>
      <c r="E74" s="202"/>
      <c r="F74" s="202"/>
      <c r="G74" s="202"/>
      <c r="H74" s="202"/>
      <c r="I74" s="202"/>
      <c r="J74" s="202"/>
      <c r="K74" s="203"/>
      <c r="L74" s="57">
        <v>59116.77</v>
      </c>
      <c r="M74" s="57"/>
      <c r="N74" s="57"/>
      <c r="O74" s="57"/>
      <c r="BS74" s="40"/>
      <c r="BT74" s="2" t="s">
        <v>2009</v>
      </c>
    </row>
    <row r="75" spans="1:72" s="3" customFormat="1" ht="15" x14ac:dyDescent="0.25">
      <c r="A75" s="204" t="s">
        <v>357</v>
      </c>
      <c r="B75" s="205"/>
      <c r="C75" s="205"/>
      <c r="D75" s="205"/>
      <c r="E75" s="205"/>
      <c r="F75" s="205"/>
      <c r="G75" s="205"/>
      <c r="H75" s="205"/>
      <c r="I75" s="205"/>
      <c r="J75" s="205"/>
      <c r="K75" s="206"/>
      <c r="L75" s="38"/>
      <c r="M75" s="38"/>
      <c r="N75" s="38"/>
      <c r="O75" s="38"/>
      <c r="BS75" s="40" t="s">
        <v>357</v>
      </c>
    </row>
    <row r="76" spans="1:72" s="3" customFormat="1" ht="15" x14ac:dyDescent="0.25">
      <c r="A76" s="201" t="s">
        <v>358</v>
      </c>
      <c r="B76" s="202"/>
      <c r="C76" s="202"/>
      <c r="D76" s="202"/>
      <c r="E76" s="202"/>
      <c r="F76" s="202"/>
      <c r="G76" s="202"/>
      <c r="H76" s="202"/>
      <c r="I76" s="202"/>
      <c r="J76" s="202"/>
      <c r="K76" s="203"/>
      <c r="L76" s="57"/>
      <c r="M76" s="57"/>
      <c r="N76" s="57"/>
      <c r="O76" s="57"/>
      <c r="BS76" s="40"/>
      <c r="BT76" s="2" t="s">
        <v>358</v>
      </c>
    </row>
    <row r="77" spans="1:72" s="3" customFormat="1" ht="22.5" x14ac:dyDescent="0.25">
      <c r="A77" s="201" t="s">
        <v>1931</v>
      </c>
      <c r="B77" s="202"/>
      <c r="C77" s="202"/>
      <c r="D77" s="202"/>
      <c r="E77" s="202"/>
      <c r="F77" s="202"/>
      <c r="G77" s="202"/>
      <c r="H77" s="202"/>
      <c r="I77" s="202"/>
      <c r="J77" s="202"/>
      <c r="K77" s="203"/>
      <c r="L77" s="57">
        <v>213179.62</v>
      </c>
      <c r="M77" s="57">
        <v>97678.32</v>
      </c>
      <c r="N77" s="57" t="s">
        <v>2007</v>
      </c>
      <c r="O77" s="57">
        <v>6194.58</v>
      </c>
      <c r="BS77" s="40"/>
      <c r="BT77" s="2" t="s">
        <v>1931</v>
      </c>
    </row>
    <row r="78" spans="1:72" s="3" customFormat="1" ht="15" x14ac:dyDescent="0.25">
      <c r="A78" s="201" t="s">
        <v>2010</v>
      </c>
      <c r="B78" s="202"/>
      <c r="C78" s="202"/>
      <c r="D78" s="202"/>
      <c r="E78" s="202"/>
      <c r="F78" s="202"/>
      <c r="G78" s="202"/>
      <c r="H78" s="202"/>
      <c r="I78" s="202"/>
      <c r="J78" s="202"/>
      <c r="K78" s="203"/>
      <c r="L78" s="57">
        <v>112437.78</v>
      </c>
      <c r="M78" s="57"/>
      <c r="N78" s="57"/>
      <c r="O78" s="57"/>
      <c r="BS78" s="40"/>
      <c r="BT78" s="2" t="s">
        <v>2010</v>
      </c>
    </row>
    <row r="79" spans="1:72" s="3" customFormat="1" ht="15" x14ac:dyDescent="0.25">
      <c r="A79" s="201" t="s">
        <v>2011</v>
      </c>
      <c r="B79" s="202"/>
      <c r="C79" s="202"/>
      <c r="D79" s="202"/>
      <c r="E79" s="202"/>
      <c r="F79" s="202"/>
      <c r="G79" s="202"/>
      <c r="H79" s="202"/>
      <c r="I79" s="202"/>
      <c r="J79" s="202"/>
      <c r="K79" s="203"/>
      <c r="L79" s="57">
        <v>59116.77</v>
      </c>
      <c r="M79" s="57"/>
      <c r="N79" s="57"/>
      <c r="O79" s="57"/>
      <c r="BS79" s="40"/>
      <c r="BT79" s="2" t="s">
        <v>2011</v>
      </c>
    </row>
    <row r="80" spans="1:72" s="3" customFormat="1" ht="15" x14ac:dyDescent="0.25">
      <c r="A80" s="201" t="s">
        <v>362</v>
      </c>
      <c r="B80" s="202"/>
      <c r="C80" s="202"/>
      <c r="D80" s="202"/>
      <c r="E80" s="202"/>
      <c r="F80" s="202"/>
      <c r="G80" s="202"/>
      <c r="H80" s="202"/>
      <c r="I80" s="202"/>
      <c r="J80" s="202"/>
      <c r="K80" s="203"/>
      <c r="L80" s="57">
        <v>384734.17</v>
      </c>
      <c r="M80" s="57"/>
      <c r="N80" s="57"/>
      <c r="O80" s="57"/>
      <c r="BS80" s="40"/>
      <c r="BT80" s="2" t="s">
        <v>362</v>
      </c>
    </row>
    <row r="81" spans="1:75" s="3" customFormat="1" ht="15" x14ac:dyDescent="0.25">
      <c r="A81" s="201" t="s">
        <v>367</v>
      </c>
      <c r="B81" s="202"/>
      <c r="C81" s="202"/>
      <c r="D81" s="202"/>
      <c r="E81" s="202"/>
      <c r="F81" s="202"/>
      <c r="G81" s="202"/>
      <c r="H81" s="202"/>
      <c r="I81" s="202"/>
      <c r="J81" s="202"/>
      <c r="K81" s="203"/>
      <c r="L81" s="57">
        <v>384734.17</v>
      </c>
      <c r="M81" s="57"/>
      <c r="N81" s="57"/>
      <c r="O81" s="57"/>
      <c r="BS81" s="40"/>
      <c r="BT81" s="2" t="s">
        <v>367</v>
      </c>
    </row>
    <row r="82" spans="1:75" s="3" customFormat="1" ht="15" x14ac:dyDescent="0.25">
      <c r="A82" s="201" t="s">
        <v>368</v>
      </c>
      <c r="B82" s="202"/>
      <c r="C82" s="202"/>
      <c r="D82" s="202"/>
      <c r="E82" s="202"/>
      <c r="F82" s="202"/>
      <c r="G82" s="202"/>
      <c r="H82" s="202"/>
      <c r="I82" s="202"/>
      <c r="J82" s="202"/>
      <c r="K82" s="203"/>
      <c r="L82" s="57"/>
      <c r="M82" s="57"/>
      <c r="N82" s="57"/>
      <c r="O82" s="57"/>
      <c r="BS82" s="40"/>
      <c r="BT82" s="2" t="s">
        <v>368</v>
      </c>
    </row>
    <row r="83" spans="1:75" s="3" customFormat="1" ht="15" x14ac:dyDescent="0.25">
      <c r="A83" s="201" t="s">
        <v>369</v>
      </c>
      <c r="B83" s="202"/>
      <c r="C83" s="202"/>
      <c r="D83" s="202"/>
      <c r="E83" s="202"/>
      <c r="F83" s="202"/>
      <c r="G83" s="202"/>
      <c r="H83" s="202"/>
      <c r="I83" s="202"/>
      <c r="J83" s="202"/>
      <c r="K83" s="203"/>
      <c r="L83" s="57">
        <v>6194.58</v>
      </c>
      <c r="M83" s="57"/>
      <c r="N83" s="57"/>
      <c r="O83" s="57"/>
      <c r="BS83" s="40"/>
      <c r="BT83" s="2" t="s">
        <v>369</v>
      </c>
    </row>
    <row r="84" spans="1:75" s="3" customFormat="1" ht="15" x14ac:dyDescent="0.25">
      <c r="A84" s="201" t="s">
        <v>370</v>
      </c>
      <c r="B84" s="202"/>
      <c r="C84" s="202"/>
      <c r="D84" s="202"/>
      <c r="E84" s="202"/>
      <c r="F84" s="202"/>
      <c r="G84" s="202"/>
      <c r="H84" s="202"/>
      <c r="I84" s="202"/>
      <c r="J84" s="202"/>
      <c r="K84" s="203"/>
      <c r="L84" s="57">
        <v>109306.72</v>
      </c>
      <c r="M84" s="57"/>
      <c r="N84" s="57"/>
      <c r="O84" s="57"/>
      <c r="BS84" s="40"/>
      <c r="BT84" s="2" t="s">
        <v>370</v>
      </c>
    </row>
    <row r="85" spans="1:75" s="3" customFormat="1" ht="15" x14ac:dyDescent="0.25">
      <c r="A85" s="201" t="s">
        <v>371</v>
      </c>
      <c r="B85" s="202"/>
      <c r="C85" s="202"/>
      <c r="D85" s="202"/>
      <c r="E85" s="202"/>
      <c r="F85" s="202"/>
      <c r="G85" s="202"/>
      <c r="H85" s="202"/>
      <c r="I85" s="202"/>
      <c r="J85" s="202"/>
      <c r="K85" s="203"/>
      <c r="L85" s="57">
        <v>115915.24</v>
      </c>
      <c r="M85" s="57"/>
      <c r="N85" s="57"/>
      <c r="O85" s="57"/>
      <c r="BS85" s="40"/>
      <c r="BT85" s="2" t="s">
        <v>371</v>
      </c>
    </row>
    <row r="86" spans="1:75" s="3" customFormat="1" ht="15" x14ac:dyDescent="0.25">
      <c r="A86" s="201" t="s">
        <v>372</v>
      </c>
      <c r="B86" s="202"/>
      <c r="C86" s="202"/>
      <c r="D86" s="202"/>
      <c r="E86" s="202"/>
      <c r="F86" s="202"/>
      <c r="G86" s="202"/>
      <c r="H86" s="202"/>
      <c r="I86" s="202"/>
      <c r="J86" s="202"/>
      <c r="K86" s="203"/>
      <c r="L86" s="57">
        <v>112437.78</v>
      </c>
      <c r="M86" s="57"/>
      <c r="N86" s="57"/>
      <c r="O86" s="57"/>
      <c r="BS86" s="40"/>
      <c r="BT86" s="2" t="s">
        <v>372</v>
      </c>
    </row>
    <row r="87" spans="1:75" s="3" customFormat="1" ht="15" x14ac:dyDescent="0.25">
      <c r="A87" s="201" t="s">
        <v>373</v>
      </c>
      <c r="B87" s="202"/>
      <c r="C87" s="202"/>
      <c r="D87" s="202"/>
      <c r="E87" s="202"/>
      <c r="F87" s="202"/>
      <c r="G87" s="202"/>
      <c r="H87" s="202"/>
      <c r="I87" s="202"/>
      <c r="J87" s="202"/>
      <c r="K87" s="203"/>
      <c r="L87" s="57">
        <v>59116.77</v>
      </c>
      <c r="M87" s="57"/>
      <c r="N87" s="57"/>
      <c r="O87" s="57"/>
      <c r="BS87" s="40"/>
      <c r="BT87" s="2" t="s">
        <v>373</v>
      </c>
    </row>
    <row r="88" spans="1:75" s="3" customFormat="1" ht="15" x14ac:dyDescent="0.25">
      <c r="A88" s="201" t="s">
        <v>374</v>
      </c>
      <c r="B88" s="202"/>
      <c r="C88" s="202"/>
      <c r="D88" s="202"/>
      <c r="E88" s="202"/>
      <c r="F88" s="202"/>
      <c r="G88" s="202"/>
      <c r="H88" s="202"/>
      <c r="I88" s="202"/>
      <c r="J88" s="202"/>
      <c r="K88" s="203"/>
      <c r="L88" s="57">
        <f>L81*0.052</f>
        <v>20006.176839999996</v>
      </c>
      <c r="M88" s="57"/>
      <c r="N88" s="57"/>
      <c r="O88" s="57"/>
      <c r="BS88" s="40"/>
      <c r="BT88" s="2" t="s">
        <v>374</v>
      </c>
    </row>
    <row r="89" spans="1:75" s="3" customFormat="1" ht="15" x14ac:dyDescent="0.25">
      <c r="A89" s="204" t="s">
        <v>367</v>
      </c>
      <c r="B89" s="205"/>
      <c r="C89" s="205"/>
      <c r="D89" s="205"/>
      <c r="E89" s="205"/>
      <c r="F89" s="205"/>
      <c r="G89" s="205"/>
      <c r="H89" s="205"/>
      <c r="I89" s="205"/>
      <c r="J89" s="205"/>
      <c r="K89" s="206"/>
      <c r="L89" s="38">
        <f>L81+L88</f>
        <v>404740.34683999995</v>
      </c>
      <c r="M89" s="38"/>
      <c r="N89" s="38"/>
      <c r="O89" s="38"/>
      <c r="BS89" s="40"/>
      <c r="BU89" s="40" t="s">
        <v>367</v>
      </c>
    </row>
    <row r="90" spans="1:75" s="3" customFormat="1" ht="15" x14ac:dyDescent="0.25">
      <c r="A90" s="201" t="s">
        <v>375</v>
      </c>
      <c r="B90" s="202"/>
      <c r="C90" s="202"/>
      <c r="D90" s="202"/>
      <c r="E90" s="202"/>
      <c r="F90" s="202"/>
      <c r="G90" s="202"/>
      <c r="H90" s="202"/>
      <c r="I90" s="202"/>
      <c r="J90" s="202"/>
      <c r="K90" s="203"/>
      <c r="L90" s="57">
        <f>L89*0.021</f>
        <v>8499.5472836400004</v>
      </c>
      <c r="M90" s="57"/>
      <c r="N90" s="57"/>
      <c r="O90" s="57"/>
      <c r="BS90" s="40"/>
      <c r="BT90" s="2" t="s">
        <v>375</v>
      </c>
      <c r="BU90" s="40"/>
    </row>
    <row r="91" spans="1:75" s="3" customFormat="1" ht="15" x14ac:dyDescent="0.25">
      <c r="A91" s="201" t="s">
        <v>376</v>
      </c>
      <c r="B91" s="202"/>
      <c r="C91" s="202"/>
      <c r="D91" s="202"/>
      <c r="E91" s="202"/>
      <c r="F91" s="202"/>
      <c r="G91" s="202"/>
      <c r="H91" s="202"/>
      <c r="I91" s="202"/>
      <c r="J91" s="202"/>
      <c r="K91" s="203"/>
      <c r="L91" s="57">
        <f>L89*0.035</f>
        <v>14165.912139399999</v>
      </c>
      <c r="M91" s="57"/>
      <c r="N91" s="57"/>
      <c r="O91" s="57"/>
      <c r="BS91" s="40"/>
      <c r="BT91" s="2" t="s">
        <v>376</v>
      </c>
      <c r="BU91" s="40"/>
    </row>
    <row r="92" spans="1:75" s="3" customFormat="1" ht="15" x14ac:dyDescent="0.25">
      <c r="A92" s="201" t="s">
        <v>377</v>
      </c>
      <c r="B92" s="202"/>
      <c r="C92" s="202"/>
      <c r="D92" s="202"/>
      <c r="E92" s="202"/>
      <c r="F92" s="202"/>
      <c r="G92" s="202"/>
      <c r="H92" s="202"/>
      <c r="I92" s="202"/>
      <c r="J92" s="202"/>
      <c r="K92" s="203"/>
      <c r="L92" s="57">
        <f>L89*0.025</f>
        <v>10118.508671</v>
      </c>
      <c r="M92" s="57"/>
      <c r="N92" s="57"/>
      <c r="O92" s="57"/>
      <c r="BS92" s="40"/>
      <c r="BT92" s="2" t="s">
        <v>377</v>
      </c>
      <c r="BU92" s="40"/>
    </row>
    <row r="93" spans="1:75" s="3" customFormat="1" ht="15" x14ac:dyDescent="0.25">
      <c r="A93" s="201" t="s">
        <v>378</v>
      </c>
      <c r="B93" s="202"/>
      <c r="C93" s="202"/>
      <c r="D93" s="202"/>
      <c r="E93" s="202"/>
      <c r="F93" s="202"/>
      <c r="G93" s="202"/>
      <c r="H93" s="202"/>
      <c r="I93" s="202"/>
      <c r="J93" s="202"/>
      <c r="K93" s="203"/>
      <c r="L93" s="57">
        <f>L89*0.02</f>
        <v>8094.8069367999997</v>
      </c>
      <c r="M93" s="57"/>
      <c r="N93" s="57"/>
      <c r="O93" s="57"/>
      <c r="BS93" s="40"/>
      <c r="BT93" s="2" t="s">
        <v>378</v>
      </c>
      <c r="BU93" s="40"/>
    </row>
    <row r="94" spans="1:75" s="3" customFormat="1" ht="15" x14ac:dyDescent="0.25">
      <c r="A94" s="204" t="s">
        <v>367</v>
      </c>
      <c r="B94" s="205"/>
      <c r="C94" s="205"/>
      <c r="D94" s="205"/>
      <c r="E94" s="205"/>
      <c r="F94" s="205"/>
      <c r="G94" s="205"/>
      <c r="H94" s="205"/>
      <c r="I94" s="205"/>
      <c r="J94" s="205"/>
      <c r="K94" s="206"/>
      <c r="L94" s="38">
        <f>L89+L90+L91+L92+L93</f>
        <v>445619.12187084003</v>
      </c>
      <c r="M94" s="38"/>
      <c r="N94" s="38"/>
      <c r="O94" s="38"/>
      <c r="BS94" s="40"/>
      <c r="BU94" s="40" t="s">
        <v>367</v>
      </c>
    </row>
    <row r="95" spans="1:75" s="3" customFormat="1" ht="15" x14ac:dyDescent="0.25">
      <c r="A95" s="201" t="s">
        <v>379</v>
      </c>
      <c r="B95" s="202"/>
      <c r="C95" s="202"/>
      <c r="D95" s="202"/>
      <c r="E95" s="202"/>
      <c r="F95" s="202"/>
      <c r="G95" s="202"/>
      <c r="H95" s="202"/>
      <c r="I95" s="202"/>
      <c r="J95" s="202"/>
      <c r="K95" s="203"/>
      <c r="L95" s="57">
        <f>L94*0.03</f>
        <v>13368.5736561252</v>
      </c>
      <c r="M95" s="57"/>
      <c r="N95" s="57"/>
      <c r="O95" s="57"/>
      <c r="BS95" s="40"/>
      <c r="BT95" s="2" t="s">
        <v>379</v>
      </c>
      <c r="BU95" s="40"/>
    </row>
    <row r="96" spans="1:75" s="3" customFormat="1" ht="15" x14ac:dyDescent="0.25">
      <c r="A96" s="204" t="s">
        <v>2240</v>
      </c>
      <c r="B96" s="205"/>
      <c r="C96" s="205"/>
      <c r="D96" s="205"/>
      <c r="E96" s="205"/>
      <c r="F96" s="205"/>
      <c r="G96" s="205"/>
      <c r="H96" s="205"/>
      <c r="I96" s="205"/>
      <c r="J96" s="205"/>
      <c r="K96" s="206"/>
      <c r="L96" s="38">
        <f>L94+L95</f>
        <v>458987.69552696525</v>
      </c>
      <c r="M96" s="38"/>
      <c r="N96" s="38"/>
      <c r="O96" s="38"/>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t="s">
        <v>380</v>
      </c>
      <c r="BV96" s="67"/>
      <c r="BW96" s="67"/>
    </row>
    <row r="97" spans="1:95" s="115" customFormat="1" ht="15" customHeight="1" x14ac:dyDescent="0.25">
      <c r="A97" s="209" t="s">
        <v>945</v>
      </c>
      <c r="B97" s="209"/>
      <c r="C97" s="209"/>
      <c r="D97" s="209"/>
      <c r="E97" s="209"/>
      <c r="F97" s="209"/>
      <c r="G97" s="209"/>
      <c r="H97" s="209"/>
      <c r="I97" s="209"/>
      <c r="J97" s="209"/>
      <c r="K97" s="209"/>
      <c r="L97" s="112">
        <f>L83*1.052*1.021*1.035*1.025*1.02*1.03</f>
        <v>7415.7479363168195</v>
      </c>
      <c r="M97" s="113"/>
      <c r="N97" s="114"/>
      <c r="O97" s="114"/>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CG97" s="116"/>
      <c r="CI97" s="116" t="s">
        <v>380</v>
      </c>
      <c r="CK97" s="117"/>
      <c r="CL97" s="118"/>
      <c r="CM97" s="118"/>
      <c r="CN97" s="118"/>
      <c r="CO97" s="118"/>
      <c r="CP97" s="118"/>
      <c r="CQ97" s="118"/>
    </row>
    <row r="98" spans="1:95" s="115" customFormat="1" ht="15" customHeight="1" x14ac:dyDescent="0.25">
      <c r="A98" s="209" t="s">
        <v>2237</v>
      </c>
      <c r="B98" s="209"/>
      <c r="C98" s="209"/>
      <c r="D98" s="209"/>
      <c r="E98" s="209"/>
      <c r="F98" s="209"/>
      <c r="G98" s="209"/>
      <c r="H98" s="209"/>
      <c r="I98" s="209"/>
      <c r="J98" s="209"/>
      <c r="K98" s="209"/>
      <c r="L98" s="112">
        <f>L96-L97</f>
        <v>451571.94759064843</v>
      </c>
      <c r="M98" s="113"/>
      <c r="N98" s="114"/>
      <c r="O98" s="114"/>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CG98" s="116"/>
      <c r="CI98" s="116" t="s">
        <v>380</v>
      </c>
      <c r="CK98" s="117"/>
      <c r="CL98" s="118"/>
      <c r="CM98" s="118"/>
      <c r="CN98" s="118"/>
      <c r="CO98" s="118"/>
      <c r="CP98" s="118"/>
      <c r="CQ98" s="118"/>
    </row>
    <row r="99" spans="1:95" s="67" customFormat="1" ht="15" customHeight="1" x14ac:dyDescent="0.25">
      <c r="A99" s="210" t="s">
        <v>2238</v>
      </c>
      <c r="B99" s="211"/>
      <c r="C99" s="211"/>
      <c r="D99" s="211"/>
      <c r="E99" s="211"/>
      <c r="F99" s="211"/>
      <c r="G99" s="211"/>
      <c r="H99" s="211"/>
      <c r="I99" s="211"/>
      <c r="J99" s="211"/>
      <c r="K99" s="212"/>
      <c r="L99" s="119">
        <f>'02-03-01_СМР_Каб.жур'!L272</f>
        <v>1</v>
      </c>
      <c r="M99" s="88"/>
      <c r="N99" s="120"/>
      <c r="O99" s="88"/>
      <c r="CG99" s="98"/>
      <c r="CH99" s="105" t="s">
        <v>379</v>
      </c>
      <c r="CI99" s="98"/>
      <c r="CK99" s="121"/>
    </row>
    <row r="100" spans="1:95" s="67" customFormat="1" ht="28.5" customHeight="1" x14ac:dyDescent="0.25">
      <c r="A100" s="213" t="s">
        <v>2239</v>
      </c>
      <c r="B100" s="213"/>
      <c r="C100" s="213"/>
      <c r="D100" s="213"/>
      <c r="E100" s="213"/>
      <c r="F100" s="213"/>
      <c r="G100" s="213"/>
      <c r="H100" s="213"/>
      <c r="I100" s="213"/>
      <c r="J100" s="213"/>
      <c r="K100" s="213"/>
      <c r="L100" s="122">
        <f>L97+L98*L99</f>
        <v>458987.69552696525</v>
      </c>
      <c r="M100" s="123"/>
      <c r="N100" s="102"/>
      <c r="O100" s="102"/>
      <c r="CG100" s="98"/>
      <c r="CI100" s="98" t="s">
        <v>380</v>
      </c>
      <c r="CK100" s="124"/>
    </row>
    <row r="101" spans="1:95" s="67" customFormat="1" ht="15" customHeight="1" x14ac:dyDescent="0.25">
      <c r="A101" s="214" t="s">
        <v>381</v>
      </c>
      <c r="B101" s="214"/>
      <c r="C101" s="214"/>
      <c r="D101" s="214"/>
      <c r="E101" s="214"/>
      <c r="F101" s="214"/>
      <c r="G101" s="214"/>
      <c r="H101" s="214"/>
      <c r="I101" s="214"/>
      <c r="J101" s="214"/>
      <c r="K101" s="214"/>
      <c r="L101" s="125">
        <f>L100*0.2</f>
        <v>91797.539105393051</v>
      </c>
      <c r="M101" s="88"/>
      <c r="N101" s="88"/>
      <c r="O101" s="88"/>
      <c r="CG101" s="98"/>
      <c r="CH101" s="105" t="s">
        <v>381</v>
      </c>
      <c r="CI101" s="98"/>
    </row>
    <row r="102" spans="1:95" s="67" customFormat="1" ht="15" customHeight="1" x14ac:dyDescent="0.25">
      <c r="A102" s="213" t="s">
        <v>382</v>
      </c>
      <c r="B102" s="213"/>
      <c r="C102" s="213"/>
      <c r="D102" s="213"/>
      <c r="E102" s="213"/>
      <c r="F102" s="213"/>
      <c r="G102" s="213"/>
      <c r="H102" s="213"/>
      <c r="I102" s="213"/>
      <c r="J102" s="213"/>
      <c r="K102" s="213"/>
      <c r="L102" s="126">
        <f>L100+L101</f>
        <v>550785.2346323583</v>
      </c>
      <c r="M102" s="102"/>
      <c r="N102" s="102"/>
      <c r="O102" s="102"/>
      <c r="S102" s="67">
        <v>117</v>
      </c>
      <c r="CG102" s="98"/>
      <c r="CI102" s="98"/>
      <c r="CJ102" s="98" t="s">
        <v>382</v>
      </c>
      <c r="CM102" s="121"/>
    </row>
    <row r="103" spans="1:95" s="16" customFormat="1" ht="12.75" customHeight="1" x14ac:dyDescent="0.2">
      <c r="A103" s="207"/>
      <c r="B103" s="207"/>
      <c r="C103" s="207"/>
      <c r="D103" s="207"/>
      <c r="E103" s="207"/>
      <c r="F103" s="207"/>
      <c r="G103" s="207"/>
      <c r="H103" s="207"/>
      <c r="I103" s="207"/>
      <c r="J103" s="207"/>
      <c r="K103" s="207"/>
      <c r="L103" s="207"/>
      <c r="M103" s="207"/>
      <c r="N103" s="207"/>
      <c r="O103" s="207"/>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95" s="16" customFormat="1" ht="12.75" customHeight="1" x14ac:dyDescent="0.2">
      <c r="A104" s="208"/>
      <c r="B104" s="208"/>
      <c r="C104" s="208"/>
      <c r="D104" s="208"/>
      <c r="E104" s="208"/>
      <c r="F104" s="208"/>
      <c r="G104" s="208"/>
      <c r="H104" s="208"/>
      <c r="I104" s="208"/>
      <c r="J104" s="208"/>
      <c r="K104" s="208"/>
      <c r="L104" s="208"/>
      <c r="M104" s="208"/>
      <c r="N104" s="208"/>
      <c r="O104" s="208"/>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95" s="16" customFormat="1" ht="12.75" customHeight="1" x14ac:dyDescent="0.2">
      <c r="A105" s="207" t="s">
        <v>2241</v>
      </c>
      <c r="B105" s="207"/>
      <c r="C105" s="207"/>
      <c r="D105" s="207"/>
      <c r="E105" s="207"/>
      <c r="F105" s="207"/>
      <c r="G105" s="207"/>
      <c r="H105" s="207"/>
      <c r="I105" s="207"/>
      <c r="J105" s="207"/>
      <c r="K105" s="207"/>
      <c r="L105" s="207"/>
      <c r="M105" s="207"/>
      <c r="N105" s="207"/>
      <c r="O105" s="207"/>
      <c r="P105" s="58"/>
      <c r="Q105" s="58"/>
      <c r="R105" s="58"/>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95" s="16" customFormat="1" ht="12.75" customHeight="1" x14ac:dyDescent="0.2">
      <c r="A106" s="208" t="s">
        <v>383</v>
      </c>
      <c r="B106" s="208"/>
      <c r="C106" s="208"/>
      <c r="D106" s="208"/>
      <c r="E106" s="208"/>
      <c r="F106" s="208"/>
      <c r="G106" s="208"/>
      <c r="H106" s="208"/>
      <c r="I106" s="208"/>
      <c r="J106" s="208"/>
      <c r="K106" s="208"/>
      <c r="L106" s="208"/>
      <c r="M106" s="208"/>
      <c r="N106" s="208"/>
      <c r="O106" s="208"/>
      <c r="P106" s="59"/>
      <c r="Q106" s="59"/>
      <c r="R106" s="59"/>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row>
    <row r="107" spans="1:95" s="16" customFormat="1" ht="13.5" customHeight="1" x14ac:dyDescent="0.25">
      <c r="A107" s="14"/>
      <c r="B107" s="14"/>
      <c r="C107" s="14"/>
      <c r="D107" s="14"/>
      <c r="E107" s="14"/>
      <c r="F107" s="14"/>
      <c r="G107" s="14"/>
      <c r="H107" s="60"/>
      <c r="I107" s="10"/>
      <c r="J107" s="10"/>
      <c r="K107" s="10"/>
      <c r="L107" s="10"/>
      <c r="M107" s="14"/>
      <c r="N107" s="14"/>
      <c r="O107" s="14"/>
      <c r="P107" s="3"/>
      <c r="Q107" s="3"/>
      <c r="R107" s="3"/>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row>
    <row r="108" spans="1:95" s="16" customFormat="1" ht="12.75" customHeight="1" x14ac:dyDescent="0.2">
      <c r="A108" s="207" t="s">
        <v>384</v>
      </c>
      <c r="B108" s="207"/>
      <c r="C108" s="207"/>
      <c r="D108" s="207"/>
      <c r="E108" s="207"/>
      <c r="F108" s="207"/>
      <c r="G108" s="207"/>
      <c r="H108" s="207"/>
      <c r="I108" s="207"/>
      <c r="J108" s="207"/>
      <c r="K108" s="207"/>
      <c r="L108" s="207"/>
      <c r="M108" s="207"/>
      <c r="N108" s="207"/>
      <c r="O108" s="207"/>
      <c r="P108" s="58"/>
      <c r="Q108" s="58"/>
      <c r="R108" s="58"/>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row>
    <row r="109" spans="1:95" s="16" customFormat="1" ht="12.75" customHeight="1" x14ac:dyDescent="0.2">
      <c r="A109" s="208" t="s">
        <v>383</v>
      </c>
      <c r="B109" s="208"/>
      <c r="C109" s="208"/>
      <c r="D109" s="208"/>
      <c r="E109" s="208"/>
      <c r="F109" s="208"/>
      <c r="G109" s="208"/>
      <c r="H109" s="208"/>
      <c r="I109" s="208"/>
      <c r="J109" s="208"/>
      <c r="K109" s="208"/>
      <c r="L109" s="208"/>
      <c r="M109" s="208"/>
      <c r="N109" s="208"/>
      <c r="O109" s="208"/>
      <c r="P109" s="59"/>
      <c r="Q109" s="59"/>
      <c r="R109" s="59"/>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row>
    <row r="110" spans="1:95" s="16" customFormat="1" ht="13.5" customHeight="1" x14ac:dyDescent="0.25">
      <c r="A110" s="14"/>
      <c r="B110" s="14"/>
      <c r="C110" s="14"/>
      <c r="D110" s="14"/>
      <c r="E110" s="14"/>
      <c r="F110" s="14"/>
      <c r="G110" s="14"/>
      <c r="H110" s="60"/>
      <c r="I110" s="10"/>
      <c r="J110" s="10"/>
      <c r="K110" s="10"/>
      <c r="L110" s="10"/>
      <c r="M110" s="14"/>
      <c r="N110" s="14"/>
      <c r="O110" s="14"/>
      <c r="P110" s="3"/>
      <c r="Q110" s="3"/>
      <c r="R110" s="3"/>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row>
    <row r="111" spans="1:95" s="3" customFormat="1" ht="15" x14ac:dyDescent="0.25">
      <c r="A111" s="4"/>
      <c r="B111" s="4"/>
      <c r="C111" s="4"/>
      <c r="D111" s="4"/>
      <c r="E111" s="4"/>
      <c r="F111" s="4"/>
      <c r="G111" s="4"/>
      <c r="H111" s="14"/>
      <c r="I111" s="61"/>
      <c r="J111" s="61"/>
      <c r="K111" s="61"/>
      <c r="L111" s="61"/>
      <c r="M111" s="4"/>
      <c r="N111" s="4"/>
      <c r="O111" s="4"/>
    </row>
  </sheetData>
  <mergeCells count="103">
    <mergeCell ref="A105:O105"/>
    <mergeCell ref="A106:O106"/>
    <mergeCell ref="A108:O108"/>
    <mergeCell ref="A109:O109"/>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7:E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98:K98"/>
    <mergeCell ref="A103:O103"/>
    <mergeCell ref="A104:O104"/>
    <mergeCell ref="A99:K99"/>
    <mergeCell ref="A100:K100"/>
    <mergeCell ref="A101:K101"/>
    <mergeCell ref="A102:K102"/>
    <mergeCell ref="A89:K89"/>
    <mergeCell ref="A90:K90"/>
    <mergeCell ref="A91:K91"/>
    <mergeCell ref="A92:K92"/>
    <mergeCell ref="A93:K93"/>
    <mergeCell ref="A94:K94"/>
    <mergeCell ref="A95:K95"/>
    <mergeCell ref="A96:K96"/>
    <mergeCell ref="A97:K9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Q102"/>
  <sheetViews>
    <sheetView topLeftCell="A76" workbookViewId="0">
      <selection activeCell="L90" sqref="L90"/>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1934</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1935</v>
      </c>
      <c r="B13" s="171"/>
      <c r="C13" s="171"/>
      <c r="D13" s="171"/>
      <c r="E13" s="171"/>
      <c r="F13" s="171"/>
      <c r="G13" s="171"/>
      <c r="H13" s="171"/>
      <c r="I13" s="171"/>
      <c r="J13" s="171"/>
      <c r="K13" s="171"/>
      <c r="L13" s="171"/>
      <c r="M13" s="171"/>
      <c r="N13" s="171"/>
      <c r="O13" s="171"/>
      <c r="AQ13" s="12" t="s">
        <v>1935</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1936</v>
      </c>
      <c r="D15" s="178"/>
      <c r="E15" s="178"/>
      <c r="F15" s="178"/>
      <c r="G15" s="178"/>
      <c r="H15" s="15"/>
      <c r="I15" s="15"/>
      <c r="J15" s="15"/>
      <c r="K15" s="15"/>
      <c r="L15" s="15"/>
      <c r="M15" s="15"/>
      <c r="N15" s="15"/>
      <c r="O15" s="15"/>
    </row>
    <row r="16" spans="1:57" s="3" customFormat="1" ht="12.75" customHeight="1" x14ac:dyDescent="0.25">
      <c r="B16" s="16" t="s">
        <v>12</v>
      </c>
      <c r="C16" s="16"/>
      <c r="D16" s="17"/>
      <c r="E16" s="18">
        <v>357.28</v>
      </c>
      <c r="F16" s="19" t="s">
        <v>13</v>
      </c>
      <c r="H16" s="16"/>
      <c r="I16" s="16"/>
      <c r="J16" s="16"/>
      <c r="K16" s="16"/>
      <c r="L16" s="16"/>
      <c r="M16" s="20"/>
      <c r="N16" s="20"/>
      <c r="O16" s="16"/>
    </row>
    <row r="17" spans="1:70" s="3" customFormat="1" ht="12.75" customHeight="1" x14ac:dyDescent="0.25">
      <c r="B17" s="16" t="s">
        <v>14</v>
      </c>
      <c r="D17" s="17"/>
      <c r="E17" s="18">
        <v>249.56700000000001</v>
      </c>
      <c r="F17" s="19" t="s">
        <v>13</v>
      </c>
      <c r="H17" s="16"/>
      <c r="I17" s="16"/>
      <c r="J17" s="16"/>
      <c r="K17" s="16"/>
      <c r="L17" s="16"/>
      <c r="M17" s="20"/>
      <c r="N17" s="20"/>
      <c r="O17" s="16"/>
    </row>
    <row r="18" spans="1:70" s="3" customFormat="1" ht="12.75" customHeight="1" x14ac:dyDescent="0.25">
      <c r="B18" s="16" t="s">
        <v>15</v>
      </c>
      <c r="C18" s="16"/>
      <c r="D18" s="17"/>
      <c r="E18" s="18">
        <v>75.194999999999993</v>
      </c>
      <c r="F18" s="19" t="s">
        <v>13</v>
      </c>
      <c r="H18" s="16"/>
      <c r="J18" s="16"/>
      <c r="K18" s="16"/>
      <c r="L18" s="16"/>
      <c r="M18" s="21"/>
      <c r="N18" s="5"/>
      <c r="O18" s="22"/>
    </row>
    <row r="19" spans="1:70" s="3" customFormat="1" ht="12.75" customHeight="1" x14ac:dyDescent="0.25">
      <c r="B19" s="16" t="s">
        <v>16</v>
      </c>
      <c r="C19" s="16"/>
      <c r="D19" s="23"/>
      <c r="E19" s="18">
        <v>149.6</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1937</v>
      </c>
      <c r="B28" s="198"/>
      <c r="C28" s="198"/>
      <c r="D28" s="198"/>
      <c r="E28" s="198"/>
      <c r="F28" s="198"/>
      <c r="G28" s="198"/>
      <c r="H28" s="198"/>
      <c r="I28" s="198"/>
      <c r="J28" s="198"/>
      <c r="K28" s="198"/>
      <c r="L28" s="198"/>
      <c r="M28" s="198"/>
      <c r="N28" s="198"/>
      <c r="O28" s="199"/>
      <c r="BP28" s="33"/>
      <c r="BQ28" s="56" t="s">
        <v>1937</v>
      </c>
    </row>
    <row r="29" spans="1:70" s="3" customFormat="1" ht="67.5" x14ac:dyDescent="0.25">
      <c r="A29" s="34" t="s">
        <v>34</v>
      </c>
      <c r="B29" s="35" t="s">
        <v>1709</v>
      </c>
      <c r="C29" s="196" t="s">
        <v>1710</v>
      </c>
      <c r="D29" s="196"/>
      <c r="E29" s="196"/>
      <c r="F29" s="34" t="s">
        <v>1711</v>
      </c>
      <c r="G29" s="54">
        <v>21.2</v>
      </c>
      <c r="H29" s="38" t="s">
        <v>1712</v>
      </c>
      <c r="I29" s="38" t="s">
        <v>1713</v>
      </c>
      <c r="J29" s="38">
        <v>181.99</v>
      </c>
      <c r="K29" s="36" t="s">
        <v>40</v>
      </c>
      <c r="L29" s="38">
        <v>132324.89000000001</v>
      </c>
      <c r="M29" s="38">
        <v>60618.64</v>
      </c>
      <c r="N29" s="39" t="s">
        <v>1938</v>
      </c>
      <c r="O29" s="38">
        <v>3858.19</v>
      </c>
      <c r="BP29" s="33"/>
      <c r="BQ29" s="56"/>
      <c r="BR29" s="40" t="s">
        <v>1710</v>
      </c>
    </row>
    <row r="30" spans="1:70" s="3" customFormat="1" ht="15" x14ac:dyDescent="0.25">
      <c r="A30" s="41"/>
      <c r="B30" s="42"/>
      <c r="C30" s="43" t="s">
        <v>1939</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1940</v>
      </c>
      <c r="F31" s="48"/>
      <c r="G31" s="49"/>
      <c r="H31" s="50"/>
      <c r="I31" s="17"/>
      <c r="J31" s="17"/>
      <c r="K31" s="17"/>
      <c r="L31" s="51">
        <v>69781.05</v>
      </c>
      <c r="M31" s="52"/>
      <c r="N31" s="52"/>
      <c r="O31" s="53"/>
      <c r="BP31" s="33"/>
      <c r="BQ31" s="56"/>
      <c r="BR31" s="40"/>
    </row>
    <row r="32" spans="1:70" s="3" customFormat="1" ht="15" x14ac:dyDescent="0.25">
      <c r="A32" s="46"/>
      <c r="B32" s="47"/>
      <c r="C32" s="47"/>
      <c r="D32" s="47"/>
      <c r="E32" s="48" t="s">
        <v>1941</v>
      </c>
      <c r="F32" s="48"/>
      <c r="G32" s="49"/>
      <c r="H32" s="50"/>
      <c r="I32" s="17"/>
      <c r="J32" s="17"/>
      <c r="K32" s="17"/>
      <c r="L32" s="51">
        <v>36689.01</v>
      </c>
      <c r="M32" s="52"/>
      <c r="N32" s="52"/>
      <c r="O32" s="53"/>
      <c r="BP32" s="33"/>
      <c r="BQ32" s="56"/>
      <c r="BR32" s="40"/>
    </row>
    <row r="33" spans="1:70" s="3" customFormat="1" ht="15" x14ac:dyDescent="0.25">
      <c r="A33" s="46"/>
      <c r="B33" s="47"/>
      <c r="C33" s="47"/>
      <c r="D33" s="47"/>
      <c r="E33" s="48" t="s">
        <v>45</v>
      </c>
      <c r="F33" s="48"/>
      <c r="G33" s="49"/>
      <c r="H33" s="50"/>
      <c r="I33" s="17"/>
      <c r="J33" s="17"/>
      <c r="K33" s="17"/>
      <c r="L33" s="51">
        <v>238794.95</v>
      </c>
      <c r="M33" s="52"/>
      <c r="N33" s="52"/>
      <c r="O33" s="53"/>
      <c r="BP33" s="33"/>
      <c r="BQ33" s="56"/>
      <c r="BR33" s="40"/>
    </row>
    <row r="34" spans="1:70" s="3" customFormat="1" ht="45" x14ac:dyDescent="0.25">
      <c r="A34" s="34" t="s">
        <v>1662</v>
      </c>
      <c r="B34" s="35"/>
      <c r="C34" s="196" t="s">
        <v>1942</v>
      </c>
      <c r="D34" s="196"/>
      <c r="E34" s="196"/>
      <c r="F34" s="34" t="s">
        <v>404</v>
      </c>
      <c r="G34" s="55">
        <v>1</v>
      </c>
      <c r="H34" s="38"/>
      <c r="I34" s="38"/>
      <c r="J34" s="38"/>
      <c r="K34" s="36" t="s">
        <v>1664</v>
      </c>
      <c r="L34" s="38"/>
      <c r="M34" s="38"/>
      <c r="N34" s="39"/>
      <c r="O34" s="38"/>
      <c r="BP34" s="33"/>
      <c r="BQ34" s="56"/>
      <c r="BR34" s="40" t="s">
        <v>1942</v>
      </c>
    </row>
    <row r="35" spans="1:70" s="3" customFormat="1" ht="45" x14ac:dyDescent="0.25">
      <c r="A35" s="34" t="s">
        <v>1665</v>
      </c>
      <c r="B35" s="35"/>
      <c r="C35" s="196" t="s">
        <v>1943</v>
      </c>
      <c r="D35" s="196"/>
      <c r="E35" s="196"/>
      <c r="F35" s="34" t="s">
        <v>404</v>
      </c>
      <c r="G35" s="55">
        <v>1</v>
      </c>
      <c r="H35" s="38"/>
      <c r="I35" s="38"/>
      <c r="J35" s="38"/>
      <c r="K35" s="36" t="s">
        <v>1664</v>
      </c>
      <c r="L35" s="38"/>
      <c r="M35" s="38"/>
      <c r="N35" s="39"/>
      <c r="O35" s="38"/>
      <c r="BP35" s="33"/>
      <c r="BQ35" s="56"/>
      <c r="BR35" s="40" t="s">
        <v>1943</v>
      </c>
    </row>
    <row r="36" spans="1:70" s="3" customFormat="1" ht="45" x14ac:dyDescent="0.25">
      <c r="A36" s="34" t="s">
        <v>1667</v>
      </c>
      <c r="B36" s="35"/>
      <c r="C36" s="196" t="s">
        <v>1944</v>
      </c>
      <c r="D36" s="196"/>
      <c r="E36" s="196"/>
      <c r="F36" s="34" t="s">
        <v>404</v>
      </c>
      <c r="G36" s="55">
        <v>1</v>
      </c>
      <c r="H36" s="38"/>
      <c r="I36" s="38"/>
      <c r="J36" s="38"/>
      <c r="K36" s="36" t="s">
        <v>1664</v>
      </c>
      <c r="L36" s="38"/>
      <c r="M36" s="38"/>
      <c r="N36" s="39"/>
      <c r="O36" s="38"/>
      <c r="BP36" s="33"/>
      <c r="BQ36" s="56"/>
      <c r="BR36" s="40" t="s">
        <v>1944</v>
      </c>
    </row>
    <row r="37" spans="1:70" s="3" customFormat="1" ht="45" x14ac:dyDescent="0.25">
      <c r="A37" s="34" t="s">
        <v>1669</v>
      </c>
      <c r="B37" s="35"/>
      <c r="C37" s="196" t="s">
        <v>1945</v>
      </c>
      <c r="D37" s="196"/>
      <c r="E37" s="196"/>
      <c r="F37" s="34" t="s">
        <v>404</v>
      </c>
      <c r="G37" s="55">
        <v>1</v>
      </c>
      <c r="H37" s="38"/>
      <c r="I37" s="38"/>
      <c r="J37" s="38"/>
      <c r="K37" s="36" t="s">
        <v>1664</v>
      </c>
      <c r="L37" s="38"/>
      <c r="M37" s="38"/>
      <c r="N37" s="39"/>
      <c r="O37" s="38"/>
      <c r="BP37" s="33"/>
      <c r="BQ37" s="56"/>
      <c r="BR37" s="40" t="s">
        <v>1945</v>
      </c>
    </row>
    <row r="38" spans="1:70" s="3" customFormat="1" ht="45" x14ac:dyDescent="0.25">
      <c r="A38" s="34" t="s">
        <v>1671</v>
      </c>
      <c r="B38" s="35"/>
      <c r="C38" s="196" t="s">
        <v>1946</v>
      </c>
      <c r="D38" s="196"/>
      <c r="E38" s="196"/>
      <c r="F38" s="34" t="s">
        <v>404</v>
      </c>
      <c r="G38" s="55">
        <v>1</v>
      </c>
      <c r="H38" s="38"/>
      <c r="I38" s="38"/>
      <c r="J38" s="38"/>
      <c r="K38" s="36" t="s">
        <v>1664</v>
      </c>
      <c r="L38" s="38"/>
      <c r="M38" s="38"/>
      <c r="N38" s="39"/>
      <c r="O38" s="38"/>
      <c r="BP38" s="33"/>
      <c r="BQ38" s="56"/>
      <c r="BR38" s="40" t="s">
        <v>1946</v>
      </c>
    </row>
    <row r="39" spans="1:70" s="3" customFormat="1" ht="45" x14ac:dyDescent="0.25">
      <c r="A39" s="34" t="s">
        <v>1673</v>
      </c>
      <c r="B39" s="35"/>
      <c r="C39" s="196" t="s">
        <v>1947</v>
      </c>
      <c r="D39" s="196"/>
      <c r="E39" s="196"/>
      <c r="F39" s="34" t="s">
        <v>404</v>
      </c>
      <c r="G39" s="55">
        <v>1</v>
      </c>
      <c r="H39" s="38"/>
      <c r="I39" s="38"/>
      <c r="J39" s="38"/>
      <c r="K39" s="36" t="s">
        <v>1664</v>
      </c>
      <c r="L39" s="38"/>
      <c r="M39" s="38"/>
      <c r="N39" s="39"/>
      <c r="O39" s="38"/>
      <c r="BP39" s="33"/>
      <c r="BQ39" s="56"/>
      <c r="BR39" s="40" t="s">
        <v>1947</v>
      </c>
    </row>
    <row r="40" spans="1:70" s="3" customFormat="1" ht="45" x14ac:dyDescent="0.25">
      <c r="A40" s="34" t="s">
        <v>1675</v>
      </c>
      <c r="B40" s="35"/>
      <c r="C40" s="196" t="s">
        <v>1948</v>
      </c>
      <c r="D40" s="196"/>
      <c r="E40" s="196"/>
      <c r="F40" s="34" t="s">
        <v>404</v>
      </c>
      <c r="G40" s="55">
        <v>1</v>
      </c>
      <c r="H40" s="38"/>
      <c r="I40" s="38"/>
      <c r="J40" s="38"/>
      <c r="K40" s="36" t="s">
        <v>1664</v>
      </c>
      <c r="L40" s="38"/>
      <c r="M40" s="38"/>
      <c r="N40" s="39"/>
      <c r="O40" s="38"/>
      <c r="BP40" s="33"/>
      <c r="BQ40" s="56"/>
      <c r="BR40" s="40" t="s">
        <v>1948</v>
      </c>
    </row>
    <row r="41" spans="1:70" s="3" customFormat="1" ht="45" x14ac:dyDescent="0.25">
      <c r="A41" s="34" t="s">
        <v>1677</v>
      </c>
      <c r="B41" s="35"/>
      <c r="C41" s="196" t="s">
        <v>1949</v>
      </c>
      <c r="D41" s="196"/>
      <c r="E41" s="196"/>
      <c r="F41" s="34" t="s">
        <v>404</v>
      </c>
      <c r="G41" s="55">
        <v>1</v>
      </c>
      <c r="H41" s="38"/>
      <c r="I41" s="38"/>
      <c r="J41" s="38"/>
      <c r="K41" s="36" t="s">
        <v>1664</v>
      </c>
      <c r="L41" s="38"/>
      <c r="M41" s="38"/>
      <c r="N41" s="39"/>
      <c r="O41" s="38"/>
      <c r="BP41" s="33"/>
      <c r="BQ41" s="56"/>
      <c r="BR41" s="40" t="s">
        <v>1949</v>
      </c>
    </row>
    <row r="42" spans="1:70" s="3" customFormat="1" ht="45" x14ac:dyDescent="0.25">
      <c r="A42" s="34" t="s">
        <v>1679</v>
      </c>
      <c r="B42" s="35"/>
      <c r="C42" s="196" t="s">
        <v>1950</v>
      </c>
      <c r="D42" s="196"/>
      <c r="E42" s="196"/>
      <c r="F42" s="34" t="s">
        <v>404</v>
      </c>
      <c r="G42" s="55">
        <v>1</v>
      </c>
      <c r="H42" s="38"/>
      <c r="I42" s="38"/>
      <c r="J42" s="38"/>
      <c r="K42" s="36" t="s">
        <v>1664</v>
      </c>
      <c r="L42" s="38"/>
      <c r="M42" s="38"/>
      <c r="N42" s="39"/>
      <c r="O42" s="38"/>
      <c r="BP42" s="33"/>
      <c r="BQ42" s="56"/>
      <c r="BR42" s="40" t="s">
        <v>1950</v>
      </c>
    </row>
    <row r="43" spans="1:70" s="3" customFormat="1" ht="45" x14ac:dyDescent="0.25">
      <c r="A43" s="34" t="s">
        <v>1681</v>
      </c>
      <c r="B43" s="35"/>
      <c r="C43" s="196" t="s">
        <v>1951</v>
      </c>
      <c r="D43" s="196"/>
      <c r="E43" s="196"/>
      <c r="F43" s="34" t="s">
        <v>404</v>
      </c>
      <c r="G43" s="55">
        <v>1</v>
      </c>
      <c r="H43" s="38"/>
      <c r="I43" s="38"/>
      <c r="J43" s="38"/>
      <c r="K43" s="36" t="s">
        <v>1664</v>
      </c>
      <c r="L43" s="38"/>
      <c r="M43" s="38"/>
      <c r="N43" s="39"/>
      <c r="O43" s="38"/>
      <c r="BP43" s="33"/>
      <c r="BQ43" s="56"/>
      <c r="BR43" s="40" t="s">
        <v>1951</v>
      </c>
    </row>
    <row r="44" spans="1:70" s="3" customFormat="1" ht="45" x14ac:dyDescent="0.25">
      <c r="A44" s="34" t="s">
        <v>1683</v>
      </c>
      <c r="B44" s="35"/>
      <c r="C44" s="196" t="s">
        <v>1952</v>
      </c>
      <c r="D44" s="196"/>
      <c r="E44" s="196"/>
      <c r="F44" s="34" t="s">
        <v>404</v>
      </c>
      <c r="G44" s="55">
        <v>1</v>
      </c>
      <c r="H44" s="38"/>
      <c r="I44" s="38"/>
      <c r="J44" s="38"/>
      <c r="K44" s="36" t="s">
        <v>1664</v>
      </c>
      <c r="L44" s="38"/>
      <c r="M44" s="38"/>
      <c r="N44" s="39"/>
      <c r="O44" s="38"/>
      <c r="BP44" s="33"/>
      <c r="BQ44" s="56"/>
      <c r="BR44" s="40" t="s">
        <v>1952</v>
      </c>
    </row>
    <row r="45" spans="1:70" s="3" customFormat="1" ht="45" x14ac:dyDescent="0.25">
      <c r="A45" s="34" t="s">
        <v>1685</v>
      </c>
      <c r="B45" s="35"/>
      <c r="C45" s="196" t="s">
        <v>1953</v>
      </c>
      <c r="D45" s="196"/>
      <c r="E45" s="196"/>
      <c r="F45" s="34" t="s">
        <v>404</v>
      </c>
      <c r="G45" s="55">
        <v>1</v>
      </c>
      <c r="H45" s="38"/>
      <c r="I45" s="38"/>
      <c r="J45" s="38"/>
      <c r="K45" s="36" t="s">
        <v>1664</v>
      </c>
      <c r="L45" s="38"/>
      <c r="M45" s="38"/>
      <c r="N45" s="39"/>
      <c r="O45" s="38"/>
      <c r="BP45" s="33"/>
      <c r="BQ45" s="56"/>
      <c r="BR45" s="40" t="s">
        <v>1953</v>
      </c>
    </row>
    <row r="46" spans="1:70" s="3" customFormat="1" ht="45" x14ac:dyDescent="0.25">
      <c r="A46" s="34" t="s">
        <v>1687</v>
      </c>
      <c r="B46" s="35"/>
      <c r="C46" s="196" t="s">
        <v>1954</v>
      </c>
      <c r="D46" s="196"/>
      <c r="E46" s="196"/>
      <c r="F46" s="34" t="s">
        <v>404</v>
      </c>
      <c r="G46" s="55">
        <v>1</v>
      </c>
      <c r="H46" s="38"/>
      <c r="I46" s="38"/>
      <c r="J46" s="38"/>
      <c r="K46" s="36" t="s">
        <v>1664</v>
      </c>
      <c r="L46" s="38"/>
      <c r="M46" s="38"/>
      <c r="N46" s="39"/>
      <c r="O46" s="38"/>
      <c r="BP46" s="33"/>
      <c r="BQ46" s="56"/>
      <c r="BR46" s="40" t="s">
        <v>1954</v>
      </c>
    </row>
    <row r="47" spans="1:70" s="3" customFormat="1" ht="45" x14ac:dyDescent="0.25">
      <c r="A47" s="34" t="s">
        <v>1689</v>
      </c>
      <c r="B47" s="35"/>
      <c r="C47" s="196" t="s">
        <v>1955</v>
      </c>
      <c r="D47" s="196"/>
      <c r="E47" s="196"/>
      <c r="F47" s="34" t="s">
        <v>404</v>
      </c>
      <c r="G47" s="55">
        <v>1</v>
      </c>
      <c r="H47" s="38"/>
      <c r="I47" s="38"/>
      <c r="J47" s="38"/>
      <c r="K47" s="36" t="s">
        <v>1664</v>
      </c>
      <c r="L47" s="38"/>
      <c r="M47" s="38"/>
      <c r="N47" s="39"/>
      <c r="O47" s="38"/>
      <c r="BP47" s="33"/>
      <c r="BQ47" s="56"/>
      <c r="BR47" s="40" t="s">
        <v>1955</v>
      </c>
    </row>
    <row r="48" spans="1:70" s="3" customFormat="1" ht="45" x14ac:dyDescent="0.25">
      <c r="A48" s="34" t="s">
        <v>1729</v>
      </c>
      <c r="B48" s="35"/>
      <c r="C48" s="196" t="s">
        <v>1956</v>
      </c>
      <c r="D48" s="196"/>
      <c r="E48" s="196"/>
      <c r="F48" s="34" t="s">
        <v>404</v>
      </c>
      <c r="G48" s="55">
        <v>1</v>
      </c>
      <c r="H48" s="38"/>
      <c r="I48" s="38"/>
      <c r="J48" s="38"/>
      <c r="K48" s="36" t="s">
        <v>1664</v>
      </c>
      <c r="L48" s="38"/>
      <c r="M48" s="38"/>
      <c r="N48" s="39"/>
      <c r="O48" s="38"/>
      <c r="BP48" s="33"/>
      <c r="BQ48" s="56"/>
      <c r="BR48" s="40" t="s">
        <v>1956</v>
      </c>
    </row>
    <row r="49" spans="1:72" s="3" customFormat="1" ht="45" x14ac:dyDescent="0.25">
      <c r="A49" s="34" t="s">
        <v>1731</v>
      </c>
      <c r="B49" s="35"/>
      <c r="C49" s="196" t="s">
        <v>1957</v>
      </c>
      <c r="D49" s="196"/>
      <c r="E49" s="196"/>
      <c r="F49" s="34" t="s">
        <v>404</v>
      </c>
      <c r="G49" s="55">
        <v>1</v>
      </c>
      <c r="H49" s="38"/>
      <c r="I49" s="38"/>
      <c r="J49" s="38"/>
      <c r="K49" s="36" t="s">
        <v>1664</v>
      </c>
      <c r="L49" s="38"/>
      <c r="M49" s="38"/>
      <c r="N49" s="39"/>
      <c r="O49" s="38"/>
      <c r="BP49" s="33"/>
      <c r="BQ49" s="56"/>
      <c r="BR49" s="40" t="s">
        <v>1957</v>
      </c>
    </row>
    <row r="50" spans="1:72" s="3" customFormat="1" ht="45" x14ac:dyDescent="0.25">
      <c r="A50" s="34" t="s">
        <v>1733</v>
      </c>
      <c r="B50" s="35"/>
      <c r="C50" s="196" t="s">
        <v>1958</v>
      </c>
      <c r="D50" s="196"/>
      <c r="E50" s="196"/>
      <c r="F50" s="34" t="s">
        <v>404</v>
      </c>
      <c r="G50" s="55">
        <v>1</v>
      </c>
      <c r="H50" s="38"/>
      <c r="I50" s="38"/>
      <c r="J50" s="38"/>
      <c r="K50" s="36" t="s">
        <v>1664</v>
      </c>
      <c r="L50" s="38"/>
      <c r="M50" s="38"/>
      <c r="N50" s="39"/>
      <c r="O50" s="38"/>
      <c r="BP50" s="33"/>
      <c r="BQ50" s="56"/>
      <c r="BR50" s="40" t="s">
        <v>1958</v>
      </c>
    </row>
    <row r="51" spans="1:72" s="3" customFormat="1" ht="45" x14ac:dyDescent="0.25">
      <c r="A51" s="34" t="s">
        <v>1735</v>
      </c>
      <c r="B51" s="35"/>
      <c r="C51" s="196" t="s">
        <v>1959</v>
      </c>
      <c r="D51" s="196"/>
      <c r="E51" s="196"/>
      <c r="F51" s="34" t="s">
        <v>404</v>
      </c>
      <c r="G51" s="55">
        <v>1</v>
      </c>
      <c r="H51" s="38"/>
      <c r="I51" s="38"/>
      <c r="J51" s="38"/>
      <c r="K51" s="36" t="s">
        <v>1664</v>
      </c>
      <c r="L51" s="38"/>
      <c r="M51" s="38"/>
      <c r="N51" s="39"/>
      <c r="O51" s="38"/>
      <c r="BP51" s="33"/>
      <c r="BQ51" s="56"/>
      <c r="BR51" s="40" t="s">
        <v>1959</v>
      </c>
    </row>
    <row r="52" spans="1:72" s="3" customFormat="1" ht="45" x14ac:dyDescent="0.25">
      <c r="A52" s="34" t="s">
        <v>1737</v>
      </c>
      <c r="B52" s="35"/>
      <c r="C52" s="196" t="s">
        <v>1960</v>
      </c>
      <c r="D52" s="196"/>
      <c r="E52" s="196"/>
      <c r="F52" s="34" t="s">
        <v>404</v>
      </c>
      <c r="G52" s="55">
        <v>1</v>
      </c>
      <c r="H52" s="38"/>
      <c r="I52" s="38"/>
      <c r="J52" s="38"/>
      <c r="K52" s="36" t="s">
        <v>1664</v>
      </c>
      <c r="L52" s="38"/>
      <c r="M52" s="38"/>
      <c r="N52" s="39"/>
      <c r="O52" s="38"/>
      <c r="BP52" s="33"/>
      <c r="BQ52" s="56"/>
      <c r="BR52" s="40" t="s">
        <v>1960</v>
      </c>
    </row>
    <row r="53" spans="1:72" s="3" customFormat="1" ht="45" x14ac:dyDescent="0.25">
      <c r="A53" s="34" t="s">
        <v>1739</v>
      </c>
      <c r="B53" s="35"/>
      <c r="C53" s="196" t="s">
        <v>1961</v>
      </c>
      <c r="D53" s="196"/>
      <c r="E53" s="196"/>
      <c r="F53" s="34" t="s">
        <v>404</v>
      </c>
      <c r="G53" s="55">
        <v>1</v>
      </c>
      <c r="H53" s="38"/>
      <c r="I53" s="38"/>
      <c r="J53" s="38"/>
      <c r="K53" s="36" t="s">
        <v>1664</v>
      </c>
      <c r="L53" s="38"/>
      <c r="M53" s="38"/>
      <c r="N53" s="39"/>
      <c r="O53" s="38"/>
      <c r="BP53" s="33"/>
      <c r="BQ53" s="56"/>
      <c r="BR53" s="40" t="s">
        <v>1961</v>
      </c>
    </row>
    <row r="54" spans="1:72" s="3" customFormat="1" ht="67.5" x14ac:dyDescent="0.25">
      <c r="A54" s="34" t="s">
        <v>1517</v>
      </c>
      <c r="B54" s="35" t="s">
        <v>1843</v>
      </c>
      <c r="C54" s="196" t="s">
        <v>1844</v>
      </c>
      <c r="D54" s="196"/>
      <c r="E54" s="196"/>
      <c r="F54" s="34" t="s">
        <v>1711</v>
      </c>
      <c r="G54" s="54">
        <v>0.8</v>
      </c>
      <c r="H54" s="38" t="s">
        <v>1845</v>
      </c>
      <c r="I54" s="38" t="s">
        <v>1846</v>
      </c>
      <c r="J54" s="38">
        <v>190.63</v>
      </c>
      <c r="K54" s="36" t="s">
        <v>40</v>
      </c>
      <c r="L54" s="38">
        <v>5953.85</v>
      </c>
      <c r="M54" s="38">
        <v>2747.24</v>
      </c>
      <c r="N54" s="39" t="s">
        <v>1847</v>
      </c>
      <c r="O54" s="38">
        <v>152.51</v>
      </c>
      <c r="BP54" s="33"/>
      <c r="BQ54" s="56"/>
      <c r="BR54" s="40" t="s">
        <v>1844</v>
      </c>
    </row>
    <row r="55" spans="1:72" s="3" customFormat="1" ht="15" x14ac:dyDescent="0.25">
      <c r="A55" s="46"/>
      <c r="B55" s="47"/>
      <c r="C55" s="47"/>
      <c r="D55" s="47"/>
      <c r="E55" s="48" t="s">
        <v>1848</v>
      </c>
      <c r="F55" s="48"/>
      <c r="G55" s="49"/>
      <c r="H55" s="50"/>
      <c r="I55" s="17"/>
      <c r="J55" s="17"/>
      <c r="K55" s="17"/>
      <c r="L55" s="51">
        <v>3158.02</v>
      </c>
      <c r="M55" s="52"/>
      <c r="N55" s="52"/>
      <c r="O55" s="53"/>
      <c r="BP55" s="33"/>
      <c r="BQ55" s="56"/>
      <c r="BR55" s="40"/>
    </row>
    <row r="56" spans="1:72" s="3" customFormat="1" ht="15" x14ac:dyDescent="0.25">
      <c r="A56" s="46"/>
      <c r="B56" s="47"/>
      <c r="C56" s="47"/>
      <c r="D56" s="47"/>
      <c r="E56" s="48" t="s">
        <v>1849</v>
      </c>
      <c r="F56" s="48"/>
      <c r="G56" s="49"/>
      <c r="H56" s="50"/>
      <c r="I56" s="17"/>
      <c r="J56" s="17"/>
      <c r="K56" s="17"/>
      <c r="L56" s="51">
        <v>1660.4</v>
      </c>
      <c r="M56" s="52"/>
      <c r="N56" s="52"/>
      <c r="O56" s="53"/>
      <c r="BP56" s="33"/>
      <c r="BQ56" s="56"/>
      <c r="BR56" s="40"/>
    </row>
    <row r="57" spans="1:72" s="3" customFormat="1" ht="15" x14ac:dyDescent="0.25">
      <c r="A57" s="46"/>
      <c r="B57" s="47"/>
      <c r="C57" s="47"/>
      <c r="D57" s="47"/>
      <c r="E57" s="48" t="s">
        <v>45</v>
      </c>
      <c r="F57" s="48"/>
      <c r="G57" s="49"/>
      <c r="H57" s="50"/>
      <c r="I57" s="17"/>
      <c r="J57" s="17"/>
      <c r="K57" s="17"/>
      <c r="L57" s="51">
        <v>10772.27</v>
      </c>
      <c r="M57" s="52"/>
      <c r="N57" s="52"/>
      <c r="O57" s="53"/>
      <c r="BP57" s="33"/>
      <c r="BQ57" s="56"/>
      <c r="BR57" s="40"/>
    </row>
    <row r="58" spans="1:72" s="3" customFormat="1" ht="45" x14ac:dyDescent="0.25">
      <c r="A58" s="34" t="s">
        <v>1743</v>
      </c>
      <c r="B58" s="35"/>
      <c r="C58" s="196" t="s">
        <v>1962</v>
      </c>
      <c r="D58" s="196"/>
      <c r="E58" s="196"/>
      <c r="F58" s="34" t="s">
        <v>404</v>
      </c>
      <c r="G58" s="55">
        <v>1</v>
      </c>
      <c r="H58" s="38"/>
      <c r="I58" s="38"/>
      <c r="J58" s="38"/>
      <c r="K58" s="36" t="s">
        <v>1664</v>
      </c>
      <c r="L58" s="38"/>
      <c r="M58" s="38"/>
      <c r="N58" s="39"/>
      <c r="O58" s="38"/>
      <c r="BP58" s="33"/>
      <c r="BQ58" s="56"/>
      <c r="BR58" s="40" t="s">
        <v>1962</v>
      </c>
    </row>
    <row r="59" spans="1:72" s="3" customFormat="1" ht="22.5" x14ac:dyDescent="0.25">
      <c r="A59" s="204" t="s">
        <v>348</v>
      </c>
      <c r="B59" s="205"/>
      <c r="C59" s="205"/>
      <c r="D59" s="205"/>
      <c r="E59" s="205"/>
      <c r="F59" s="205"/>
      <c r="G59" s="205"/>
      <c r="H59" s="205"/>
      <c r="I59" s="205"/>
      <c r="J59" s="205"/>
      <c r="K59" s="206"/>
      <c r="L59" s="38">
        <v>138278.74</v>
      </c>
      <c r="M59" s="38">
        <v>63365.88</v>
      </c>
      <c r="N59" s="38" t="s">
        <v>1963</v>
      </c>
      <c r="O59" s="38">
        <v>4010.7</v>
      </c>
      <c r="BS59" s="40" t="s">
        <v>348</v>
      </c>
    </row>
    <row r="60" spans="1:72" s="3" customFormat="1" ht="15" x14ac:dyDescent="0.25">
      <c r="A60" s="204" t="s">
        <v>350</v>
      </c>
      <c r="B60" s="205"/>
      <c r="C60" s="205"/>
      <c r="D60" s="205"/>
      <c r="E60" s="205"/>
      <c r="F60" s="205"/>
      <c r="G60" s="205"/>
      <c r="H60" s="205"/>
      <c r="I60" s="205"/>
      <c r="J60" s="205"/>
      <c r="K60" s="206"/>
      <c r="L60" s="38">
        <v>72939.070000000007</v>
      </c>
      <c r="M60" s="38"/>
      <c r="N60" s="38"/>
      <c r="O60" s="38"/>
      <c r="BS60" s="40" t="s">
        <v>350</v>
      </c>
    </row>
    <row r="61" spans="1:72" s="3" customFormat="1" ht="15" x14ac:dyDescent="0.25">
      <c r="A61" s="201" t="s">
        <v>351</v>
      </c>
      <c r="B61" s="202"/>
      <c r="C61" s="202"/>
      <c r="D61" s="202"/>
      <c r="E61" s="202"/>
      <c r="F61" s="202"/>
      <c r="G61" s="202"/>
      <c r="H61" s="202"/>
      <c r="I61" s="202"/>
      <c r="J61" s="202"/>
      <c r="K61" s="203"/>
      <c r="L61" s="57"/>
      <c r="M61" s="57"/>
      <c r="N61" s="57"/>
      <c r="O61" s="57"/>
      <c r="BS61" s="40"/>
      <c r="BT61" s="2" t="s">
        <v>351</v>
      </c>
    </row>
    <row r="62" spans="1:72" s="3" customFormat="1" ht="15" x14ac:dyDescent="0.25">
      <c r="A62" s="201" t="s">
        <v>1964</v>
      </c>
      <c r="B62" s="202"/>
      <c r="C62" s="202"/>
      <c r="D62" s="202"/>
      <c r="E62" s="202"/>
      <c r="F62" s="202"/>
      <c r="G62" s="202"/>
      <c r="H62" s="202"/>
      <c r="I62" s="202"/>
      <c r="J62" s="202"/>
      <c r="K62" s="203"/>
      <c r="L62" s="57">
        <v>72939.070000000007</v>
      </c>
      <c r="M62" s="57"/>
      <c r="N62" s="57"/>
      <c r="O62" s="57"/>
      <c r="BS62" s="40"/>
      <c r="BT62" s="2" t="s">
        <v>1964</v>
      </c>
    </row>
    <row r="63" spans="1:72" s="3" customFormat="1" ht="15" x14ac:dyDescent="0.25">
      <c r="A63" s="204" t="s">
        <v>354</v>
      </c>
      <c r="B63" s="205"/>
      <c r="C63" s="205"/>
      <c r="D63" s="205"/>
      <c r="E63" s="205"/>
      <c r="F63" s="205"/>
      <c r="G63" s="205"/>
      <c r="H63" s="205"/>
      <c r="I63" s="205"/>
      <c r="J63" s="205"/>
      <c r="K63" s="206"/>
      <c r="L63" s="38">
        <v>38349.410000000003</v>
      </c>
      <c r="M63" s="38"/>
      <c r="N63" s="38"/>
      <c r="O63" s="38"/>
      <c r="BS63" s="40" t="s">
        <v>354</v>
      </c>
    </row>
    <row r="64" spans="1:72" s="3" customFormat="1" ht="15" x14ac:dyDescent="0.25">
      <c r="A64" s="201" t="s">
        <v>351</v>
      </c>
      <c r="B64" s="202"/>
      <c r="C64" s="202"/>
      <c r="D64" s="202"/>
      <c r="E64" s="202"/>
      <c r="F64" s="202"/>
      <c r="G64" s="202"/>
      <c r="H64" s="202"/>
      <c r="I64" s="202"/>
      <c r="J64" s="202"/>
      <c r="K64" s="203"/>
      <c r="L64" s="57"/>
      <c r="M64" s="57"/>
      <c r="N64" s="57"/>
      <c r="O64" s="57"/>
      <c r="BS64" s="40"/>
      <c r="BT64" s="2" t="s">
        <v>351</v>
      </c>
    </row>
    <row r="65" spans="1:73" s="3" customFormat="1" ht="15" x14ac:dyDescent="0.25">
      <c r="A65" s="201" t="s">
        <v>1965</v>
      </c>
      <c r="B65" s="202"/>
      <c r="C65" s="202"/>
      <c r="D65" s="202"/>
      <c r="E65" s="202"/>
      <c r="F65" s="202"/>
      <c r="G65" s="202"/>
      <c r="H65" s="202"/>
      <c r="I65" s="202"/>
      <c r="J65" s="202"/>
      <c r="K65" s="203"/>
      <c r="L65" s="57">
        <v>38349.410000000003</v>
      </c>
      <c r="M65" s="57"/>
      <c r="N65" s="57"/>
      <c r="O65" s="57"/>
      <c r="BS65" s="40"/>
      <c r="BT65" s="2" t="s">
        <v>1965</v>
      </c>
    </row>
    <row r="66" spans="1:73" s="3" customFormat="1" ht="15" x14ac:dyDescent="0.25">
      <c r="A66" s="204" t="s">
        <v>357</v>
      </c>
      <c r="B66" s="205"/>
      <c r="C66" s="205"/>
      <c r="D66" s="205"/>
      <c r="E66" s="205"/>
      <c r="F66" s="205"/>
      <c r="G66" s="205"/>
      <c r="H66" s="205"/>
      <c r="I66" s="205"/>
      <c r="J66" s="205"/>
      <c r="K66" s="206"/>
      <c r="L66" s="38"/>
      <c r="M66" s="38"/>
      <c r="N66" s="38"/>
      <c r="O66" s="38"/>
      <c r="BS66" s="40" t="s">
        <v>357</v>
      </c>
    </row>
    <row r="67" spans="1:73" s="3" customFormat="1" ht="15" x14ac:dyDescent="0.25">
      <c r="A67" s="201" t="s">
        <v>358</v>
      </c>
      <c r="B67" s="202"/>
      <c r="C67" s="202"/>
      <c r="D67" s="202"/>
      <c r="E67" s="202"/>
      <c r="F67" s="202"/>
      <c r="G67" s="202"/>
      <c r="H67" s="202"/>
      <c r="I67" s="202"/>
      <c r="J67" s="202"/>
      <c r="K67" s="203"/>
      <c r="L67" s="57"/>
      <c r="M67" s="57"/>
      <c r="N67" s="57"/>
      <c r="O67" s="57"/>
      <c r="BS67" s="40"/>
      <c r="BT67" s="2" t="s">
        <v>358</v>
      </c>
    </row>
    <row r="68" spans="1:73" s="3" customFormat="1" ht="22.5" x14ac:dyDescent="0.25">
      <c r="A68" s="201" t="s">
        <v>1966</v>
      </c>
      <c r="B68" s="202"/>
      <c r="C68" s="202"/>
      <c r="D68" s="202"/>
      <c r="E68" s="202"/>
      <c r="F68" s="202"/>
      <c r="G68" s="202"/>
      <c r="H68" s="202"/>
      <c r="I68" s="202"/>
      <c r="J68" s="202"/>
      <c r="K68" s="203"/>
      <c r="L68" s="57">
        <v>138278.74</v>
      </c>
      <c r="M68" s="57">
        <v>63365.88</v>
      </c>
      <c r="N68" s="57" t="s">
        <v>1963</v>
      </c>
      <c r="O68" s="57">
        <v>4010.7</v>
      </c>
      <c r="BS68" s="40"/>
      <c r="BT68" s="2" t="s">
        <v>1966</v>
      </c>
    </row>
    <row r="69" spans="1:73" s="3" customFormat="1" ht="15" x14ac:dyDescent="0.25">
      <c r="A69" s="201" t="s">
        <v>1967</v>
      </c>
      <c r="B69" s="202"/>
      <c r="C69" s="202"/>
      <c r="D69" s="202"/>
      <c r="E69" s="202"/>
      <c r="F69" s="202"/>
      <c r="G69" s="202"/>
      <c r="H69" s="202"/>
      <c r="I69" s="202"/>
      <c r="J69" s="202"/>
      <c r="K69" s="203"/>
      <c r="L69" s="57">
        <v>72939.070000000007</v>
      </c>
      <c r="M69" s="57"/>
      <c r="N69" s="57"/>
      <c r="O69" s="57"/>
      <c r="BS69" s="40"/>
      <c r="BT69" s="2" t="s">
        <v>1967</v>
      </c>
    </row>
    <row r="70" spans="1:73" s="3" customFormat="1" ht="15" x14ac:dyDescent="0.25">
      <c r="A70" s="201" t="s">
        <v>1968</v>
      </c>
      <c r="B70" s="202"/>
      <c r="C70" s="202"/>
      <c r="D70" s="202"/>
      <c r="E70" s="202"/>
      <c r="F70" s="202"/>
      <c r="G70" s="202"/>
      <c r="H70" s="202"/>
      <c r="I70" s="202"/>
      <c r="J70" s="202"/>
      <c r="K70" s="203"/>
      <c r="L70" s="57">
        <v>38349.410000000003</v>
      </c>
      <c r="M70" s="57"/>
      <c r="N70" s="57"/>
      <c r="O70" s="57"/>
      <c r="BS70" s="40"/>
      <c r="BT70" s="2" t="s">
        <v>1968</v>
      </c>
    </row>
    <row r="71" spans="1:73" s="3" customFormat="1" ht="15" x14ac:dyDescent="0.25">
      <c r="A71" s="201" t="s">
        <v>362</v>
      </c>
      <c r="B71" s="202"/>
      <c r="C71" s="202"/>
      <c r="D71" s="202"/>
      <c r="E71" s="202"/>
      <c r="F71" s="202"/>
      <c r="G71" s="202"/>
      <c r="H71" s="202"/>
      <c r="I71" s="202"/>
      <c r="J71" s="202"/>
      <c r="K71" s="203"/>
      <c r="L71" s="57">
        <v>249567.22</v>
      </c>
      <c r="M71" s="57"/>
      <c r="N71" s="57"/>
      <c r="O71" s="57"/>
      <c r="BS71" s="40"/>
      <c r="BT71" s="2" t="s">
        <v>362</v>
      </c>
    </row>
    <row r="72" spans="1:73" s="3" customFormat="1" ht="15" x14ac:dyDescent="0.25">
      <c r="A72" s="201" t="s">
        <v>367</v>
      </c>
      <c r="B72" s="202"/>
      <c r="C72" s="202"/>
      <c r="D72" s="202"/>
      <c r="E72" s="202"/>
      <c r="F72" s="202"/>
      <c r="G72" s="202"/>
      <c r="H72" s="202"/>
      <c r="I72" s="202"/>
      <c r="J72" s="202"/>
      <c r="K72" s="203"/>
      <c r="L72" s="57">
        <v>249567.22</v>
      </c>
      <c r="M72" s="57"/>
      <c r="N72" s="57"/>
      <c r="O72" s="57"/>
      <c r="BS72" s="40"/>
      <c r="BT72" s="2" t="s">
        <v>367</v>
      </c>
    </row>
    <row r="73" spans="1:73" s="3" customFormat="1" ht="15" x14ac:dyDescent="0.25">
      <c r="A73" s="201" t="s">
        <v>368</v>
      </c>
      <c r="B73" s="202"/>
      <c r="C73" s="202"/>
      <c r="D73" s="202"/>
      <c r="E73" s="202"/>
      <c r="F73" s="202"/>
      <c r="G73" s="202"/>
      <c r="H73" s="202"/>
      <c r="I73" s="202"/>
      <c r="J73" s="202"/>
      <c r="K73" s="203"/>
      <c r="L73" s="57"/>
      <c r="M73" s="57"/>
      <c r="N73" s="57"/>
      <c r="O73" s="57"/>
      <c r="BS73" s="40"/>
      <c r="BT73" s="2" t="s">
        <v>368</v>
      </c>
    </row>
    <row r="74" spans="1:73" s="3" customFormat="1" ht="15" x14ac:dyDescent="0.25">
      <c r="A74" s="201" t="s">
        <v>369</v>
      </c>
      <c r="B74" s="202"/>
      <c r="C74" s="202"/>
      <c r="D74" s="202"/>
      <c r="E74" s="202"/>
      <c r="F74" s="202"/>
      <c r="G74" s="202"/>
      <c r="H74" s="202"/>
      <c r="I74" s="202"/>
      <c r="J74" s="202"/>
      <c r="K74" s="203"/>
      <c r="L74" s="57">
        <v>4010.7</v>
      </c>
      <c r="M74" s="57"/>
      <c r="N74" s="57"/>
      <c r="O74" s="57"/>
      <c r="BS74" s="40"/>
      <c r="BT74" s="2" t="s">
        <v>369</v>
      </c>
    </row>
    <row r="75" spans="1:73" s="3" customFormat="1" ht="15" x14ac:dyDescent="0.25">
      <c r="A75" s="201" t="s">
        <v>370</v>
      </c>
      <c r="B75" s="202"/>
      <c r="C75" s="202"/>
      <c r="D75" s="202"/>
      <c r="E75" s="202"/>
      <c r="F75" s="202"/>
      <c r="G75" s="202"/>
      <c r="H75" s="202"/>
      <c r="I75" s="202"/>
      <c r="J75" s="202"/>
      <c r="K75" s="203"/>
      <c r="L75" s="57">
        <v>70902.16</v>
      </c>
      <c r="M75" s="57"/>
      <c r="N75" s="57"/>
      <c r="O75" s="57"/>
      <c r="BS75" s="40"/>
      <c r="BT75" s="2" t="s">
        <v>370</v>
      </c>
    </row>
    <row r="76" spans="1:73" s="3" customFormat="1" ht="15" x14ac:dyDescent="0.25">
      <c r="A76" s="201" t="s">
        <v>371</v>
      </c>
      <c r="B76" s="202"/>
      <c r="C76" s="202"/>
      <c r="D76" s="202"/>
      <c r="E76" s="202"/>
      <c r="F76" s="202"/>
      <c r="G76" s="202"/>
      <c r="H76" s="202"/>
      <c r="I76" s="202"/>
      <c r="J76" s="202"/>
      <c r="K76" s="203"/>
      <c r="L76" s="57">
        <v>75194.92</v>
      </c>
      <c r="M76" s="57"/>
      <c r="N76" s="57"/>
      <c r="O76" s="57"/>
      <c r="BS76" s="40"/>
      <c r="BT76" s="2" t="s">
        <v>371</v>
      </c>
    </row>
    <row r="77" spans="1:73" s="3" customFormat="1" ht="15" x14ac:dyDescent="0.25">
      <c r="A77" s="201" t="s">
        <v>372</v>
      </c>
      <c r="B77" s="202"/>
      <c r="C77" s="202"/>
      <c r="D77" s="202"/>
      <c r="E77" s="202"/>
      <c r="F77" s="202"/>
      <c r="G77" s="202"/>
      <c r="H77" s="202"/>
      <c r="I77" s="202"/>
      <c r="J77" s="202"/>
      <c r="K77" s="203"/>
      <c r="L77" s="57">
        <v>72939.070000000007</v>
      </c>
      <c r="M77" s="57"/>
      <c r="N77" s="57"/>
      <c r="O77" s="57"/>
      <c r="BS77" s="40"/>
      <c r="BT77" s="2" t="s">
        <v>372</v>
      </c>
    </row>
    <row r="78" spans="1:73" s="3" customFormat="1" ht="15" x14ac:dyDescent="0.25">
      <c r="A78" s="201" t="s">
        <v>373</v>
      </c>
      <c r="B78" s="202"/>
      <c r="C78" s="202"/>
      <c r="D78" s="202"/>
      <c r="E78" s="202"/>
      <c r="F78" s="202"/>
      <c r="G78" s="202"/>
      <c r="H78" s="202"/>
      <c r="I78" s="202"/>
      <c r="J78" s="202"/>
      <c r="K78" s="203"/>
      <c r="L78" s="57">
        <v>38349.410000000003</v>
      </c>
      <c r="M78" s="57"/>
      <c r="N78" s="57"/>
      <c r="O78" s="57"/>
      <c r="BS78" s="40"/>
      <c r="BT78" s="2" t="s">
        <v>373</v>
      </c>
    </row>
    <row r="79" spans="1:73" s="3" customFormat="1" ht="15" x14ac:dyDescent="0.25">
      <c r="A79" s="201" t="s">
        <v>374</v>
      </c>
      <c r="B79" s="202"/>
      <c r="C79" s="202"/>
      <c r="D79" s="202"/>
      <c r="E79" s="202"/>
      <c r="F79" s="202"/>
      <c r="G79" s="202"/>
      <c r="H79" s="202"/>
      <c r="I79" s="202"/>
      <c r="J79" s="202"/>
      <c r="K79" s="203"/>
      <c r="L79" s="57">
        <f>L72*0.052</f>
        <v>12977.495439999999</v>
      </c>
      <c r="M79" s="57"/>
      <c r="N79" s="57"/>
      <c r="O79" s="57"/>
      <c r="BS79" s="40"/>
      <c r="BT79" s="2" t="s">
        <v>374</v>
      </c>
    </row>
    <row r="80" spans="1:73" s="3" customFormat="1" ht="15" x14ac:dyDescent="0.25">
      <c r="A80" s="204" t="s">
        <v>367</v>
      </c>
      <c r="B80" s="205"/>
      <c r="C80" s="205"/>
      <c r="D80" s="205"/>
      <c r="E80" s="205"/>
      <c r="F80" s="205"/>
      <c r="G80" s="205"/>
      <c r="H80" s="205"/>
      <c r="I80" s="205"/>
      <c r="J80" s="205"/>
      <c r="K80" s="206"/>
      <c r="L80" s="38">
        <f>L72+L79</f>
        <v>262544.71544</v>
      </c>
      <c r="M80" s="38"/>
      <c r="N80" s="38"/>
      <c r="O80" s="38"/>
      <c r="BS80" s="40"/>
      <c r="BU80" s="40" t="s">
        <v>367</v>
      </c>
    </row>
    <row r="81" spans="1:95" s="3" customFormat="1" ht="15" x14ac:dyDescent="0.25">
      <c r="A81" s="201" t="s">
        <v>375</v>
      </c>
      <c r="B81" s="202"/>
      <c r="C81" s="202"/>
      <c r="D81" s="202"/>
      <c r="E81" s="202"/>
      <c r="F81" s="202"/>
      <c r="G81" s="202"/>
      <c r="H81" s="202"/>
      <c r="I81" s="202"/>
      <c r="J81" s="202"/>
      <c r="K81" s="203"/>
      <c r="L81" s="57">
        <f>L80*0.021</f>
        <v>5513.4390242400004</v>
      </c>
      <c r="M81" s="57"/>
      <c r="N81" s="57"/>
      <c r="O81" s="57"/>
      <c r="BS81" s="40"/>
      <c r="BT81" s="2" t="s">
        <v>375</v>
      </c>
      <c r="BU81" s="40"/>
    </row>
    <row r="82" spans="1:95" s="3" customFormat="1" ht="15" x14ac:dyDescent="0.25">
      <c r="A82" s="201" t="s">
        <v>376</v>
      </c>
      <c r="B82" s="202"/>
      <c r="C82" s="202"/>
      <c r="D82" s="202"/>
      <c r="E82" s="202"/>
      <c r="F82" s="202"/>
      <c r="G82" s="202"/>
      <c r="H82" s="202"/>
      <c r="I82" s="202"/>
      <c r="J82" s="202"/>
      <c r="K82" s="203"/>
      <c r="L82" s="57">
        <f>L80*0.035</f>
        <v>9189.0650404000007</v>
      </c>
      <c r="M82" s="57"/>
      <c r="N82" s="57"/>
      <c r="O82" s="57"/>
      <c r="BS82" s="40"/>
      <c r="BT82" s="2" t="s">
        <v>376</v>
      </c>
      <c r="BU82" s="40"/>
    </row>
    <row r="83" spans="1:95" s="3" customFormat="1" ht="15" x14ac:dyDescent="0.25">
      <c r="A83" s="201" t="s">
        <v>377</v>
      </c>
      <c r="B83" s="202"/>
      <c r="C83" s="202"/>
      <c r="D83" s="202"/>
      <c r="E83" s="202"/>
      <c r="F83" s="202"/>
      <c r="G83" s="202"/>
      <c r="H83" s="202"/>
      <c r="I83" s="202"/>
      <c r="J83" s="202"/>
      <c r="K83" s="203"/>
      <c r="L83" s="57">
        <f>L80*0.025</f>
        <v>6563.617886</v>
      </c>
      <c r="M83" s="57"/>
      <c r="N83" s="57"/>
      <c r="O83" s="57"/>
      <c r="BS83" s="40"/>
      <c r="BT83" s="2" t="s">
        <v>377</v>
      </c>
      <c r="BU83" s="40"/>
    </row>
    <row r="84" spans="1:95" s="3" customFormat="1" ht="15" x14ac:dyDescent="0.25">
      <c r="A84" s="201" t="s">
        <v>378</v>
      </c>
      <c r="B84" s="202"/>
      <c r="C84" s="202"/>
      <c r="D84" s="202"/>
      <c r="E84" s="202"/>
      <c r="F84" s="202"/>
      <c r="G84" s="202"/>
      <c r="H84" s="202"/>
      <c r="I84" s="202"/>
      <c r="J84" s="202"/>
      <c r="K84" s="203"/>
      <c r="L84" s="57">
        <f>L80*0.02</f>
        <v>5250.8943088000005</v>
      </c>
      <c r="M84" s="57"/>
      <c r="N84" s="57"/>
      <c r="O84" s="57"/>
      <c r="BS84" s="40"/>
      <c r="BT84" s="2" t="s">
        <v>378</v>
      </c>
      <c r="BU84" s="40"/>
    </row>
    <row r="85" spans="1:95" s="3" customFormat="1" ht="15" x14ac:dyDescent="0.25">
      <c r="A85" s="204" t="s">
        <v>367</v>
      </c>
      <c r="B85" s="205"/>
      <c r="C85" s="205"/>
      <c r="D85" s="205"/>
      <c r="E85" s="205"/>
      <c r="F85" s="205"/>
      <c r="G85" s="205"/>
      <c r="H85" s="205"/>
      <c r="I85" s="205"/>
      <c r="J85" s="205"/>
      <c r="K85" s="206"/>
      <c r="L85" s="38">
        <f>L80+L81+L82+L83+L84</f>
        <v>289061.73169944005</v>
      </c>
      <c r="M85" s="38"/>
      <c r="N85" s="38"/>
      <c r="O85" s="38"/>
      <c r="BS85" s="40"/>
      <c r="BU85" s="40" t="s">
        <v>367</v>
      </c>
    </row>
    <row r="86" spans="1:95" s="3" customFormat="1" ht="15" x14ac:dyDescent="0.25">
      <c r="A86" s="201" t="s">
        <v>379</v>
      </c>
      <c r="B86" s="202"/>
      <c r="C86" s="202"/>
      <c r="D86" s="202"/>
      <c r="E86" s="202"/>
      <c r="F86" s="202"/>
      <c r="G86" s="202"/>
      <c r="H86" s="202"/>
      <c r="I86" s="202"/>
      <c r="J86" s="202"/>
      <c r="K86" s="203"/>
      <c r="L86" s="57">
        <f>L85*0.03</f>
        <v>8671.8519509832004</v>
      </c>
      <c r="M86" s="57"/>
      <c r="N86" s="57"/>
      <c r="O86" s="57"/>
      <c r="BS86" s="40"/>
      <c r="BT86" s="2" t="s">
        <v>379</v>
      </c>
      <c r="BU86" s="40"/>
    </row>
    <row r="87" spans="1:95" s="3" customFormat="1" ht="15" x14ac:dyDescent="0.25">
      <c r="A87" s="204" t="s">
        <v>2240</v>
      </c>
      <c r="B87" s="205"/>
      <c r="C87" s="205"/>
      <c r="D87" s="205"/>
      <c r="E87" s="205"/>
      <c r="F87" s="205"/>
      <c r="G87" s="205"/>
      <c r="H87" s="205"/>
      <c r="I87" s="205"/>
      <c r="J87" s="205"/>
      <c r="K87" s="206"/>
      <c r="L87" s="38">
        <f>L85+L86</f>
        <v>297733.58365042327</v>
      </c>
      <c r="M87" s="38"/>
      <c r="N87" s="38"/>
      <c r="O87" s="38"/>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67"/>
      <c r="BD87" s="67"/>
      <c r="BE87" s="67"/>
      <c r="BF87" s="67"/>
      <c r="BG87" s="67"/>
      <c r="BH87" s="67"/>
      <c r="BI87" s="67"/>
      <c r="BJ87" s="67"/>
      <c r="BK87" s="67"/>
      <c r="BL87" s="67"/>
      <c r="BM87" s="67"/>
      <c r="BN87" s="67"/>
      <c r="BO87" s="67"/>
      <c r="BP87" s="67"/>
      <c r="BQ87" s="67"/>
      <c r="BR87" s="67"/>
      <c r="BS87" s="67"/>
      <c r="BT87" s="67"/>
      <c r="BU87" s="67" t="s">
        <v>380</v>
      </c>
      <c r="BV87" s="67"/>
      <c r="BW87" s="67"/>
    </row>
    <row r="88" spans="1:95" s="115" customFormat="1" ht="15" customHeight="1" x14ac:dyDescent="0.25">
      <c r="A88" s="209" t="s">
        <v>945</v>
      </c>
      <c r="B88" s="209"/>
      <c r="C88" s="209"/>
      <c r="D88" s="209"/>
      <c r="E88" s="209"/>
      <c r="F88" s="209"/>
      <c r="G88" s="209"/>
      <c r="H88" s="209"/>
      <c r="I88" s="209"/>
      <c r="J88" s="209"/>
      <c r="K88" s="209"/>
      <c r="L88" s="112">
        <f>L74*1.052*1.021*1.035*1.025*1.02*1.03</f>
        <v>4801.3489612186577</v>
      </c>
      <c r="M88" s="113"/>
      <c r="N88" s="114"/>
      <c r="O88" s="114"/>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67"/>
      <c r="BD88" s="67"/>
      <c r="BE88" s="67"/>
      <c r="BF88" s="67"/>
      <c r="BG88" s="67"/>
      <c r="BH88" s="67"/>
      <c r="BI88" s="67"/>
      <c r="BJ88" s="67"/>
      <c r="BK88" s="67"/>
      <c r="BL88" s="67"/>
      <c r="BM88" s="67"/>
      <c r="BN88" s="67"/>
      <c r="BO88" s="67"/>
      <c r="BP88" s="67"/>
      <c r="BQ88" s="67"/>
      <c r="BR88" s="67"/>
      <c r="BS88" s="67"/>
      <c r="BT88" s="67"/>
      <c r="BU88" s="67"/>
      <c r="BV88" s="67"/>
      <c r="BW88" s="67"/>
      <c r="CG88" s="116"/>
      <c r="CI88" s="116" t="s">
        <v>380</v>
      </c>
      <c r="CK88" s="117"/>
      <c r="CL88" s="118"/>
      <c r="CM88" s="118"/>
      <c r="CN88" s="118"/>
      <c r="CO88" s="118"/>
      <c r="CP88" s="118"/>
      <c r="CQ88" s="118"/>
    </row>
    <row r="89" spans="1:95" s="115" customFormat="1" ht="15" customHeight="1" x14ac:dyDescent="0.25">
      <c r="A89" s="209" t="s">
        <v>2237</v>
      </c>
      <c r="B89" s="209"/>
      <c r="C89" s="209"/>
      <c r="D89" s="209"/>
      <c r="E89" s="209"/>
      <c r="F89" s="209"/>
      <c r="G89" s="209"/>
      <c r="H89" s="209"/>
      <c r="I89" s="209"/>
      <c r="J89" s="209"/>
      <c r="K89" s="209"/>
      <c r="L89" s="112">
        <f>L87-L88</f>
        <v>292932.2346892046</v>
      </c>
      <c r="M89" s="113"/>
      <c r="N89" s="114"/>
      <c r="O89" s="114"/>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67"/>
      <c r="BD89" s="67"/>
      <c r="BE89" s="67"/>
      <c r="BF89" s="67"/>
      <c r="BG89" s="67"/>
      <c r="BH89" s="67"/>
      <c r="BI89" s="67"/>
      <c r="BJ89" s="67"/>
      <c r="BK89" s="67"/>
      <c r="BL89" s="67"/>
      <c r="BM89" s="67"/>
      <c r="BN89" s="67"/>
      <c r="BO89" s="67"/>
      <c r="BP89" s="67"/>
      <c r="BQ89" s="67"/>
      <c r="BR89" s="67"/>
      <c r="BS89" s="67"/>
      <c r="BT89" s="67"/>
      <c r="BU89" s="67"/>
      <c r="BV89" s="67"/>
      <c r="BW89" s="67"/>
      <c r="CG89" s="116"/>
      <c r="CI89" s="116" t="s">
        <v>380</v>
      </c>
      <c r="CK89" s="117"/>
      <c r="CL89" s="118"/>
      <c r="CM89" s="118"/>
      <c r="CN89" s="118"/>
      <c r="CO89" s="118"/>
      <c r="CP89" s="118"/>
      <c r="CQ89" s="118"/>
    </row>
    <row r="90" spans="1:95" s="67" customFormat="1" ht="15" customHeight="1" x14ac:dyDescent="0.25">
      <c r="A90" s="210" t="s">
        <v>2238</v>
      </c>
      <c r="B90" s="211"/>
      <c r="C90" s="211"/>
      <c r="D90" s="211"/>
      <c r="E90" s="211"/>
      <c r="F90" s="211"/>
      <c r="G90" s="211"/>
      <c r="H90" s="211"/>
      <c r="I90" s="211"/>
      <c r="J90" s="211"/>
      <c r="K90" s="212"/>
      <c r="L90" s="119">
        <f>'02-03-01_СМР_Каб.жур'!L272</f>
        <v>1</v>
      </c>
      <c r="M90" s="88"/>
      <c r="N90" s="120"/>
      <c r="O90" s="88"/>
      <c r="CG90" s="98"/>
      <c r="CH90" s="105" t="s">
        <v>379</v>
      </c>
      <c r="CI90" s="98"/>
      <c r="CK90" s="121"/>
    </row>
    <row r="91" spans="1:95" s="67" customFormat="1" ht="28.5" customHeight="1" x14ac:dyDescent="0.25">
      <c r="A91" s="213" t="s">
        <v>2239</v>
      </c>
      <c r="B91" s="213"/>
      <c r="C91" s="213"/>
      <c r="D91" s="213"/>
      <c r="E91" s="213"/>
      <c r="F91" s="213"/>
      <c r="G91" s="213"/>
      <c r="H91" s="213"/>
      <c r="I91" s="213"/>
      <c r="J91" s="213"/>
      <c r="K91" s="213"/>
      <c r="L91" s="122">
        <f>L88+L89*L90</f>
        <v>297733.58365042327</v>
      </c>
      <c r="M91" s="123"/>
      <c r="N91" s="102"/>
      <c r="O91" s="102"/>
      <c r="CG91" s="98"/>
      <c r="CI91" s="98" t="s">
        <v>380</v>
      </c>
      <c r="CK91" s="124"/>
    </row>
    <row r="92" spans="1:95" s="67" customFormat="1" ht="15" customHeight="1" x14ac:dyDescent="0.25">
      <c r="A92" s="214" t="s">
        <v>381</v>
      </c>
      <c r="B92" s="214"/>
      <c r="C92" s="214"/>
      <c r="D92" s="214"/>
      <c r="E92" s="214"/>
      <c r="F92" s="214"/>
      <c r="G92" s="214"/>
      <c r="H92" s="214"/>
      <c r="I92" s="214"/>
      <c r="J92" s="214"/>
      <c r="K92" s="214"/>
      <c r="L92" s="125">
        <f>L91*0.2</f>
        <v>59546.716730084656</v>
      </c>
      <c r="M92" s="88"/>
      <c r="N92" s="88"/>
      <c r="O92" s="88"/>
      <c r="CG92" s="98"/>
      <c r="CH92" s="105" t="s">
        <v>381</v>
      </c>
      <c r="CI92" s="98"/>
    </row>
    <row r="93" spans="1:95" s="67" customFormat="1" ht="15" customHeight="1" x14ac:dyDescent="0.25">
      <c r="A93" s="213" t="s">
        <v>382</v>
      </c>
      <c r="B93" s="213"/>
      <c r="C93" s="213"/>
      <c r="D93" s="213"/>
      <c r="E93" s="213"/>
      <c r="F93" s="213"/>
      <c r="G93" s="213"/>
      <c r="H93" s="213"/>
      <c r="I93" s="213"/>
      <c r="J93" s="213"/>
      <c r="K93" s="213"/>
      <c r="L93" s="126">
        <f>L91+L92</f>
        <v>357280.30038050795</v>
      </c>
      <c r="M93" s="102"/>
      <c r="N93" s="102"/>
      <c r="O93" s="102"/>
      <c r="S93" s="67">
        <v>117</v>
      </c>
      <c r="CG93" s="98"/>
      <c r="CI93" s="98"/>
      <c r="CJ93" s="98" t="s">
        <v>382</v>
      </c>
      <c r="CM93" s="121"/>
    </row>
    <row r="94" spans="1:95" s="16" customFormat="1" ht="12.75" customHeight="1" x14ac:dyDescent="0.2">
      <c r="A94" s="207"/>
      <c r="B94" s="207"/>
      <c r="C94" s="207"/>
      <c r="D94" s="207"/>
      <c r="E94" s="207"/>
      <c r="F94" s="207"/>
      <c r="G94" s="207"/>
      <c r="H94" s="207"/>
      <c r="I94" s="207"/>
      <c r="J94" s="207"/>
      <c r="K94" s="207"/>
      <c r="L94" s="207"/>
      <c r="M94" s="207"/>
      <c r="N94" s="207"/>
      <c r="O94" s="207"/>
      <c r="P94" s="58"/>
      <c r="Q94" s="58"/>
      <c r="R94" s="58"/>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row>
    <row r="95" spans="1:95" s="16" customFormat="1" ht="12.75" customHeight="1" x14ac:dyDescent="0.2">
      <c r="A95" s="208"/>
      <c r="B95" s="208"/>
      <c r="C95" s="208"/>
      <c r="D95" s="208"/>
      <c r="E95" s="208"/>
      <c r="F95" s="208"/>
      <c r="G95" s="208"/>
      <c r="H95" s="208"/>
      <c r="I95" s="208"/>
      <c r="J95" s="208"/>
      <c r="K95" s="208"/>
      <c r="L95" s="208"/>
      <c r="M95" s="208"/>
      <c r="N95" s="208"/>
      <c r="O95" s="208"/>
      <c r="P95" s="59"/>
      <c r="Q95" s="59"/>
      <c r="R95" s="59"/>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row>
    <row r="96" spans="1:95" s="16" customFormat="1" ht="12.75" customHeight="1" x14ac:dyDescent="0.2">
      <c r="A96" s="207" t="s">
        <v>2241</v>
      </c>
      <c r="B96" s="207"/>
      <c r="C96" s="207"/>
      <c r="D96" s="207"/>
      <c r="E96" s="207"/>
      <c r="F96" s="207"/>
      <c r="G96" s="207"/>
      <c r="H96" s="207"/>
      <c r="I96" s="207"/>
      <c r="J96" s="207"/>
      <c r="K96" s="207"/>
      <c r="L96" s="207"/>
      <c r="M96" s="207"/>
      <c r="N96" s="207"/>
      <c r="O96" s="207"/>
      <c r="P96" s="58"/>
      <c r="Q96" s="58"/>
      <c r="R96" s="58"/>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row>
    <row r="97" spans="1:74" s="16" customFormat="1" ht="12.75" customHeight="1" x14ac:dyDescent="0.2">
      <c r="A97" s="208" t="s">
        <v>383</v>
      </c>
      <c r="B97" s="208"/>
      <c r="C97" s="208"/>
      <c r="D97" s="208"/>
      <c r="E97" s="208"/>
      <c r="F97" s="208"/>
      <c r="G97" s="208"/>
      <c r="H97" s="208"/>
      <c r="I97" s="208"/>
      <c r="J97" s="208"/>
      <c r="K97" s="208"/>
      <c r="L97" s="208"/>
      <c r="M97" s="208"/>
      <c r="N97" s="208"/>
      <c r="O97" s="208"/>
      <c r="P97" s="59"/>
      <c r="Q97" s="59"/>
      <c r="R97" s="59"/>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row>
    <row r="98" spans="1:74" s="16" customFormat="1" ht="13.5" customHeight="1" x14ac:dyDescent="0.25">
      <c r="A98" s="14"/>
      <c r="B98" s="14"/>
      <c r="C98" s="14"/>
      <c r="D98" s="14"/>
      <c r="E98" s="14"/>
      <c r="F98" s="14"/>
      <c r="G98" s="14"/>
      <c r="H98" s="60"/>
      <c r="I98" s="10"/>
      <c r="J98" s="10"/>
      <c r="K98" s="10"/>
      <c r="L98" s="10"/>
      <c r="M98" s="14"/>
      <c r="N98" s="14"/>
      <c r="O98" s="14"/>
      <c r="P98" s="3"/>
      <c r="Q98" s="3"/>
      <c r="R98" s="3"/>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row>
    <row r="99" spans="1:74" s="16" customFormat="1" ht="12.75" customHeight="1" x14ac:dyDescent="0.2">
      <c r="A99" s="207" t="s">
        <v>384</v>
      </c>
      <c r="B99" s="207"/>
      <c r="C99" s="207"/>
      <c r="D99" s="207"/>
      <c r="E99" s="207"/>
      <c r="F99" s="207"/>
      <c r="G99" s="207"/>
      <c r="H99" s="207"/>
      <c r="I99" s="207"/>
      <c r="J99" s="207"/>
      <c r="K99" s="207"/>
      <c r="L99" s="207"/>
      <c r="M99" s="207"/>
      <c r="N99" s="207"/>
      <c r="O99" s="207"/>
      <c r="P99" s="58"/>
      <c r="Q99" s="58"/>
      <c r="R99" s="58"/>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row>
    <row r="100" spans="1:74" s="16" customFormat="1" ht="12.75" customHeight="1" x14ac:dyDescent="0.2">
      <c r="A100" s="208" t="s">
        <v>383</v>
      </c>
      <c r="B100" s="208"/>
      <c r="C100" s="208"/>
      <c r="D100" s="208"/>
      <c r="E100" s="208"/>
      <c r="F100" s="208"/>
      <c r="G100" s="208"/>
      <c r="H100" s="208"/>
      <c r="I100" s="208"/>
      <c r="J100" s="208"/>
      <c r="K100" s="208"/>
      <c r="L100" s="208"/>
      <c r="M100" s="208"/>
      <c r="N100" s="208"/>
      <c r="O100" s="208"/>
      <c r="P100" s="59"/>
      <c r="Q100" s="59"/>
      <c r="R100" s="59"/>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row>
    <row r="101" spans="1:74" s="16" customFormat="1" ht="13.5" customHeight="1" x14ac:dyDescent="0.25">
      <c r="A101" s="14"/>
      <c r="B101" s="14"/>
      <c r="C101" s="14"/>
      <c r="D101" s="14"/>
      <c r="E101" s="14"/>
      <c r="F101" s="14"/>
      <c r="G101" s="14"/>
      <c r="H101" s="60"/>
      <c r="I101" s="10"/>
      <c r="J101" s="10"/>
      <c r="K101" s="10"/>
      <c r="L101" s="10"/>
      <c r="M101" s="14"/>
      <c r="N101" s="14"/>
      <c r="O101" s="14"/>
      <c r="P101" s="3"/>
      <c r="Q101" s="3"/>
      <c r="R101" s="3"/>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row>
    <row r="102" spans="1:74" s="3" customFormat="1" ht="15" x14ac:dyDescent="0.25">
      <c r="A102" s="4"/>
      <c r="B102" s="4"/>
      <c r="C102" s="4"/>
      <c r="D102" s="4"/>
      <c r="E102" s="4"/>
      <c r="F102" s="4"/>
      <c r="G102" s="4"/>
      <c r="H102" s="14"/>
      <c r="I102" s="61"/>
      <c r="J102" s="61"/>
      <c r="K102" s="61"/>
      <c r="L102" s="61"/>
      <c r="M102" s="4"/>
      <c r="N102" s="4"/>
      <c r="O102" s="4"/>
    </row>
  </sheetData>
  <mergeCells count="94">
    <mergeCell ref="A96:O96"/>
    <mergeCell ref="A97:O97"/>
    <mergeCell ref="A99:O99"/>
    <mergeCell ref="A100:O100"/>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8:E58"/>
    <mergeCell ref="A59:K59"/>
    <mergeCell ref="A60:K60"/>
    <mergeCell ref="A61:K61"/>
    <mergeCell ref="A62:K62"/>
    <mergeCell ref="A63:K63"/>
    <mergeCell ref="A64:K64"/>
    <mergeCell ref="A65:K65"/>
    <mergeCell ref="A66:K66"/>
    <mergeCell ref="A67:K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95:O95"/>
    <mergeCell ref="A88:K88"/>
    <mergeCell ref="A89:K89"/>
    <mergeCell ref="A94:O94"/>
    <mergeCell ref="A90:K90"/>
    <mergeCell ref="A91:K91"/>
    <mergeCell ref="A92:K92"/>
    <mergeCell ref="A93:K93"/>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Q111"/>
  <sheetViews>
    <sheetView topLeftCell="A85" workbookViewId="0">
      <selection activeCell="L99" sqref="L9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22" width="50" style="2" hidden="1" customWidth="1"/>
    <col min="23" max="27" width="55.7109375" style="2" hidden="1" customWidth="1"/>
    <col min="28" max="57" width="172.5703125" style="2" hidden="1" customWidth="1"/>
    <col min="58" max="67" width="109.28515625" style="2" hidden="1" customWidth="1"/>
    <col min="68" max="69" width="172.5703125" style="2" hidden="1" customWidth="1"/>
    <col min="70" max="70" width="34.140625" style="2" hidden="1" customWidth="1"/>
    <col min="71" max="74" width="127.5703125" style="2" hidden="1" customWidth="1"/>
    <col min="75" max="16384" width="9.140625" style="1"/>
  </cols>
  <sheetData>
    <row r="1" spans="1:57" s="3" customFormat="1" ht="15" x14ac:dyDescent="0.25">
      <c r="A1" s="4"/>
      <c r="B1" s="4"/>
      <c r="C1" s="4"/>
      <c r="D1" s="4"/>
      <c r="E1" s="4"/>
      <c r="F1" s="4"/>
      <c r="G1" s="4"/>
      <c r="H1" s="4"/>
      <c r="I1" s="4"/>
      <c r="J1" s="4"/>
      <c r="K1" s="4"/>
      <c r="L1" s="4"/>
      <c r="M1" s="4"/>
      <c r="N1" s="5"/>
      <c r="O1" s="4"/>
    </row>
    <row r="2" spans="1:57" s="3" customFormat="1" ht="11.25" customHeight="1" x14ac:dyDescent="0.25">
      <c r="A2" s="174" t="s">
        <v>0</v>
      </c>
      <c r="B2" s="174"/>
      <c r="C2" s="174"/>
      <c r="D2" s="6"/>
      <c r="E2" s="4"/>
      <c r="F2" s="4"/>
      <c r="G2" s="4"/>
      <c r="H2" s="4"/>
      <c r="I2" s="4"/>
      <c r="J2" s="4"/>
      <c r="K2" s="4"/>
      <c r="L2" s="174" t="s">
        <v>1</v>
      </c>
      <c r="M2" s="174"/>
      <c r="N2" s="174"/>
      <c r="O2" s="174"/>
    </row>
    <row r="3" spans="1:57" s="3" customFormat="1" ht="11.25" customHeight="1" x14ac:dyDescent="0.25">
      <c r="A3" s="175"/>
      <c r="B3" s="175"/>
      <c r="C3" s="175"/>
      <c r="D3" s="175"/>
      <c r="E3" s="4"/>
      <c r="F3" s="4"/>
      <c r="G3" s="4"/>
      <c r="H3" s="4"/>
      <c r="I3" s="4"/>
      <c r="J3" s="4"/>
      <c r="K3" s="176"/>
      <c r="L3" s="176"/>
      <c r="M3" s="176"/>
      <c r="N3" s="176"/>
      <c r="O3" s="176"/>
    </row>
    <row r="4" spans="1:57" s="3" customFormat="1" ht="15" x14ac:dyDescent="0.25">
      <c r="A4" s="177"/>
      <c r="B4" s="177"/>
      <c r="C4" s="177"/>
      <c r="D4" s="177"/>
      <c r="E4" s="4"/>
      <c r="F4" s="4"/>
      <c r="G4" s="4"/>
      <c r="H4" s="4"/>
      <c r="I4" s="4"/>
      <c r="J4" s="4"/>
      <c r="K4" s="177"/>
      <c r="L4" s="177"/>
      <c r="M4" s="177"/>
      <c r="N4" s="177"/>
      <c r="O4" s="177"/>
      <c r="S4" s="2" t="s">
        <v>2</v>
      </c>
      <c r="T4" s="2" t="s">
        <v>2</v>
      </c>
      <c r="U4" s="2" t="s">
        <v>2</v>
      </c>
      <c r="V4" s="2" t="s">
        <v>2</v>
      </c>
      <c r="W4" s="2" t="s">
        <v>2</v>
      </c>
      <c r="X4" s="2" t="s">
        <v>2</v>
      </c>
      <c r="Y4" s="2" t="s">
        <v>2</v>
      </c>
      <c r="Z4" s="2" t="s">
        <v>2</v>
      </c>
      <c r="AA4" s="2" t="s">
        <v>2</v>
      </c>
    </row>
    <row r="5" spans="1:57" s="3" customFormat="1" ht="11.25" customHeight="1" x14ac:dyDescent="0.25">
      <c r="A5" s="7"/>
      <c r="B5" s="8"/>
      <c r="C5" s="9"/>
      <c r="D5" s="9"/>
      <c r="E5" s="4"/>
      <c r="F5" s="4"/>
      <c r="G5" s="4"/>
      <c r="H5" s="4"/>
      <c r="I5" s="4"/>
      <c r="J5" s="4"/>
      <c r="K5" s="7"/>
      <c r="L5" s="7"/>
      <c r="M5" s="7"/>
      <c r="N5" s="7"/>
      <c r="O5" s="8"/>
    </row>
    <row r="6" spans="1:57" s="3" customFormat="1" ht="11.25" customHeight="1" x14ac:dyDescent="0.25">
      <c r="A6" s="4" t="s">
        <v>3</v>
      </c>
      <c r="B6" s="10"/>
      <c r="C6" s="10"/>
      <c r="D6" s="10"/>
      <c r="E6" s="4"/>
      <c r="F6" s="4"/>
      <c r="G6" s="4"/>
      <c r="H6" s="4"/>
      <c r="I6" s="4"/>
      <c r="J6" s="4"/>
      <c r="K6" s="4"/>
      <c r="L6" s="4"/>
      <c r="M6" s="10"/>
      <c r="N6" s="10"/>
      <c r="O6" s="11" t="s">
        <v>3</v>
      </c>
    </row>
    <row r="7" spans="1:57" s="3" customFormat="1" ht="11.25" customHeight="1" x14ac:dyDescent="0.25">
      <c r="A7" s="4"/>
      <c r="B7" s="4"/>
      <c r="C7" s="4"/>
      <c r="D7" s="4"/>
      <c r="E7" s="4"/>
      <c r="F7" s="4"/>
      <c r="G7" s="4"/>
      <c r="H7" s="4"/>
      <c r="I7" s="4"/>
      <c r="J7" s="5"/>
      <c r="K7" s="4"/>
      <c r="L7" s="4"/>
      <c r="M7" s="4"/>
      <c r="N7" s="4"/>
      <c r="O7" s="4"/>
    </row>
    <row r="8" spans="1:57" s="3" customFormat="1" ht="15" x14ac:dyDescent="0.25">
      <c r="A8" s="171" t="s">
        <v>4</v>
      </c>
      <c r="B8" s="171"/>
      <c r="C8" s="171"/>
      <c r="D8" s="171"/>
      <c r="E8" s="171"/>
      <c r="F8" s="171"/>
      <c r="G8" s="171"/>
      <c r="H8" s="171"/>
      <c r="I8" s="171"/>
      <c r="J8" s="171"/>
      <c r="K8" s="171"/>
      <c r="L8" s="171"/>
      <c r="M8" s="171"/>
      <c r="N8" s="171"/>
      <c r="O8" s="171"/>
      <c r="AB8" s="12" t="s">
        <v>4</v>
      </c>
      <c r="AC8" s="12" t="s">
        <v>2</v>
      </c>
      <c r="AD8" s="12" t="s">
        <v>2</v>
      </c>
      <c r="AE8" s="12" t="s">
        <v>2</v>
      </c>
      <c r="AF8" s="12" t="s">
        <v>2</v>
      </c>
      <c r="AG8" s="12" t="s">
        <v>2</v>
      </c>
      <c r="AH8" s="12" t="s">
        <v>2</v>
      </c>
      <c r="AI8" s="12" t="s">
        <v>2</v>
      </c>
      <c r="AJ8" s="12" t="s">
        <v>2</v>
      </c>
      <c r="AK8" s="12" t="s">
        <v>2</v>
      </c>
      <c r="AL8" s="12" t="s">
        <v>2</v>
      </c>
      <c r="AM8" s="12" t="s">
        <v>2</v>
      </c>
      <c r="AN8" s="12" t="s">
        <v>2</v>
      </c>
      <c r="AO8" s="12" t="s">
        <v>2</v>
      </c>
      <c r="AP8" s="12" t="s">
        <v>2</v>
      </c>
    </row>
    <row r="9" spans="1:57" s="3" customFormat="1" ht="15" x14ac:dyDescent="0.25">
      <c r="A9" s="172" t="s">
        <v>5</v>
      </c>
      <c r="B9" s="172"/>
      <c r="C9" s="172"/>
      <c r="D9" s="172"/>
      <c r="E9" s="172"/>
      <c r="F9" s="172"/>
      <c r="G9" s="172"/>
      <c r="H9" s="172"/>
      <c r="I9" s="172"/>
      <c r="J9" s="172"/>
      <c r="K9" s="172"/>
      <c r="L9" s="172"/>
      <c r="M9" s="172"/>
      <c r="N9" s="172"/>
      <c r="O9" s="172"/>
    </row>
    <row r="10" spans="1:57" s="3" customFormat="1" ht="15" x14ac:dyDescent="0.25">
      <c r="A10" s="13"/>
      <c r="B10" s="13"/>
      <c r="C10" s="13"/>
      <c r="D10" s="13"/>
      <c r="E10" s="13"/>
      <c r="F10" s="13"/>
      <c r="G10" s="13"/>
      <c r="H10" s="13"/>
      <c r="I10" s="13"/>
      <c r="J10" s="13"/>
      <c r="K10" s="13"/>
      <c r="L10" s="13"/>
      <c r="M10" s="13"/>
      <c r="N10" s="13"/>
      <c r="O10" s="4"/>
    </row>
    <row r="11" spans="1:57" s="3" customFormat="1" ht="28.5" customHeight="1" x14ac:dyDescent="0.25">
      <c r="A11" s="173" t="s">
        <v>1886</v>
      </c>
      <c r="B11" s="173"/>
      <c r="C11" s="173"/>
      <c r="D11" s="173"/>
      <c r="E11" s="173"/>
      <c r="F11" s="173"/>
      <c r="G11" s="173"/>
      <c r="H11" s="173"/>
      <c r="I11" s="173"/>
      <c r="J11" s="173"/>
      <c r="K11" s="173"/>
      <c r="L11" s="173"/>
      <c r="M11" s="173"/>
      <c r="N11" s="173"/>
      <c r="O11" s="173"/>
    </row>
    <row r="12" spans="1:57" s="3" customFormat="1" ht="21" customHeight="1" x14ac:dyDescent="0.25">
      <c r="A12" s="172" t="s">
        <v>7</v>
      </c>
      <c r="B12" s="172"/>
      <c r="C12" s="172"/>
      <c r="D12" s="172"/>
      <c r="E12" s="172"/>
      <c r="F12" s="172"/>
      <c r="G12" s="172"/>
      <c r="H12" s="172"/>
      <c r="I12" s="172"/>
      <c r="J12" s="172"/>
      <c r="K12" s="172"/>
      <c r="L12" s="172"/>
      <c r="M12" s="172"/>
      <c r="N12" s="172"/>
      <c r="O12" s="172"/>
    </row>
    <row r="13" spans="1:57" s="3" customFormat="1" ht="15" x14ac:dyDescent="0.25">
      <c r="A13" s="171" t="s">
        <v>1887</v>
      </c>
      <c r="B13" s="171"/>
      <c r="C13" s="171"/>
      <c r="D13" s="171"/>
      <c r="E13" s="171"/>
      <c r="F13" s="171"/>
      <c r="G13" s="171"/>
      <c r="H13" s="171"/>
      <c r="I13" s="171"/>
      <c r="J13" s="171"/>
      <c r="K13" s="171"/>
      <c r="L13" s="171"/>
      <c r="M13" s="171"/>
      <c r="N13" s="171"/>
      <c r="O13" s="171"/>
      <c r="AQ13" s="12" t="s">
        <v>1887</v>
      </c>
      <c r="AR13" s="12" t="s">
        <v>2</v>
      </c>
      <c r="AS13" s="12" t="s">
        <v>2</v>
      </c>
      <c r="AT13" s="12" t="s">
        <v>2</v>
      </c>
      <c r="AU13" s="12" t="s">
        <v>2</v>
      </c>
      <c r="AV13" s="12" t="s">
        <v>2</v>
      </c>
      <c r="AW13" s="12" t="s">
        <v>2</v>
      </c>
      <c r="AX13" s="12" t="s">
        <v>2</v>
      </c>
      <c r="AY13" s="12" t="s">
        <v>2</v>
      </c>
      <c r="AZ13" s="12" t="s">
        <v>2</v>
      </c>
      <c r="BA13" s="12" t="s">
        <v>2</v>
      </c>
      <c r="BB13" s="12" t="s">
        <v>2</v>
      </c>
      <c r="BC13" s="12" t="s">
        <v>2</v>
      </c>
      <c r="BD13" s="12" t="s">
        <v>2</v>
      </c>
      <c r="BE13" s="12" t="s">
        <v>2</v>
      </c>
    </row>
    <row r="14" spans="1:57" s="3" customFormat="1" ht="15.75" customHeight="1" x14ac:dyDescent="0.25">
      <c r="A14" s="172" t="s">
        <v>9</v>
      </c>
      <c r="B14" s="172"/>
      <c r="C14" s="172"/>
      <c r="D14" s="172"/>
      <c r="E14" s="172"/>
      <c r="F14" s="172"/>
      <c r="G14" s="172"/>
      <c r="H14" s="172"/>
      <c r="I14" s="172"/>
      <c r="J14" s="172"/>
      <c r="K14" s="172"/>
      <c r="L14" s="172"/>
      <c r="M14" s="172"/>
      <c r="N14" s="172"/>
      <c r="O14" s="172"/>
    </row>
    <row r="15" spans="1:57" s="3" customFormat="1" ht="30.75" customHeight="1" x14ac:dyDescent="0.25">
      <c r="A15" s="4"/>
      <c r="B15" s="14" t="s">
        <v>10</v>
      </c>
      <c r="C15" s="178" t="s">
        <v>1888</v>
      </c>
      <c r="D15" s="178"/>
      <c r="E15" s="178"/>
      <c r="F15" s="178"/>
      <c r="G15" s="178"/>
      <c r="H15" s="15"/>
      <c r="I15" s="15"/>
      <c r="J15" s="15"/>
      <c r="K15" s="15"/>
      <c r="L15" s="15"/>
      <c r="M15" s="15"/>
      <c r="N15" s="15"/>
      <c r="O15" s="15"/>
    </row>
    <row r="16" spans="1:57" s="3" customFormat="1" ht="12.75" customHeight="1" x14ac:dyDescent="0.25">
      <c r="B16" s="16" t="s">
        <v>12</v>
      </c>
      <c r="C16" s="16"/>
      <c r="D16" s="17"/>
      <c r="E16" s="18">
        <v>919.14800000000002</v>
      </c>
      <c r="F16" s="19" t="s">
        <v>13</v>
      </c>
      <c r="H16" s="16"/>
      <c r="I16" s="16"/>
      <c r="J16" s="16"/>
      <c r="K16" s="16"/>
      <c r="L16" s="16"/>
      <c r="M16" s="20"/>
      <c r="N16" s="20"/>
      <c r="O16" s="16"/>
    </row>
    <row r="17" spans="1:70" s="3" customFormat="1" ht="12.75" customHeight="1" x14ac:dyDescent="0.25">
      <c r="B17" s="16" t="s">
        <v>14</v>
      </c>
      <c r="D17" s="17"/>
      <c r="E17" s="18">
        <v>642.04300000000001</v>
      </c>
      <c r="F17" s="19" t="s">
        <v>13</v>
      </c>
      <c r="H17" s="16"/>
      <c r="I17" s="16"/>
      <c r="J17" s="16"/>
      <c r="K17" s="16"/>
      <c r="L17" s="16"/>
      <c r="M17" s="20"/>
      <c r="N17" s="20"/>
      <c r="O17" s="16"/>
    </row>
    <row r="18" spans="1:70" s="3" customFormat="1" ht="12.75" customHeight="1" x14ac:dyDescent="0.25">
      <c r="B18" s="16" t="s">
        <v>15</v>
      </c>
      <c r="C18" s="16"/>
      <c r="D18" s="17"/>
      <c r="E18" s="18">
        <v>193.422</v>
      </c>
      <c r="F18" s="19" t="s">
        <v>13</v>
      </c>
      <c r="H18" s="16"/>
      <c r="J18" s="16"/>
      <c r="K18" s="16"/>
      <c r="L18" s="16"/>
      <c r="M18" s="21"/>
      <c r="N18" s="5"/>
      <c r="O18" s="22"/>
    </row>
    <row r="19" spans="1:70" s="3" customFormat="1" ht="12.75" customHeight="1" x14ac:dyDescent="0.25">
      <c r="B19" s="16" t="s">
        <v>16</v>
      </c>
      <c r="C19" s="16"/>
      <c r="D19" s="23"/>
      <c r="E19" s="18">
        <v>384.78</v>
      </c>
      <c r="F19" s="19" t="s">
        <v>17</v>
      </c>
      <c r="H19" s="16"/>
      <c r="J19" s="16"/>
      <c r="K19" s="16"/>
      <c r="L19" s="16"/>
      <c r="M19" s="24"/>
      <c r="N19" s="24"/>
      <c r="O19" s="19"/>
    </row>
    <row r="20" spans="1:70" s="3" customFormat="1" ht="15" x14ac:dyDescent="0.25">
      <c r="B20" s="16" t="s">
        <v>18</v>
      </c>
      <c r="C20" s="16"/>
      <c r="E20" s="21"/>
      <c r="F20" s="179"/>
      <c r="G20" s="179"/>
      <c r="H20" s="179"/>
      <c r="I20" s="179"/>
      <c r="J20" s="179"/>
      <c r="K20" s="179"/>
      <c r="L20" s="179"/>
      <c r="M20" s="179"/>
      <c r="N20" s="179"/>
      <c r="O20" s="179"/>
      <c r="BF20" s="25" t="s">
        <v>2</v>
      </c>
      <c r="BG20" s="25" t="s">
        <v>2</v>
      </c>
      <c r="BH20" s="25" t="s">
        <v>2</v>
      </c>
      <c r="BI20" s="25" t="s">
        <v>2</v>
      </c>
      <c r="BJ20" s="25" t="s">
        <v>2</v>
      </c>
      <c r="BK20" s="25" t="s">
        <v>2</v>
      </c>
      <c r="BL20" s="25" t="s">
        <v>2</v>
      </c>
      <c r="BM20" s="25" t="s">
        <v>2</v>
      </c>
      <c r="BN20" s="25" t="s">
        <v>2</v>
      </c>
      <c r="BO20" s="25" t="s">
        <v>2</v>
      </c>
    </row>
    <row r="21" spans="1:70" s="3" customFormat="1" ht="12.75" customHeight="1" x14ac:dyDescent="0.25">
      <c r="A21" s="16"/>
      <c r="B21" s="16"/>
      <c r="D21" s="21"/>
      <c r="E21" s="22"/>
      <c r="F21" s="26"/>
      <c r="G21" s="27"/>
      <c r="H21" s="16"/>
      <c r="I21" s="16"/>
      <c r="J21" s="16"/>
      <c r="K21" s="16"/>
      <c r="L21" s="180"/>
      <c r="M21" s="180"/>
      <c r="N21" s="16"/>
    </row>
    <row r="22" spans="1:70" s="3" customFormat="1" ht="15" x14ac:dyDescent="0.25">
      <c r="A22" s="28"/>
    </row>
    <row r="23" spans="1:70" s="3" customFormat="1" ht="36" customHeight="1" x14ac:dyDescent="0.25">
      <c r="A23" s="181" t="s">
        <v>19</v>
      </c>
      <c r="B23" s="181" t="s">
        <v>20</v>
      </c>
      <c r="C23" s="181" t="s">
        <v>21</v>
      </c>
      <c r="D23" s="181"/>
      <c r="E23" s="181"/>
      <c r="F23" s="182" t="s">
        <v>22</v>
      </c>
      <c r="G23" s="181" t="s">
        <v>23</v>
      </c>
      <c r="H23" s="185" t="s">
        <v>24</v>
      </c>
      <c r="I23" s="186"/>
      <c r="J23" s="187"/>
      <c r="K23" s="182" t="s">
        <v>25</v>
      </c>
      <c r="L23" s="185" t="s">
        <v>26</v>
      </c>
      <c r="M23" s="186"/>
      <c r="N23" s="186"/>
      <c r="O23" s="187"/>
    </row>
    <row r="24" spans="1:70" s="3" customFormat="1" ht="36.75" customHeight="1" x14ac:dyDescent="0.25">
      <c r="A24" s="181"/>
      <c r="B24" s="181"/>
      <c r="C24" s="181"/>
      <c r="D24" s="181"/>
      <c r="E24" s="181"/>
      <c r="F24" s="183"/>
      <c r="G24" s="181"/>
      <c r="H24" s="29" t="s">
        <v>27</v>
      </c>
      <c r="I24" s="29" t="s">
        <v>28</v>
      </c>
      <c r="J24" s="182" t="s">
        <v>29</v>
      </c>
      <c r="K24" s="188"/>
      <c r="L24" s="193" t="s">
        <v>27</v>
      </c>
      <c r="M24" s="193" t="s">
        <v>30</v>
      </c>
      <c r="N24" s="29" t="s">
        <v>28</v>
      </c>
      <c r="O24" s="182" t="s">
        <v>29</v>
      </c>
    </row>
    <row r="25" spans="1:70" s="3" customFormat="1" ht="36" x14ac:dyDescent="0.25">
      <c r="A25" s="181"/>
      <c r="B25" s="181"/>
      <c r="C25" s="181"/>
      <c r="D25" s="181"/>
      <c r="E25" s="181"/>
      <c r="F25" s="184"/>
      <c r="G25" s="181"/>
      <c r="H25" s="29" t="s">
        <v>31</v>
      </c>
      <c r="I25" s="30" t="s">
        <v>32</v>
      </c>
      <c r="J25" s="189"/>
      <c r="K25" s="189"/>
      <c r="L25" s="194"/>
      <c r="M25" s="194"/>
      <c r="N25" s="30" t="s">
        <v>32</v>
      </c>
      <c r="O25" s="189"/>
    </row>
    <row r="26" spans="1:70" s="3" customFormat="1" ht="15" x14ac:dyDescent="0.25">
      <c r="A26" s="31">
        <v>1</v>
      </c>
      <c r="B26" s="31">
        <v>2</v>
      </c>
      <c r="C26" s="195">
        <v>3</v>
      </c>
      <c r="D26" s="195"/>
      <c r="E26" s="195"/>
      <c r="F26" s="32">
        <v>4</v>
      </c>
      <c r="G26" s="31">
        <v>5</v>
      </c>
      <c r="H26" s="32">
        <v>6</v>
      </c>
      <c r="I26" s="31">
        <v>7</v>
      </c>
      <c r="J26" s="32">
        <v>8</v>
      </c>
      <c r="K26" s="31">
        <v>9</v>
      </c>
      <c r="L26" s="32">
        <v>10</v>
      </c>
      <c r="M26" s="31">
        <v>11</v>
      </c>
      <c r="N26" s="32">
        <v>12</v>
      </c>
      <c r="O26" s="31">
        <v>13</v>
      </c>
    </row>
    <row r="27" spans="1:70" s="3" customFormat="1" ht="15" x14ac:dyDescent="0.25">
      <c r="A27" s="190" t="s">
        <v>1654</v>
      </c>
      <c r="B27" s="191"/>
      <c r="C27" s="191"/>
      <c r="D27" s="191"/>
      <c r="E27" s="191"/>
      <c r="F27" s="191"/>
      <c r="G27" s="191"/>
      <c r="H27" s="191"/>
      <c r="I27" s="191"/>
      <c r="J27" s="191"/>
      <c r="K27" s="191"/>
      <c r="L27" s="191"/>
      <c r="M27" s="191"/>
      <c r="N27" s="191"/>
      <c r="O27" s="192"/>
      <c r="BP27" s="33" t="s">
        <v>1654</v>
      </c>
    </row>
    <row r="28" spans="1:70" s="3" customFormat="1" ht="15" x14ac:dyDescent="0.25">
      <c r="A28" s="197" t="s">
        <v>1889</v>
      </c>
      <c r="B28" s="198"/>
      <c r="C28" s="198"/>
      <c r="D28" s="198"/>
      <c r="E28" s="198"/>
      <c r="F28" s="198"/>
      <c r="G28" s="198"/>
      <c r="H28" s="198"/>
      <c r="I28" s="198"/>
      <c r="J28" s="198"/>
      <c r="K28" s="198"/>
      <c r="L28" s="198"/>
      <c r="M28" s="198"/>
      <c r="N28" s="198"/>
      <c r="O28" s="199"/>
      <c r="BP28" s="33"/>
      <c r="BQ28" s="56" t="s">
        <v>1889</v>
      </c>
    </row>
    <row r="29" spans="1:70" s="3" customFormat="1" ht="67.5" x14ac:dyDescent="0.25">
      <c r="A29" s="34" t="s">
        <v>34</v>
      </c>
      <c r="B29" s="35" t="s">
        <v>1709</v>
      </c>
      <c r="C29" s="196" t="s">
        <v>1710</v>
      </c>
      <c r="D29" s="196"/>
      <c r="E29" s="196"/>
      <c r="F29" s="34" t="s">
        <v>1711</v>
      </c>
      <c r="G29" s="54">
        <v>56.2</v>
      </c>
      <c r="H29" s="38" t="s">
        <v>1712</v>
      </c>
      <c r="I29" s="38" t="s">
        <v>1713</v>
      </c>
      <c r="J29" s="38">
        <v>181.99</v>
      </c>
      <c r="K29" s="36" t="s">
        <v>40</v>
      </c>
      <c r="L29" s="38">
        <v>350785.79</v>
      </c>
      <c r="M29" s="38">
        <v>160696.59</v>
      </c>
      <c r="N29" s="39" t="s">
        <v>1890</v>
      </c>
      <c r="O29" s="38">
        <v>10227.84</v>
      </c>
      <c r="BP29" s="33"/>
      <c r="BQ29" s="56"/>
      <c r="BR29" s="40" t="s">
        <v>1710</v>
      </c>
    </row>
    <row r="30" spans="1:70" s="3" customFormat="1" ht="15" x14ac:dyDescent="0.25">
      <c r="A30" s="41"/>
      <c r="B30" s="42"/>
      <c r="C30" s="43" t="s">
        <v>1891</v>
      </c>
      <c r="D30" s="44"/>
      <c r="E30" s="44"/>
      <c r="F30" s="44"/>
      <c r="G30" s="44"/>
      <c r="H30" s="44"/>
      <c r="I30" s="44"/>
      <c r="J30" s="44"/>
      <c r="K30" s="44"/>
      <c r="L30" s="44"/>
      <c r="M30" s="44"/>
      <c r="N30" s="44"/>
      <c r="O30" s="45"/>
      <c r="BP30" s="33"/>
      <c r="BQ30" s="56"/>
      <c r="BR30" s="40"/>
    </row>
    <row r="31" spans="1:70" s="3" customFormat="1" ht="15" x14ac:dyDescent="0.25">
      <c r="A31" s="46"/>
      <c r="B31" s="47"/>
      <c r="C31" s="47"/>
      <c r="D31" s="47"/>
      <c r="E31" s="48" t="s">
        <v>1892</v>
      </c>
      <c r="F31" s="48"/>
      <c r="G31" s="49"/>
      <c r="H31" s="50"/>
      <c r="I31" s="17"/>
      <c r="J31" s="17"/>
      <c r="K31" s="17"/>
      <c r="L31" s="51">
        <v>184985.63</v>
      </c>
      <c r="M31" s="52"/>
      <c r="N31" s="52"/>
      <c r="O31" s="53"/>
      <c r="BP31" s="33"/>
      <c r="BQ31" s="56"/>
      <c r="BR31" s="40"/>
    </row>
    <row r="32" spans="1:70" s="3" customFormat="1" ht="15" x14ac:dyDescent="0.25">
      <c r="A32" s="46"/>
      <c r="B32" s="47"/>
      <c r="C32" s="47"/>
      <c r="D32" s="47"/>
      <c r="E32" s="48" t="s">
        <v>1893</v>
      </c>
      <c r="F32" s="48"/>
      <c r="G32" s="49"/>
      <c r="H32" s="50"/>
      <c r="I32" s="17"/>
      <c r="J32" s="17"/>
      <c r="K32" s="17"/>
      <c r="L32" s="51">
        <v>97260.479999999996</v>
      </c>
      <c r="M32" s="52"/>
      <c r="N32" s="52"/>
      <c r="O32" s="53"/>
      <c r="BP32" s="33"/>
      <c r="BQ32" s="56"/>
      <c r="BR32" s="40"/>
    </row>
    <row r="33" spans="1:70" s="3" customFormat="1" ht="15" x14ac:dyDescent="0.25">
      <c r="A33" s="46"/>
      <c r="B33" s="47"/>
      <c r="C33" s="47"/>
      <c r="D33" s="47"/>
      <c r="E33" s="48" t="s">
        <v>45</v>
      </c>
      <c r="F33" s="48"/>
      <c r="G33" s="49"/>
      <c r="H33" s="50"/>
      <c r="I33" s="17"/>
      <c r="J33" s="17"/>
      <c r="K33" s="17"/>
      <c r="L33" s="51">
        <v>633031.9</v>
      </c>
      <c r="M33" s="52"/>
      <c r="N33" s="52"/>
      <c r="O33" s="53"/>
      <c r="BP33" s="33"/>
      <c r="BQ33" s="56"/>
      <c r="BR33" s="40"/>
    </row>
    <row r="34" spans="1:70" s="3" customFormat="1" ht="45" x14ac:dyDescent="0.25">
      <c r="A34" s="34" t="s">
        <v>1662</v>
      </c>
      <c r="B34" s="35"/>
      <c r="C34" s="196" t="s">
        <v>1894</v>
      </c>
      <c r="D34" s="196"/>
      <c r="E34" s="196"/>
      <c r="F34" s="34" t="s">
        <v>404</v>
      </c>
      <c r="G34" s="55">
        <v>1</v>
      </c>
      <c r="H34" s="38"/>
      <c r="I34" s="38"/>
      <c r="J34" s="38"/>
      <c r="K34" s="36" t="s">
        <v>1664</v>
      </c>
      <c r="L34" s="38"/>
      <c r="M34" s="38"/>
      <c r="N34" s="39"/>
      <c r="O34" s="38"/>
      <c r="BP34" s="33"/>
      <c r="BQ34" s="56"/>
      <c r="BR34" s="40" t="s">
        <v>1894</v>
      </c>
    </row>
    <row r="35" spans="1:70" s="3" customFormat="1" ht="45" x14ac:dyDescent="0.25">
      <c r="A35" s="34" t="s">
        <v>1665</v>
      </c>
      <c r="B35" s="35"/>
      <c r="C35" s="196" t="s">
        <v>1895</v>
      </c>
      <c r="D35" s="196"/>
      <c r="E35" s="196"/>
      <c r="F35" s="34" t="s">
        <v>404</v>
      </c>
      <c r="G35" s="55">
        <v>1</v>
      </c>
      <c r="H35" s="38"/>
      <c r="I35" s="38"/>
      <c r="J35" s="38"/>
      <c r="K35" s="36" t="s">
        <v>1664</v>
      </c>
      <c r="L35" s="38"/>
      <c r="M35" s="38"/>
      <c r="N35" s="39"/>
      <c r="O35" s="38"/>
      <c r="BP35" s="33"/>
      <c r="BQ35" s="56"/>
      <c r="BR35" s="40" t="s">
        <v>1895</v>
      </c>
    </row>
    <row r="36" spans="1:70" s="3" customFormat="1" ht="45" x14ac:dyDescent="0.25">
      <c r="A36" s="34" t="s">
        <v>1667</v>
      </c>
      <c r="B36" s="35"/>
      <c r="C36" s="196" t="s">
        <v>1896</v>
      </c>
      <c r="D36" s="196"/>
      <c r="E36" s="196"/>
      <c r="F36" s="34" t="s">
        <v>404</v>
      </c>
      <c r="G36" s="55">
        <v>1</v>
      </c>
      <c r="H36" s="38"/>
      <c r="I36" s="38"/>
      <c r="J36" s="38"/>
      <c r="K36" s="36" t="s">
        <v>1664</v>
      </c>
      <c r="L36" s="38"/>
      <c r="M36" s="38"/>
      <c r="N36" s="39"/>
      <c r="O36" s="38"/>
      <c r="BP36" s="33"/>
      <c r="BQ36" s="56"/>
      <c r="BR36" s="40" t="s">
        <v>1896</v>
      </c>
    </row>
    <row r="37" spans="1:70" s="3" customFormat="1" ht="45" x14ac:dyDescent="0.25">
      <c r="A37" s="34" t="s">
        <v>1669</v>
      </c>
      <c r="B37" s="35"/>
      <c r="C37" s="196" t="s">
        <v>1897</v>
      </c>
      <c r="D37" s="196"/>
      <c r="E37" s="196"/>
      <c r="F37" s="34" t="s">
        <v>404</v>
      </c>
      <c r="G37" s="55">
        <v>2</v>
      </c>
      <c r="H37" s="38"/>
      <c r="I37" s="38"/>
      <c r="J37" s="38"/>
      <c r="K37" s="36" t="s">
        <v>1664</v>
      </c>
      <c r="L37" s="38"/>
      <c r="M37" s="38"/>
      <c r="N37" s="39"/>
      <c r="O37" s="38"/>
      <c r="BP37" s="33"/>
      <c r="BQ37" s="56"/>
      <c r="BR37" s="40" t="s">
        <v>1897</v>
      </c>
    </row>
    <row r="38" spans="1:70" s="3" customFormat="1" ht="45" x14ac:dyDescent="0.25">
      <c r="A38" s="34" t="s">
        <v>1671</v>
      </c>
      <c r="B38" s="35"/>
      <c r="C38" s="196" t="s">
        <v>1898</v>
      </c>
      <c r="D38" s="196"/>
      <c r="E38" s="196"/>
      <c r="F38" s="34" t="s">
        <v>404</v>
      </c>
      <c r="G38" s="55">
        <v>2</v>
      </c>
      <c r="H38" s="38"/>
      <c r="I38" s="38"/>
      <c r="J38" s="38"/>
      <c r="K38" s="36" t="s">
        <v>1664</v>
      </c>
      <c r="L38" s="38"/>
      <c r="M38" s="38"/>
      <c r="N38" s="39"/>
      <c r="O38" s="38"/>
      <c r="BP38" s="33"/>
      <c r="BQ38" s="56"/>
      <c r="BR38" s="40" t="s">
        <v>1898</v>
      </c>
    </row>
    <row r="39" spans="1:70" s="3" customFormat="1" ht="45" x14ac:dyDescent="0.25">
      <c r="A39" s="34" t="s">
        <v>1673</v>
      </c>
      <c r="B39" s="35"/>
      <c r="C39" s="196" t="s">
        <v>1899</v>
      </c>
      <c r="D39" s="196"/>
      <c r="E39" s="196"/>
      <c r="F39" s="34" t="s">
        <v>404</v>
      </c>
      <c r="G39" s="55">
        <v>2</v>
      </c>
      <c r="H39" s="38"/>
      <c r="I39" s="38"/>
      <c r="J39" s="38"/>
      <c r="K39" s="36" t="s">
        <v>1664</v>
      </c>
      <c r="L39" s="38"/>
      <c r="M39" s="38"/>
      <c r="N39" s="39"/>
      <c r="O39" s="38"/>
      <c r="BP39" s="33"/>
      <c r="BQ39" s="56"/>
      <c r="BR39" s="40" t="s">
        <v>1899</v>
      </c>
    </row>
    <row r="40" spans="1:70" s="3" customFormat="1" ht="45" x14ac:dyDescent="0.25">
      <c r="A40" s="34" t="s">
        <v>1675</v>
      </c>
      <c r="B40" s="35"/>
      <c r="C40" s="196" t="s">
        <v>1900</v>
      </c>
      <c r="D40" s="196"/>
      <c r="E40" s="196"/>
      <c r="F40" s="34" t="s">
        <v>404</v>
      </c>
      <c r="G40" s="55">
        <v>2</v>
      </c>
      <c r="H40" s="38"/>
      <c r="I40" s="38"/>
      <c r="J40" s="38"/>
      <c r="K40" s="36" t="s">
        <v>1664</v>
      </c>
      <c r="L40" s="38"/>
      <c r="M40" s="38"/>
      <c r="N40" s="39"/>
      <c r="O40" s="38"/>
      <c r="BP40" s="33"/>
      <c r="BQ40" s="56"/>
      <c r="BR40" s="40" t="s">
        <v>1900</v>
      </c>
    </row>
    <row r="41" spans="1:70" s="3" customFormat="1" ht="45" x14ac:dyDescent="0.25">
      <c r="A41" s="34" t="s">
        <v>1677</v>
      </c>
      <c r="B41" s="35"/>
      <c r="C41" s="196" t="s">
        <v>1901</v>
      </c>
      <c r="D41" s="196"/>
      <c r="E41" s="196"/>
      <c r="F41" s="34" t="s">
        <v>404</v>
      </c>
      <c r="G41" s="55">
        <v>2</v>
      </c>
      <c r="H41" s="38"/>
      <c r="I41" s="38"/>
      <c r="J41" s="38"/>
      <c r="K41" s="36" t="s">
        <v>1664</v>
      </c>
      <c r="L41" s="38"/>
      <c r="M41" s="38"/>
      <c r="N41" s="39"/>
      <c r="O41" s="38"/>
      <c r="BP41" s="33"/>
      <c r="BQ41" s="56"/>
      <c r="BR41" s="40" t="s">
        <v>1901</v>
      </c>
    </row>
    <row r="42" spans="1:70" s="3" customFormat="1" ht="45" x14ac:dyDescent="0.25">
      <c r="A42" s="34" t="s">
        <v>1679</v>
      </c>
      <c r="B42" s="35"/>
      <c r="C42" s="196" t="s">
        <v>1902</v>
      </c>
      <c r="D42" s="196"/>
      <c r="E42" s="196"/>
      <c r="F42" s="34" t="s">
        <v>404</v>
      </c>
      <c r="G42" s="55">
        <v>2</v>
      </c>
      <c r="H42" s="38"/>
      <c r="I42" s="38"/>
      <c r="J42" s="38"/>
      <c r="K42" s="36" t="s">
        <v>1664</v>
      </c>
      <c r="L42" s="38"/>
      <c r="M42" s="38"/>
      <c r="N42" s="39"/>
      <c r="O42" s="38"/>
      <c r="BP42" s="33"/>
      <c r="BQ42" s="56"/>
      <c r="BR42" s="40" t="s">
        <v>1902</v>
      </c>
    </row>
    <row r="43" spans="1:70" s="3" customFormat="1" ht="45" x14ac:dyDescent="0.25">
      <c r="A43" s="34" t="s">
        <v>1681</v>
      </c>
      <c r="B43" s="35"/>
      <c r="C43" s="196" t="s">
        <v>1903</v>
      </c>
      <c r="D43" s="196"/>
      <c r="E43" s="196"/>
      <c r="F43" s="34" t="s">
        <v>404</v>
      </c>
      <c r="G43" s="55">
        <v>2</v>
      </c>
      <c r="H43" s="38"/>
      <c r="I43" s="38"/>
      <c r="J43" s="38"/>
      <c r="K43" s="36" t="s">
        <v>1664</v>
      </c>
      <c r="L43" s="38"/>
      <c r="M43" s="38"/>
      <c r="N43" s="39"/>
      <c r="O43" s="38"/>
      <c r="BP43" s="33"/>
      <c r="BQ43" s="56"/>
      <c r="BR43" s="40" t="s">
        <v>1903</v>
      </c>
    </row>
    <row r="44" spans="1:70" s="3" customFormat="1" ht="45" x14ac:dyDescent="0.25">
      <c r="A44" s="34" t="s">
        <v>1683</v>
      </c>
      <c r="B44" s="35"/>
      <c r="C44" s="196" t="s">
        <v>1904</v>
      </c>
      <c r="D44" s="196"/>
      <c r="E44" s="196"/>
      <c r="F44" s="34" t="s">
        <v>404</v>
      </c>
      <c r="G44" s="55">
        <v>2</v>
      </c>
      <c r="H44" s="38"/>
      <c r="I44" s="38"/>
      <c r="J44" s="38"/>
      <c r="K44" s="36" t="s">
        <v>1664</v>
      </c>
      <c r="L44" s="38"/>
      <c r="M44" s="38"/>
      <c r="N44" s="39"/>
      <c r="O44" s="38"/>
      <c r="BP44" s="33"/>
      <c r="BQ44" s="56"/>
      <c r="BR44" s="40" t="s">
        <v>1904</v>
      </c>
    </row>
    <row r="45" spans="1:70" s="3" customFormat="1" ht="45" x14ac:dyDescent="0.25">
      <c r="A45" s="34" t="s">
        <v>1685</v>
      </c>
      <c r="B45" s="35"/>
      <c r="C45" s="196" t="s">
        <v>1905</v>
      </c>
      <c r="D45" s="196"/>
      <c r="E45" s="196"/>
      <c r="F45" s="34" t="s">
        <v>404</v>
      </c>
      <c r="G45" s="55">
        <v>2</v>
      </c>
      <c r="H45" s="38"/>
      <c r="I45" s="38"/>
      <c r="J45" s="38"/>
      <c r="K45" s="36" t="s">
        <v>1664</v>
      </c>
      <c r="L45" s="38"/>
      <c r="M45" s="38"/>
      <c r="N45" s="39"/>
      <c r="O45" s="38"/>
      <c r="BP45" s="33"/>
      <c r="BQ45" s="56"/>
      <c r="BR45" s="40" t="s">
        <v>1905</v>
      </c>
    </row>
    <row r="46" spans="1:70" s="3" customFormat="1" ht="45" x14ac:dyDescent="0.25">
      <c r="A46" s="34" t="s">
        <v>1687</v>
      </c>
      <c r="B46" s="35"/>
      <c r="C46" s="196" t="s">
        <v>1906</v>
      </c>
      <c r="D46" s="196"/>
      <c r="E46" s="196"/>
      <c r="F46" s="34" t="s">
        <v>404</v>
      </c>
      <c r="G46" s="55">
        <v>2</v>
      </c>
      <c r="H46" s="38"/>
      <c r="I46" s="38"/>
      <c r="J46" s="38"/>
      <c r="K46" s="36" t="s">
        <v>1664</v>
      </c>
      <c r="L46" s="38"/>
      <c r="M46" s="38"/>
      <c r="N46" s="39"/>
      <c r="O46" s="38"/>
      <c r="BP46" s="33"/>
      <c r="BQ46" s="56"/>
      <c r="BR46" s="40" t="s">
        <v>1906</v>
      </c>
    </row>
    <row r="47" spans="1:70" s="3" customFormat="1" ht="45" x14ac:dyDescent="0.25">
      <c r="A47" s="34" t="s">
        <v>1689</v>
      </c>
      <c r="B47" s="35"/>
      <c r="C47" s="196" t="s">
        <v>1907</v>
      </c>
      <c r="D47" s="196"/>
      <c r="E47" s="196"/>
      <c r="F47" s="34" t="s">
        <v>404</v>
      </c>
      <c r="G47" s="55">
        <v>2</v>
      </c>
      <c r="H47" s="38"/>
      <c r="I47" s="38"/>
      <c r="J47" s="38"/>
      <c r="K47" s="36" t="s">
        <v>1664</v>
      </c>
      <c r="L47" s="38"/>
      <c r="M47" s="38"/>
      <c r="N47" s="39"/>
      <c r="O47" s="38"/>
      <c r="BP47" s="33"/>
      <c r="BQ47" s="56"/>
      <c r="BR47" s="40" t="s">
        <v>1907</v>
      </c>
    </row>
    <row r="48" spans="1:70" s="3" customFormat="1" ht="45" x14ac:dyDescent="0.25">
      <c r="A48" s="34" t="s">
        <v>1729</v>
      </c>
      <c r="B48" s="35"/>
      <c r="C48" s="196" t="s">
        <v>1908</v>
      </c>
      <c r="D48" s="196"/>
      <c r="E48" s="196"/>
      <c r="F48" s="34" t="s">
        <v>404</v>
      </c>
      <c r="G48" s="55">
        <v>2</v>
      </c>
      <c r="H48" s="38"/>
      <c r="I48" s="38"/>
      <c r="J48" s="38"/>
      <c r="K48" s="36" t="s">
        <v>1664</v>
      </c>
      <c r="L48" s="38"/>
      <c r="M48" s="38"/>
      <c r="N48" s="39"/>
      <c r="O48" s="38"/>
      <c r="BP48" s="33"/>
      <c r="BQ48" s="56"/>
      <c r="BR48" s="40" t="s">
        <v>1908</v>
      </c>
    </row>
    <row r="49" spans="1:70" s="3" customFormat="1" ht="45" x14ac:dyDescent="0.25">
      <c r="A49" s="34" t="s">
        <v>1731</v>
      </c>
      <c r="B49" s="35"/>
      <c r="C49" s="196" t="s">
        <v>1909</v>
      </c>
      <c r="D49" s="196"/>
      <c r="E49" s="196"/>
      <c r="F49" s="34" t="s">
        <v>404</v>
      </c>
      <c r="G49" s="55">
        <v>2</v>
      </c>
      <c r="H49" s="38"/>
      <c r="I49" s="38"/>
      <c r="J49" s="38"/>
      <c r="K49" s="36" t="s">
        <v>1664</v>
      </c>
      <c r="L49" s="38"/>
      <c r="M49" s="38"/>
      <c r="N49" s="39"/>
      <c r="O49" s="38"/>
      <c r="BP49" s="33"/>
      <c r="BQ49" s="56"/>
      <c r="BR49" s="40" t="s">
        <v>1909</v>
      </c>
    </row>
    <row r="50" spans="1:70" s="3" customFormat="1" ht="45" x14ac:dyDescent="0.25">
      <c r="A50" s="34" t="s">
        <v>1733</v>
      </c>
      <c r="B50" s="35"/>
      <c r="C50" s="196" t="s">
        <v>1910</v>
      </c>
      <c r="D50" s="196"/>
      <c r="E50" s="196"/>
      <c r="F50" s="34" t="s">
        <v>404</v>
      </c>
      <c r="G50" s="55">
        <v>2</v>
      </c>
      <c r="H50" s="38"/>
      <c r="I50" s="38"/>
      <c r="J50" s="38"/>
      <c r="K50" s="36" t="s">
        <v>1664</v>
      </c>
      <c r="L50" s="38"/>
      <c r="M50" s="38"/>
      <c r="N50" s="39"/>
      <c r="O50" s="38"/>
      <c r="BP50" s="33"/>
      <c r="BQ50" s="56"/>
      <c r="BR50" s="40" t="s">
        <v>1910</v>
      </c>
    </row>
    <row r="51" spans="1:70" s="3" customFormat="1" ht="45" x14ac:dyDescent="0.25">
      <c r="A51" s="34" t="s">
        <v>1735</v>
      </c>
      <c r="B51" s="35"/>
      <c r="C51" s="196" t="s">
        <v>1911</v>
      </c>
      <c r="D51" s="196"/>
      <c r="E51" s="196"/>
      <c r="F51" s="34" t="s">
        <v>404</v>
      </c>
      <c r="G51" s="55">
        <v>2</v>
      </c>
      <c r="H51" s="38"/>
      <c r="I51" s="38"/>
      <c r="J51" s="38"/>
      <c r="K51" s="36" t="s">
        <v>1664</v>
      </c>
      <c r="L51" s="38"/>
      <c r="M51" s="38"/>
      <c r="N51" s="39"/>
      <c r="O51" s="38"/>
      <c r="BP51" s="33"/>
      <c r="BQ51" s="56"/>
      <c r="BR51" s="40" t="s">
        <v>1911</v>
      </c>
    </row>
    <row r="52" spans="1:70" s="3" customFormat="1" ht="45" x14ac:dyDescent="0.25">
      <c r="A52" s="34" t="s">
        <v>1737</v>
      </c>
      <c r="B52" s="35"/>
      <c r="C52" s="196" t="s">
        <v>1912</v>
      </c>
      <c r="D52" s="196"/>
      <c r="E52" s="196"/>
      <c r="F52" s="34" t="s">
        <v>404</v>
      </c>
      <c r="G52" s="55">
        <v>2</v>
      </c>
      <c r="H52" s="38"/>
      <c r="I52" s="38"/>
      <c r="J52" s="38"/>
      <c r="K52" s="36" t="s">
        <v>1664</v>
      </c>
      <c r="L52" s="38"/>
      <c r="M52" s="38"/>
      <c r="N52" s="39"/>
      <c r="O52" s="38"/>
      <c r="BP52" s="33"/>
      <c r="BQ52" s="56"/>
      <c r="BR52" s="40" t="s">
        <v>1912</v>
      </c>
    </row>
    <row r="53" spans="1:70" s="3" customFormat="1" ht="45" x14ac:dyDescent="0.25">
      <c r="A53" s="34" t="s">
        <v>1739</v>
      </c>
      <c r="B53" s="35"/>
      <c r="C53" s="196" t="s">
        <v>1913</v>
      </c>
      <c r="D53" s="196"/>
      <c r="E53" s="196"/>
      <c r="F53" s="34" t="s">
        <v>404</v>
      </c>
      <c r="G53" s="55">
        <v>2</v>
      </c>
      <c r="H53" s="38"/>
      <c r="I53" s="38"/>
      <c r="J53" s="38"/>
      <c r="K53" s="36" t="s">
        <v>1664</v>
      </c>
      <c r="L53" s="38"/>
      <c r="M53" s="38"/>
      <c r="N53" s="39"/>
      <c r="O53" s="38"/>
      <c r="BP53" s="33"/>
      <c r="BQ53" s="56"/>
      <c r="BR53" s="40" t="s">
        <v>1913</v>
      </c>
    </row>
    <row r="54" spans="1:70" s="3" customFormat="1" ht="45" x14ac:dyDescent="0.25">
      <c r="A54" s="34" t="s">
        <v>1741</v>
      </c>
      <c r="B54" s="35"/>
      <c r="C54" s="196" t="s">
        <v>1914</v>
      </c>
      <c r="D54" s="196"/>
      <c r="E54" s="196"/>
      <c r="F54" s="34" t="s">
        <v>404</v>
      </c>
      <c r="G54" s="55">
        <v>2</v>
      </c>
      <c r="H54" s="38"/>
      <c r="I54" s="38"/>
      <c r="J54" s="38"/>
      <c r="K54" s="36" t="s">
        <v>1664</v>
      </c>
      <c r="L54" s="38"/>
      <c r="M54" s="38"/>
      <c r="N54" s="39"/>
      <c r="O54" s="38"/>
      <c r="BP54" s="33"/>
      <c r="BQ54" s="56"/>
      <c r="BR54" s="40" t="s">
        <v>1914</v>
      </c>
    </row>
    <row r="55" spans="1:70" s="3" customFormat="1" ht="45" x14ac:dyDescent="0.25">
      <c r="A55" s="34" t="s">
        <v>1743</v>
      </c>
      <c r="B55" s="35"/>
      <c r="C55" s="196" t="s">
        <v>1915</v>
      </c>
      <c r="D55" s="196"/>
      <c r="E55" s="196"/>
      <c r="F55" s="34" t="s">
        <v>404</v>
      </c>
      <c r="G55" s="55">
        <v>2</v>
      </c>
      <c r="H55" s="38"/>
      <c r="I55" s="38"/>
      <c r="J55" s="38"/>
      <c r="K55" s="36" t="s">
        <v>1664</v>
      </c>
      <c r="L55" s="38"/>
      <c r="M55" s="38"/>
      <c r="N55" s="39"/>
      <c r="O55" s="38"/>
      <c r="BP55" s="33"/>
      <c r="BQ55" s="56"/>
      <c r="BR55" s="40" t="s">
        <v>1915</v>
      </c>
    </row>
    <row r="56" spans="1:70" s="3" customFormat="1" ht="45" x14ac:dyDescent="0.25">
      <c r="A56" s="34" t="s">
        <v>1745</v>
      </c>
      <c r="B56" s="35"/>
      <c r="C56" s="196" t="s">
        <v>1916</v>
      </c>
      <c r="D56" s="196"/>
      <c r="E56" s="196"/>
      <c r="F56" s="34" t="s">
        <v>404</v>
      </c>
      <c r="G56" s="55">
        <v>2</v>
      </c>
      <c r="H56" s="38"/>
      <c r="I56" s="38"/>
      <c r="J56" s="38"/>
      <c r="K56" s="36" t="s">
        <v>1664</v>
      </c>
      <c r="L56" s="38"/>
      <c r="M56" s="38"/>
      <c r="N56" s="39"/>
      <c r="O56" s="38"/>
      <c r="BP56" s="33"/>
      <c r="BQ56" s="56"/>
      <c r="BR56" s="40" t="s">
        <v>1916</v>
      </c>
    </row>
    <row r="57" spans="1:70" s="3" customFormat="1" ht="45" x14ac:dyDescent="0.25">
      <c r="A57" s="34" t="s">
        <v>1747</v>
      </c>
      <c r="B57" s="35"/>
      <c r="C57" s="196" t="s">
        <v>1917</v>
      </c>
      <c r="D57" s="196"/>
      <c r="E57" s="196"/>
      <c r="F57" s="34" t="s">
        <v>404</v>
      </c>
      <c r="G57" s="55">
        <v>2</v>
      </c>
      <c r="H57" s="38"/>
      <c r="I57" s="38"/>
      <c r="J57" s="38"/>
      <c r="K57" s="36" t="s">
        <v>1664</v>
      </c>
      <c r="L57" s="38"/>
      <c r="M57" s="38"/>
      <c r="N57" s="39"/>
      <c r="O57" s="38"/>
      <c r="BP57" s="33"/>
      <c r="BQ57" s="56"/>
      <c r="BR57" s="40" t="s">
        <v>1917</v>
      </c>
    </row>
    <row r="58" spans="1:70" s="3" customFormat="1" ht="45" x14ac:dyDescent="0.25">
      <c r="A58" s="34" t="s">
        <v>1749</v>
      </c>
      <c r="B58" s="35"/>
      <c r="C58" s="196" t="s">
        <v>1918</v>
      </c>
      <c r="D58" s="196"/>
      <c r="E58" s="196"/>
      <c r="F58" s="34" t="s">
        <v>404</v>
      </c>
      <c r="G58" s="55">
        <v>2</v>
      </c>
      <c r="H58" s="38"/>
      <c r="I58" s="38"/>
      <c r="J58" s="38"/>
      <c r="K58" s="36" t="s">
        <v>1664</v>
      </c>
      <c r="L58" s="38"/>
      <c r="M58" s="38"/>
      <c r="N58" s="39"/>
      <c r="O58" s="38"/>
      <c r="BP58" s="33"/>
      <c r="BQ58" s="56"/>
      <c r="BR58" s="40" t="s">
        <v>1918</v>
      </c>
    </row>
    <row r="59" spans="1:70" s="3" customFormat="1" ht="45" x14ac:dyDescent="0.25">
      <c r="A59" s="34" t="s">
        <v>1751</v>
      </c>
      <c r="B59" s="35"/>
      <c r="C59" s="196" t="s">
        <v>1919</v>
      </c>
      <c r="D59" s="196"/>
      <c r="E59" s="196"/>
      <c r="F59" s="34" t="s">
        <v>404</v>
      </c>
      <c r="G59" s="55">
        <v>2</v>
      </c>
      <c r="H59" s="38"/>
      <c r="I59" s="38"/>
      <c r="J59" s="38"/>
      <c r="K59" s="36" t="s">
        <v>1664</v>
      </c>
      <c r="L59" s="38"/>
      <c r="M59" s="38"/>
      <c r="N59" s="39"/>
      <c r="O59" s="38"/>
      <c r="BP59" s="33"/>
      <c r="BQ59" s="56"/>
      <c r="BR59" s="40" t="s">
        <v>1919</v>
      </c>
    </row>
    <row r="60" spans="1:70" s="3" customFormat="1" ht="45" x14ac:dyDescent="0.25">
      <c r="A60" s="34" t="s">
        <v>1920</v>
      </c>
      <c r="B60" s="35"/>
      <c r="C60" s="196" t="s">
        <v>1921</v>
      </c>
      <c r="D60" s="196"/>
      <c r="E60" s="196"/>
      <c r="F60" s="34" t="s">
        <v>404</v>
      </c>
      <c r="G60" s="55">
        <v>2</v>
      </c>
      <c r="H60" s="38"/>
      <c r="I60" s="38"/>
      <c r="J60" s="38"/>
      <c r="K60" s="36" t="s">
        <v>1664</v>
      </c>
      <c r="L60" s="38"/>
      <c r="M60" s="38"/>
      <c r="N60" s="39"/>
      <c r="O60" s="38"/>
      <c r="BP60" s="33"/>
      <c r="BQ60" s="56"/>
      <c r="BR60" s="40" t="s">
        <v>1921</v>
      </c>
    </row>
    <row r="61" spans="1:70" s="3" customFormat="1" ht="45" x14ac:dyDescent="0.25">
      <c r="A61" s="34" t="s">
        <v>1761</v>
      </c>
      <c r="B61" s="35"/>
      <c r="C61" s="196" t="s">
        <v>1922</v>
      </c>
      <c r="D61" s="196"/>
      <c r="E61" s="196"/>
      <c r="F61" s="34" t="s">
        <v>404</v>
      </c>
      <c r="G61" s="55">
        <v>2</v>
      </c>
      <c r="H61" s="38"/>
      <c r="I61" s="38"/>
      <c r="J61" s="38"/>
      <c r="K61" s="36" t="s">
        <v>1664</v>
      </c>
      <c r="L61" s="38"/>
      <c r="M61" s="38"/>
      <c r="N61" s="39"/>
      <c r="O61" s="38"/>
      <c r="BP61" s="33"/>
      <c r="BQ61" s="56"/>
      <c r="BR61" s="40" t="s">
        <v>1922</v>
      </c>
    </row>
    <row r="62" spans="1:70" s="3" customFormat="1" ht="45" x14ac:dyDescent="0.25">
      <c r="A62" s="34" t="s">
        <v>1763</v>
      </c>
      <c r="B62" s="35"/>
      <c r="C62" s="196" t="s">
        <v>1923</v>
      </c>
      <c r="D62" s="196"/>
      <c r="E62" s="196"/>
      <c r="F62" s="34" t="s">
        <v>404</v>
      </c>
      <c r="G62" s="55">
        <v>2</v>
      </c>
      <c r="H62" s="38"/>
      <c r="I62" s="38"/>
      <c r="J62" s="38"/>
      <c r="K62" s="36" t="s">
        <v>1664</v>
      </c>
      <c r="L62" s="38"/>
      <c r="M62" s="38"/>
      <c r="N62" s="39"/>
      <c r="O62" s="38"/>
      <c r="BP62" s="33"/>
      <c r="BQ62" s="56"/>
      <c r="BR62" s="40" t="s">
        <v>1923</v>
      </c>
    </row>
    <row r="63" spans="1:70" s="3" customFormat="1" ht="67.5" x14ac:dyDescent="0.25">
      <c r="A63" s="34" t="s">
        <v>1766</v>
      </c>
      <c r="B63" s="35" t="s">
        <v>1709</v>
      </c>
      <c r="C63" s="196" t="s">
        <v>1710</v>
      </c>
      <c r="D63" s="196"/>
      <c r="E63" s="196"/>
      <c r="F63" s="34" t="s">
        <v>1711</v>
      </c>
      <c r="G63" s="54">
        <v>0.8</v>
      </c>
      <c r="H63" s="38" t="s">
        <v>1712</v>
      </c>
      <c r="I63" s="38" t="s">
        <v>1713</v>
      </c>
      <c r="J63" s="38">
        <v>181.99</v>
      </c>
      <c r="K63" s="36" t="s">
        <v>40</v>
      </c>
      <c r="L63" s="38">
        <v>4993.3900000000003</v>
      </c>
      <c r="M63" s="38">
        <v>2287.5</v>
      </c>
      <c r="N63" s="39" t="s">
        <v>1924</v>
      </c>
      <c r="O63" s="38">
        <v>145.59</v>
      </c>
      <c r="BP63" s="33"/>
      <c r="BQ63" s="56"/>
      <c r="BR63" s="40" t="s">
        <v>1710</v>
      </c>
    </row>
    <row r="64" spans="1:70" s="3" customFormat="1" ht="15" x14ac:dyDescent="0.25">
      <c r="A64" s="46"/>
      <c r="B64" s="47"/>
      <c r="C64" s="47"/>
      <c r="D64" s="47"/>
      <c r="E64" s="48" t="s">
        <v>1925</v>
      </c>
      <c r="F64" s="48"/>
      <c r="G64" s="49"/>
      <c r="H64" s="50"/>
      <c r="I64" s="17"/>
      <c r="J64" s="17"/>
      <c r="K64" s="17"/>
      <c r="L64" s="51">
        <v>2633.25</v>
      </c>
      <c r="M64" s="52"/>
      <c r="N64" s="52"/>
      <c r="O64" s="53"/>
      <c r="BP64" s="33"/>
      <c r="BQ64" s="56"/>
      <c r="BR64" s="40"/>
    </row>
    <row r="65" spans="1:72" s="3" customFormat="1" ht="15" x14ac:dyDescent="0.25">
      <c r="A65" s="46"/>
      <c r="B65" s="47"/>
      <c r="C65" s="47"/>
      <c r="D65" s="47"/>
      <c r="E65" s="48" t="s">
        <v>1926</v>
      </c>
      <c r="F65" s="48"/>
      <c r="G65" s="49"/>
      <c r="H65" s="50"/>
      <c r="I65" s="17"/>
      <c r="J65" s="17"/>
      <c r="K65" s="17"/>
      <c r="L65" s="51">
        <v>1384.49</v>
      </c>
      <c r="M65" s="52"/>
      <c r="N65" s="52"/>
      <c r="O65" s="53"/>
      <c r="BP65" s="33"/>
      <c r="BQ65" s="56"/>
      <c r="BR65" s="40"/>
    </row>
    <row r="66" spans="1:72" s="3" customFormat="1" ht="15" x14ac:dyDescent="0.25">
      <c r="A66" s="46"/>
      <c r="B66" s="47"/>
      <c r="C66" s="47"/>
      <c r="D66" s="47"/>
      <c r="E66" s="48" t="s">
        <v>45</v>
      </c>
      <c r="F66" s="48"/>
      <c r="G66" s="49"/>
      <c r="H66" s="50"/>
      <c r="I66" s="17"/>
      <c r="J66" s="17"/>
      <c r="K66" s="17"/>
      <c r="L66" s="51">
        <v>9011.1299999999992</v>
      </c>
      <c r="M66" s="52"/>
      <c r="N66" s="52"/>
      <c r="O66" s="53"/>
      <c r="BP66" s="33"/>
      <c r="BQ66" s="56"/>
      <c r="BR66" s="40"/>
    </row>
    <row r="67" spans="1:72" s="3" customFormat="1" ht="45" x14ac:dyDescent="0.25">
      <c r="A67" s="34" t="s">
        <v>1767</v>
      </c>
      <c r="B67" s="35"/>
      <c r="C67" s="196" t="s">
        <v>1927</v>
      </c>
      <c r="D67" s="196"/>
      <c r="E67" s="196"/>
      <c r="F67" s="34" t="s">
        <v>404</v>
      </c>
      <c r="G67" s="55">
        <v>2</v>
      </c>
      <c r="H67" s="38"/>
      <c r="I67" s="38"/>
      <c r="J67" s="38"/>
      <c r="K67" s="36" t="s">
        <v>1664</v>
      </c>
      <c r="L67" s="38"/>
      <c r="M67" s="38"/>
      <c r="N67" s="39"/>
      <c r="O67" s="38"/>
      <c r="BP67" s="33"/>
      <c r="BQ67" s="56"/>
      <c r="BR67" s="40" t="s">
        <v>1927</v>
      </c>
    </row>
    <row r="68" spans="1:72" s="3" customFormat="1" ht="22.5" x14ac:dyDescent="0.25">
      <c r="A68" s="204" t="s">
        <v>348</v>
      </c>
      <c r="B68" s="205"/>
      <c r="C68" s="205"/>
      <c r="D68" s="205"/>
      <c r="E68" s="205"/>
      <c r="F68" s="205"/>
      <c r="G68" s="205"/>
      <c r="H68" s="205"/>
      <c r="I68" s="205"/>
      <c r="J68" s="205"/>
      <c r="K68" s="206"/>
      <c r="L68" s="38">
        <v>355779.18</v>
      </c>
      <c r="M68" s="38">
        <v>162984.09</v>
      </c>
      <c r="N68" s="38" t="s">
        <v>1928</v>
      </c>
      <c r="O68" s="38">
        <v>10373.43</v>
      </c>
      <c r="BS68" s="40" t="s">
        <v>348</v>
      </c>
    </row>
    <row r="69" spans="1:72" s="3" customFormat="1" ht="15" x14ac:dyDescent="0.25">
      <c r="A69" s="204" t="s">
        <v>350</v>
      </c>
      <c r="B69" s="205"/>
      <c r="C69" s="205"/>
      <c r="D69" s="205"/>
      <c r="E69" s="205"/>
      <c r="F69" s="205"/>
      <c r="G69" s="205"/>
      <c r="H69" s="205"/>
      <c r="I69" s="205"/>
      <c r="J69" s="205"/>
      <c r="K69" s="206"/>
      <c r="L69" s="38">
        <v>187618.87</v>
      </c>
      <c r="M69" s="38"/>
      <c r="N69" s="38"/>
      <c r="O69" s="38"/>
      <c r="BS69" s="40" t="s">
        <v>350</v>
      </c>
    </row>
    <row r="70" spans="1:72" s="3" customFormat="1" ht="15" x14ac:dyDescent="0.25">
      <c r="A70" s="201" t="s">
        <v>351</v>
      </c>
      <c r="B70" s="202"/>
      <c r="C70" s="202"/>
      <c r="D70" s="202"/>
      <c r="E70" s="202"/>
      <c r="F70" s="202"/>
      <c r="G70" s="202"/>
      <c r="H70" s="202"/>
      <c r="I70" s="202"/>
      <c r="J70" s="202"/>
      <c r="K70" s="203"/>
      <c r="L70" s="57"/>
      <c r="M70" s="57"/>
      <c r="N70" s="57"/>
      <c r="O70" s="57"/>
      <c r="BS70" s="40"/>
      <c r="BT70" s="2" t="s">
        <v>351</v>
      </c>
    </row>
    <row r="71" spans="1:72" s="3" customFormat="1" ht="15" x14ac:dyDescent="0.25">
      <c r="A71" s="201" t="s">
        <v>1929</v>
      </c>
      <c r="B71" s="202"/>
      <c r="C71" s="202"/>
      <c r="D71" s="202"/>
      <c r="E71" s="202"/>
      <c r="F71" s="202"/>
      <c r="G71" s="202"/>
      <c r="H71" s="202"/>
      <c r="I71" s="202"/>
      <c r="J71" s="202"/>
      <c r="K71" s="203"/>
      <c r="L71" s="57">
        <v>187618.87</v>
      </c>
      <c r="M71" s="57"/>
      <c r="N71" s="57"/>
      <c r="O71" s="57"/>
      <c r="BS71" s="40"/>
      <c r="BT71" s="2" t="s">
        <v>1929</v>
      </c>
    </row>
    <row r="72" spans="1:72" s="3" customFormat="1" ht="15" x14ac:dyDescent="0.25">
      <c r="A72" s="204" t="s">
        <v>354</v>
      </c>
      <c r="B72" s="205"/>
      <c r="C72" s="205"/>
      <c r="D72" s="205"/>
      <c r="E72" s="205"/>
      <c r="F72" s="205"/>
      <c r="G72" s="205"/>
      <c r="H72" s="205"/>
      <c r="I72" s="205"/>
      <c r="J72" s="205"/>
      <c r="K72" s="206"/>
      <c r="L72" s="38">
        <v>98644.98</v>
      </c>
      <c r="M72" s="38"/>
      <c r="N72" s="38"/>
      <c r="O72" s="38"/>
      <c r="BS72" s="40" t="s">
        <v>354</v>
      </c>
    </row>
    <row r="73" spans="1:72" s="3" customFormat="1" ht="15" x14ac:dyDescent="0.25">
      <c r="A73" s="201" t="s">
        <v>351</v>
      </c>
      <c r="B73" s="202"/>
      <c r="C73" s="202"/>
      <c r="D73" s="202"/>
      <c r="E73" s="202"/>
      <c r="F73" s="202"/>
      <c r="G73" s="202"/>
      <c r="H73" s="202"/>
      <c r="I73" s="202"/>
      <c r="J73" s="202"/>
      <c r="K73" s="203"/>
      <c r="L73" s="57"/>
      <c r="M73" s="57"/>
      <c r="N73" s="57"/>
      <c r="O73" s="57"/>
      <c r="BS73" s="40"/>
      <c r="BT73" s="2" t="s">
        <v>351</v>
      </c>
    </row>
    <row r="74" spans="1:72" s="3" customFormat="1" ht="15" x14ac:dyDescent="0.25">
      <c r="A74" s="201" t="s">
        <v>1930</v>
      </c>
      <c r="B74" s="202"/>
      <c r="C74" s="202"/>
      <c r="D74" s="202"/>
      <c r="E74" s="202"/>
      <c r="F74" s="202"/>
      <c r="G74" s="202"/>
      <c r="H74" s="202"/>
      <c r="I74" s="202"/>
      <c r="J74" s="202"/>
      <c r="K74" s="203"/>
      <c r="L74" s="57">
        <v>98644.98</v>
      </c>
      <c r="M74" s="57"/>
      <c r="N74" s="57"/>
      <c r="O74" s="57"/>
      <c r="BS74" s="40"/>
      <c r="BT74" s="2" t="s">
        <v>1930</v>
      </c>
    </row>
    <row r="75" spans="1:72" s="3" customFormat="1" ht="15" x14ac:dyDescent="0.25">
      <c r="A75" s="204" t="s">
        <v>357</v>
      </c>
      <c r="B75" s="205"/>
      <c r="C75" s="205"/>
      <c r="D75" s="205"/>
      <c r="E75" s="205"/>
      <c r="F75" s="205"/>
      <c r="G75" s="205"/>
      <c r="H75" s="205"/>
      <c r="I75" s="205"/>
      <c r="J75" s="205"/>
      <c r="K75" s="206"/>
      <c r="L75" s="38"/>
      <c r="M75" s="38"/>
      <c r="N75" s="38"/>
      <c r="O75" s="38"/>
      <c r="BS75" s="40" t="s">
        <v>357</v>
      </c>
    </row>
    <row r="76" spans="1:72" s="3" customFormat="1" ht="15" x14ac:dyDescent="0.25">
      <c r="A76" s="201" t="s">
        <v>358</v>
      </c>
      <c r="B76" s="202"/>
      <c r="C76" s="202"/>
      <c r="D76" s="202"/>
      <c r="E76" s="202"/>
      <c r="F76" s="202"/>
      <c r="G76" s="202"/>
      <c r="H76" s="202"/>
      <c r="I76" s="202"/>
      <c r="J76" s="202"/>
      <c r="K76" s="203"/>
      <c r="L76" s="57"/>
      <c r="M76" s="57"/>
      <c r="N76" s="57"/>
      <c r="O76" s="57"/>
      <c r="BS76" s="40"/>
      <c r="BT76" s="2" t="s">
        <v>358</v>
      </c>
    </row>
    <row r="77" spans="1:72" s="3" customFormat="1" ht="22.5" x14ac:dyDescent="0.25">
      <c r="A77" s="201" t="s">
        <v>1931</v>
      </c>
      <c r="B77" s="202"/>
      <c r="C77" s="202"/>
      <c r="D77" s="202"/>
      <c r="E77" s="202"/>
      <c r="F77" s="202"/>
      <c r="G77" s="202"/>
      <c r="H77" s="202"/>
      <c r="I77" s="202"/>
      <c r="J77" s="202"/>
      <c r="K77" s="203"/>
      <c r="L77" s="57">
        <v>355779.18</v>
      </c>
      <c r="M77" s="57">
        <v>162984.09</v>
      </c>
      <c r="N77" s="57" t="s">
        <v>1928</v>
      </c>
      <c r="O77" s="57">
        <v>10373.43</v>
      </c>
      <c r="BS77" s="40"/>
      <c r="BT77" s="2" t="s">
        <v>1931</v>
      </c>
    </row>
    <row r="78" spans="1:72" s="3" customFormat="1" ht="15" x14ac:dyDescent="0.25">
      <c r="A78" s="201" t="s">
        <v>1932</v>
      </c>
      <c r="B78" s="202"/>
      <c r="C78" s="202"/>
      <c r="D78" s="202"/>
      <c r="E78" s="202"/>
      <c r="F78" s="202"/>
      <c r="G78" s="202"/>
      <c r="H78" s="202"/>
      <c r="I78" s="202"/>
      <c r="J78" s="202"/>
      <c r="K78" s="203"/>
      <c r="L78" s="57">
        <v>187618.87</v>
      </c>
      <c r="M78" s="57"/>
      <c r="N78" s="57"/>
      <c r="O78" s="57"/>
      <c r="BS78" s="40"/>
      <c r="BT78" s="2" t="s">
        <v>1932</v>
      </c>
    </row>
    <row r="79" spans="1:72" s="3" customFormat="1" ht="15" x14ac:dyDescent="0.25">
      <c r="A79" s="201" t="s">
        <v>1933</v>
      </c>
      <c r="B79" s="202"/>
      <c r="C79" s="202"/>
      <c r="D79" s="202"/>
      <c r="E79" s="202"/>
      <c r="F79" s="202"/>
      <c r="G79" s="202"/>
      <c r="H79" s="202"/>
      <c r="I79" s="202"/>
      <c r="J79" s="202"/>
      <c r="K79" s="203"/>
      <c r="L79" s="57">
        <v>98644.98</v>
      </c>
      <c r="M79" s="57"/>
      <c r="N79" s="57"/>
      <c r="O79" s="57"/>
      <c r="BS79" s="40"/>
      <c r="BT79" s="2" t="s">
        <v>1933</v>
      </c>
    </row>
    <row r="80" spans="1:72" s="3" customFormat="1" ht="15" x14ac:dyDescent="0.25">
      <c r="A80" s="201" t="s">
        <v>362</v>
      </c>
      <c r="B80" s="202"/>
      <c r="C80" s="202"/>
      <c r="D80" s="202"/>
      <c r="E80" s="202"/>
      <c r="F80" s="202"/>
      <c r="G80" s="202"/>
      <c r="H80" s="202"/>
      <c r="I80" s="202"/>
      <c r="J80" s="202"/>
      <c r="K80" s="203"/>
      <c r="L80" s="57">
        <v>642043.03</v>
      </c>
      <c r="M80" s="57"/>
      <c r="N80" s="57"/>
      <c r="O80" s="57"/>
      <c r="BS80" s="40"/>
      <c r="BT80" s="2" t="s">
        <v>362</v>
      </c>
    </row>
    <row r="81" spans="1:75" s="3" customFormat="1" ht="15" x14ac:dyDescent="0.25">
      <c r="A81" s="201" t="s">
        <v>367</v>
      </c>
      <c r="B81" s="202"/>
      <c r="C81" s="202"/>
      <c r="D81" s="202"/>
      <c r="E81" s="202"/>
      <c r="F81" s="202"/>
      <c r="G81" s="202"/>
      <c r="H81" s="202"/>
      <c r="I81" s="202"/>
      <c r="J81" s="202"/>
      <c r="K81" s="203"/>
      <c r="L81" s="57">
        <v>642043.03</v>
      </c>
      <c r="M81" s="57"/>
      <c r="N81" s="57"/>
      <c r="O81" s="57"/>
      <c r="BS81" s="40"/>
      <c r="BT81" s="2" t="s">
        <v>367</v>
      </c>
    </row>
    <row r="82" spans="1:75" s="3" customFormat="1" ht="15" x14ac:dyDescent="0.25">
      <c r="A82" s="201" t="s">
        <v>368</v>
      </c>
      <c r="B82" s="202"/>
      <c r="C82" s="202"/>
      <c r="D82" s="202"/>
      <c r="E82" s="202"/>
      <c r="F82" s="202"/>
      <c r="G82" s="202"/>
      <c r="H82" s="202"/>
      <c r="I82" s="202"/>
      <c r="J82" s="202"/>
      <c r="K82" s="203"/>
      <c r="L82" s="57"/>
      <c r="M82" s="57"/>
      <c r="N82" s="57"/>
      <c r="O82" s="57"/>
      <c r="BS82" s="40"/>
      <c r="BT82" s="2" t="s">
        <v>368</v>
      </c>
    </row>
    <row r="83" spans="1:75" s="3" customFormat="1" ht="15" x14ac:dyDescent="0.25">
      <c r="A83" s="201" t="s">
        <v>369</v>
      </c>
      <c r="B83" s="202"/>
      <c r="C83" s="202"/>
      <c r="D83" s="202"/>
      <c r="E83" s="202"/>
      <c r="F83" s="202"/>
      <c r="G83" s="202"/>
      <c r="H83" s="202"/>
      <c r="I83" s="202"/>
      <c r="J83" s="202"/>
      <c r="K83" s="203"/>
      <c r="L83" s="57">
        <v>10373.43</v>
      </c>
      <c r="M83" s="57"/>
      <c r="N83" s="57"/>
      <c r="O83" s="57"/>
      <c r="BS83" s="40"/>
      <c r="BT83" s="2" t="s">
        <v>369</v>
      </c>
    </row>
    <row r="84" spans="1:75" s="3" customFormat="1" ht="15" x14ac:dyDescent="0.25">
      <c r="A84" s="201" t="s">
        <v>370</v>
      </c>
      <c r="B84" s="202"/>
      <c r="C84" s="202"/>
      <c r="D84" s="202"/>
      <c r="E84" s="202"/>
      <c r="F84" s="202"/>
      <c r="G84" s="202"/>
      <c r="H84" s="202"/>
      <c r="I84" s="202"/>
      <c r="J84" s="202"/>
      <c r="K84" s="203"/>
      <c r="L84" s="57">
        <v>182421.66</v>
      </c>
      <c r="M84" s="57"/>
      <c r="N84" s="57"/>
      <c r="O84" s="57"/>
      <c r="BS84" s="40"/>
      <c r="BT84" s="2" t="s">
        <v>370</v>
      </c>
    </row>
    <row r="85" spans="1:75" s="3" customFormat="1" ht="15" x14ac:dyDescent="0.25">
      <c r="A85" s="201" t="s">
        <v>371</v>
      </c>
      <c r="B85" s="202"/>
      <c r="C85" s="202"/>
      <c r="D85" s="202"/>
      <c r="E85" s="202"/>
      <c r="F85" s="202"/>
      <c r="G85" s="202"/>
      <c r="H85" s="202"/>
      <c r="I85" s="202"/>
      <c r="J85" s="202"/>
      <c r="K85" s="203"/>
      <c r="L85" s="57">
        <v>193421.52</v>
      </c>
      <c r="M85" s="57"/>
      <c r="N85" s="57"/>
      <c r="O85" s="57"/>
      <c r="BS85" s="40"/>
      <c r="BT85" s="2" t="s">
        <v>371</v>
      </c>
    </row>
    <row r="86" spans="1:75" s="3" customFormat="1" ht="15" x14ac:dyDescent="0.25">
      <c r="A86" s="201" t="s">
        <v>372</v>
      </c>
      <c r="B86" s="202"/>
      <c r="C86" s="202"/>
      <c r="D86" s="202"/>
      <c r="E86" s="202"/>
      <c r="F86" s="202"/>
      <c r="G86" s="202"/>
      <c r="H86" s="202"/>
      <c r="I86" s="202"/>
      <c r="J86" s="202"/>
      <c r="K86" s="203"/>
      <c r="L86" s="57">
        <v>187618.87</v>
      </c>
      <c r="M86" s="57"/>
      <c r="N86" s="57"/>
      <c r="O86" s="57"/>
      <c r="BS86" s="40"/>
      <c r="BT86" s="2" t="s">
        <v>372</v>
      </c>
    </row>
    <row r="87" spans="1:75" s="3" customFormat="1" ht="15" x14ac:dyDescent="0.25">
      <c r="A87" s="201" t="s">
        <v>373</v>
      </c>
      <c r="B87" s="202"/>
      <c r="C87" s="202"/>
      <c r="D87" s="202"/>
      <c r="E87" s="202"/>
      <c r="F87" s="202"/>
      <c r="G87" s="202"/>
      <c r="H87" s="202"/>
      <c r="I87" s="202"/>
      <c r="J87" s="202"/>
      <c r="K87" s="203"/>
      <c r="L87" s="57">
        <v>98644.98</v>
      </c>
      <c r="M87" s="57"/>
      <c r="N87" s="57"/>
      <c r="O87" s="57"/>
      <c r="BS87" s="40"/>
      <c r="BT87" s="2" t="s">
        <v>373</v>
      </c>
    </row>
    <row r="88" spans="1:75" s="3" customFormat="1" ht="15" x14ac:dyDescent="0.25">
      <c r="A88" s="201" t="s">
        <v>374</v>
      </c>
      <c r="B88" s="202"/>
      <c r="C88" s="202"/>
      <c r="D88" s="202"/>
      <c r="E88" s="202"/>
      <c r="F88" s="202"/>
      <c r="G88" s="202"/>
      <c r="H88" s="202"/>
      <c r="I88" s="202"/>
      <c r="J88" s="202"/>
      <c r="K88" s="203"/>
      <c r="L88" s="57">
        <f>L81*0.052</f>
        <v>33386.237560000001</v>
      </c>
      <c r="M88" s="57"/>
      <c r="N88" s="57"/>
      <c r="O88" s="57"/>
      <c r="BS88" s="40"/>
      <c r="BT88" s="2" t="s">
        <v>374</v>
      </c>
    </row>
    <row r="89" spans="1:75" s="3" customFormat="1" ht="15" x14ac:dyDescent="0.25">
      <c r="A89" s="204" t="s">
        <v>367</v>
      </c>
      <c r="B89" s="205"/>
      <c r="C89" s="205"/>
      <c r="D89" s="205"/>
      <c r="E89" s="205"/>
      <c r="F89" s="205"/>
      <c r="G89" s="205"/>
      <c r="H89" s="205"/>
      <c r="I89" s="205"/>
      <c r="J89" s="205"/>
      <c r="K89" s="206"/>
      <c r="L89" s="38">
        <f>L81+L88</f>
        <v>675429.26756000007</v>
      </c>
      <c r="M89" s="38"/>
      <c r="N89" s="38"/>
      <c r="O89" s="38"/>
      <c r="BS89" s="40"/>
      <c r="BU89" s="40" t="s">
        <v>367</v>
      </c>
    </row>
    <row r="90" spans="1:75" s="3" customFormat="1" ht="15" x14ac:dyDescent="0.25">
      <c r="A90" s="201" t="s">
        <v>375</v>
      </c>
      <c r="B90" s="202"/>
      <c r="C90" s="202"/>
      <c r="D90" s="202"/>
      <c r="E90" s="202"/>
      <c r="F90" s="202"/>
      <c r="G90" s="202"/>
      <c r="H90" s="202"/>
      <c r="I90" s="202"/>
      <c r="J90" s="202"/>
      <c r="K90" s="203"/>
      <c r="L90" s="57">
        <f>L89*0.021</f>
        <v>14184.014618760002</v>
      </c>
      <c r="M90" s="57"/>
      <c r="N90" s="57"/>
      <c r="O90" s="57"/>
      <c r="BS90" s="40"/>
      <c r="BT90" s="2" t="s">
        <v>375</v>
      </c>
      <c r="BU90" s="40"/>
    </row>
    <row r="91" spans="1:75" s="3" customFormat="1" ht="15" x14ac:dyDescent="0.25">
      <c r="A91" s="201" t="s">
        <v>376</v>
      </c>
      <c r="B91" s="202"/>
      <c r="C91" s="202"/>
      <c r="D91" s="202"/>
      <c r="E91" s="202"/>
      <c r="F91" s="202"/>
      <c r="G91" s="202"/>
      <c r="H91" s="202"/>
      <c r="I91" s="202"/>
      <c r="J91" s="202"/>
      <c r="K91" s="203"/>
      <c r="L91" s="57">
        <f>L89*0.035</f>
        <v>23640.024364600005</v>
      </c>
      <c r="M91" s="57"/>
      <c r="N91" s="57"/>
      <c r="O91" s="57"/>
      <c r="BS91" s="40"/>
      <c r="BT91" s="2" t="s">
        <v>376</v>
      </c>
      <c r="BU91" s="40"/>
    </row>
    <row r="92" spans="1:75" s="3" customFormat="1" ht="15" x14ac:dyDescent="0.25">
      <c r="A92" s="201" t="s">
        <v>377</v>
      </c>
      <c r="B92" s="202"/>
      <c r="C92" s="202"/>
      <c r="D92" s="202"/>
      <c r="E92" s="202"/>
      <c r="F92" s="202"/>
      <c r="G92" s="202"/>
      <c r="H92" s="202"/>
      <c r="I92" s="202"/>
      <c r="J92" s="202"/>
      <c r="K92" s="203"/>
      <c r="L92" s="57">
        <f>L89*0.025</f>
        <v>16885.731689000004</v>
      </c>
      <c r="M92" s="57"/>
      <c r="N92" s="57"/>
      <c r="O92" s="57"/>
      <c r="BS92" s="40"/>
      <c r="BT92" s="2" t="s">
        <v>377</v>
      </c>
      <c r="BU92" s="40"/>
    </row>
    <row r="93" spans="1:75" s="3" customFormat="1" ht="15" x14ac:dyDescent="0.25">
      <c r="A93" s="201" t="s">
        <v>378</v>
      </c>
      <c r="B93" s="202"/>
      <c r="C93" s="202"/>
      <c r="D93" s="202"/>
      <c r="E93" s="202"/>
      <c r="F93" s="202"/>
      <c r="G93" s="202"/>
      <c r="H93" s="202"/>
      <c r="I93" s="202"/>
      <c r="J93" s="202"/>
      <c r="K93" s="203"/>
      <c r="L93" s="57">
        <f>L89*0.02</f>
        <v>13508.585351200001</v>
      </c>
      <c r="M93" s="57"/>
      <c r="N93" s="57"/>
      <c r="O93" s="57"/>
      <c r="BS93" s="40"/>
      <c r="BT93" s="2" t="s">
        <v>378</v>
      </c>
      <c r="BU93" s="40"/>
    </row>
    <row r="94" spans="1:75" s="3" customFormat="1" ht="15" x14ac:dyDescent="0.25">
      <c r="A94" s="204" t="s">
        <v>367</v>
      </c>
      <c r="B94" s="205"/>
      <c r="C94" s="205"/>
      <c r="D94" s="205"/>
      <c r="E94" s="205"/>
      <c r="F94" s="205"/>
      <c r="G94" s="205"/>
      <c r="H94" s="205"/>
      <c r="I94" s="205"/>
      <c r="J94" s="205"/>
      <c r="K94" s="206"/>
      <c r="L94" s="38">
        <f>L89+L90+L91+L92+L93</f>
        <v>743647.62358355999</v>
      </c>
      <c r="M94" s="38"/>
      <c r="N94" s="38"/>
      <c r="O94" s="38"/>
      <c r="BS94" s="40"/>
      <c r="BU94" s="40" t="s">
        <v>367</v>
      </c>
    </row>
    <row r="95" spans="1:75" s="3" customFormat="1" ht="15" x14ac:dyDescent="0.25">
      <c r="A95" s="201" t="s">
        <v>379</v>
      </c>
      <c r="B95" s="202"/>
      <c r="C95" s="202"/>
      <c r="D95" s="202"/>
      <c r="E95" s="202"/>
      <c r="F95" s="202"/>
      <c r="G95" s="202"/>
      <c r="H95" s="202"/>
      <c r="I95" s="202"/>
      <c r="J95" s="202"/>
      <c r="K95" s="203"/>
      <c r="L95" s="57">
        <f>L94*0.03</f>
        <v>22309.428707506799</v>
      </c>
      <c r="M95" s="57"/>
      <c r="N95" s="57"/>
      <c r="O95" s="57"/>
      <c r="BS95" s="40"/>
      <c r="BT95" s="2" t="s">
        <v>379</v>
      </c>
      <c r="BU95" s="40"/>
    </row>
    <row r="96" spans="1:75" s="3" customFormat="1" ht="15" x14ac:dyDescent="0.25">
      <c r="A96" s="204" t="s">
        <v>2240</v>
      </c>
      <c r="B96" s="205"/>
      <c r="C96" s="205"/>
      <c r="D96" s="205"/>
      <c r="E96" s="205"/>
      <c r="F96" s="205"/>
      <c r="G96" s="205"/>
      <c r="H96" s="205"/>
      <c r="I96" s="205"/>
      <c r="J96" s="205"/>
      <c r="K96" s="206"/>
      <c r="L96" s="38">
        <f>L94+L95</f>
        <v>765957.05229106685</v>
      </c>
      <c r="M96" s="38"/>
      <c r="N96" s="38"/>
      <c r="O96" s="38"/>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t="s">
        <v>380</v>
      </c>
      <c r="BV96" s="67"/>
      <c r="BW96" s="67"/>
    </row>
    <row r="97" spans="1:95" s="115" customFormat="1" ht="15" customHeight="1" x14ac:dyDescent="0.25">
      <c r="A97" s="209" t="s">
        <v>945</v>
      </c>
      <c r="B97" s="209"/>
      <c r="C97" s="209"/>
      <c r="D97" s="209"/>
      <c r="E97" s="209"/>
      <c r="F97" s="209"/>
      <c r="G97" s="209"/>
      <c r="H97" s="209"/>
      <c r="I97" s="209"/>
      <c r="J97" s="209"/>
      <c r="K97" s="209"/>
      <c r="L97" s="112">
        <f>L83*1.052*1.021*1.035*1.025*1.02*1.03</f>
        <v>12418.395131716272</v>
      </c>
      <c r="M97" s="113"/>
      <c r="N97" s="114"/>
      <c r="O97" s="114"/>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CG97" s="116"/>
      <c r="CI97" s="116" t="s">
        <v>380</v>
      </c>
      <c r="CK97" s="117"/>
      <c r="CL97" s="118"/>
      <c r="CM97" s="118"/>
      <c r="CN97" s="118"/>
      <c r="CO97" s="118"/>
      <c r="CP97" s="118"/>
      <c r="CQ97" s="118"/>
    </row>
    <row r="98" spans="1:95" s="115" customFormat="1" ht="15" customHeight="1" x14ac:dyDescent="0.25">
      <c r="A98" s="209" t="s">
        <v>2237</v>
      </c>
      <c r="B98" s="209"/>
      <c r="C98" s="209"/>
      <c r="D98" s="209"/>
      <c r="E98" s="209"/>
      <c r="F98" s="209"/>
      <c r="G98" s="209"/>
      <c r="H98" s="209"/>
      <c r="I98" s="209"/>
      <c r="J98" s="209"/>
      <c r="K98" s="209"/>
      <c r="L98" s="112">
        <f>L96-L97</f>
        <v>753538.65715935058</v>
      </c>
      <c r="M98" s="113"/>
      <c r="N98" s="114"/>
      <c r="O98" s="114"/>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CG98" s="116"/>
      <c r="CI98" s="116" t="s">
        <v>380</v>
      </c>
      <c r="CK98" s="117"/>
      <c r="CL98" s="118"/>
      <c r="CM98" s="118"/>
      <c r="CN98" s="118"/>
      <c r="CO98" s="118"/>
      <c r="CP98" s="118"/>
      <c r="CQ98" s="118"/>
    </row>
    <row r="99" spans="1:95" s="67" customFormat="1" ht="15" customHeight="1" x14ac:dyDescent="0.25">
      <c r="A99" s="210" t="s">
        <v>2238</v>
      </c>
      <c r="B99" s="211"/>
      <c r="C99" s="211"/>
      <c r="D99" s="211"/>
      <c r="E99" s="211"/>
      <c r="F99" s="211"/>
      <c r="G99" s="211"/>
      <c r="H99" s="211"/>
      <c r="I99" s="211"/>
      <c r="J99" s="211"/>
      <c r="K99" s="212"/>
      <c r="L99" s="119">
        <f>'02-03-01_СМР_Каб.жур'!L272</f>
        <v>1</v>
      </c>
      <c r="M99" s="88"/>
      <c r="N99" s="120"/>
      <c r="O99" s="88"/>
      <c r="CG99" s="98"/>
      <c r="CH99" s="105" t="s">
        <v>379</v>
      </c>
      <c r="CI99" s="98"/>
      <c r="CK99" s="121"/>
    </row>
    <row r="100" spans="1:95" s="67" customFormat="1" ht="28.5" customHeight="1" x14ac:dyDescent="0.25">
      <c r="A100" s="213" t="s">
        <v>2239</v>
      </c>
      <c r="B100" s="213"/>
      <c r="C100" s="213"/>
      <c r="D100" s="213"/>
      <c r="E100" s="213"/>
      <c r="F100" s="213"/>
      <c r="G100" s="213"/>
      <c r="H100" s="213"/>
      <c r="I100" s="213"/>
      <c r="J100" s="213"/>
      <c r="K100" s="213"/>
      <c r="L100" s="122">
        <f>L97+L98*L99</f>
        <v>765957.05229106685</v>
      </c>
      <c r="M100" s="123"/>
      <c r="N100" s="102"/>
      <c r="O100" s="102"/>
      <c r="CG100" s="98"/>
      <c r="CI100" s="98" t="s">
        <v>380</v>
      </c>
      <c r="CK100" s="124"/>
    </row>
    <row r="101" spans="1:95" s="67" customFormat="1" ht="15" customHeight="1" x14ac:dyDescent="0.25">
      <c r="A101" s="214" t="s">
        <v>381</v>
      </c>
      <c r="B101" s="214"/>
      <c r="C101" s="214"/>
      <c r="D101" s="214"/>
      <c r="E101" s="214"/>
      <c r="F101" s="214"/>
      <c r="G101" s="214"/>
      <c r="H101" s="214"/>
      <c r="I101" s="214"/>
      <c r="J101" s="214"/>
      <c r="K101" s="214"/>
      <c r="L101" s="125">
        <f>L100*0.2</f>
        <v>153191.41045821339</v>
      </c>
      <c r="M101" s="88"/>
      <c r="N101" s="88"/>
      <c r="O101" s="88"/>
      <c r="CG101" s="98"/>
      <c r="CH101" s="105" t="s">
        <v>381</v>
      </c>
      <c r="CI101" s="98"/>
    </row>
    <row r="102" spans="1:95" s="67" customFormat="1" ht="15" customHeight="1" x14ac:dyDescent="0.25">
      <c r="A102" s="213" t="s">
        <v>382</v>
      </c>
      <c r="B102" s="213"/>
      <c r="C102" s="213"/>
      <c r="D102" s="213"/>
      <c r="E102" s="213"/>
      <c r="F102" s="213"/>
      <c r="G102" s="213"/>
      <c r="H102" s="213"/>
      <c r="I102" s="213"/>
      <c r="J102" s="213"/>
      <c r="K102" s="213"/>
      <c r="L102" s="126">
        <f>L100+L101</f>
        <v>919148.46274928027</v>
      </c>
      <c r="M102" s="102"/>
      <c r="N102" s="102"/>
      <c r="O102" s="102"/>
      <c r="S102" s="67">
        <v>117</v>
      </c>
      <c r="CG102" s="98"/>
      <c r="CI102" s="98"/>
      <c r="CJ102" s="98" t="s">
        <v>382</v>
      </c>
      <c r="CM102" s="121"/>
    </row>
    <row r="103" spans="1:95" s="16" customFormat="1" ht="12.75" customHeight="1" x14ac:dyDescent="0.2">
      <c r="A103" s="207"/>
      <c r="B103" s="207"/>
      <c r="C103" s="207"/>
      <c r="D103" s="207"/>
      <c r="E103" s="207"/>
      <c r="F103" s="207"/>
      <c r="G103" s="207"/>
      <c r="H103" s="207"/>
      <c r="I103" s="207"/>
      <c r="J103" s="207"/>
      <c r="K103" s="207"/>
      <c r="L103" s="207"/>
      <c r="M103" s="207"/>
      <c r="N103" s="207"/>
      <c r="O103" s="207"/>
      <c r="P103" s="58"/>
      <c r="Q103" s="58"/>
      <c r="R103" s="58"/>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row>
    <row r="104" spans="1:95" s="16" customFormat="1" ht="12.75" customHeight="1" x14ac:dyDescent="0.2">
      <c r="A104" s="208"/>
      <c r="B104" s="208"/>
      <c r="C104" s="208"/>
      <c r="D104" s="208"/>
      <c r="E104" s="208"/>
      <c r="F104" s="208"/>
      <c r="G104" s="208"/>
      <c r="H104" s="208"/>
      <c r="I104" s="208"/>
      <c r="J104" s="208"/>
      <c r="K104" s="208"/>
      <c r="L104" s="208"/>
      <c r="M104" s="208"/>
      <c r="N104" s="208"/>
      <c r="O104" s="208"/>
      <c r="P104" s="59"/>
      <c r="Q104" s="59"/>
      <c r="R104" s="59"/>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row>
    <row r="105" spans="1:95" s="16" customFormat="1" ht="12.75" customHeight="1" x14ac:dyDescent="0.2">
      <c r="A105" s="207" t="s">
        <v>2241</v>
      </c>
      <c r="B105" s="207"/>
      <c r="C105" s="207"/>
      <c r="D105" s="207"/>
      <c r="E105" s="207"/>
      <c r="F105" s="207"/>
      <c r="G105" s="207"/>
      <c r="H105" s="207"/>
      <c r="I105" s="207"/>
      <c r="J105" s="207"/>
      <c r="K105" s="207"/>
      <c r="L105" s="207"/>
      <c r="M105" s="207"/>
      <c r="N105" s="207"/>
      <c r="O105" s="207"/>
      <c r="P105" s="58"/>
      <c r="Q105" s="58"/>
      <c r="R105" s="58"/>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row>
    <row r="106" spans="1:95" s="16" customFormat="1" ht="12.75" customHeight="1" x14ac:dyDescent="0.2">
      <c r="A106" s="208" t="s">
        <v>383</v>
      </c>
      <c r="B106" s="208"/>
      <c r="C106" s="208"/>
      <c r="D106" s="208"/>
      <c r="E106" s="208"/>
      <c r="F106" s="208"/>
      <c r="G106" s="208"/>
      <c r="H106" s="208"/>
      <c r="I106" s="208"/>
      <c r="J106" s="208"/>
      <c r="K106" s="208"/>
      <c r="L106" s="208"/>
      <c r="M106" s="208"/>
      <c r="N106" s="208"/>
      <c r="O106" s="208"/>
      <c r="P106" s="59"/>
      <c r="Q106" s="59"/>
      <c r="R106" s="59"/>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row>
    <row r="107" spans="1:95" s="16" customFormat="1" ht="13.5" customHeight="1" x14ac:dyDescent="0.25">
      <c r="A107" s="14"/>
      <c r="B107" s="14"/>
      <c r="C107" s="14"/>
      <c r="D107" s="14"/>
      <c r="E107" s="14"/>
      <c r="F107" s="14"/>
      <c r="G107" s="14"/>
      <c r="H107" s="60"/>
      <c r="I107" s="10"/>
      <c r="J107" s="10"/>
      <c r="K107" s="10"/>
      <c r="L107" s="10"/>
      <c r="M107" s="14"/>
      <c r="N107" s="14"/>
      <c r="O107" s="14"/>
      <c r="P107" s="3"/>
      <c r="Q107" s="3"/>
      <c r="R107" s="3"/>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row>
    <row r="108" spans="1:95" s="16" customFormat="1" ht="12.75" customHeight="1" x14ac:dyDescent="0.2">
      <c r="A108" s="207" t="s">
        <v>384</v>
      </c>
      <c r="B108" s="207"/>
      <c r="C108" s="207"/>
      <c r="D108" s="207"/>
      <c r="E108" s="207"/>
      <c r="F108" s="207"/>
      <c r="G108" s="207"/>
      <c r="H108" s="207"/>
      <c r="I108" s="207"/>
      <c r="J108" s="207"/>
      <c r="K108" s="207"/>
      <c r="L108" s="207"/>
      <c r="M108" s="207"/>
      <c r="N108" s="207"/>
      <c r="O108" s="207"/>
      <c r="P108" s="58"/>
      <c r="Q108" s="58"/>
      <c r="R108" s="58"/>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row>
    <row r="109" spans="1:95" s="16" customFormat="1" ht="12.75" customHeight="1" x14ac:dyDescent="0.2">
      <c r="A109" s="208" t="s">
        <v>383</v>
      </c>
      <c r="B109" s="208"/>
      <c r="C109" s="208"/>
      <c r="D109" s="208"/>
      <c r="E109" s="208"/>
      <c r="F109" s="208"/>
      <c r="G109" s="208"/>
      <c r="H109" s="208"/>
      <c r="I109" s="208"/>
      <c r="J109" s="208"/>
      <c r="K109" s="208"/>
      <c r="L109" s="208"/>
      <c r="M109" s="208"/>
      <c r="N109" s="208"/>
      <c r="O109" s="208"/>
      <c r="P109" s="59"/>
      <c r="Q109" s="59"/>
      <c r="R109" s="59"/>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row>
    <row r="110" spans="1:95" s="16" customFormat="1" ht="13.5" customHeight="1" x14ac:dyDescent="0.25">
      <c r="A110" s="14"/>
      <c r="B110" s="14"/>
      <c r="C110" s="14"/>
      <c r="D110" s="14"/>
      <c r="E110" s="14"/>
      <c r="F110" s="14"/>
      <c r="G110" s="14"/>
      <c r="H110" s="60"/>
      <c r="I110" s="10"/>
      <c r="J110" s="10"/>
      <c r="K110" s="10"/>
      <c r="L110" s="10"/>
      <c r="M110" s="14"/>
      <c r="N110" s="14"/>
      <c r="O110" s="14"/>
      <c r="P110" s="3"/>
      <c r="Q110" s="3"/>
      <c r="R110" s="3"/>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row>
    <row r="111" spans="1:95" s="3" customFormat="1" ht="15" x14ac:dyDescent="0.25">
      <c r="A111" s="4"/>
      <c r="B111" s="4"/>
      <c r="C111" s="4"/>
      <c r="D111" s="4"/>
      <c r="E111" s="4"/>
      <c r="F111" s="4"/>
      <c r="G111" s="4"/>
      <c r="H111" s="14"/>
      <c r="I111" s="61"/>
      <c r="J111" s="61"/>
      <c r="K111" s="61"/>
      <c r="L111" s="61"/>
      <c r="M111" s="4"/>
      <c r="N111" s="4"/>
      <c r="O111" s="4"/>
    </row>
  </sheetData>
  <mergeCells count="103">
    <mergeCell ref="A105:O105"/>
    <mergeCell ref="A106:O106"/>
    <mergeCell ref="A108:O108"/>
    <mergeCell ref="A109:O109"/>
    <mergeCell ref="A2:C2"/>
    <mergeCell ref="L2:O2"/>
    <mergeCell ref="A3:D3"/>
    <mergeCell ref="K3:O3"/>
    <mergeCell ref="A4:D4"/>
    <mergeCell ref="K4:O4"/>
    <mergeCell ref="A8:O8"/>
    <mergeCell ref="A9:O9"/>
    <mergeCell ref="A11:O11"/>
    <mergeCell ref="A12:O12"/>
    <mergeCell ref="A13:O13"/>
    <mergeCell ref="A14:O14"/>
    <mergeCell ref="C15:G15"/>
    <mergeCell ref="F20:O20"/>
    <mergeCell ref="L21:M21"/>
    <mergeCell ref="A23:A25"/>
    <mergeCell ref="B23:B25"/>
    <mergeCell ref="C23:E25"/>
    <mergeCell ref="F23:F25"/>
    <mergeCell ref="G23:G25"/>
    <mergeCell ref="H23:J23"/>
    <mergeCell ref="K23:K25"/>
    <mergeCell ref="L23:O23"/>
    <mergeCell ref="J24:J25"/>
    <mergeCell ref="L24:L25"/>
    <mergeCell ref="M24:M25"/>
    <mergeCell ref="O24:O25"/>
    <mergeCell ref="C26:E26"/>
    <mergeCell ref="A27:O27"/>
    <mergeCell ref="A28:O28"/>
    <mergeCell ref="C29:E29"/>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7:E67"/>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98:K98"/>
    <mergeCell ref="A103:O103"/>
    <mergeCell ref="A104:O104"/>
    <mergeCell ref="A99:K99"/>
    <mergeCell ref="A100:K100"/>
    <mergeCell ref="A101:K101"/>
    <mergeCell ref="A102:K102"/>
    <mergeCell ref="A89:K89"/>
    <mergeCell ref="A90:K90"/>
    <mergeCell ref="A91:K91"/>
    <mergeCell ref="A92:K92"/>
    <mergeCell ref="A93:K93"/>
    <mergeCell ref="A94:K94"/>
    <mergeCell ref="A95:K95"/>
    <mergeCell ref="A96:K96"/>
    <mergeCell ref="A97:K9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28</vt:i4>
      </vt:variant>
    </vt:vector>
  </HeadingPairs>
  <TitlesOfParts>
    <vt:vector size="55" baseType="lpstr">
      <vt:lpstr>св</vt:lpstr>
      <vt:lpstr>02-03-01_СМР_Каб.жур</vt:lpstr>
      <vt:lpstr>02-01-01_СМР_ОБ_ЦРП</vt:lpstr>
      <vt:lpstr>02-01-02_СМР_ОБ_ЭП2</vt:lpstr>
      <vt:lpstr>02-01-03_СМР_ОБ_ЭП3</vt:lpstr>
      <vt:lpstr>02-01-04_СМР_ОБ_ЭП4 </vt:lpstr>
      <vt:lpstr>02-01-05_СМР_ОБ_ЭП5</vt:lpstr>
      <vt:lpstr>02-01-06_СМР_ОБ_ЭП6 </vt:lpstr>
      <vt:lpstr>02-01-07_СМР_ОБ_ЭП7</vt:lpstr>
      <vt:lpstr>02-01-08_СМР_ОБ_ЭП8 </vt:lpstr>
      <vt:lpstr>02-01-09_СМР_ОБ_ЭП9</vt:lpstr>
      <vt:lpstr>02-01-10_СМР_ОБ_ЭП1</vt:lpstr>
      <vt:lpstr>02-01-11_СМР_ОБ_Wi Fi </vt:lpstr>
      <vt:lpstr>02-02-01_СМР_КНС_ЭП1</vt:lpstr>
      <vt:lpstr>02-02-02_СМР_КНС_ЭП2</vt:lpstr>
      <vt:lpstr>02-02-03_СМР_КНС_ЭП2</vt:lpstr>
      <vt:lpstr>02-02-04_СМР_КНС_ЭП3</vt:lpstr>
      <vt:lpstr>02-02-05_СМР_КНС_ЭП4</vt:lpstr>
      <vt:lpstr>02-02-06_СМР_КНС_ЭП5</vt:lpstr>
      <vt:lpstr>02-02-07_СМР_КНС_ЭП5</vt:lpstr>
      <vt:lpstr>02-02-08_СМР_КНС_ЭП5</vt:lpstr>
      <vt:lpstr>02-02-09_СМР_КНС_ЭП6о-</vt:lpstr>
      <vt:lpstr>02-02-10_СМР_КНС_ЭП6</vt:lpstr>
      <vt:lpstr>02-02-11_СМР_КНС_ЭП7</vt:lpstr>
      <vt:lpstr>02-02-12_СМР_КНС ЭП7</vt:lpstr>
      <vt:lpstr>02-02-13_СМР_КНС_ЭП8</vt:lpstr>
      <vt:lpstr>02-02-14_СМР_КНС_ЭП9</vt:lpstr>
      <vt:lpstr>'02-01-01_СМР_ОБ_ЦРП'!Заголовки_для_печати</vt:lpstr>
      <vt:lpstr>'02-01-02_СМР_ОБ_ЭП2'!Заголовки_для_печати</vt:lpstr>
      <vt:lpstr>'02-01-03_СМР_ОБ_ЭП3'!Заголовки_для_печати</vt:lpstr>
      <vt:lpstr>'02-01-04_СМР_ОБ_ЭП4 '!Заголовки_для_печати</vt:lpstr>
      <vt:lpstr>'02-01-05_СМР_ОБ_ЭП5'!Заголовки_для_печати</vt:lpstr>
      <vt:lpstr>'02-01-06_СМР_ОБ_ЭП6 '!Заголовки_для_печати</vt:lpstr>
      <vt:lpstr>'02-01-07_СМР_ОБ_ЭП7'!Заголовки_для_печати</vt:lpstr>
      <vt:lpstr>'02-01-08_СМР_ОБ_ЭП8 '!Заголовки_для_печати</vt:lpstr>
      <vt:lpstr>'02-01-09_СМР_ОБ_ЭП9'!Заголовки_для_печати</vt:lpstr>
      <vt:lpstr>'02-01-10_СМР_ОБ_ЭП1'!Заголовки_для_печати</vt:lpstr>
      <vt:lpstr>'02-01-11_СМР_ОБ_Wi Fi '!Заголовки_для_печати</vt:lpstr>
      <vt:lpstr>'02-02-01_СМР_КНС_ЭП1'!Заголовки_для_печати</vt:lpstr>
      <vt:lpstr>'02-02-02_СМР_КНС_ЭП2'!Заголовки_для_печати</vt:lpstr>
      <vt:lpstr>'02-02-03_СМР_КНС_ЭП2'!Заголовки_для_печати</vt:lpstr>
      <vt:lpstr>'02-02-04_СМР_КНС_ЭП3'!Заголовки_для_печати</vt:lpstr>
      <vt:lpstr>'02-02-05_СМР_КНС_ЭП4'!Заголовки_для_печати</vt:lpstr>
      <vt:lpstr>'02-02-06_СМР_КНС_ЭП5'!Заголовки_для_печати</vt:lpstr>
      <vt:lpstr>'02-02-07_СМР_КНС_ЭП5'!Заголовки_для_печати</vt:lpstr>
      <vt:lpstr>'02-02-08_СМР_КНС_ЭП5'!Заголовки_для_печати</vt:lpstr>
      <vt:lpstr>'02-02-09_СМР_КНС_ЭП6о-'!Заголовки_для_печати</vt:lpstr>
      <vt:lpstr>'02-02-10_СМР_КНС_ЭП6'!Заголовки_для_печати</vt:lpstr>
      <vt:lpstr>'02-02-11_СМР_КНС_ЭП7'!Заголовки_для_печати</vt:lpstr>
      <vt:lpstr>'02-02-12_СМР_КНС ЭП7'!Заголовки_для_печати</vt:lpstr>
      <vt:lpstr>'02-02-13_СМР_КНС_ЭП8'!Заголовки_для_печати</vt:lpstr>
      <vt:lpstr>'02-02-14_СМР_КНС_ЭП9'!Заголовки_для_печати</vt:lpstr>
      <vt:lpstr>'02-03-01_СМР_Каб.жур'!Заголовки_для_печати</vt:lpstr>
      <vt:lpstr>св!Заголовки_для_печати</vt:lpstr>
      <vt:lpstr>св!Область_печати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Анастасия</cp:lastModifiedBy>
  <dcterms:created xsi:type="dcterms:W3CDTF">2025-04-24T14:53:39Z</dcterms:created>
  <dcterms:modified xsi:type="dcterms:W3CDTF">2025-06-02T14:30:20Z</dcterms:modified>
</cp:coreProperties>
</file>